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23136" windowHeight="11916"/>
  </bookViews>
  <sheets>
    <sheet name="Alder" sheetId="2" r:id="rId1"/>
    <sheet name="Barnehager2" sheetId="9" r:id="rId2"/>
    <sheet name="Hjembaserte tjenester2" sheetId="10" r:id="rId3"/>
    <sheet name="NAV-ansatte2" sheetId="11" r:id="rId4"/>
    <sheet name="Barnevern 2" sheetId="12" r:id="rId5"/>
    <sheet name="Boliger2" sheetId="13" r:id="rId6"/>
  </sheets>
  <definedNames>
    <definedName name="_xlnm._FilterDatabase" localSheetId="0" hidden="1">Alder!$A$2:$U$353</definedName>
  </definedNames>
  <calcPr calcId="145621"/>
</workbook>
</file>

<file path=xl/calcChain.xml><?xml version="1.0" encoding="utf-8"?>
<calcChain xmlns="http://schemas.openxmlformats.org/spreadsheetml/2006/main">
  <c r="AD4" i="2" l="1"/>
  <c r="AD5" i="2"/>
  <c r="AD6" i="2"/>
  <c r="AD7" i="2"/>
  <c r="AD9" i="2"/>
  <c r="AD10" i="2"/>
  <c r="AD15" i="2"/>
  <c r="AD17" i="2"/>
  <c r="AD23" i="2"/>
  <c r="AD156" i="2"/>
  <c r="AD191" i="2"/>
  <c r="AD230" i="2"/>
  <c r="AD249" i="2"/>
  <c r="AD262" i="2"/>
  <c r="AD305" i="2"/>
  <c r="AD337" i="2"/>
  <c r="AD347" i="2"/>
  <c r="AD3" i="2"/>
  <c r="G11" i="2" l="1"/>
  <c r="AD11" i="2" s="1"/>
  <c r="L11" i="2"/>
  <c r="M11" i="2" s="1"/>
  <c r="O11" i="2"/>
  <c r="U11" i="2"/>
  <c r="Z11" i="2"/>
  <c r="AA11" i="2" s="1"/>
  <c r="AC11" i="2"/>
  <c r="G12" i="2"/>
  <c r="L12" i="2"/>
  <c r="M12" i="2" s="1"/>
  <c r="O12" i="2"/>
  <c r="U12" i="2"/>
  <c r="Z12" i="2"/>
  <c r="AA12" i="2" s="1"/>
  <c r="AC12" i="2"/>
  <c r="G13" i="2"/>
  <c r="AD13" i="2" s="1"/>
  <c r="L13" i="2"/>
  <c r="M13" i="2" s="1"/>
  <c r="O13" i="2"/>
  <c r="U13" i="2"/>
  <c r="Z13" i="2"/>
  <c r="AA13" i="2" s="1"/>
  <c r="AC13" i="2"/>
  <c r="U14" i="2"/>
  <c r="AD14" i="2" s="1"/>
  <c r="Z14" i="2"/>
  <c r="AA14" i="2" s="1"/>
  <c r="AC14" i="2"/>
  <c r="Z15" i="2"/>
  <c r="E16" i="2"/>
  <c r="F16" i="2"/>
  <c r="N16" i="2"/>
  <c r="S16" i="2"/>
  <c r="U16" i="2" s="1"/>
  <c r="T16" i="2"/>
  <c r="AB16" i="2"/>
  <c r="AD12" i="2" l="1"/>
  <c r="L16" i="2"/>
  <c r="M16" i="2" s="1"/>
  <c r="AC16" i="2"/>
  <c r="Z16" i="2"/>
  <c r="AA16" i="2" s="1"/>
  <c r="O16" i="2"/>
  <c r="G16" i="2"/>
  <c r="AD16" i="2" s="1"/>
  <c r="AC18" i="2" l="1"/>
  <c r="AC19" i="2"/>
  <c r="AC20" i="2"/>
  <c r="AC21" i="2"/>
  <c r="AC22" i="2"/>
  <c r="AC25" i="2"/>
  <c r="AC26" i="2"/>
  <c r="AC27" i="2"/>
  <c r="AC28" i="2"/>
  <c r="AC29" i="2"/>
  <c r="AC31" i="2"/>
  <c r="AC32" i="2"/>
  <c r="AC33" i="2"/>
  <c r="AC34" i="2"/>
  <c r="AC36" i="2"/>
  <c r="AC37" i="2"/>
  <c r="AC38" i="2"/>
  <c r="AC39" i="2"/>
  <c r="AC40" i="2"/>
  <c r="AC41" i="2"/>
  <c r="AC42" i="2"/>
  <c r="AC44" i="2"/>
  <c r="AC45" i="2"/>
  <c r="AC46" i="2"/>
  <c r="AC47" i="2"/>
  <c r="AC48" i="2"/>
  <c r="AC49" i="2"/>
  <c r="AC50" i="2"/>
  <c r="AC52" i="2"/>
  <c r="AC53" i="2"/>
  <c r="AC54" i="2"/>
  <c r="AC55" i="2"/>
  <c r="AC56" i="2"/>
  <c r="AC57" i="2"/>
  <c r="AC58" i="2"/>
  <c r="AC60" i="2"/>
  <c r="AC61" i="2"/>
  <c r="AC62" i="2"/>
  <c r="AC63" i="2"/>
  <c r="AC64" i="2"/>
  <c r="AC65" i="2"/>
  <c r="AC66" i="2"/>
  <c r="AC69" i="2"/>
  <c r="AC70" i="2"/>
  <c r="AC71" i="2"/>
  <c r="AC72" i="2"/>
  <c r="AC73" i="2"/>
  <c r="AC74" i="2"/>
  <c r="AC76" i="2"/>
  <c r="AC77" i="2"/>
  <c r="AC78" i="2"/>
  <c r="AC79" i="2"/>
  <c r="AC80" i="2"/>
  <c r="AC81" i="2"/>
  <c r="AC82" i="2"/>
  <c r="AC84" i="2"/>
  <c r="AC85" i="2"/>
  <c r="AC86" i="2"/>
  <c r="AC87" i="2"/>
  <c r="AC88" i="2"/>
  <c r="AC89" i="2"/>
  <c r="AC90" i="2"/>
  <c r="AC92" i="2"/>
  <c r="AC93" i="2"/>
  <c r="AC94" i="2"/>
  <c r="AC95" i="2"/>
  <c r="AC96" i="2"/>
  <c r="AC97" i="2"/>
  <c r="AC98" i="2"/>
  <c r="AC100" i="2"/>
  <c r="AC101" i="2"/>
  <c r="AC102" i="2"/>
  <c r="AC103" i="2"/>
  <c r="AC104" i="2"/>
  <c r="AC105" i="2"/>
  <c r="AC106" i="2"/>
  <c r="AC109" i="2"/>
  <c r="AC110" i="2"/>
  <c r="AC111" i="2"/>
  <c r="AC112" i="2"/>
  <c r="AC113" i="2"/>
  <c r="AC114" i="2"/>
  <c r="AC116" i="2"/>
  <c r="AC117" i="2"/>
  <c r="AC118" i="2"/>
  <c r="AC119" i="2"/>
  <c r="AC120" i="2"/>
  <c r="AC121" i="2"/>
  <c r="AC122" i="2"/>
  <c r="AC124" i="2"/>
  <c r="AC125" i="2"/>
  <c r="AC126" i="2"/>
  <c r="AC127" i="2"/>
  <c r="AC128" i="2"/>
  <c r="AC129" i="2"/>
  <c r="AC130" i="2"/>
  <c r="AC133" i="2"/>
  <c r="AC134" i="2"/>
  <c r="AC135" i="2"/>
  <c r="AC136" i="2"/>
  <c r="AC137" i="2"/>
  <c r="AC138" i="2"/>
  <c r="AC140" i="2"/>
  <c r="AC141" i="2"/>
  <c r="AC142" i="2"/>
  <c r="AC143" i="2"/>
  <c r="AC144" i="2"/>
  <c r="AC145" i="2"/>
  <c r="AC146" i="2"/>
  <c r="AC148" i="2"/>
  <c r="AC149" i="2"/>
  <c r="AC150" i="2"/>
  <c r="AC151" i="2"/>
  <c r="AC152" i="2"/>
  <c r="AC153" i="2"/>
  <c r="AC154" i="2"/>
  <c r="AC157" i="2"/>
  <c r="AC158" i="2"/>
  <c r="AC159" i="2"/>
  <c r="AC160" i="2"/>
  <c r="AC161" i="2"/>
  <c r="AC162" i="2"/>
  <c r="AC165" i="2"/>
  <c r="AC166" i="2"/>
  <c r="AC167" i="2"/>
  <c r="AC168" i="2"/>
  <c r="AC169" i="2"/>
  <c r="AC170" i="2"/>
  <c r="AC172" i="2"/>
  <c r="AC173" i="2"/>
  <c r="AC174" i="2"/>
  <c r="AC175" i="2"/>
  <c r="AC176" i="2"/>
  <c r="AC177" i="2"/>
  <c r="AC179" i="2"/>
  <c r="AC180" i="2"/>
  <c r="AC181" i="2"/>
  <c r="AC182" i="2"/>
  <c r="AC183" i="2"/>
  <c r="AC184" i="2"/>
  <c r="AC186" i="2"/>
  <c r="AC187" i="2"/>
  <c r="AC188" i="2"/>
  <c r="AC189" i="2"/>
  <c r="AC190" i="2"/>
  <c r="AC193" i="2"/>
  <c r="AC194" i="2"/>
  <c r="AC195" i="2"/>
  <c r="AC196" i="2"/>
  <c r="AC197" i="2"/>
  <c r="AC198" i="2"/>
  <c r="AC200" i="2"/>
  <c r="AC201" i="2"/>
  <c r="AC202" i="2"/>
  <c r="AC203" i="2"/>
  <c r="AC205" i="2"/>
  <c r="AC206" i="2"/>
  <c r="AC207" i="2"/>
  <c r="AC208" i="2"/>
  <c r="AC209" i="2"/>
  <c r="AC210" i="2"/>
  <c r="AC212" i="2"/>
  <c r="AC213" i="2"/>
  <c r="AC214" i="2"/>
  <c r="AC215" i="2"/>
  <c r="AC216" i="2"/>
  <c r="AC217" i="2"/>
  <c r="AC219" i="2"/>
  <c r="AC220" i="2"/>
  <c r="AC221" i="2"/>
  <c r="AC222" i="2"/>
  <c r="AC224" i="2"/>
  <c r="AC225" i="2"/>
  <c r="AC226" i="2"/>
  <c r="AC227" i="2"/>
  <c r="AC228" i="2"/>
  <c r="AC231" i="2"/>
  <c r="AC232" i="2"/>
  <c r="AC233" i="2"/>
  <c r="AC234" i="2"/>
  <c r="AC235" i="2"/>
  <c r="AC237" i="2"/>
  <c r="AC238" i="2"/>
  <c r="AC239" i="2"/>
  <c r="AC240" i="2"/>
  <c r="AC241" i="2"/>
  <c r="AC250" i="2"/>
  <c r="AC251" i="2"/>
  <c r="AC252" i="2"/>
  <c r="AC253" i="2"/>
  <c r="AC254" i="2"/>
  <c r="AC255" i="2"/>
  <c r="AC257" i="2"/>
  <c r="AC258" i="2"/>
  <c r="AC259" i="2"/>
  <c r="AC260" i="2"/>
  <c r="AC261" i="2"/>
  <c r="AC264" i="2"/>
  <c r="AC265" i="2"/>
  <c r="AC266" i="2"/>
  <c r="AC267" i="2"/>
  <c r="AC268" i="2"/>
  <c r="AC270" i="2"/>
  <c r="AC271" i="2"/>
  <c r="AC272" i="2"/>
  <c r="AC273" i="2"/>
  <c r="AC274" i="2"/>
  <c r="AC277" i="2"/>
  <c r="AC278" i="2"/>
  <c r="AC279" i="2"/>
  <c r="AC280" i="2"/>
  <c r="AC281" i="2"/>
  <c r="AC282" i="2"/>
  <c r="AC284" i="2"/>
  <c r="AC285" i="2"/>
  <c r="AC286" i="2"/>
  <c r="AC287" i="2"/>
  <c r="AC288" i="2"/>
  <c r="AC289" i="2"/>
  <c r="AC290" i="2"/>
  <c r="AC292" i="2"/>
  <c r="AC293" i="2"/>
  <c r="AC294" i="2"/>
  <c r="AC295" i="2"/>
  <c r="AC296" i="2"/>
  <c r="AC297" i="2"/>
  <c r="AC298" i="2"/>
  <c r="AC300" i="2"/>
  <c r="AC301" i="2"/>
  <c r="AC302" i="2"/>
  <c r="AC303" i="2"/>
  <c r="AC304" i="2"/>
  <c r="AC307" i="2"/>
  <c r="AC308" i="2"/>
  <c r="AC309" i="2"/>
  <c r="AC310" i="2"/>
  <c r="AC311" i="2"/>
  <c r="AC312" i="2"/>
  <c r="AC313" i="2"/>
  <c r="AC316" i="2"/>
  <c r="AC317" i="2"/>
  <c r="AC318" i="2"/>
  <c r="AC319" i="2"/>
  <c r="AC320" i="2"/>
  <c r="AC321" i="2"/>
  <c r="AC323" i="2"/>
  <c r="AC324" i="2"/>
  <c r="AC325" i="2"/>
  <c r="AC326" i="2"/>
  <c r="AC327" i="2"/>
  <c r="AC328" i="2"/>
  <c r="AC329" i="2"/>
  <c r="AC331" i="2"/>
  <c r="AC332" i="2"/>
  <c r="AC333" i="2"/>
  <c r="AC334" i="2"/>
  <c r="AC335" i="2"/>
  <c r="AC336" i="2"/>
  <c r="AC340" i="2"/>
  <c r="AC341" i="2"/>
  <c r="AC342" i="2"/>
  <c r="AC343" i="2"/>
  <c r="AC344" i="2"/>
  <c r="AC345" i="2"/>
  <c r="AC348" i="2"/>
  <c r="AC349" i="2"/>
  <c r="AC350" i="2"/>
  <c r="AC351" i="2"/>
  <c r="AC352" i="2"/>
  <c r="AC353" i="2"/>
  <c r="U18" i="2"/>
  <c r="U19" i="2"/>
  <c r="U20" i="2"/>
  <c r="U21" i="2"/>
  <c r="U22" i="2"/>
  <c r="U25" i="2"/>
  <c r="U26" i="2"/>
  <c r="U27" i="2"/>
  <c r="U28" i="2"/>
  <c r="U29" i="2"/>
  <c r="U31" i="2"/>
  <c r="U32" i="2"/>
  <c r="U33" i="2"/>
  <c r="U34" i="2"/>
  <c r="U36" i="2"/>
  <c r="U37" i="2"/>
  <c r="U38" i="2"/>
  <c r="U39" i="2"/>
  <c r="U40" i="2"/>
  <c r="U41" i="2"/>
  <c r="U42" i="2"/>
  <c r="U44" i="2"/>
  <c r="U45" i="2"/>
  <c r="U46" i="2"/>
  <c r="U47" i="2"/>
  <c r="U48" i="2"/>
  <c r="U49" i="2"/>
  <c r="U50" i="2"/>
  <c r="U52" i="2"/>
  <c r="U53" i="2"/>
  <c r="U54" i="2"/>
  <c r="U55" i="2"/>
  <c r="U56" i="2"/>
  <c r="U57" i="2"/>
  <c r="U58" i="2"/>
  <c r="U60" i="2"/>
  <c r="U61" i="2"/>
  <c r="U62" i="2"/>
  <c r="U63" i="2"/>
  <c r="U64" i="2"/>
  <c r="U65" i="2"/>
  <c r="U66" i="2"/>
  <c r="U69" i="2"/>
  <c r="U70" i="2"/>
  <c r="U71" i="2"/>
  <c r="U72" i="2"/>
  <c r="U73" i="2"/>
  <c r="U74" i="2"/>
  <c r="U76" i="2"/>
  <c r="U77" i="2"/>
  <c r="U78" i="2"/>
  <c r="U79" i="2"/>
  <c r="U80" i="2"/>
  <c r="U81" i="2"/>
  <c r="U82" i="2"/>
  <c r="U84" i="2"/>
  <c r="U85" i="2"/>
  <c r="U86" i="2"/>
  <c r="U87" i="2"/>
  <c r="U88" i="2"/>
  <c r="U89" i="2"/>
  <c r="U90" i="2"/>
  <c r="U92" i="2"/>
  <c r="U93" i="2"/>
  <c r="U94" i="2"/>
  <c r="U95" i="2"/>
  <c r="U96" i="2"/>
  <c r="U97" i="2"/>
  <c r="U98" i="2"/>
  <c r="U100" i="2"/>
  <c r="U101" i="2"/>
  <c r="U102" i="2"/>
  <c r="U103" i="2"/>
  <c r="U104" i="2"/>
  <c r="U105" i="2"/>
  <c r="U106" i="2"/>
  <c r="U109" i="2"/>
  <c r="U110" i="2"/>
  <c r="U111" i="2"/>
  <c r="U112" i="2"/>
  <c r="U113" i="2"/>
  <c r="U114" i="2"/>
  <c r="U116" i="2"/>
  <c r="U117" i="2"/>
  <c r="U118" i="2"/>
  <c r="U119" i="2"/>
  <c r="U120" i="2"/>
  <c r="U121" i="2"/>
  <c r="U122" i="2"/>
  <c r="U124" i="2"/>
  <c r="U125" i="2"/>
  <c r="U126" i="2"/>
  <c r="U127" i="2"/>
  <c r="U128" i="2"/>
  <c r="U129" i="2"/>
  <c r="U130" i="2"/>
  <c r="U133" i="2"/>
  <c r="U134" i="2"/>
  <c r="U135" i="2"/>
  <c r="U136" i="2"/>
  <c r="U137" i="2"/>
  <c r="U138" i="2"/>
  <c r="U140" i="2"/>
  <c r="U141" i="2"/>
  <c r="U142" i="2"/>
  <c r="U143" i="2"/>
  <c r="U144" i="2"/>
  <c r="U145" i="2"/>
  <c r="U146" i="2"/>
  <c r="U148" i="2"/>
  <c r="U149" i="2"/>
  <c r="U150" i="2"/>
  <c r="U151" i="2"/>
  <c r="U152" i="2"/>
  <c r="U153" i="2"/>
  <c r="U154" i="2"/>
  <c r="U157" i="2"/>
  <c r="U158" i="2"/>
  <c r="U159" i="2"/>
  <c r="U160" i="2"/>
  <c r="U161" i="2"/>
  <c r="U162" i="2"/>
  <c r="AD162" i="2" s="1"/>
  <c r="U165" i="2"/>
  <c r="U166" i="2"/>
  <c r="U167" i="2"/>
  <c r="U168" i="2"/>
  <c r="U169" i="2"/>
  <c r="U170" i="2"/>
  <c r="U172" i="2"/>
  <c r="U173" i="2"/>
  <c r="U174" i="2"/>
  <c r="U175" i="2"/>
  <c r="U176" i="2"/>
  <c r="U177" i="2"/>
  <c r="U179" i="2"/>
  <c r="U180" i="2"/>
  <c r="U181" i="2"/>
  <c r="U182" i="2"/>
  <c r="U183" i="2"/>
  <c r="U184" i="2"/>
  <c r="AD184" i="2" s="1"/>
  <c r="U186" i="2"/>
  <c r="U187" i="2"/>
  <c r="U188" i="2"/>
  <c r="U189" i="2"/>
  <c r="U190" i="2"/>
  <c r="U193" i="2"/>
  <c r="U194" i="2"/>
  <c r="U195" i="2"/>
  <c r="U196" i="2"/>
  <c r="U197" i="2"/>
  <c r="U198" i="2"/>
  <c r="U200" i="2"/>
  <c r="U201" i="2"/>
  <c r="U202" i="2"/>
  <c r="U203" i="2"/>
  <c r="U205" i="2"/>
  <c r="U206" i="2"/>
  <c r="U207" i="2"/>
  <c r="U208" i="2"/>
  <c r="U209" i="2"/>
  <c r="U210" i="2"/>
  <c r="AD210" i="2" s="1"/>
  <c r="U212" i="2"/>
  <c r="U213" i="2"/>
  <c r="U214" i="2"/>
  <c r="U215" i="2"/>
  <c r="U216" i="2"/>
  <c r="U217" i="2"/>
  <c r="AD217" i="2" s="1"/>
  <c r="U219" i="2"/>
  <c r="U220" i="2"/>
  <c r="U221" i="2"/>
  <c r="U222" i="2"/>
  <c r="U224" i="2"/>
  <c r="U225" i="2"/>
  <c r="U226" i="2"/>
  <c r="U227" i="2"/>
  <c r="U228" i="2"/>
  <c r="U231" i="2"/>
  <c r="U232" i="2"/>
  <c r="U233" i="2"/>
  <c r="U234" i="2"/>
  <c r="U235" i="2"/>
  <c r="AD235" i="2" s="1"/>
  <c r="U237" i="2"/>
  <c r="AD237" i="2" s="1"/>
  <c r="U238" i="2"/>
  <c r="AD238" i="2" s="1"/>
  <c r="U239" i="2"/>
  <c r="AD239" i="2" s="1"/>
  <c r="U240" i="2"/>
  <c r="AD240" i="2" s="1"/>
  <c r="U241" i="2"/>
  <c r="AD241" i="2" s="1"/>
  <c r="U250" i="2"/>
  <c r="U251" i="2"/>
  <c r="U252" i="2"/>
  <c r="U253" i="2"/>
  <c r="U254" i="2"/>
  <c r="U255" i="2"/>
  <c r="U257" i="2"/>
  <c r="U258" i="2"/>
  <c r="U259" i="2"/>
  <c r="U260" i="2"/>
  <c r="U261" i="2"/>
  <c r="U264" i="2"/>
  <c r="U265" i="2"/>
  <c r="U266" i="2"/>
  <c r="U267" i="2"/>
  <c r="U268" i="2"/>
  <c r="U270" i="2"/>
  <c r="U271" i="2"/>
  <c r="U272" i="2"/>
  <c r="U273" i="2"/>
  <c r="U274" i="2"/>
  <c r="U277" i="2"/>
  <c r="U278" i="2"/>
  <c r="U279" i="2"/>
  <c r="U280" i="2"/>
  <c r="U281" i="2"/>
  <c r="U282" i="2"/>
  <c r="AD282" i="2" s="1"/>
  <c r="U284" i="2"/>
  <c r="U285" i="2"/>
  <c r="U286" i="2"/>
  <c r="U287" i="2"/>
  <c r="U288" i="2"/>
  <c r="U289" i="2"/>
  <c r="U290" i="2"/>
  <c r="AD290" i="2" s="1"/>
  <c r="U292" i="2"/>
  <c r="U293" i="2"/>
  <c r="U294" i="2"/>
  <c r="U295" i="2"/>
  <c r="U296" i="2"/>
  <c r="U297" i="2"/>
  <c r="U298" i="2"/>
  <c r="U300" i="2"/>
  <c r="U301" i="2"/>
  <c r="U302" i="2"/>
  <c r="U303" i="2"/>
  <c r="U304" i="2"/>
  <c r="U307" i="2"/>
  <c r="U308" i="2"/>
  <c r="U309" i="2"/>
  <c r="U310" i="2"/>
  <c r="U311" i="2"/>
  <c r="U312" i="2"/>
  <c r="U313" i="2"/>
  <c r="U316" i="2"/>
  <c r="U317" i="2"/>
  <c r="U318" i="2"/>
  <c r="U319" i="2"/>
  <c r="U320" i="2"/>
  <c r="U321" i="2"/>
  <c r="U323" i="2"/>
  <c r="U324" i="2"/>
  <c r="U325" i="2"/>
  <c r="U326" i="2"/>
  <c r="U327" i="2"/>
  <c r="U328" i="2"/>
  <c r="U329" i="2"/>
  <c r="U331" i="2"/>
  <c r="U332" i="2"/>
  <c r="U333" i="2"/>
  <c r="U334" i="2"/>
  <c r="U335" i="2"/>
  <c r="U336" i="2"/>
  <c r="U340" i="2"/>
  <c r="U341" i="2"/>
  <c r="U342" i="2"/>
  <c r="U343" i="2"/>
  <c r="U344" i="2"/>
  <c r="U345" i="2"/>
  <c r="U348" i="2"/>
  <c r="U349" i="2"/>
  <c r="U350" i="2"/>
  <c r="U351" i="2"/>
  <c r="U352" i="2"/>
  <c r="U353" i="2"/>
  <c r="O18" i="2"/>
  <c r="O19" i="2"/>
  <c r="O20" i="2"/>
  <c r="O21" i="2"/>
  <c r="O22" i="2"/>
  <c r="O25" i="2"/>
  <c r="O26" i="2"/>
  <c r="O27" i="2"/>
  <c r="O28" i="2"/>
  <c r="O29" i="2"/>
  <c r="O31" i="2"/>
  <c r="O32" i="2"/>
  <c r="O33" i="2"/>
  <c r="O34" i="2"/>
  <c r="O36" i="2"/>
  <c r="O37" i="2"/>
  <c r="O38" i="2"/>
  <c r="O39" i="2"/>
  <c r="O40" i="2"/>
  <c r="O41" i="2"/>
  <c r="O42" i="2"/>
  <c r="O44" i="2"/>
  <c r="O45" i="2"/>
  <c r="O46" i="2"/>
  <c r="O47" i="2"/>
  <c r="O48" i="2"/>
  <c r="O49" i="2"/>
  <c r="O50" i="2"/>
  <c r="O52" i="2"/>
  <c r="O53" i="2"/>
  <c r="O54" i="2"/>
  <c r="O55" i="2"/>
  <c r="O56" i="2"/>
  <c r="O57" i="2"/>
  <c r="O58" i="2"/>
  <c r="O60" i="2"/>
  <c r="O61" i="2"/>
  <c r="O62" i="2"/>
  <c r="O63" i="2"/>
  <c r="O64" i="2"/>
  <c r="O65" i="2"/>
  <c r="O66" i="2"/>
  <c r="O68" i="2"/>
  <c r="O69" i="2"/>
  <c r="O70" i="2"/>
  <c r="O71" i="2"/>
  <c r="O72" i="2"/>
  <c r="O73" i="2"/>
  <c r="O74" i="2"/>
  <c r="O76" i="2"/>
  <c r="O77" i="2"/>
  <c r="O78" i="2"/>
  <c r="O79" i="2"/>
  <c r="O80" i="2"/>
  <c r="O81" i="2"/>
  <c r="O82" i="2"/>
  <c r="O84" i="2"/>
  <c r="O85" i="2"/>
  <c r="O86" i="2"/>
  <c r="O87" i="2"/>
  <c r="O88" i="2"/>
  <c r="O89" i="2"/>
  <c r="O90" i="2"/>
  <c r="O92" i="2"/>
  <c r="O93" i="2"/>
  <c r="O94" i="2"/>
  <c r="O95" i="2"/>
  <c r="O96" i="2"/>
  <c r="O97" i="2"/>
  <c r="O98" i="2"/>
  <c r="O100" i="2"/>
  <c r="O101" i="2"/>
  <c r="O102" i="2"/>
  <c r="O103" i="2"/>
  <c r="O104" i="2"/>
  <c r="O105" i="2"/>
  <c r="O106" i="2"/>
  <c r="O108" i="2"/>
  <c r="O109" i="2"/>
  <c r="O110" i="2"/>
  <c r="O111" i="2"/>
  <c r="O112" i="2"/>
  <c r="O113" i="2"/>
  <c r="O114" i="2"/>
  <c r="O116" i="2"/>
  <c r="O117" i="2"/>
  <c r="O118" i="2"/>
  <c r="O119" i="2"/>
  <c r="O120" i="2"/>
  <c r="O121" i="2"/>
  <c r="O122" i="2"/>
  <c r="O124" i="2"/>
  <c r="O125" i="2"/>
  <c r="O126" i="2"/>
  <c r="O127" i="2"/>
  <c r="O128" i="2"/>
  <c r="O129" i="2"/>
  <c r="O130" i="2"/>
  <c r="O132" i="2"/>
  <c r="O133" i="2"/>
  <c r="O134" i="2"/>
  <c r="O135" i="2"/>
  <c r="O136" i="2"/>
  <c r="O137" i="2"/>
  <c r="O138" i="2"/>
  <c r="O140" i="2"/>
  <c r="O141" i="2"/>
  <c r="O142" i="2"/>
  <c r="O143" i="2"/>
  <c r="O144" i="2"/>
  <c r="O145" i="2"/>
  <c r="O146" i="2"/>
  <c r="O148" i="2"/>
  <c r="O149" i="2"/>
  <c r="O150" i="2"/>
  <c r="O151" i="2"/>
  <c r="O152" i="2"/>
  <c r="O153" i="2"/>
  <c r="O154" i="2"/>
  <c r="O157" i="2"/>
  <c r="O158" i="2"/>
  <c r="O159" i="2"/>
  <c r="O160" i="2"/>
  <c r="O161" i="2"/>
  <c r="O164" i="2"/>
  <c r="O165" i="2"/>
  <c r="O166" i="2"/>
  <c r="O167" i="2"/>
  <c r="O168" i="2"/>
  <c r="O169" i="2"/>
  <c r="O170" i="2"/>
  <c r="O172" i="2"/>
  <c r="O173" i="2"/>
  <c r="O174" i="2"/>
  <c r="O175" i="2"/>
  <c r="O176" i="2"/>
  <c r="O177" i="2"/>
  <c r="O179" i="2"/>
  <c r="O180" i="2"/>
  <c r="O181" i="2"/>
  <c r="O182" i="2"/>
  <c r="O183" i="2"/>
  <c r="O186" i="2"/>
  <c r="O187" i="2"/>
  <c r="O188" i="2"/>
  <c r="O189" i="2"/>
  <c r="O190" i="2"/>
  <c r="O193" i="2"/>
  <c r="O194" i="2"/>
  <c r="O195" i="2"/>
  <c r="O196" i="2"/>
  <c r="O197" i="2"/>
  <c r="O198" i="2"/>
  <c r="O200" i="2"/>
  <c r="O201" i="2"/>
  <c r="O202" i="2"/>
  <c r="O203" i="2"/>
  <c r="O205" i="2"/>
  <c r="O206" i="2"/>
  <c r="O207" i="2"/>
  <c r="O208" i="2"/>
  <c r="O209" i="2"/>
  <c r="O212" i="2"/>
  <c r="O213" i="2"/>
  <c r="O214" i="2"/>
  <c r="O215" i="2"/>
  <c r="O216" i="2"/>
  <c r="O219" i="2"/>
  <c r="O220" i="2"/>
  <c r="O221" i="2"/>
  <c r="O222" i="2"/>
  <c r="O224" i="2"/>
  <c r="O225" i="2"/>
  <c r="O226" i="2"/>
  <c r="O227" i="2"/>
  <c r="O228" i="2"/>
  <c r="O231" i="2"/>
  <c r="O232" i="2"/>
  <c r="O233" i="2"/>
  <c r="O234" i="2"/>
  <c r="O243" i="2"/>
  <c r="O244" i="2"/>
  <c r="O245" i="2"/>
  <c r="O246" i="2"/>
  <c r="O247" i="2"/>
  <c r="O250" i="2"/>
  <c r="O251" i="2"/>
  <c r="O252" i="2"/>
  <c r="O253" i="2"/>
  <c r="O254" i="2"/>
  <c r="O255" i="2"/>
  <c r="O257" i="2"/>
  <c r="O258" i="2"/>
  <c r="O259" i="2"/>
  <c r="O260" i="2"/>
  <c r="O261" i="2"/>
  <c r="O264" i="2"/>
  <c r="O265" i="2"/>
  <c r="O266" i="2"/>
  <c r="O267" i="2"/>
  <c r="O268" i="2"/>
  <c r="O270" i="2"/>
  <c r="O271" i="2"/>
  <c r="O272" i="2"/>
  <c r="O273" i="2"/>
  <c r="O274" i="2"/>
  <c r="O276" i="2"/>
  <c r="O277" i="2"/>
  <c r="O278" i="2"/>
  <c r="O279" i="2"/>
  <c r="O280" i="2"/>
  <c r="O281" i="2"/>
  <c r="O284" i="2"/>
  <c r="O285" i="2"/>
  <c r="O286" i="2"/>
  <c r="O287" i="2"/>
  <c r="O288" i="2"/>
  <c r="O289" i="2"/>
  <c r="O292" i="2"/>
  <c r="O293" i="2"/>
  <c r="O294" i="2"/>
  <c r="O295" i="2"/>
  <c r="O296" i="2"/>
  <c r="O297" i="2"/>
  <c r="O298" i="2"/>
  <c r="O300" i="2"/>
  <c r="O301" i="2"/>
  <c r="O302" i="2"/>
  <c r="O303" i="2"/>
  <c r="O304" i="2"/>
  <c r="O307" i="2"/>
  <c r="O308" i="2"/>
  <c r="O309" i="2"/>
  <c r="O310" i="2"/>
  <c r="O311" i="2"/>
  <c r="O312" i="2"/>
  <c r="O313" i="2"/>
  <c r="O315" i="2"/>
  <c r="O316" i="2"/>
  <c r="O317" i="2"/>
  <c r="O318" i="2"/>
  <c r="O319" i="2"/>
  <c r="O320" i="2"/>
  <c r="O321" i="2"/>
  <c r="O323" i="2"/>
  <c r="O324" i="2"/>
  <c r="O325" i="2"/>
  <c r="O326" i="2"/>
  <c r="O327" i="2"/>
  <c r="O328" i="2"/>
  <c r="O329" i="2"/>
  <c r="O331" i="2"/>
  <c r="O332" i="2"/>
  <c r="O333" i="2"/>
  <c r="O334" i="2"/>
  <c r="O335" i="2"/>
  <c r="O336" i="2"/>
  <c r="O339" i="2"/>
  <c r="O340" i="2"/>
  <c r="O341" i="2"/>
  <c r="O342" i="2"/>
  <c r="O343" i="2"/>
  <c r="O344" i="2"/>
  <c r="O345" i="2"/>
  <c r="O348" i="2"/>
  <c r="O349" i="2"/>
  <c r="O350" i="2"/>
  <c r="O351" i="2"/>
  <c r="O352" i="2"/>
  <c r="O353" i="2"/>
  <c r="M170" i="2"/>
  <c r="G18" i="2"/>
  <c r="AD18" i="2" s="1"/>
  <c r="G19" i="2"/>
  <c r="AD19" i="2" s="1"/>
  <c r="G20" i="2"/>
  <c r="AD20" i="2" s="1"/>
  <c r="G21" i="2"/>
  <c r="G22" i="2"/>
  <c r="AD22" i="2" s="1"/>
  <c r="G25" i="2"/>
  <c r="AD25" i="2" s="1"/>
  <c r="G26" i="2"/>
  <c r="AD26" i="2" s="1"/>
  <c r="G27" i="2"/>
  <c r="G28" i="2"/>
  <c r="AD28" i="2" s="1"/>
  <c r="G29" i="2"/>
  <c r="AD29" i="2" s="1"/>
  <c r="G31" i="2"/>
  <c r="AD31" i="2" s="1"/>
  <c r="G32" i="2"/>
  <c r="G33" i="2"/>
  <c r="AD33" i="2" s="1"/>
  <c r="G34" i="2"/>
  <c r="AD34" i="2" s="1"/>
  <c r="G36" i="2"/>
  <c r="AD36" i="2" s="1"/>
  <c r="G37" i="2"/>
  <c r="G38" i="2"/>
  <c r="AD38" i="2" s="1"/>
  <c r="G39" i="2"/>
  <c r="AD39" i="2" s="1"/>
  <c r="G40" i="2"/>
  <c r="AD40" i="2" s="1"/>
  <c r="G41" i="2"/>
  <c r="G42" i="2"/>
  <c r="AD42" i="2" s="1"/>
  <c r="G44" i="2"/>
  <c r="AD44" i="2" s="1"/>
  <c r="G45" i="2"/>
  <c r="AD45" i="2" s="1"/>
  <c r="G46" i="2"/>
  <c r="G47" i="2"/>
  <c r="AD47" i="2" s="1"/>
  <c r="G48" i="2"/>
  <c r="AD48" i="2" s="1"/>
  <c r="G49" i="2"/>
  <c r="AD49" i="2" s="1"/>
  <c r="G50" i="2"/>
  <c r="G52" i="2"/>
  <c r="AD52" i="2" s="1"/>
  <c r="G53" i="2"/>
  <c r="AD53" i="2" s="1"/>
  <c r="G54" i="2"/>
  <c r="AD54" i="2" s="1"/>
  <c r="G55" i="2"/>
  <c r="G56" i="2"/>
  <c r="AD56" i="2" s="1"/>
  <c r="G57" i="2"/>
  <c r="AD57" i="2" s="1"/>
  <c r="G58" i="2"/>
  <c r="AD58" i="2" s="1"/>
  <c r="G60" i="2"/>
  <c r="G61" i="2"/>
  <c r="AD61" i="2" s="1"/>
  <c r="G62" i="2"/>
  <c r="AD62" i="2" s="1"/>
  <c r="G63" i="2"/>
  <c r="AD63" i="2" s="1"/>
  <c r="G64" i="2"/>
  <c r="G65" i="2"/>
  <c r="AD65" i="2" s="1"/>
  <c r="G66" i="2"/>
  <c r="AD66" i="2" s="1"/>
  <c r="G68" i="2"/>
  <c r="AD68" i="2" s="1"/>
  <c r="G69" i="2"/>
  <c r="AD69" i="2" s="1"/>
  <c r="G70" i="2"/>
  <c r="G71" i="2"/>
  <c r="AD71" i="2" s="1"/>
  <c r="G72" i="2"/>
  <c r="AD72" i="2" s="1"/>
  <c r="G73" i="2"/>
  <c r="AD73" i="2" s="1"/>
  <c r="G74" i="2"/>
  <c r="G76" i="2"/>
  <c r="AD76" i="2" s="1"/>
  <c r="G77" i="2"/>
  <c r="AD77" i="2" s="1"/>
  <c r="G78" i="2"/>
  <c r="AD78" i="2" s="1"/>
  <c r="G79" i="2"/>
  <c r="G80" i="2"/>
  <c r="AD80" i="2" s="1"/>
  <c r="G81" i="2"/>
  <c r="AD81" i="2" s="1"/>
  <c r="G82" i="2"/>
  <c r="AD82" i="2" s="1"/>
  <c r="G84" i="2"/>
  <c r="G85" i="2"/>
  <c r="AD85" i="2" s="1"/>
  <c r="G86" i="2"/>
  <c r="AD86" i="2" s="1"/>
  <c r="G87" i="2"/>
  <c r="AD87" i="2" s="1"/>
  <c r="G88" i="2"/>
  <c r="G89" i="2"/>
  <c r="AD89" i="2" s="1"/>
  <c r="G90" i="2"/>
  <c r="AD90" i="2" s="1"/>
  <c r="G92" i="2"/>
  <c r="AD92" i="2" s="1"/>
  <c r="G93" i="2"/>
  <c r="G94" i="2"/>
  <c r="AD94" i="2" s="1"/>
  <c r="G95" i="2"/>
  <c r="AD95" i="2" s="1"/>
  <c r="G96" i="2"/>
  <c r="AD96" i="2" s="1"/>
  <c r="G97" i="2"/>
  <c r="G98" i="2"/>
  <c r="AD98" i="2" s="1"/>
  <c r="G100" i="2"/>
  <c r="AD100" i="2" s="1"/>
  <c r="G101" i="2"/>
  <c r="AD101" i="2" s="1"/>
  <c r="G102" i="2"/>
  <c r="G103" i="2"/>
  <c r="AD103" i="2" s="1"/>
  <c r="G104" i="2"/>
  <c r="AD104" i="2" s="1"/>
  <c r="G105" i="2"/>
  <c r="AD105" i="2" s="1"/>
  <c r="G106" i="2"/>
  <c r="G108" i="2"/>
  <c r="AD108" i="2" s="1"/>
  <c r="G109" i="2"/>
  <c r="AD109" i="2" s="1"/>
  <c r="G110" i="2"/>
  <c r="AD110" i="2" s="1"/>
  <c r="G111" i="2"/>
  <c r="AD111" i="2" s="1"/>
  <c r="G112" i="2"/>
  <c r="G113" i="2"/>
  <c r="AD113" i="2" s="1"/>
  <c r="G114" i="2"/>
  <c r="AD114" i="2" s="1"/>
  <c r="G116" i="2"/>
  <c r="AD116" i="2" s="1"/>
  <c r="G117" i="2"/>
  <c r="G118" i="2"/>
  <c r="AD118" i="2" s="1"/>
  <c r="G119" i="2"/>
  <c r="AD119" i="2" s="1"/>
  <c r="G120" i="2"/>
  <c r="AD120" i="2" s="1"/>
  <c r="G121" i="2"/>
  <c r="G122" i="2"/>
  <c r="AD122" i="2" s="1"/>
  <c r="G124" i="2"/>
  <c r="AD124" i="2" s="1"/>
  <c r="G125" i="2"/>
  <c r="AD125" i="2" s="1"/>
  <c r="G126" i="2"/>
  <c r="G127" i="2"/>
  <c r="AD127" i="2" s="1"/>
  <c r="G128" i="2"/>
  <c r="AD128" i="2" s="1"/>
  <c r="G129" i="2"/>
  <c r="AD129" i="2" s="1"/>
  <c r="G130" i="2"/>
  <c r="G132" i="2"/>
  <c r="AD132" i="2" s="1"/>
  <c r="G133" i="2"/>
  <c r="AD133" i="2" s="1"/>
  <c r="G134" i="2"/>
  <c r="AD134" i="2" s="1"/>
  <c r="G135" i="2"/>
  <c r="AD135" i="2" s="1"/>
  <c r="G136" i="2"/>
  <c r="AD136" i="2" s="1"/>
  <c r="G137" i="2"/>
  <c r="AD137" i="2" s="1"/>
  <c r="G138" i="2"/>
  <c r="AD138" i="2" s="1"/>
  <c r="G140" i="2"/>
  <c r="AD140" i="2" s="1"/>
  <c r="G141" i="2"/>
  <c r="AD141" i="2" s="1"/>
  <c r="G142" i="2"/>
  <c r="AD142" i="2" s="1"/>
  <c r="G143" i="2"/>
  <c r="AD143" i="2" s="1"/>
  <c r="G144" i="2"/>
  <c r="AD144" i="2" s="1"/>
  <c r="G145" i="2"/>
  <c r="AD145" i="2" s="1"/>
  <c r="G146" i="2"/>
  <c r="AD146" i="2" s="1"/>
  <c r="G148" i="2"/>
  <c r="AD148" i="2" s="1"/>
  <c r="G149" i="2"/>
  <c r="AD149" i="2" s="1"/>
  <c r="G150" i="2"/>
  <c r="AD150" i="2" s="1"/>
  <c r="G151" i="2"/>
  <c r="AD151" i="2" s="1"/>
  <c r="G152" i="2"/>
  <c r="AD152" i="2" s="1"/>
  <c r="G153" i="2"/>
  <c r="AD153" i="2" s="1"/>
  <c r="G154" i="2"/>
  <c r="AD154" i="2" s="1"/>
  <c r="G157" i="2"/>
  <c r="AD157" i="2" s="1"/>
  <c r="G158" i="2"/>
  <c r="AD158" i="2" s="1"/>
  <c r="G159" i="2"/>
  <c r="AD159" i="2" s="1"/>
  <c r="G160" i="2"/>
  <c r="AD160" i="2" s="1"/>
  <c r="G161" i="2"/>
  <c r="AD161" i="2" s="1"/>
  <c r="G164" i="2"/>
  <c r="AD164" i="2" s="1"/>
  <c r="G165" i="2"/>
  <c r="AD165" i="2" s="1"/>
  <c r="G166" i="2"/>
  <c r="AD166" i="2" s="1"/>
  <c r="G167" i="2"/>
  <c r="AD167" i="2" s="1"/>
  <c r="G168" i="2"/>
  <c r="AD168" i="2" s="1"/>
  <c r="G169" i="2"/>
  <c r="AD169" i="2" s="1"/>
  <c r="G170" i="2"/>
  <c r="AD170" i="2" s="1"/>
  <c r="G172" i="2"/>
  <c r="AD172" i="2" s="1"/>
  <c r="G173" i="2"/>
  <c r="AD173" i="2" s="1"/>
  <c r="G174" i="2"/>
  <c r="AD174" i="2" s="1"/>
  <c r="G175" i="2"/>
  <c r="AD175" i="2" s="1"/>
  <c r="G176" i="2"/>
  <c r="AD176" i="2" s="1"/>
  <c r="G177" i="2"/>
  <c r="AD177" i="2" s="1"/>
  <c r="G179" i="2"/>
  <c r="AD179" i="2" s="1"/>
  <c r="G180" i="2"/>
  <c r="AD180" i="2" s="1"/>
  <c r="G181" i="2"/>
  <c r="AD181" i="2" s="1"/>
  <c r="G182" i="2"/>
  <c r="AD182" i="2" s="1"/>
  <c r="G183" i="2"/>
  <c r="AD183" i="2" s="1"/>
  <c r="G186" i="2"/>
  <c r="AD186" i="2" s="1"/>
  <c r="G187" i="2"/>
  <c r="AD187" i="2" s="1"/>
  <c r="G188" i="2"/>
  <c r="AD188" i="2" s="1"/>
  <c r="G189" i="2"/>
  <c r="G190" i="2"/>
  <c r="AD190" i="2" s="1"/>
  <c r="G193" i="2"/>
  <c r="AD193" i="2" s="1"/>
  <c r="G194" i="2"/>
  <c r="AD194" i="2" s="1"/>
  <c r="G195" i="2"/>
  <c r="G196" i="2"/>
  <c r="AD196" i="2" s="1"/>
  <c r="G197" i="2"/>
  <c r="AD197" i="2" s="1"/>
  <c r="G198" i="2"/>
  <c r="AD198" i="2" s="1"/>
  <c r="G200" i="2"/>
  <c r="G201" i="2"/>
  <c r="AD201" i="2" s="1"/>
  <c r="G202" i="2"/>
  <c r="AD202" i="2" s="1"/>
  <c r="G203" i="2"/>
  <c r="AD203" i="2" s="1"/>
  <c r="G205" i="2"/>
  <c r="G206" i="2"/>
  <c r="AD206" i="2" s="1"/>
  <c r="G207" i="2"/>
  <c r="AD207" i="2" s="1"/>
  <c r="G208" i="2"/>
  <c r="AD208" i="2" s="1"/>
  <c r="G209" i="2"/>
  <c r="G212" i="2"/>
  <c r="AD212" i="2" s="1"/>
  <c r="G213" i="2"/>
  <c r="AD213" i="2" s="1"/>
  <c r="G214" i="2"/>
  <c r="G215" i="2"/>
  <c r="AD215" i="2" s="1"/>
  <c r="G216" i="2"/>
  <c r="AD216" i="2" s="1"/>
  <c r="G219" i="2"/>
  <c r="G220" i="2"/>
  <c r="AD220" i="2" s="1"/>
  <c r="G221" i="2"/>
  <c r="AD221" i="2" s="1"/>
  <c r="G222" i="2"/>
  <c r="AD222" i="2" s="1"/>
  <c r="G224" i="2"/>
  <c r="G225" i="2"/>
  <c r="AD225" i="2" s="1"/>
  <c r="G226" i="2"/>
  <c r="AD226" i="2" s="1"/>
  <c r="G227" i="2"/>
  <c r="AD227" i="2" s="1"/>
  <c r="G228" i="2"/>
  <c r="G231" i="2"/>
  <c r="AD231" i="2" s="1"/>
  <c r="G232" i="2"/>
  <c r="AD232" i="2" s="1"/>
  <c r="G233" i="2"/>
  <c r="AD233" i="2" s="1"/>
  <c r="G234" i="2"/>
  <c r="G243" i="2"/>
  <c r="AD243" i="2" s="1"/>
  <c r="G244" i="2"/>
  <c r="AD244" i="2" s="1"/>
  <c r="G245" i="2"/>
  <c r="AD245" i="2" s="1"/>
  <c r="G246" i="2"/>
  <c r="AD246" i="2" s="1"/>
  <c r="G247" i="2"/>
  <c r="AD247" i="2" s="1"/>
  <c r="G250" i="2"/>
  <c r="AD250" i="2" s="1"/>
  <c r="G251" i="2"/>
  <c r="AD251" i="2" s="1"/>
  <c r="G252" i="2"/>
  <c r="AD252" i="2" s="1"/>
  <c r="G253" i="2"/>
  <c r="AD253" i="2" s="1"/>
  <c r="G254" i="2"/>
  <c r="AD254" i="2" s="1"/>
  <c r="G255" i="2"/>
  <c r="AD255" i="2" s="1"/>
  <c r="G257" i="2"/>
  <c r="AD257" i="2" s="1"/>
  <c r="G258" i="2"/>
  <c r="AD258" i="2" s="1"/>
  <c r="G259" i="2"/>
  <c r="AD259" i="2" s="1"/>
  <c r="G260" i="2"/>
  <c r="AD260" i="2" s="1"/>
  <c r="G261" i="2"/>
  <c r="AD261" i="2" s="1"/>
  <c r="G264" i="2"/>
  <c r="AD264" i="2" s="1"/>
  <c r="G265" i="2"/>
  <c r="AD265" i="2" s="1"/>
  <c r="G266" i="2"/>
  <c r="AD266" i="2" s="1"/>
  <c r="G267" i="2"/>
  <c r="AD267" i="2" s="1"/>
  <c r="G268" i="2"/>
  <c r="AD268" i="2" s="1"/>
  <c r="G270" i="2"/>
  <c r="AD270" i="2" s="1"/>
  <c r="G271" i="2"/>
  <c r="AD271" i="2" s="1"/>
  <c r="G272" i="2"/>
  <c r="AD272" i="2" s="1"/>
  <c r="G273" i="2"/>
  <c r="AD273" i="2" s="1"/>
  <c r="G274" i="2"/>
  <c r="AD274" i="2" s="1"/>
  <c r="G276" i="2"/>
  <c r="AD276" i="2" s="1"/>
  <c r="G277" i="2"/>
  <c r="G278" i="2"/>
  <c r="AD278" i="2" s="1"/>
  <c r="G279" i="2"/>
  <c r="AD279" i="2" s="1"/>
  <c r="G280" i="2"/>
  <c r="AD280" i="2" s="1"/>
  <c r="G281" i="2"/>
  <c r="G284" i="2"/>
  <c r="AD284" i="2" s="1"/>
  <c r="G285" i="2"/>
  <c r="AD285" i="2" s="1"/>
  <c r="G286" i="2"/>
  <c r="AD286" i="2" s="1"/>
  <c r="G287" i="2"/>
  <c r="AD287" i="2" s="1"/>
  <c r="G288" i="2"/>
  <c r="AD288" i="2" s="1"/>
  <c r="G289" i="2"/>
  <c r="AD289" i="2" s="1"/>
  <c r="G292" i="2"/>
  <c r="AD292" i="2" s="1"/>
  <c r="G293" i="2"/>
  <c r="AD293" i="2" s="1"/>
  <c r="G294" i="2"/>
  <c r="AD294" i="2" s="1"/>
  <c r="G295" i="2"/>
  <c r="G296" i="2"/>
  <c r="AD296" i="2" s="1"/>
  <c r="G297" i="2"/>
  <c r="AD297" i="2" s="1"/>
  <c r="G298" i="2"/>
  <c r="AD298" i="2" s="1"/>
  <c r="G300" i="2"/>
  <c r="G301" i="2"/>
  <c r="AD301" i="2" s="1"/>
  <c r="G302" i="2"/>
  <c r="AD302" i="2" s="1"/>
  <c r="G303" i="2"/>
  <c r="AD303" i="2" s="1"/>
  <c r="G304" i="2"/>
  <c r="G307" i="2"/>
  <c r="AD307" i="2" s="1"/>
  <c r="G308" i="2"/>
  <c r="AD308" i="2" s="1"/>
  <c r="G309" i="2"/>
  <c r="AD309" i="2" s="1"/>
  <c r="G310" i="2"/>
  <c r="G311" i="2"/>
  <c r="AD311" i="2" s="1"/>
  <c r="G312" i="2"/>
  <c r="AD312" i="2" s="1"/>
  <c r="G313" i="2"/>
  <c r="AD313" i="2" s="1"/>
  <c r="G315" i="2"/>
  <c r="AD315" i="2" s="1"/>
  <c r="G316" i="2"/>
  <c r="AD316" i="2" s="1"/>
  <c r="G317" i="2"/>
  <c r="AD317" i="2" s="1"/>
  <c r="G318" i="2"/>
  <c r="AD318" i="2" s="1"/>
  <c r="G319" i="2"/>
  <c r="AD319" i="2" s="1"/>
  <c r="G320" i="2"/>
  <c r="AD320" i="2" s="1"/>
  <c r="G321" i="2"/>
  <c r="AD321" i="2" s="1"/>
  <c r="G323" i="2"/>
  <c r="AD323" i="2" s="1"/>
  <c r="G324" i="2"/>
  <c r="AD324" i="2" s="1"/>
  <c r="G325" i="2"/>
  <c r="AD325" i="2" s="1"/>
  <c r="G326" i="2"/>
  <c r="AD326" i="2" s="1"/>
  <c r="G327" i="2"/>
  <c r="AD327" i="2" s="1"/>
  <c r="G328" i="2"/>
  <c r="AD328" i="2" s="1"/>
  <c r="G329" i="2"/>
  <c r="AD329" i="2" s="1"/>
  <c r="G331" i="2"/>
  <c r="AD331" i="2" s="1"/>
  <c r="G332" i="2"/>
  <c r="AD332" i="2" s="1"/>
  <c r="G333" i="2"/>
  <c r="AD333" i="2" s="1"/>
  <c r="G334" i="2"/>
  <c r="AD334" i="2" s="1"/>
  <c r="G335" i="2"/>
  <c r="AD335" i="2" s="1"/>
  <c r="G336" i="2"/>
  <c r="AD336" i="2" s="1"/>
  <c r="G339" i="2"/>
  <c r="AD339" i="2" s="1"/>
  <c r="G340" i="2"/>
  <c r="AD340" i="2" s="1"/>
  <c r="G341" i="2"/>
  <c r="G342" i="2"/>
  <c r="AD342" i="2" s="1"/>
  <c r="G343" i="2"/>
  <c r="AD343" i="2" s="1"/>
  <c r="G344" i="2"/>
  <c r="AD344" i="2" s="1"/>
  <c r="G345" i="2"/>
  <c r="G348" i="2"/>
  <c r="AD348" i="2" s="1"/>
  <c r="G349" i="2"/>
  <c r="AD349" i="2" s="1"/>
  <c r="G350" i="2"/>
  <c r="AD350" i="2" s="1"/>
  <c r="G351" i="2"/>
  <c r="G352" i="2"/>
  <c r="AD352" i="2" s="1"/>
  <c r="G353" i="2"/>
  <c r="AD353" i="2" s="1"/>
  <c r="AB354" i="2"/>
  <c r="T354" i="2"/>
  <c r="S354" i="2"/>
  <c r="N354" i="2"/>
  <c r="F354" i="2"/>
  <c r="E354" i="2"/>
  <c r="AB346" i="2"/>
  <c r="T346" i="2"/>
  <c r="S346" i="2"/>
  <c r="N346" i="2"/>
  <c r="F346" i="2"/>
  <c r="E346" i="2"/>
  <c r="AB338" i="2"/>
  <c r="T338" i="2"/>
  <c r="S338" i="2"/>
  <c r="N338" i="2"/>
  <c r="F338" i="2"/>
  <c r="E338" i="2"/>
  <c r="AB330" i="2"/>
  <c r="T330" i="2"/>
  <c r="S330" i="2"/>
  <c r="N330" i="2"/>
  <c r="F330" i="2"/>
  <c r="E330" i="2"/>
  <c r="AB322" i="2"/>
  <c r="T322" i="2"/>
  <c r="S322" i="2"/>
  <c r="N322" i="2"/>
  <c r="F322" i="2"/>
  <c r="E322" i="2"/>
  <c r="AB314" i="2"/>
  <c r="T314" i="2"/>
  <c r="S314" i="2"/>
  <c r="N314" i="2"/>
  <c r="F314" i="2"/>
  <c r="E314" i="2"/>
  <c r="AB306" i="2"/>
  <c r="T306" i="2"/>
  <c r="S306" i="2"/>
  <c r="N306" i="2"/>
  <c r="F306" i="2"/>
  <c r="E306" i="2"/>
  <c r="AB299" i="2"/>
  <c r="T299" i="2"/>
  <c r="S299" i="2"/>
  <c r="N299" i="2"/>
  <c r="F299" i="2"/>
  <c r="E299" i="2"/>
  <c r="AB291" i="2"/>
  <c r="T291" i="2"/>
  <c r="S291" i="2"/>
  <c r="N291" i="2"/>
  <c r="F291" i="2"/>
  <c r="E291" i="2"/>
  <c r="AB283" i="2"/>
  <c r="T283" i="2"/>
  <c r="S283" i="2"/>
  <c r="N283" i="2"/>
  <c r="F283" i="2"/>
  <c r="E283" i="2"/>
  <c r="AB275" i="2"/>
  <c r="T275" i="2"/>
  <c r="S275" i="2"/>
  <c r="N275" i="2"/>
  <c r="F275" i="2"/>
  <c r="E275" i="2"/>
  <c r="AB269" i="2"/>
  <c r="T269" i="2"/>
  <c r="S269" i="2"/>
  <c r="N269" i="2"/>
  <c r="F269" i="2"/>
  <c r="E269" i="2"/>
  <c r="AB263" i="2"/>
  <c r="T263" i="2"/>
  <c r="S263" i="2"/>
  <c r="N263" i="2"/>
  <c r="F263" i="2"/>
  <c r="E263" i="2"/>
  <c r="AB256" i="2"/>
  <c r="T256" i="2"/>
  <c r="S256" i="2"/>
  <c r="N256" i="2"/>
  <c r="F256" i="2"/>
  <c r="E256" i="2"/>
  <c r="AB248" i="2"/>
  <c r="Z248" i="2"/>
  <c r="T248" i="2"/>
  <c r="S248" i="2"/>
  <c r="N248" i="2"/>
  <c r="F248" i="2"/>
  <c r="E248" i="2"/>
  <c r="AB242" i="2"/>
  <c r="T242" i="2"/>
  <c r="S242" i="2"/>
  <c r="N242" i="2"/>
  <c r="L242" i="2"/>
  <c r="F242" i="2"/>
  <c r="E242" i="2"/>
  <c r="AB236" i="2"/>
  <c r="T236" i="2"/>
  <c r="S236" i="2"/>
  <c r="N236" i="2"/>
  <c r="F236" i="2"/>
  <c r="E236" i="2"/>
  <c r="AB229" i="2"/>
  <c r="T229" i="2"/>
  <c r="S229" i="2"/>
  <c r="N229" i="2"/>
  <c r="F229" i="2"/>
  <c r="E229" i="2"/>
  <c r="AB223" i="2"/>
  <c r="T223" i="2"/>
  <c r="S223" i="2"/>
  <c r="N223" i="2"/>
  <c r="F223" i="2"/>
  <c r="E223" i="2"/>
  <c r="AB218" i="2"/>
  <c r="T218" i="2"/>
  <c r="S218" i="2"/>
  <c r="N218" i="2"/>
  <c r="F218" i="2"/>
  <c r="E218" i="2"/>
  <c r="AB211" i="2"/>
  <c r="T211" i="2"/>
  <c r="S211" i="2"/>
  <c r="N211" i="2"/>
  <c r="F211" i="2"/>
  <c r="E211" i="2"/>
  <c r="AB204" i="2"/>
  <c r="T204" i="2"/>
  <c r="S204" i="2"/>
  <c r="N204" i="2"/>
  <c r="F204" i="2"/>
  <c r="E204" i="2"/>
  <c r="AB199" i="2"/>
  <c r="T199" i="2"/>
  <c r="S199" i="2"/>
  <c r="N199" i="2"/>
  <c r="F199" i="2"/>
  <c r="E199" i="2"/>
  <c r="AB192" i="2"/>
  <c r="T192" i="2"/>
  <c r="S192" i="2"/>
  <c r="N192" i="2"/>
  <c r="F192" i="2"/>
  <c r="E192" i="2"/>
  <c r="AB185" i="2"/>
  <c r="T185" i="2"/>
  <c r="S185" i="2"/>
  <c r="N185" i="2"/>
  <c r="F185" i="2"/>
  <c r="E185" i="2"/>
  <c r="AB178" i="2"/>
  <c r="T178" i="2"/>
  <c r="S178" i="2"/>
  <c r="N178" i="2"/>
  <c r="F178" i="2"/>
  <c r="E178" i="2"/>
  <c r="AB171" i="2"/>
  <c r="T171" i="2"/>
  <c r="S171" i="2"/>
  <c r="N171" i="2"/>
  <c r="F171" i="2"/>
  <c r="E171" i="2"/>
  <c r="AB163" i="2"/>
  <c r="T163" i="2"/>
  <c r="S163" i="2"/>
  <c r="N163" i="2"/>
  <c r="F163" i="2"/>
  <c r="E163" i="2"/>
  <c r="AB155" i="2"/>
  <c r="T155" i="2"/>
  <c r="S155" i="2"/>
  <c r="N155" i="2"/>
  <c r="F155" i="2"/>
  <c r="E155" i="2"/>
  <c r="AB147" i="2"/>
  <c r="T147" i="2"/>
  <c r="S147" i="2"/>
  <c r="N147" i="2"/>
  <c r="F147" i="2"/>
  <c r="E147" i="2"/>
  <c r="AB139" i="2"/>
  <c r="T139" i="2"/>
  <c r="S139" i="2"/>
  <c r="N139" i="2"/>
  <c r="F139" i="2"/>
  <c r="E139" i="2"/>
  <c r="AB131" i="2"/>
  <c r="T131" i="2"/>
  <c r="S131" i="2"/>
  <c r="N131" i="2"/>
  <c r="F131" i="2"/>
  <c r="E131" i="2"/>
  <c r="AB123" i="2"/>
  <c r="T123" i="2"/>
  <c r="S123" i="2"/>
  <c r="N123" i="2"/>
  <c r="F123" i="2"/>
  <c r="E123" i="2"/>
  <c r="AB115" i="2"/>
  <c r="T115" i="2"/>
  <c r="S115" i="2"/>
  <c r="N115" i="2"/>
  <c r="F115" i="2"/>
  <c r="E115" i="2"/>
  <c r="AB107" i="2"/>
  <c r="T107" i="2"/>
  <c r="S107" i="2"/>
  <c r="N107" i="2"/>
  <c r="F107" i="2"/>
  <c r="E107" i="2"/>
  <c r="AB99" i="2"/>
  <c r="T99" i="2"/>
  <c r="S99" i="2"/>
  <c r="N99" i="2"/>
  <c r="F99" i="2"/>
  <c r="E99" i="2"/>
  <c r="AB91" i="2"/>
  <c r="T91" i="2"/>
  <c r="S91" i="2"/>
  <c r="N91" i="2"/>
  <c r="F91" i="2"/>
  <c r="E91" i="2"/>
  <c r="AB83" i="2"/>
  <c r="T83" i="2"/>
  <c r="S83" i="2"/>
  <c r="N83" i="2"/>
  <c r="F83" i="2"/>
  <c r="E83" i="2"/>
  <c r="AB75" i="2"/>
  <c r="T75" i="2"/>
  <c r="S75" i="2"/>
  <c r="N75" i="2"/>
  <c r="F75" i="2"/>
  <c r="E75" i="2"/>
  <c r="AB67" i="2"/>
  <c r="T67" i="2"/>
  <c r="S67" i="2"/>
  <c r="N67" i="2"/>
  <c r="F67" i="2"/>
  <c r="E67" i="2"/>
  <c r="AB59" i="2"/>
  <c r="T59" i="2"/>
  <c r="S59" i="2"/>
  <c r="N59" i="2"/>
  <c r="F59" i="2"/>
  <c r="E59" i="2"/>
  <c r="AB51" i="2"/>
  <c r="T51" i="2"/>
  <c r="S51" i="2"/>
  <c r="N51" i="2"/>
  <c r="F51" i="2"/>
  <c r="E51" i="2"/>
  <c r="AB43" i="2"/>
  <c r="T43" i="2"/>
  <c r="S43" i="2"/>
  <c r="N43" i="2"/>
  <c r="F43" i="2"/>
  <c r="E43" i="2"/>
  <c r="AB35" i="2"/>
  <c r="T35" i="2"/>
  <c r="S35" i="2"/>
  <c r="N35" i="2"/>
  <c r="F35" i="2"/>
  <c r="E35" i="2"/>
  <c r="AB30" i="2"/>
  <c r="T30" i="2"/>
  <c r="S30" i="2"/>
  <c r="N30" i="2"/>
  <c r="F30" i="2"/>
  <c r="E30" i="2"/>
  <c r="AB24" i="2"/>
  <c r="T24" i="2"/>
  <c r="S24" i="2"/>
  <c r="N24" i="2"/>
  <c r="F24" i="2"/>
  <c r="E24" i="2"/>
  <c r="AB8" i="2"/>
  <c r="T8" i="2"/>
  <c r="S8" i="2"/>
  <c r="N8" i="2"/>
  <c r="F8" i="2"/>
  <c r="E8" i="2"/>
  <c r="Z60" i="2"/>
  <c r="Z61" i="2"/>
  <c r="AA61" i="2" s="1"/>
  <c r="Z62" i="2"/>
  <c r="AA62" i="2" s="1"/>
  <c r="Z63" i="2"/>
  <c r="AA63" i="2" s="1"/>
  <c r="Z64" i="2"/>
  <c r="AA64" i="2" s="1"/>
  <c r="Z65" i="2"/>
  <c r="AA65" i="2" s="1"/>
  <c r="Z66" i="2"/>
  <c r="AA66" i="2" s="1"/>
  <c r="Z323" i="2"/>
  <c r="AA323" i="2" s="1"/>
  <c r="Z324" i="2"/>
  <c r="AA324" i="2" s="1"/>
  <c r="Z325" i="2"/>
  <c r="AA325" i="2" s="1"/>
  <c r="Z326" i="2"/>
  <c r="AA326" i="2" s="1"/>
  <c r="Z327" i="2"/>
  <c r="AA327" i="2" s="1"/>
  <c r="Z328" i="2"/>
  <c r="AA328" i="2" s="1"/>
  <c r="Z329" i="2"/>
  <c r="AA329" i="2" s="1"/>
  <c r="Z164" i="2"/>
  <c r="Z165" i="2"/>
  <c r="AA165" i="2" s="1"/>
  <c r="Z166" i="2"/>
  <c r="AA166" i="2" s="1"/>
  <c r="Z167" i="2"/>
  <c r="AA167" i="2" s="1"/>
  <c r="Z168" i="2"/>
  <c r="AA168" i="2" s="1"/>
  <c r="Z169" i="2"/>
  <c r="AA169" i="2" s="1"/>
  <c r="Z170" i="2"/>
  <c r="AA170" i="2" s="1"/>
  <c r="Z25" i="2"/>
  <c r="AA25" i="2" s="1"/>
  <c r="Z26" i="2"/>
  <c r="AA26" i="2" s="1"/>
  <c r="Z27" i="2"/>
  <c r="AA27" i="2" s="1"/>
  <c r="Z28" i="2"/>
  <c r="AA28" i="2" s="1"/>
  <c r="Z29" i="2"/>
  <c r="AA29" i="2" s="1"/>
  <c r="Z31" i="2"/>
  <c r="AA31" i="2" s="1"/>
  <c r="Z32" i="2"/>
  <c r="AA32" i="2" s="1"/>
  <c r="Z33" i="2"/>
  <c r="AA33" i="2" s="1"/>
  <c r="Z34" i="2"/>
  <c r="AA34" i="2" s="1"/>
  <c r="Z172" i="2"/>
  <c r="AA172" i="2" s="1"/>
  <c r="Z173" i="2"/>
  <c r="AA173" i="2" s="1"/>
  <c r="Z174" i="2"/>
  <c r="AA174" i="2" s="1"/>
  <c r="Z175" i="2"/>
  <c r="AA175" i="2" s="1"/>
  <c r="Z176" i="2"/>
  <c r="AA176" i="2" s="1"/>
  <c r="Z177" i="2"/>
  <c r="AA177" i="2" s="1"/>
  <c r="Z193" i="2"/>
  <c r="AA193" i="2" s="1"/>
  <c r="Z194" i="2"/>
  <c r="AA194" i="2" s="1"/>
  <c r="Z195" i="2"/>
  <c r="AA195" i="2" s="1"/>
  <c r="Z196" i="2"/>
  <c r="AA196" i="2" s="1"/>
  <c r="Z197" i="2"/>
  <c r="AA197" i="2" s="1"/>
  <c r="Z198" i="2"/>
  <c r="AA198" i="2" s="1"/>
  <c r="Z224" i="2"/>
  <c r="AA224" i="2" s="1"/>
  <c r="Z225" i="2"/>
  <c r="AA225" i="2" s="1"/>
  <c r="Z226" i="2"/>
  <c r="AA226" i="2" s="1"/>
  <c r="Z227" i="2"/>
  <c r="AA227" i="2" s="1"/>
  <c r="Z228" i="2"/>
  <c r="AA228" i="2" s="1"/>
  <c r="Z212" i="2"/>
  <c r="Z213" i="2"/>
  <c r="AA213" i="2" s="1"/>
  <c r="Z214" i="2"/>
  <c r="AA214" i="2" s="1"/>
  <c r="Z215" i="2"/>
  <c r="AA215" i="2" s="1"/>
  <c r="Z216" i="2"/>
  <c r="AA216" i="2" s="1"/>
  <c r="Z217" i="2"/>
  <c r="AA217" i="2" s="1"/>
  <c r="Z230" i="2"/>
  <c r="Z231" i="2"/>
  <c r="AA231" i="2" s="1"/>
  <c r="Z232" i="2"/>
  <c r="AA232" i="2" s="1"/>
  <c r="Z233" i="2"/>
  <c r="AA233" i="2" s="1"/>
  <c r="Z234" i="2"/>
  <c r="AA234" i="2" s="1"/>
  <c r="Z235" i="2"/>
  <c r="AA235" i="2" s="1"/>
  <c r="Z249" i="2"/>
  <c r="Z250" i="2"/>
  <c r="AA250" i="2" s="1"/>
  <c r="Z251" i="2"/>
  <c r="AA251" i="2" s="1"/>
  <c r="Z252" i="2"/>
  <c r="AA252" i="2" s="1"/>
  <c r="Z253" i="2"/>
  <c r="AA253" i="2" s="1"/>
  <c r="Z254" i="2"/>
  <c r="AA254" i="2" s="1"/>
  <c r="Z255" i="2"/>
  <c r="AA255" i="2" s="1"/>
  <c r="Z257" i="2"/>
  <c r="AA257" i="2" s="1"/>
  <c r="Z258" i="2"/>
  <c r="AA258" i="2" s="1"/>
  <c r="Z259" i="2"/>
  <c r="AA259" i="2" s="1"/>
  <c r="Z260" i="2"/>
  <c r="AA260" i="2" s="1"/>
  <c r="Z261" i="2"/>
  <c r="AA261" i="2" s="1"/>
  <c r="Z262" i="2"/>
  <c r="Z284" i="2"/>
  <c r="AA284" i="2" s="1"/>
  <c r="Z285" i="2"/>
  <c r="AA285" i="2" s="1"/>
  <c r="Z286" i="2"/>
  <c r="AA286" i="2" s="1"/>
  <c r="Z287" i="2"/>
  <c r="AA287" i="2" s="1"/>
  <c r="Z288" i="2"/>
  <c r="AA288" i="2" s="1"/>
  <c r="Z289" i="2"/>
  <c r="AA289" i="2" s="1"/>
  <c r="Z290" i="2"/>
  <c r="AA290" i="2" s="1"/>
  <c r="Z300" i="2"/>
  <c r="AA300" i="2" s="1"/>
  <c r="Z301" i="2"/>
  <c r="AA301" i="2" s="1"/>
  <c r="Z302" i="2"/>
  <c r="AA302" i="2" s="1"/>
  <c r="Z303" i="2"/>
  <c r="AA303" i="2" s="1"/>
  <c r="Z304" i="2"/>
  <c r="AA304" i="2" s="1"/>
  <c r="Z305" i="2"/>
  <c r="Z331" i="2"/>
  <c r="AA331" i="2" s="1"/>
  <c r="Z332" i="2"/>
  <c r="AA332" i="2" s="1"/>
  <c r="Z333" i="2"/>
  <c r="AA333" i="2" s="1"/>
  <c r="Z334" i="2"/>
  <c r="AA334" i="2" s="1"/>
  <c r="Z335" i="2"/>
  <c r="AA335" i="2" s="1"/>
  <c r="Z336" i="2"/>
  <c r="AA336" i="2" s="1"/>
  <c r="Z337" i="2"/>
  <c r="Z3" i="2"/>
  <c r="Z4" i="2"/>
  <c r="AA4" i="2" s="1"/>
  <c r="Z5" i="2"/>
  <c r="AA5" i="2" s="1"/>
  <c r="Z6" i="2"/>
  <c r="AA6" i="2" s="1"/>
  <c r="Z7" i="2"/>
  <c r="AA7" i="2" s="1"/>
  <c r="Z264" i="2"/>
  <c r="AA264" i="2" s="1"/>
  <c r="Z265" i="2"/>
  <c r="AA265" i="2" s="1"/>
  <c r="Z266" i="2"/>
  <c r="AA266" i="2" s="1"/>
  <c r="Z267" i="2"/>
  <c r="AA267" i="2" s="1"/>
  <c r="Z268" i="2"/>
  <c r="AA268" i="2" s="1"/>
  <c r="Z205" i="2"/>
  <c r="AA205" i="2" s="1"/>
  <c r="Z206" i="2"/>
  <c r="AA206" i="2" s="1"/>
  <c r="Z207" i="2"/>
  <c r="AA207" i="2" s="1"/>
  <c r="Z208" i="2"/>
  <c r="AA208" i="2" s="1"/>
  <c r="Z209" i="2"/>
  <c r="AA209" i="2" s="1"/>
  <c r="Z210" i="2"/>
  <c r="AA210" i="2" s="1"/>
  <c r="Z200" i="2"/>
  <c r="AA200" i="2" s="1"/>
  <c r="Z201" i="2"/>
  <c r="AA201" i="2" s="1"/>
  <c r="Z202" i="2"/>
  <c r="AA202" i="2" s="1"/>
  <c r="Z203" i="2"/>
  <c r="AA203" i="2" s="1"/>
  <c r="Z219" i="2"/>
  <c r="AA219" i="2" s="1"/>
  <c r="Z220" i="2"/>
  <c r="AA220" i="2" s="1"/>
  <c r="Z221" i="2"/>
  <c r="AA221" i="2" s="1"/>
  <c r="Z222" i="2"/>
  <c r="AA222" i="2" s="1"/>
  <c r="Z186" i="2"/>
  <c r="AA186" i="2" s="1"/>
  <c r="Z187" i="2"/>
  <c r="AA187" i="2" s="1"/>
  <c r="Z188" i="2"/>
  <c r="AA188" i="2" s="1"/>
  <c r="Z189" i="2"/>
  <c r="AA189" i="2" s="1"/>
  <c r="Z190" i="2"/>
  <c r="AA190" i="2" s="1"/>
  <c r="Z191" i="2"/>
  <c r="Z307" i="2"/>
  <c r="AA307" i="2" s="1"/>
  <c r="Z308" i="2"/>
  <c r="AA308" i="2" s="1"/>
  <c r="Z309" i="2"/>
  <c r="AA309" i="2" s="1"/>
  <c r="Z310" i="2"/>
  <c r="AA310" i="2" s="1"/>
  <c r="Z311" i="2"/>
  <c r="AA311" i="2" s="1"/>
  <c r="Z312" i="2"/>
  <c r="AA312" i="2" s="1"/>
  <c r="Z313" i="2"/>
  <c r="AA313" i="2" s="1"/>
  <c r="Z52" i="2"/>
  <c r="AA52" i="2" s="1"/>
  <c r="Z53" i="2"/>
  <c r="AA53" i="2" s="1"/>
  <c r="Z54" i="2"/>
  <c r="AA54" i="2" s="1"/>
  <c r="Z55" i="2"/>
  <c r="AA55" i="2" s="1"/>
  <c r="Z56" i="2"/>
  <c r="AA56" i="2" s="1"/>
  <c r="Z57" i="2"/>
  <c r="AA57" i="2" s="1"/>
  <c r="Z58" i="2"/>
  <c r="AA58" i="2" s="1"/>
  <c r="Z108" i="2"/>
  <c r="Z109" i="2"/>
  <c r="AA109" i="2" s="1"/>
  <c r="Z110" i="2"/>
  <c r="AA110" i="2" s="1"/>
  <c r="Z111" i="2"/>
  <c r="AA111" i="2" s="1"/>
  <c r="Z112" i="2"/>
  <c r="AA112" i="2" s="1"/>
  <c r="Z113" i="2"/>
  <c r="AA113" i="2" s="1"/>
  <c r="Z114" i="2"/>
  <c r="AA114" i="2" s="1"/>
  <c r="Z100" i="2"/>
  <c r="Z101" i="2"/>
  <c r="AA101" i="2" s="1"/>
  <c r="Z102" i="2"/>
  <c r="AA102" i="2" s="1"/>
  <c r="Z103" i="2"/>
  <c r="AA103" i="2" s="1"/>
  <c r="Z104" i="2"/>
  <c r="AA104" i="2" s="1"/>
  <c r="Z105" i="2"/>
  <c r="AA105" i="2" s="1"/>
  <c r="Z106" i="2"/>
  <c r="AA106" i="2" s="1"/>
  <c r="Z76" i="2"/>
  <c r="AA76" i="2" s="1"/>
  <c r="Z77" i="2"/>
  <c r="AA77" i="2" s="1"/>
  <c r="Z78" i="2"/>
  <c r="AA78" i="2" s="1"/>
  <c r="Z79" i="2"/>
  <c r="AA79" i="2" s="1"/>
  <c r="Z80" i="2"/>
  <c r="AA80" i="2" s="1"/>
  <c r="Z81" i="2"/>
  <c r="AA81" i="2" s="1"/>
  <c r="Z82" i="2"/>
  <c r="AA82" i="2" s="1"/>
  <c r="Z156" i="2"/>
  <c r="Z157" i="2"/>
  <c r="AA157" i="2" s="1"/>
  <c r="Z158" i="2"/>
  <c r="AA158" i="2" s="1"/>
  <c r="Z159" i="2"/>
  <c r="AA159" i="2" s="1"/>
  <c r="Z160" i="2"/>
  <c r="AA160" i="2" s="1"/>
  <c r="Z161" i="2"/>
  <c r="AA161" i="2" s="1"/>
  <c r="Z162" i="2"/>
  <c r="AA162" i="2" s="1"/>
  <c r="Z92" i="2"/>
  <c r="AA92" i="2" s="1"/>
  <c r="Z93" i="2"/>
  <c r="AA93" i="2" s="1"/>
  <c r="Z94" i="2"/>
  <c r="AA94" i="2" s="1"/>
  <c r="Z95" i="2"/>
  <c r="AA95" i="2" s="1"/>
  <c r="Z96" i="2"/>
  <c r="AA96" i="2" s="1"/>
  <c r="Z97" i="2"/>
  <c r="AA97" i="2" s="1"/>
  <c r="Z98" i="2"/>
  <c r="AA98" i="2" s="1"/>
  <c r="Z124" i="2"/>
  <c r="Z125" i="2"/>
  <c r="AA125" i="2" s="1"/>
  <c r="Z126" i="2"/>
  <c r="AA126" i="2" s="1"/>
  <c r="Z127" i="2"/>
  <c r="AA127" i="2" s="1"/>
  <c r="Z128" i="2"/>
  <c r="AA128" i="2" s="1"/>
  <c r="Z129" i="2"/>
  <c r="AA129" i="2" s="1"/>
  <c r="Z130" i="2"/>
  <c r="AA130" i="2" s="1"/>
  <c r="Z148" i="2"/>
  <c r="AA148" i="2" s="1"/>
  <c r="Z149" i="2"/>
  <c r="AA149" i="2" s="1"/>
  <c r="Z150" i="2"/>
  <c r="AA150" i="2" s="1"/>
  <c r="Z151" i="2"/>
  <c r="AA151" i="2" s="1"/>
  <c r="Z152" i="2"/>
  <c r="AA152" i="2" s="1"/>
  <c r="Z153" i="2"/>
  <c r="AA153" i="2" s="1"/>
  <c r="Z154" i="2"/>
  <c r="AA154" i="2" s="1"/>
  <c r="Z36" i="2"/>
  <c r="AA36" i="2" s="1"/>
  <c r="Z37" i="2"/>
  <c r="AA37" i="2" s="1"/>
  <c r="Z38" i="2"/>
  <c r="AA38" i="2" s="1"/>
  <c r="Z39" i="2"/>
  <c r="AA39" i="2" s="1"/>
  <c r="Z40" i="2"/>
  <c r="AA40" i="2" s="1"/>
  <c r="Z41" i="2"/>
  <c r="AA41" i="2" s="1"/>
  <c r="Z42" i="2"/>
  <c r="AA42" i="2" s="1"/>
  <c r="Z116" i="2"/>
  <c r="AA116" i="2" s="1"/>
  <c r="Z117" i="2"/>
  <c r="AA117" i="2" s="1"/>
  <c r="Z118" i="2"/>
  <c r="AA118" i="2" s="1"/>
  <c r="Z119" i="2"/>
  <c r="AA119" i="2" s="1"/>
  <c r="Z120" i="2"/>
  <c r="AA120" i="2" s="1"/>
  <c r="Z121" i="2"/>
  <c r="AA121" i="2" s="1"/>
  <c r="Z122" i="2"/>
  <c r="AA122" i="2" s="1"/>
  <c r="Z68" i="2"/>
  <c r="Z69" i="2"/>
  <c r="AA69" i="2" s="1"/>
  <c r="Z70" i="2"/>
  <c r="AA70" i="2" s="1"/>
  <c r="Z71" i="2"/>
  <c r="AA71" i="2" s="1"/>
  <c r="Z72" i="2"/>
  <c r="AA72" i="2" s="1"/>
  <c r="Z73" i="2"/>
  <c r="AA73" i="2" s="1"/>
  <c r="Z74" i="2"/>
  <c r="AA74" i="2" s="1"/>
  <c r="Z44" i="2"/>
  <c r="AA44" i="2" s="1"/>
  <c r="Z45" i="2"/>
  <c r="AA45" i="2" s="1"/>
  <c r="Z46" i="2"/>
  <c r="AA46" i="2" s="1"/>
  <c r="Z47" i="2"/>
  <c r="AA47" i="2" s="1"/>
  <c r="Z48" i="2"/>
  <c r="AA48" i="2" s="1"/>
  <c r="Z49" i="2"/>
  <c r="AA49" i="2" s="1"/>
  <c r="Z50" i="2"/>
  <c r="AA50" i="2" s="1"/>
  <c r="Z84" i="2"/>
  <c r="AA84" i="2" s="1"/>
  <c r="Z85" i="2"/>
  <c r="AA85" i="2" s="1"/>
  <c r="Z86" i="2"/>
  <c r="AA86" i="2" s="1"/>
  <c r="Z87" i="2"/>
  <c r="AA87" i="2" s="1"/>
  <c r="Z88" i="2"/>
  <c r="AA88" i="2" s="1"/>
  <c r="Z89" i="2"/>
  <c r="AA89" i="2" s="1"/>
  <c r="Z90" i="2"/>
  <c r="AA90" i="2" s="1"/>
  <c r="Z140" i="2"/>
  <c r="AA140" i="2" s="1"/>
  <c r="Z141" i="2"/>
  <c r="AA141" i="2" s="1"/>
  <c r="Z142" i="2"/>
  <c r="AA142" i="2" s="1"/>
  <c r="Z143" i="2"/>
  <c r="AA143" i="2" s="1"/>
  <c r="Z144" i="2"/>
  <c r="AA144" i="2" s="1"/>
  <c r="Z145" i="2"/>
  <c r="AA145" i="2" s="1"/>
  <c r="Z146" i="2"/>
  <c r="AA146" i="2" s="1"/>
  <c r="Z132" i="2"/>
  <c r="Z133" i="2"/>
  <c r="AA133" i="2" s="1"/>
  <c r="Z134" i="2"/>
  <c r="AA134" i="2" s="1"/>
  <c r="Z135" i="2"/>
  <c r="AA135" i="2" s="1"/>
  <c r="Z136" i="2"/>
  <c r="AA136" i="2" s="1"/>
  <c r="Z137" i="2"/>
  <c r="AA137" i="2" s="1"/>
  <c r="Z138" i="2"/>
  <c r="AA138" i="2" s="1"/>
  <c r="Z292" i="2"/>
  <c r="AA292" i="2" s="1"/>
  <c r="Z293" i="2"/>
  <c r="AA293" i="2" s="1"/>
  <c r="Z294" i="2"/>
  <c r="AA294" i="2" s="1"/>
  <c r="Z295" i="2"/>
  <c r="AA295" i="2" s="1"/>
  <c r="Z296" i="2"/>
  <c r="AA296" i="2" s="1"/>
  <c r="Z297" i="2"/>
  <c r="AA297" i="2" s="1"/>
  <c r="Z298" i="2"/>
  <c r="AA298" i="2" s="1"/>
  <c r="Z179" i="2"/>
  <c r="AA179" i="2" s="1"/>
  <c r="Z180" i="2"/>
  <c r="AA180" i="2" s="1"/>
  <c r="Z181" i="2"/>
  <c r="AA181" i="2" s="1"/>
  <c r="Z182" i="2"/>
  <c r="AA182" i="2" s="1"/>
  <c r="Z183" i="2"/>
  <c r="AA183" i="2" s="1"/>
  <c r="Z184" i="2"/>
  <c r="AA184" i="2" s="1"/>
  <c r="Z340" i="2"/>
  <c r="Z341" i="2"/>
  <c r="AA341" i="2" s="1"/>
  <c r="Z342" i="2"/>
  <c r="AA342" i="2" s="1"/>
  <c r="Z343" i="2"/>
  <c r="AA343" i="2" s="1"/>
  <c r="Z344" i="2"/>
  <c r="AA344" i="2" s="1"/>
  <c r="Z345" i="2"/>
  <c r="AA345" i="2" s="1"/>
  <c r="Z347" i="2"/>
  <c r="Z348" i="2"/>
  <c r="AA348" i="2" s="1"/>
  <c r="Z349" i="2"/>
  <c r="AA349" i="2" s="1"/>
  <c r="Z350" i="2"/>
  <c r="AA350" i="2" s="1"/>
  <c r="Z351" i="2"/>
  <c r="AA351" i="2" s="1"/>
  <c r="Z352" i="2"/>
  <c r="AA352" i="2" s="1"/>
  <c r="Z353" i="2"/>
  <c r="AA353" i="2" s="1"/>
  <c r="Z237" i="2"/>
  <c r="AA237" i="2" s="1"/>
  <c r="Z238" i="2"/>
  <c r="AA238" i="2" s="1"/>
  <c r="Z239" i="2"/>
  <c r="AA239" i="2" s="1"/>
  <c r="Z240" i="2"/>
  <c r="AA240" i="2" s="1"/>
  <c r="Z241" i="2"/>
  <c r="AA241" i="2" s="1"/>
  <c r="Z316" i="2"/>
  <c r="AA316" i="2" s="1"/>
  <c r="Z317" i="2"/>
  <c r="AA317" i="2" s="1"/>
  <c r="Z318" i="2"/>
  <c r="AA318" i="2" s="1"/>
  <c r="Z319" i="2"/>
  <c r="AA319" i="2" s="1"/>
  <c r="Z320" i="2"/>
  <c r="AA320" i="2" s="1"/>
  <c r="Z321" i="2"/>
  <c r="AA321" i="2" s="1"/>
  <c r="Z17" i="2"/>
  <c r="Z18" i="2"/>
  <c r="AA18" i="2" s="1"/>
  <c r="Z19" i="2"/>
  <c r="AA19" i="2" s="1"/>
  <c r="Z20" i="2"/>
  <c r="AA20" i="2" s="1"/>
  <c r="Z21" i="2"/>
  <c r="AA21" i="2" s="1"/>
  <c r="Z22" i="2"/>
  <c r="AA22" i="2" s="1"/>
  <c r="Z23" i="2"/>
  <c r="Z270" i="2"/>
  <c r="AA270" i="2" s="1"/>
  <c r="Z271" i="2"/>
  <c r="AA271" i="2" s="1"/>
  <c r="Z272" i="2"/>
  <c r="AA272" i="2" s="1"/>
  <c r="Z273" i="2"/>
  <c r="AA273" i="2" s="1"/>
  <c r="Z274" i="2"/>
  <c r="AA274" i="2" s="1"/>
  <c r="Z276" i="2"/>
  <c r="Z277" i="2"/>
  <c r="AA277" i="2" s="1"/>
  <c r="Z278" i="2"/>
  <c r="AA278" i="2" s="1"/>
  <c r="Z279" i="2"/>
  <c r="AA279" i="2" s="1"/>
  <c r="Z280" i="2"/>
  <c r="AA280" i="2" s="1"/>
  <c r="Z281" i="2"/>
  <c r="AA281" i="2" s="1"/>
  <c r="Z282" i="2"/>
  <c r="AA282" i="2" s="1"/>
  <c r="L61" i="2"/>
  <c r="M61" i="2" s="1"/>
  <c r="L62" i="2"/>
  <c r="M62" i="2" s="1"/>
  <c r="L63" i="2"/>
  <c r="M63" i="2" s="1"/>
  <c r="L64" i="2"/>
  <c r="M64" i="2" s="1"/>
  <c r="L65" i="2"/>
  <c r="M65" i="2" s="1"/>
  <c r="L66" i="2"/>
  <c r="M66" i="2" s="1"/>
  <c r="L323" i="2"/>
  <c r="M323" i="2" s="1"/>
  <c r="L324" i="2"/>
  <c r="M324" i="2" s="1"/>
  <c r="L325" i="2"/>
  <c r="M325" i="2" s="1"/>
  <c r="L326" i="2"/>
  <c r="M326" i="2" s="1"/>
  <c r="L327" i="2"/>
  <c r="M327" i="2" s="1"/>
  <c r="L328" i="2"/>
  <c r="M328" i="2" s="1"/>
  <c r="L329" i="2"/>
  <c r="M329" i="2" s="1"/>
  <c r="L164" i="2"/>
  <c r="M164" i="2" s="1"/>
  <c r="L165" i="2"/>
  <c r="M165" i="2" s="1"/>
  <c r="L166" i="2"/>
  <c r="M166" i="2" s="1"/>
  <c r="L167" i="2"/>
  <c r="M167" i="2" s="1"/>
  <c r="L168" i="2"/>
  <c r="M168" i="2" s="1"/>
  <c r="L169" i="2"/>
  <c r="M169" i="2" s="1"/>
  <c r="L25" i="2"/>
  <c r="M25" i="2" s="1"/>
  <c r="L26" i="2"/>
  <c r="M26" i="2" s="1"/>
  <c r="L27" i="2"/>
  <c r="M27" i="2" s="1"/>
  <c r="L28" i="2"/>
  <c r="M28" i="2" s="1"/>
  <c r="L29" i="2"/>
  <c r="M29" i="2" s="1"/>
  <c r="L31" i="2"/>
  <c r="M31" i="2" s="1"/>
  <c r="L32" i="2"/>
  <c r="M32" i="2" s="1"/>
  <c r="L33" i="2"/>
  <c r="M33" i="2" s="1"/>
  <c r="L34" i="2"/>
  <c r="M34" i="2" s="1"/>
  <c r="L172" i="2"/>
  <c r="M172" i="2" s="1"/>
  <c r="L173" i="2"/>
  <c r="M173" i="2" s="1"/>
  <c r="L174" i="2"/>
  <c r="M174" i="2" s="1"/>
  <c r="L175" i="2"/>
  <c r="M175" i="2" s="1"/>
  <c r="L176" i="2"/>
  <c r="M176" i="2" s="1"/>
  <c r="L177" i="2"/>
  <c r="M177" i="2" s="1"/>
  <c r="L193" i="2"/>
  <c r="M193" i="2" s="1"/>
  <c r="L194" i="2"/>
  <c r="M194" i="2" s="1"/>
  <c r="L195" i="2"/>
  <c r="M195" i="2" s="1"/>
  <c r="L196" i="2"/>
  <c r="M196" i="2" s="1"/>
  <c r="L197" i="2"/>
  <c r="M197" i="2" s="1"/>
  <c r="L198" i="2"/>
  <c r="M198" i="2" s="1"/>
  <c r="L224" i="2"/>
  <c r="M224" i="2" s="1"/>
  <c r="L225" i="2"/>
  <c r="M225" i="2" s="1"/>
  <c r="L226" i="2"/>
  <c r="M226" i="2" s="1"/>
  <c r="L227" i="2"/>
  <c r="M227" i="2" s="1"/>
  <c r="L228" i="2"/>
  <c r="M228" i="2" s="1"/>
  <c r="L212" i="2"/>
  <c r="M212" i="2" s="1"/>
  <c r="L213" i="2"/>
  <c r="M213" i="2" s="1"/>
  <c r="L214" i="2"/>
  <c r="M214" i="2" s="1"/>
  <c r="L215" i="2"/>
  <c r="M215" i="2" s="1"/>
  <c r="L216" i="2"/>
  <c r="M216" i="2" s="1"/>
  <c r="L217" i="2"/>
  <c r="L230" i="2"/>
  <c r="L231" i="2"/>
  <c r="M231" i="2" s="1"/>
  <c r="L232" i="2"/>
  <c r="M232" i="2" s="1"/>
  <c r="L233" i="2"/>
  <c r="M233" i="2" s="1"/>
  <c r="L234" i="2"/>
  <c r="M234" i="2" s="1"/>
  <c r="L235" i="2"/>
  <c r="L249" i="2"/>
  <c r="L250" i="2"/>
  <c r="M250" i="2" s="1"/>
  <c r="L251" i="2"/>
  <c r="M251" i="2" s="1"/>
  <c r="L252" i="2"/>
  <c r="M252" i="2" s="1"/>
  <c r="L253" i="2"/>
  <c r="M253" i="2" s="1"/>
  <c r="L254" i="2"/>
  <c r="M254" i="2" s="1"/>
  <c r="L255" i="2"/>
  <c r="M255" i="2" s="1"/>
  <c r="L257" i="2"/>
  <c r="M257" i="2" s="1"/>
  <c r="L258" i="2"/>
  <c r="M258" i="2" s="1"/>
  <c r="L259" i="2"/>
  <c r="M259" i="2" s="1"/>
  <c r="L260" i="2"/>
  <c r="M260" i="2" s="1"/>
  <c r="L261" i="2"/>
  <c r="M261" i="2" s="1"/>
  <c r="L262" i="2"/>
  <c r="L284" i="2"/>
  <c r="M284" i="2" s="1"/>
  <c r="L285" i="2"/>
  <c r="M285" i="2" s="1"/>
  <c r="L286" i="2"/>
  <c r="M286" i="2" s="1"/>
  <c r="L287" i="2"/>
  <c r="M287" i="2" s="1"/>
  <c r="L288" i="2"/>
  <c r="M288" i="2" s="1"/>
  <c r="L289" i="2"/>
  <c r="M289" i="2" s="1"/>
  <c r="L290" i="2"/>
  <c r="L300" i="2"/>
  <c r="M300" i="2" s="1"/>
  <c r="L301" i="2"/>
  <c r="M301" i="2" s="1"/>
  <c r="L302" i="2"/>
  <c r="M302" i="2" s="1"/>
  <c r="L303" i="2"/>
  <c r="M303" i="2" s="1"/>
  <c r="L304" i="2"/>
  <c r="M304" i="2" s="1"/>
  <c r="L305" i="2"/>
  <c r="L331" i="2"/>
  <c r="M331" i="2" s="1"/>
  <c r="L332" i="2"/>
  <c r="M332" i="2" s="1"/>
  <c r="L333" i="2"/>
  <c r="M333" i="2" s="1"/>
  <c r="L334" i="2"/>
  <c r="M334" i="2" s="1"/>
  <c r="L335" i="2"/>
  <c r="M335" i="2" s="1"/>
  <c r="L336" i="2"/>
  <c r="M336" i="2" s="1"/>
  <c r="L337" i="2"/>
  <c r="L3" i="2"/>
  <c r="L4" i="2"/>
  <c r="M4" i="2" s="1"/>
  <c r="L5" i="2"/>
  <c r="M5" i="2" s="1"/>
  <c r="L6" i="2"/>
  <c r="M6" i="2" s="1"/>
  <c r="L7" i="2"/>
  <c r="M7" i="2" s="1"/>
  <c r="L264" i="2"/>
  <c r="M264" i="2" s="1"/>
  <c r="L265" i="2"/>
  <c r="M265" i="2" s="1"/>
  <c r="L266" i="2"/>
  <c r="M266" i="2" s="1"/>
  <c r="L267" i="2"/>
  <c r="M267" i="2" s="1"/>
  <c r="L268" i="2"/>
  <c r="M268" i="2" s="1"/>
  <c r="L205" i="2"/>
  <c r="M205" i="2" s="1"/>
  <c r="L206" i="2"/>
  <c r="M206" i="2" s="1"/>
  <c r="L207" i="2"/>
  <c r="M207" i="2" s="1"/>
  <c r="L208" i="2"/>
  <c r="M208" i="2" s="1"/>
  <c r="L209" i="2"/>
  <c r="M209" i="2" s="1"/>
  <c r="L210" i="2"/>
  <c r="L200" i="2"/>
  <c r="M200" i="2" s="1"/>
  <c r="L201" i="2"/>
  <c r="M201" i="2" s="1"/>
  <c r="L202" i="2"/>
  <c r="M202" i="2" s="1"/>
  <c r="L203" i="2"/>
  <c r="M203" i="2" s="1"/>
  <c r="L219" i="2"/>
  <c r="M219" i="2" s="1"/>
  <c r="L220" i="2"/>
  <c r="M220" i="2" s="1"/>
  <c r="L221" i="2"/>
  <c r="M221" i="2" s="1"/>
  <c r="L222" i="2"/>
  <c r="M222" i="2" s="1"/>
  <c r="L186" i="2"/>
  <c r="M186" i="2" s="1"/>
  <c r="L187" i="2"/>
  <c r="M187" i="2" s="1"/>
  <c r="L188" i="2"/>
  <c r="M188" i="2" s="1"/>
  <c r="L189" i="2"/>
  <c r="M189" i="2" s="1"/>
  <c r="L190" i="2"/>
  <c r="M190" i="2" s="1"/>
  <c r="L191" i="2"/>
  <c r="L307" i="2"/>
  <c r="M307" i="2" s="1"/>
  <c r="L308" i="2"/>
  <c r="M308" i="2" s="1"/>
  <c r="L309" i="2"/>
  <c r="M309" i="2" s="1"/>
  <c r="L310" i="2"/>
  <c r="M310" i="2" s="1"/>
  <c r="L311" i="2"/>
  <c r="M311" i="2" s="1"/>
  <c r="L312" i="2"/>
  <c r="M312" i="2" s="1"/>
  <c r="L313" i="2"/>
  <c r="M313" i="2" s="1"/>
  <c r="L52" i="2"/>
  <c r="M52" i="2" s="1"/>
  <c r="L53" i="2"/>
  <c r="M53" i="2" s="1"/>
  <c r="L54" i="2"/>
  <c r="M54" i="2" s="1"/>
  <c r="L55" i="2"/>
  <c r="M55" i="2" s="1"/>
  <c r="L56" i="2"/>
  <c r="M56" i="2" s="1"/>
  <c r="L57" i="2"/>
  <c r="M57" i="2" s="1"/>
  <c r="L58" i="2"/>
  <c r="M58" i="2" s="1"/>
  <c r="L108" i="2"/>
  <c r="M108" i="2" s="1"/>
  <c r="L109" i="2"/>
  <c r="M109" i="2" s="1"/>
  <c r="L110" i="2"/>
  <c r="M110" i="2" s="1"/>
  <c r="L111" i="2"/>
  <c r="M111" i="2" s="1"/>
  <c r="L112" i="2"/>
  <c r="M112" i="2" s="1"/>
  <c r="L113" i="2"/>
  <c r="M113" i="2" s="1"/>
  <c r="L114" i="2"/>
  <c r="M114" i="2" s="1"/>
  <c r="L100" i="2"/>
  <c r="M100" i="2" s="1"/>
  <c r="L101" i="2"/>
  <c r="M101" i="2" s="1"/>
  <c r="L102" i="2"/>
  <c r="M102" i="2" s="1"/>
  <c r="L103" i="2"/>
  <c r="M103" i="2" s="1"/>
  <c r="L104" i="2"/>
  <c r="M104" i="2" s="1"/>
  <c r="L105" i="2"/>
  <c r="M105" i="2" s="1"/>
  <c r="L106" i="2"/>
  <c r="M106" i="2" s="1"/>
  <c r="L76" i="2"/>
  <c r="M76" i="2" s="1"/>
  <c r="L77" i="2"/>
  <c r="M77" i="2" s="1"/>
  <c r="L78" i="2"/>
  <c r="M78" i="2" s="1"/>
  <c r="L79" i="2"/>
  <c r="M79" i="2" s="1"/>
  <c r="L80" i="2"/>
  <c r="M80" i="2" s="1"/>
  <c r="L81" i="2"/>
  <c r="M81" i="2" s="1"/>
  <c r="L82" i="2"/>
  <c r="M82" i="2" s="1"/>
  <c r="L156" i="2"/>
  <c r="L157" i="2"/>
  <c r="M157" i="2" s="1"/>
  <c r="L158" i="2"/>
  <c r="M158" i="2" s="1"/>
  <c r="L159" i="2"/>
  <c r="M159" i="2" s="1"/>
  <c r="L160" i="2"/>
  <c r="M160" i="2" s="1"/>
  <c r="L161" i="2"/>
  <c r="M161" i="2" s="1"/>
  <c r="L162" i="2"/>
  <c r="L92" i="2"/>
  <c r="M92" i="2" s="1"/>
  <c r="L93" i="2"/>
  <c r="M93" i="2" s="1"/>
  <c r="L94" i="2"/>
  <c r="M94" i="2" s="1"/>
  <c r="L95" i="2"/>
  <c r="M95" i="2" s="1"/>
  <c r="L96" i="2"/>
  <c r="M96" i="2" s="1"/>
  <c r="L97" i="2"/>
  <c r="M97" i="2" s="1"/>
  <c r="L98" i="2"/>
  <c r="M98" i="2" s="1"/>
  <c r="L124" i="2"/>
  <c r="M124" i="2" s="1"/>
  <c r="L125" i="2"/>
  <c r="M125" i="2" s="1"/>
  <c r="L126" i="2"/>
  <c r="M126" i="2" s="1"/>
  <c r="L127" i="2"/>
  <c r="M127" i="2" s="1"/>
  <c r="L128" i="2"/>
  <c r="M128" i="2" s="1"/>
  <c r="L129" i="2"/>
  <c r="M129" i="2" s="1"/>
  <c r="L130" i="2"/>
  <c r="M130" i="2" s="1"/>
  <c r="L148" i="2"/>
  <c r="M148" i="2" s="1"/>
  <c r="L149" i="2"/>
  <c r="M149" i="2" s="1"/>
  <c r="L150" i="2"/>
  <c r="M150" i="2" s="1"/>
  <c r="L151" i="2"/>
  <c r="M151" i="2" s="1"/>
  <c r="L152" i="2"/>
  <c r="M152" i="2" s="1"/>
  <c r="L153" i="2"/>
  <c r="M153" i="2" s="1"/>
  <c r="L154" i="2"/>
  <c r="M154" i="2" s="1"/>
  <c r="L36" i="2"/>
  <c r="M36" i="2" s="1"/>
  <c r="L37" i="2"/>
  <c r="M37" i="2" s="1"/>
  <c r="L38" i="2"/>
  <c r="M38" i="2" s="1"/>
  <c r="L39" i="2"/>
  <c r="M39" i="2" s="1"/>
  <c r="L40" i="2"/>
  <c r="M40" i="2" s="1"/>
  <c r="L41" i="2"/>
  <c r="M41" i="2" s="1"/>
  <c r="L42" i="2"/>
  <c r="M42" i="2" s="1"/>
  <c r="L116" i="2"/>
  <c r="M116" i="2" s="1"/>
  <c r="L117" i="2"/>
  <c r="M117" i="2" s="1"/>
  <c r="L118" i="2"/>
  <c r="M118" i="2" s="1"/>
  <c r="L119" i="2"/>
  <c r="M119" i="2" s="1"/>
  <c r="L120" i="2"/>
  <c r="M120" i="2" s="1"/>
  <c r="L121" i="2"/>
  <c r="M121" i="2" s="1"/>
  <c r="L122" i="2"/>
  <c r="M122" i="2" s="1"/>
  <c r="L68" i="2"/>
  <c r="M68" i="2" s="1"/>
  <c r="L69" i="2"/>
  <c r="M69" i="2" s="1"/>
  <c r="L70" i="2"/>
  <c r="M70" i="2" s="1"/>
  <c r="L71" i="2"/>
  <c r="M71" i="2" s="1"/>
  <c r="L72" i="2"/>
  <c r="M72" i="2" s="1"/>
  <c r="L73" i="2"/>
  <c r="M73" i="2" s="1"/>
  <c r="L74" i="2"/>
  <c r="M74" i="2" s="1"/>
  <c r="L44" i="2"/>
  <c r="M44" i="2" s="1"/>
  <c r="L45" i="2"/>
  <c r="M45" i="2" s="1"/>
  <c r="L46" i="2"/>
  <c r="M46" i="2" s="1"/>
  <c r="L47" i="2"/>
  <c r="M47" i="2" s="1"/>
  <c r="L48" i="2"/>
  <c r="M48" i="2" s="1"/>
  <c r="L49" i="2"/>
  <c r="M49" i="2" s="1"/>
  <c r="L50" i="2"/>
  <c r="M50" i="2" s="1"/>
  <c r="L84" i="2"/>
  <c r="M84" i="2" s="1"/>
  <c r="L85" i="2"/>
  <c r="M85" i="2" s="1"/>
  <c r="L86" i="2"/>
  <c r="M86" i="2" s="1"/>
  <c r="L87" i="2"/>
  <c r="M87" i="2" s="1"/>
  <c r="L88" i="2"/>
  <c r="M88" i="2" s="1"/>
  <c r="L89" i="2"/>
  <c r="M89" i="2" s="1"/>
  <c r="L90" i="2"/>
  <c r="M90" i="2" s="1"/>
  <c r="L140" i="2"/>
  <c r="M140" i="2" s="1"/>
  <c r="L141" i="2"/>
  <c r="M141" i="2" s="1"/>
  <c r="L142" i="2"/>
  <c r="M142" i="2" s="1"/>
  <c r="L143" i="2"/>
  <c r="M143" i="2" s="1"/>
  <c r="L144" i="2"/>
  <c r="M144" i="2" s="1"/>
  <c r="L145" i="2"/>
  <c r="M145" i="2" s="1"/>
  <c r="L146" i="2"/>
  <c r="M146" i="2" s="1"/>
  <c r="L132" i="2"/>
  <c r="M132" i="2" s="1"/>
  <c r="L133" i="2"/>
  <c r="M133" i="2" s="1"/>
  <c r="L134" i="2"/>
  <c r="M134" i="2" s="1"/>
  <c r="L135" i="2"/>
  <c r="M135" i="2" s="1"/>
  <c r="L136" i="2"/>
  <c r="M136" i="2" s="1"/>
  <c r="L137" i="2"/>
  <c r="M137" i="2" s="1"/>
  <c r="L138" i="2"/>
  <c r="M138" i="2" s="1"/>
  <c r="L292" i="2"/>
  <c r="M292" i="2" s="1"/>
  <c r="L293" i="2"/>
  <c r="M293" i="2" s="1"/>
  <c r="L294" i="2"/>
  <c r="M294" i="2" s="1"/>
  <c r="L295" i="2"/>
  <c r="M295" i="2" s="1"/>
  <c r="L296" i="2"/>
  <c r="M296" i="2" s="1"/>
  <c r="L297" i="2"/>
  <c r="M297" i="2" s="1"/>
  <c r="L298" i="2"/>
  <c r="M298" i="2" s="1"/>
  <c r="L179" i="2"/>
  <c r="M179" i="2" s="1"/>
  <c r="L180" i="2"/>
  <c r="M180" i="2" s="1"/>
  <c r="L181" i="2"/>
  <c r="M181" i="2" s="1"/>
  <c r="L182" i="2"/>
  <c r="M182" i="2" s="1"/>
  <c r="L183" i="2"/>
  <c r="M183" i="2" s="1"/>
  <c r="L184" i="2"/>
  <c r="L339" i="2"/>
  <c r="M339" i="2" s="1"/>
  <c r="L340" i="2"/>
  <c r="M340" i="2" s="1"/>
  <c r="L341" i="2"/>
  <c r="M341" i="2" s="1"/>
  <c r="L342" i="2"/>
  <c r="M342" i="2" s="1"/>
  <c r="L343" i="2"/>
  <c r="M343" i="2" s="1"/>
  <c r="L344" i="2"/>
  <c r="M344" i="2" s="1"/>
  <c r="L345" i="2"/>
  <c r="M345" i="2" s="1"/>
  <c r="L347" i="2"/>
  <c r="L348" i="2"/>
  <c r="M348" i="2" s="1"/>
  <c r="L349" i="2"/>
  <c r="M349" i="2" s="1"/>
  <c r="L350" i="2"/>
  <c r="M350" i="2" s="1"/>
  <c r="L351" i="2"/>
  <c r="M351" i="2" s="1"/>
  <c r="L352" i="2"/>
  <c r="M352" i="2" s="1"/>
  <c r="L353" i="2"/>
  <c r="M353" i="2" s="1"/>
  <c r="L315" i="2"/>
  <c r="M315" i="2" s="1"/>
  <c r="L316" i="2"/>
  <c r="M316" i="2" s="1"/>
  <c r="L317" i="2"/>
  <c r="M317" i="2" s="1"/>
  <c r="L318" i="2"/>
  <c r="M318" i="2" s="1"/>
  <c r="L319" i="2"/>
  <c r="M319" i="2" s="1"/>
  <c r="L320" i="2"/>
  <c r="M320" i="2" s="1"/>
  <c r="L321" i="2"/>
  <c r="M321" i="2" s="1"/>
  <c r="L17" i="2"/>
  <c r="L18" i="2"/>
  <c r="M18" i="2" s="1"/>
  <c r="L19" i="2"/>
  <c r="M19" i="2" s="1"/>
  <c r="L20" i="2"/>
  <c r="M20" i="2" s="1"/>
  <c r="L21" i="2"/>
  <c r="M21" i="2" s="1"/>
  <c r="L22" i="2"/>
  <c r="M22" i="2" s="1"/>
  <c r="L23" i="2"/>
  <c r="L270" i="2"/>
  <c r="M270" i="2" s="1"/>
  <c r="L271" i="2"/>
  <c r="M271" i="2" s="1"/>
  <c r="L272" i="2"/>
  <c r="M272" i="2" s="1"/>
  <c r="L273" i="2"/>
  <c r="M273" i="2" s="1"/>
  <c r="L274" i="2"/>
  <c r="M274" i="2" s="1"/>
  <c r="L276" i="2"/>
  <c r="M276" i="2" s="1"/>
  <c r="L277" i="2"/>
  <c r="M277" i="2" s="1"/>
  <c r="L278" i="2"/>
  <c r="M278" i="2" s="1"/>
  <c r="L279" i="2"/>
  <c r="M279" i="2" s="1"/>
  <c r="L280" i="2"/>
  <c r="M280" i="2" s="1"/>
  <c r="L281" i="2"/>
  <c r="M281" i="2" s="1"/>
  <c r="L282" i="2"/>
  <c r="L243" i="2"/>
  <c r="M243" i="2" s="1"/>
  <c r="L244" i="2"/>
  <c r="M244" i="2" s="1"/>
  <c r="L245" i="2"/>
  <c r="M245" i="2" s="1"/>
  <c r="L246" i="2"/>
  <c r="M246" i="2" s="1"/>
  <c r="L247" i="2"/>
  <c r="M247" i="2" s="1"/>
  <c r="L60" i="2"/>
  <c r="M60" i="2" s="1"/>
  <c r="AD351" i="2" l="1"/>
  <c r="AD345" i="2"/>
  <c r="AD341" i="2"/>
  <c r="AD281" i="2"/>
  <c r="AD277" i="2"/>
  <c r="AD234" i="2"/>
  <c r="AD228" i="2"/>
  <c r="AD224" i="2"/>
  <c r="AD219" i="2"/>
  <c r="AD64" i="2"/>
  <c r="AD60" i="2"/>
  <c r="AD55" i="2"/>
  <c r="AD50" i="2"/>
  <c r="AD46" i="2"/>
  <c r="AD41" i="2"/>
  <c r="AD37" i="2"/>
  <c r="AD32" i="2"/>
  <c r="AD27" i="2"/>
  <c r="AD21" i="2"/>
  <c r="AD310" i="2"/>
  <c r="AD304" i="2"/>
  <c r="AD300" i="2"/>
  <c r="AD295" i="2"/>
  <c r="AD209" i="2"/>
  <c r="AD205" i="2"/>
  <c r="AD200" i="2"/>
  <c r="AD195" i="2"/>
  <c r="AD189" i="2"/>
  <c r="AD130" i="2"/>
  <c r="AD126" i="2"/>
  <c r="AD121" i="2"/>
  <c r="AD117" i="2"/>
  <c r="AD112" i="2"/>
  <c r="AD214" i="2"/>
  <c r="AD106" i="2"/>
  <c r="AD102" i="2"/>
  <c r="AD97" i="2"/>
  <c r="AD93" i="2"/>
  <c r="AD88" i="2"/>
  <c r="AD84" i="2"/>
  <c r="AD79" i="2"/>
  <c r="AD74" i="2"/>
  <c r="AD70" i="2"/>
  <c r="G204" i="2"/>
  <c r="U242" i="2"/>
  <c r="AD242" i="2" s="1"/>
  <c r="U269" i="2"/>
  <c r="U283" i="2"/>
  <c r="G192" i="2"/>
  <c r="G35" i="2"/>
  <c r="G67" i="2"/>
  <c r="G115" i="2"/>
  <c r="G147" i="2"/>
  <c r="U256" i="2"/>
  <c r="G107" i="2"/>
  <c r="G123" i="2"/>
  <c r="G139" i="2"/>
  <c r="G155" i="2"/>
  <c r="G236" i="2"/>
  <c r="G51" i="2"/>
  <c r="G131" i="2"/>
  <c r="G218" i="2"/>
  <c r="G163" i="2"/>
  <c r="U299" i="2"/>
  <c r="G223" i="2"/>
  <c r="G199" i="2"/>
  <c r="G83" i="2"/>
  <c r="G211" i="2"/>
  <c r="U314" i="2"/>
  <c r="G171" i="2"/>
  <c r="G24" i="2"/>
  <c r="G99" i="2"/>
  <c r="G229" i="2"/>
  <c r="U330" i="2"/>
  <c r="U115" i="2"/>
  <c r="U131" i="2"/>
  <c r="U147" i="2"/>
  <c r="U163" i="2"/>
  <c r="U178" i="2"/>
  <c r="U204" i="2"/>
  <c r="U218" i="2"/>
  <c r="U229" i="2"/>
  <c r="G248" i="2"/>
  <c r="AD248" i="2" s="1"/>
  <c r="G263" i="2"/>
  <c r="G275" i="2"/>
  <c r="G291" i="2"/>
  <c r="G306" i="2"/>
  <c r="G322" i="2"/>
  <c r="G338" i="2"/>
  <c r="G354" i="2"/>
  <c r="AC115" i="2"/>
  <c r="AC131" i="2"/>
  <c r="AC147" i="2"/>
  <c r="AC163" i="2"/>
  <c r="G178" i="2"/>
  <c r="AD178" i="2" s="1"/>
  <c r="AC178" i="2"/>
  <c r="AC192" i="2"/>
  <c r="AC204" i="2"/>
  <c r="AC218" i="2"/>
  <c r="AC229" i="2"/>
  <c r="O248" i="2"/>
  <c r="O256" i="2"/>
  <c r="O263" i="2"/>
  <c r="O269" i="2"/>
  <c r="O275" i="2"/>
  <c r="O291" i="2"/>
  <c r="O306" i="2"/>
  <c r="O322" i="2"/>
  <c r="O338" i="2"/>
  <c r="O354" i="2"/>
  <c r="O24" i="2"/>
  <c r="U30" i="2"/>
  <c r="O35" i="2"/>
  <c r="U43" i="2"/>
  <c r="O51" i="2"/>
  <c r="U59" i="2"/>
  <c r="O67" i="2"/>
  <c r="U75" i="2"/>
  <c r="O83" i="2"/>
  <c r="U91" i="2"/>
  <c r="O99" i="2"/>
  <c r="U107" i="2"/>
  <c r="O115" i="2"/>
  <c r="U123" i="2"/>
  <c r="O131" i="2"/>
  <c r="U139" i="2"/>
  <c r="O147" i="2"/>
  <c r="U155" i="2"/>
  <c r="O163" i="2"/>
  <c r="U171" i="2"/>
  <c r="O178" i="2"/>
  <c r="U185" i="2"/>
  <c r="O192" i="2"/>
  <c r="U199" i="2"/>
  <c r="O204" i="2"/>
  <c r="U211" i="2"/>
  <c r="O218" i="2"/>
  <c r="U223" i="2"/>
  <c r="O229" i="2"/>
  <c r="U236" i="2"/>
  <c r="AC242" i="2"/>
  <c r="G256" i="2"/>
  <c r="AD256" i="2" s="1"/>
  <c r="AC256" i="2"/>
  <c r="G269" i="2"/>
  <c r="AD269" i="2" s="1"/>
  <c r="AC269" i="2"/>
  <c r="G283" i="2"/>
  <c r="AC283" i="2"/>
  <c r="G299" i="2"/>
  <c r="AD299" i="2" s="1"/>
  <c r="AC299" i="2"/>
  <c r="G314" i="2"/>
  <c r="AD314" i="2" s="1"/>
  <c r="AC314" i="2"/>
  <c r="G330" i="2"/>
  <c r="AD330" i="2" s="1"/>
  <c r="AC330" i="2"/>
  <c r="G346" i="2"/>
  <c r="AC346" i="2"/>
  <c r="AC30" i="2"/>
  <c r="G43" i="2"/>
  <c r="AC43" i="2"/>
  <c r="G59" i="2"/>
  <c r="AC59" i="2"/>
  <c r="G75" i="2"/>
  <c r="AC75" i="2"/>
  <c r="G91" i="2"/>
  <c r="AC91" i="2"/>
  <c r="AC185" i="2"/>
  <c r="O283" i="2"/>
  <c r="O299" i="2"/>
  <c r="O314" i="2"/>
  <c r="O330" i="2"/>
  <c r="O346" i="2"/>
  <c r="U346" i="2"/>
  <c r="N355" i="2"/>
  <c r="O8" i="2"/>
  <c r="Z283" i="2"/>
  <c r="AA283" i="2" s="1"/>
  <c r="Z131" i="2"/>
  <c r="AA131" i="2" s="1"/>
  <c r="AA124" i="2"/>
  <c r="Z107" i="2"/>
  <c r="AA107" i="2" s="1"/>
  <c r="AA100" i="2"/>
  <c r="Z256" i="2"/>
  <c r="AA256" i="2" s="1"/>
  <c r="Z218" i="2"/>
  <c r="AA218" i="2" s="1"/>
  <c r="AA212" i="2"/>
  <c r="S355" i="2"/>
  <c r="G30" i="2"/>
  <c r="U8" i="2"/>
  <c r="U24" i="2"/>
  <c r="O30" i="2"/>
  <c r="U35" i="2"/>
  <c r="O43" i="2"/>
  <c r="U51" i="2"/>
  <c r="O59" i="2"/>
  <c r="U67" i="2"/>
  <c r="O75" i="2"/>
  <c r="U83" i="2"/>
  <c r="O91" i="2"/>
  <c r="U99" i="2"/>
  <c r="O107" i="2"/>
  <c r="O123" i="2"/>
  <c r="O139" i="2"/>
  <c r="O155" i="2"/>
  <c r="O171" i="2"/>
  <c r="O185" i="2"/>
  <c r="O199" i="2"/>
  <c r="O211" i="2"/>
  <c r="O223" i="2"/>
  <c r="O236" i="2"/>
  <c r="AB355" i="2"/>
  <c r="AC8" i="2"/>
  <c r="AC24" i="2"/>
  <c r="AC35" i="2"/>
  <c r="AC51" i="2"/>
  <c r="AC67" i="2"/>
  <c r="AC83" i="2"/>
  <c r="AC99" i="2"/>
  <c r="Z346" i="2"/>
  <c r="AA346" i="2" s="1"/>
  <c r="AA340" i="2"/>
  <c r="Z139" i="2"/>
  <c r="AA139" i="2" s="1"/>
  <c r="Z67" i="2"/>
  <c r="AA67" i="2" s="1"/>
  <c r="AA60" i="2"/>
  <c r="G185" i="2"/>
  <c r="AC107" i="2"/>
  <c r="AC123" i="2"/>
  <c r="AC139" i="2"/>
  <c r="AC155" i="2"/>
  <c r="AC171" i="2"/>
  <c r="AC199" i="2"/>
  <c r="AC211" i="2"/>
  <c r="AC223" i="2"/>
  <c r="AC236" i="2"/>
  <c r="U263" i="2"/>
  <c r="U275" i="2"/>
  <c r="U291" i="2"/>
  <c r="U306" i="2"/>
  <c r="U322" i="2"/>
  <c r="U338" i="2"/>
  <c r="U354" i="2"/>
  <c r="U192" i="2"/>
  <c r="AC263" i="2"/>
  <c r="AC275" i="2"/>
  <c r="AC291" i="2"/>
  <c r="AC306" i="2"/>
  <c r="AC322" i="2"/>
  <c r="AC338" i="2"/>
  <c r="AC354" i="2"/>
  <c r="L67" i="2"/>
  <c r="M67" i="2" s="1"/>
  <c r="L283" i="2"/>
  <c r="M283" i="2" s="1"/>
  <c r="L147" i="2"/>
  <c r="M147" i="2" s="1"/>
  <c r="L115" i="2"/>
  <c r="M115" i="2" s="1"/>
  <c r="L223" i="2"/>
  <c r="M223" i="2" s="1"/>
  <c r="L204" i="2"/>
  <c r="M204" i="2" s="1"/>
  <c r="L291" i="2"/>
  <c r="M291" i="2" s="1"/>
  <c r="Z75" i="2"/>
  <c r="AA75" i="2" s="1"/>
  <c r="Z306" i="2"/>
  <c r="AA306" i="2" s="1"/>
  <c r="L275" i="2"/>
  <c r="M275" i="2" s="1"/>
  <c r="L346" i="2"/>
  <c r="M346" i="2" s="1"/>
  <c r="L75" i="2"/>
  <c r="M75" i="2" s="1"/>
  <c r="L131" i="2"/>
  <c r="M131" i="2" s="1"/>
  <c r="L256" i="2"/>
  <c r="M256" i="2" s="1"/>
  <c r="Z275" i="2"/>
  <c r="AA275" i="2" s="1"/>
  <c r="Z155" i="2"/>
  <c r="AA155" i="2" s="1"/>
  <c r="Z314" i="2"/>
  <c r="AA314" i="2" s="1"/>
  <c r="Z229" i="2"/>
  <c r="AA229" i="2" s="1"/>
  <c r="Z178" i="2"/>
  <c r="AA178" i="2" s="1"/>
  <c r="Z171" i="2"/>
  <c r="AA171" i="2" s="1"/>
  <c r="L354" i="2"/>
  <c r="M354" i="2" s="1"/>
  <c r="L299" i="2"/>
  <c r="M299" i="2" s="1"/>
  <c r="L51" i="2"/>
  <c r="M51" i="2" s="1"/>
  <c r="L155" i="2"/>
  <c r="M155" i="2" s="1"/>
  <c r="L83" i="2"/>
  <c r="M83" i="2" s="1"/>
  <c r="L314" i="2"/>
  <c r="M314" i="2" s="1"/>
  <c r="L211" i="2"/>
  <c r="M211" i="2" s="1"/>
  <c r="L263" i="2"/>
  <c r="M263" i="2" s="1"/>
  <c r="L229" i="2"/>
  <c r="M229" i="2" s="1"/>
  <c r="L178" i="2"/>
  <c r="M178" i="2" s="1"/>
  <c r="Z322" i="2"/>
  <c r="AA322" i="2" s="1"/>
  <c r="Z354" i="2"/>
  <c r="AA354" i="2" s="1"/>
  <c r="Z185" i="2"/>
  <c r="AA185" i="2" s="1"/>
  <c r="Z91" i="2"/>
  <c r="AA91" i="2" s="1"/>
  <c r="Z163" i="2"/>
  <c r="AA163" i="2" s="1"/>
  <c r="Z59" i="2"/>
  <c r="AA59" i="2" s="1"/>
  <c r="Z269" i="2"/>
  <c r="AA269" i="2" s="1"/>
  <c r="Z338" i="2"/>
  <c r="AA338" i="2" s="1"/>
  <c r="Z236" i="2"/>
  <c r="AA236" i="2" s="1"/>
  <c r="G8" i="2"/>
  <c r="F355" i="2"/>
  <c r="T355" i="2"/>
  <c r="L123" i="2"/>
  <c r="M123" i="2" s="1"/>
  <c r="L99" i="2"/>
  <c r="M99" i="2" s="1"/>
  <c r="L192" i="2"/>
  <c r="M192" i="2" s="1"/>
  <c r="L248" i="2"/>
  <c r="M248" i="2" s="1"/>
  <c r="L139" i="2"/>
  <c r="M139" i="2" s="1"/>
  <c r="L107" i="2"/>
  <c r="M107" i="2" s="1"/>
  <c r="L306" i="2"/>
  <c r="M306" i="2" s="1"/>
  <c r="L218" i="2"/>
  <c r="M218" i="2" s="1"/>
  <c r="L171" i="2"/>
  <c r="M171" i="2" s="1"/>
  <c r="Z299" i="2"/>
  <c r="AA299" i="2" s="1"/>
  <c r="Z51" i="2"/>
  <c r="AA51" i="2" s="1"/>
  <c r="Z83" i="2"/>
  <c r="AA83" i="2" s="1"/>
  <c r="Z211" i="2"/>
  <c r="AA211" i="2" s="1"/>
  <c r="Z263" i="2"/>
  <c r="AA263" i="2" s="1"/>
  <c r="Z330" i="2"/>
  <c r="AA330" i="2" s="1"/>
  <c r="L322" i="2"/>
  <c r="M322" i="2" s="1"/>
  <c r="L185" i="2"/>
  <c r="M185" i="2" s="1"/>
  <c r="L91" i="2"/>
  <c r="M91" i="2" s="1"/>
  <c r="L163" i="2"/>
  <c r="M163" i="2" s="1"/>
  <c r="L59" i="2"/>
  <c r="M59" i="2" s="1"/>
  <c r="L269" i="2"/>
  <c r="M269" i="2" s="1"/>
  <c r="L338" i="2"/>
  <c r="M338" i="2" s="1"/>
  <c r="L236" i="2"/>
  <c r="M236" i="2" s="1"/>
  <c r="L330" i="2"/>
  <c r="M330" i="2" s="1"/>
  <c r="Z242" i="2"/>
  <c r="AA242" i="2" s="1"/>
  <c r="Z147" i="2"/>
  <c r="AA147" i="2" s="1"/>
  <c r="Z123" i="2"/>
  <c r="AA123" i="2" s="1"/>
  <c r="Z99" i="2"/>
  <c r="AA99" i="2" s="1"/>
  <c r="Z115" i="2"/>
  <c r="AA115" i="2" s="1"/>
  <c r="Z192" i="2"/>
  <c r="AA192" i="2" s="1"/>
  <c r="Z223" i="2"/>
  <c r="AA223" i="2" s="1"/>
  <c r="Z204" i="2"/>
  <c r="AA204" i="2" s="1"/>
  <c r="Z291" i="2"/>
  <c r="AA291" i="2" s="1"/>
  <c r="Z199" i="2"/>
  <c r="AA199" i="2" s="1"/>
  <c r="L8" i="2"/>
  <c r="Z8" i="2"/>
  <c r="AA8" i="2" s="1"/>
  <c r="L24" i="2"/>
  <c r="M24" i="2" s="1"/>
  <c r="Z24" i="2"/>
  <c r="AA24" i="2" s="1"/>
  <c r="L30" i="2"/>
  <c r="M30" i="2" s="1"/>
  <c r="Z30" i="2"/>
  <c r="AA30" i="2" s="1"/>
  <c r="L35" i="2"/>
  <c r="M35" i="2" s="1"/>
  <c r="Z35" i="2"/>
  <c r="AA35" i="2" s="1"/>
  <c r="L43" i="2"/>
  <c r="M43" i="2" s="1"/>
  <c r="Z43" i="2"/>
  <c r="AA43" i="2" s="1"/>
  <c r="L199" i="2"/>
  <c r="M199" i="2" s="1"/>
  <c r="AA3" i="2"/>
  <c r="M3" i="2"/>
  <c r="AD75" i="2" l="1"/>
  <c r="AD43" i="2"/>
  <c r="AD229" i="2"/>
  <c r="AD322" i="2"/>
  <c r="AD263" i="2"/>
  <c r="AD99" i="2"/>
  <c r="AD51" i="2"/>
  <c r="AD115" i="2"/>
  <c r="AD338" i="2"/>
  <c r="AD275" i="2"/>
  <c r="AD223" i="2"/>
  <c r="AD131" i="2"/>
  <c r="AD139" i="2"/>
  <c r="AD147" i="2"/>
  <c r="AD192" i="2"/>
  <c r="AD204" i="2"/>
  <c r="AD211" i="2"/>
  <c r="AD123" i="2"/>
  <c r="AD8" i="2"/>
  <c r="AD185" i="2"/>
  <c r="AD30" i="2"/>
  <c r="AD91" i="2"/>
  <c r="AD59" i="2"/>
  <c r="AD306" i="2"/>
  <c r="AD24" i="2"/>
  <c r="AD83" i="2"/>
  <c r="AD163" i="2"/>
  <c r="AD236" i="2"/>
  <c r="AD107" i="2"/>
  <c r="AD67" i="2"/>
  <c r="AD346" i="2"/>
  <c r="AD283" i="2"/>
  <c r="AD354" i="2"/>
  <c r="AD291" i="2"/>
  <c r="AD171" i="2"/>
  <c r="AD199" i="2"/>
  <c r="AD218" i="2"/>
  <c r="AD155" i="2"/>
  <c r="AD35" i="2"/>
  <c r="AC355" i="2"/>
  <c r="U355" i="2"/>
  <c r="G355" i="2"/>
  <c r="O355" i="2"/>
  <c r="Z355" i="2"/>
  <c r="AA355" i="2" s="1"/>
  <c r="L355" i="2"/>
  <c r="M355" i="2" s="1"/>
  <c r="M8" i="2"/>
  <c r="AD355" i="2" l="1"/>
</calcChain>
</file>

<file path=xl/sharedStrings.xml><?xml version="1.0" encoding="utf-8"?>
<sst xmlns="http://schemas.openxmlformats.org/spreadsheetml/2006/main" count="1913" uniqueCount="140">
  <si>
    <t>Virksomhet</t>
  </si>
  <si>
    <t>Syk %</t>
  </si>
  <si>
    <t>Langtid %</t>
  </si>
  <si>
    <t>A4</t>
  </si>
  <si>
    <t>A9</t>
  </si>
  <si>
    <t>B2</t>
  </si>
  <si>
    <t>B4</t>
  </si>
  <si>
    <t>B5</t>
  </si>
  <si>
    <t>Bydel Gamle Oslo</t>
  </si>
  <si>
    <t>Utdanningsetaten</t>
  </si>
  <si>
    <t>Beredskapsetaten</t>
  </si>
  <si>
    <t>Byrådsavdelingene</t>
  </si>
  <si>
    <t>Brann- og redningsetaten</t>
  </si>
  <si>
    <t>Byantikvaren</t>
  </si>
  <si>
    <t>Bystyrets sekretariat</t>
  </si>
  <si>
    <t>Gravferdsetaten</t>
  </si>
  <si>
    <t>Kommuneadvokaten</t>
  </si>
  <si>
    <t>Kemnerkontoret</t>
  </si>
  <si>
    <t>Kommunerevisjonen</t>
  </si>
  <si>
    <t>Kulturetaten</t>
  </si>
  <si>
    <t>Munchmuseet</t>
  </si>
  <si>
    <t>Plan- og bygningsetaten</t>
  </si>
  <si>
    <t>Rådhusets forvaltningstjeneste</t>
  </si>
  <si>
    <t>Utviklings- og kompetanseetaten</t>
  </si>
  <si>
    <t>Barne- og familieetaten</t>
  </si>
  <si>
    <t>Næringsetaten</t>
  </si>
  <si>
    <t>Helseetaten</t>
  </si>
  <si>
    <t>Klima- og energiprogrammet</t>
  </si>
  <si>
    <t>Energigjenvinningsetaten</t>
  </si>
  <si>
    <t>Sykehjemsetaten</t>
  </si>
  <si>
    <t>Bydel Frogner</t>
  </si>
  <si>
    <t>Bydel Sagene</t>
  </si>
  <si>
    <t>Bydel Grünerløkka</t>
  </si>
  <si>
    <t>Bymiljøetaten</t>
  </si>
  <si>
    <t>Bydel Nordstrand</t>
  </si>
  <si>
    <t>Bydel Søndre Nordstrand</t>
  </si>
  <si>
    <t>Bydel Østensjø</t>
  </si>
  <si>
    <t>Bydel Alna</t>
  </si>
  <si>
    <t>Bydel Stovner</t>
  </si>
  <si>
    <t>Bydel Grorud</t>
  </si>
  <si>
    <t>Bydel Bjerke</t>
  </si>
  <si>
    <t>Bydel Nordre Aker</t>
  </si>
  <si>
    <t>Bydel Vestre Aker</t>
  </si>
  <si>
    <t>Bydel Ullern</t>
  </si>
  <si>
    <t>Renovasjonsetaten</t>
  </si>
  <si>
    <t>Vann- og avløpsetaten</t>
  </si>
  <si>
    <t>Velferdsetaten</t>
  </si>
  <si>
    <t>Kultur- og idrettsbygg</t>
  </si>
  <si>
    <t>Undervisningsbygg Oslo KF</t>
  </si>
  <si>
    <t>Boligbygg Oslo KF</t>
  </si>
  <si>
    <t>Omsorgsbygg Oslo KF</t>
  </si>
  <si>
    <t>Oslo Havn KF</t>
  </si>
  <si>
    <t>Aldergrp</t>
  </si>
  <si>
    <t>Netto</t>
  </si>
  <si>
    <t>Syk</t>
  </si>
  <si>
    <t>Egen 0-3 Dgv</t>
  </si>
  <si>
    <t>Egen 4-16 Dgv</t>
  </si>
  <si>
    <t>Syk 0-3 Dgv</t>
  </si>
  <si>
    <t>Syk 4-16 Dgv</t>
  </si>
  <si>
    <t>Korttid dgv</t>
  </si>
  <si>
    <t>Korttid %</t>
  </si>
  <si>
    <t>Langtid dgv</t>
  </si>
  <si>
    <t>Helse,- sosial- og eldreombudet</t>
  </si>
  <si>
    <t>Bydel St.Hanshaugen</t>
  </si>
  <si>
    <t>Eiendoms- og byfornyelsesetaten</t>
  </si>
  <si>
    <t>Kultur- og idrettsbygg Oslo KF</t>
  </si>
  <si>
    <t>Virksomhetstype</t>
  </si>
  <si>
    <t>Bydel</t>
  </si>
  <si>
    <t>Etat</t>
  </si>
  <si>
    <t>Byr</t>
  </si>
  <si>
    <t>KF</t>
  </si>
  <si>
    <t>Totalt Barne- og familieetaten</t>
  </si>
  <si>
    <t>Totalt Beredskapsetaten</t>
  </si>
  <si>
    <t>Totalt Boligbygg Oslo KF</t>
  </si>
  <si>
    <t>Totalt Brann- og redningsetaten</t>
  </si>
  <si>
    <t>Totalt Byantikvaren</t>
  </si>
  <si>
    <t>Totalt Bydel Alna</t>
  </si>
  <si>
    <t>Totalt Bydel Bjerke</t>
  </si>
  <si>
    <t>Totalt Bydel Frogner</t>
  </si>
  <si>
    <t>Totalt Bydel Gamle Oslo</t>
  </si>
  <si>
    <t>Totalt Bydel Grorud</t>
  </si>
  <si>
    <t>Totalt Bydel Grünerløkka</t>
  </si>
  <si>
    <t>Totalt Bydel Nordre Aker</t>
  </si>
  <si>
    <t>Totalt Bydel Nordstrand</t>
  </si>
  <si>
    <t>Totalt Bydel Sagene</t>
  </si>
  <si>
    <t>Totalt Bydel St.Hanshaugen</t>
  </si>
  <si>
    <t>Totalt Bydel Stovner</t>
  </si>
  <si>
    <t>Totalt Bydel Søndre Nordstrand</t>
  </si>
  <si>
    <t>Totalt Bydel Ullern</t>
  </si>
  <si>
    <t>Totalt Bydel Vestre Aker</t>
  </si>
  <si>
    <t>Totalt Bydel Østensjø</t>
  </si>
  <si>
    <t>Totalt Bymiljøetaten</t>
  </si>
  <si>
    <t>Totalt Byrådsavdelingene</t>
  </si>
  <si>
    <t>Totalt Bystyrets sekretariat</t>
  </si>
  <si>
    <t>Totalt Eiendoms- og byfornyelsesetaten</t>
  </si>
  <si>
    <t>Totalt Energigjenvinningsetaten</t>
  </si>
  <si>
    <t>Totalt Gravferdsetaten</t>
  </si>
  <si>
    <t>Totalt Helse,- sosial- og eldreombudet</t>
  </si>
  <si>
    <t>Totalt Helseetaten</t>
  </si>
  <si>
    <t>Totalt Kemnerkontoret</t>
  </si>
  <si>
    <t>Totalt Klima- og energiprogrammet</t>
  </si>
  <si>
    <t>Totalt Kommuneadvokaten</t>
  </si>
  <si>
    <t>Totalt Kommunerevisjonen</t>
  </si>
  <si>
    <t>Totalt Kultur- og idrettsbygg</t>
  </si>
  <si>
    <t>Totalt Kultur- og idrettsbygg Oslo KF</t>
  </si>
  <si>
    <t>Totalt Kulturetaten</t>
  </si>
  <si>
    <t>Totalt Munchmuseet</t>
  </si>
  <si>
    <t>Totalt Næringsetaten</t>
  </si>
  <si>
    <t>Totalt Omsorgsbygg Oslo KF</t>
  </si>
  <si>
    <t>Totalt Oslo Havn KF</t>
  </si>
  <si>
    <t>Totalt Plan- og bygningsetaten</t>
  </si>
  <si>
    <t>Totalt Renovasjonsetaten</t>
  </si>
  <si>
    <t>Totalt Rådhusets forvaltningstjeneste</t>
  </si>
  <si>
    <t>Totalt Sykehjemsetaten</t>
  </si>
  <si>
    <t>Totalt Undervisningsbygg Oslo KF</t>
  </si>
  <si>
    <t>Totalt Utdanningsetaten</t>
  </si>
  <si>
    <t>Totalt Utviklings- og kompetanseetaten</t>
  </si>
  <si>
    <t>Totalt Vann- og avløpsetaten</t>
  </si>
  <si>
    <t>Totalt Velferdsetaten</t>
  </si>
  <si>
    <t>Totalsum</t>
  </si>
  <si>
    <t>Virksomhet(T)</t>
  </si>
  <si>
    <t>byr</t>
  </si>
  <si>
    <t>Under 20 år</t>
  </si>
  <si>
    <t xml:space="preserve"> 20-29 år</t>
  </si>
  <si>
    <t xml:space="preserve"> 30-39 år</t>
  </si>
  <si>
    <t xml:space="preserve"> 40-49 år</t>
  </si>
  <si>
    <t xml:space="preserve"> 50-59 år</t>
  </si>
  <si>
    <t xml:space="preserve"> 60-69 år</t>
  </si>
  <si>
    <t>Over 70 år</t>
  </si>
  <si>
    <t>1. halvår 2016</t>
  </si>
  <si>
    <t>1. halvår 2015</t>
  </si>
  <si>
    <t>Kortidsfravær dgv</t>
  </si>
  <si>
    <t>Korttidsfravær %</t>
  </si>
  <si>
    <t>Langtidsfravær dgv</t>
  </si>
  <si>
    <t>Langtidsfravær %</t>
  </si>
  <si>
    <t>Virksomhet (T)</t>
  </si>
  <si>
    <t>1.halvår 2016</t>
  </si>
  <si>
    <t>1.halvår 2015</t>
  </si>
  <si>
    <t>Endring fra 2015 til 2016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</si>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</sst>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64" fontId="1" fillId="3" borderId="1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64" fontId="1" fillId="4" borderId="1" xfId="0" applyNumberFormat="1" applyFont="1" applyFill="1" applyBorder="1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1" fillId="4" borderId="4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1" xfId="0" applyFill="1" applyBorder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0" fontId="1" fillId="4" borderId="8" xfId="0" applyFont="1" applyFill="1" applyBorder="1"/>
    <xf numFmtId="0" fontId="1" fillId="4" borderId="9" xfId="0" applyFont="1" applyFill="1" applyBorder="1"/>
    <xf numFmtId="164" fontId="0" fillId="3" borderId="8" xfId="0" applyNumberFormat="1" applyFill="1" applyBorder="1"/>
    <xf numFmtId="164" fontId="0" fillId="3" borderId="9" xfId="0" applyNumberFormat="1" applyFill="1" applyBorder="1"/>
    <xf numFmtId="164" fontId="0" fillId="0" borderId="4" xfId="0" applyNumberFormat="1" applyBorder="1"/>
    <xf numFmtId="164" fontId="0" fillId="0" borderId="2" xfId="0" applyNumberFormat="1" applyBorder="1"/>
    <xf numFmtId="164" fontId="0" fillId="4" borderId="8" xfId="0" applyNumberFormat="1" applyFill="1" applyBorder="1"/>
    <xf numFmtId="164" fontId="0" fillId="4" borderId="9" xfId="0" applyNumberFormat="1" applyFill="1" applyBorder="1"/>
    <xf numFmtId="164" fontId="1" fillId="3" borderId="10" xfId="0" applyNumberFormat="1" applyFont="1" applyFill="1" applyBorder="1"/>
    <xf numFmtId="164" fontId="1" fillId="3" borderId="11" xfId="0" applyNumberFormat="1" applyFont="1" applyFill="1" applyBorder="1"/>
    <xf numFmtId="164" fontId="1" fillId="3" borderId="12" xfId="0" applyNumberFormat="1" applyFont="1" applyFill="1" applyBorder="1"/>
    <xf numFmtId="164" fontId="1" fillId="0" borderId="4" xfId="0" applyNumberFormat="1" applyFont="1" applyBorder="1"/>
    <xf numFmtId="164" fontId="1" fillId="0" borderId="2" xfId="0" applyNumberFormat="1" applyFont="1" applyBorder="1"/>
    <xf numFmtId="164" fontId="1" fillId="4" borderId="10" xfId="0" applyNumberFormat="1" applyFont="1" applyFill="1" applyBorder="1"/>
    <xf numFmtId="164" fontId="1" fillId="4" borderId="11" xfId="0" applyNumberFormat="1" applyFont="1" applyFill="1" applyBorder="1"/>
    <xf numFmtId="164" fontId="1" fillId="4" borderId="12" xfId="0" applyNumberFormat="1" applyFont="1" applyFill="1" applyBorder="1"/>
    <xf numFmtId="0" fontId="1" fillId="5" borderId="1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164" fontId="0" fillId="5" borderId="8" xfId="0" applyNumberFormat="1" applyFill="1" applyBorder="1"/>
    <xf numFmtId="164" fontId="0" fillId="5" borderId="1" xfId="0" applyNumberFormat="1" applyFill="1" applyBorder="1"/>
    <xf numFmtId="164" fontId="0" fillId="5" borderId="9" xfId="0" applyNumberFormat="1" applyFill="1" applyBorder="1"/>
    <xf numFmtId="164" fontId="0" fillId="0" borderId="1" xfId="0" applyNumberFormat="1" applyBorder="1"/>
    <xf numFmtId="164" fontId="1" fillId="5" borderId="10" xfId="0" applyNumberFormat="1" applyFont="1" applyFill="1" applyBorder="1"/>
    <xf numFmtId="164" fontId="1" fillId="5" borderId="11" xfId="0" applyNumberFormat="1" applyFont="1" applyFill="1" applyBorder="1"/>
    <xf numFmtId="164" fontId="1" fillId="5" borderId="12" xfId="0" applyNumberFormat="1" applyFont="1" applyFill="1" applyBorder="1"/>
    <xf numFmtId="164" fontId="1" fillId="0" borderId="1" xfId="0" applyNumberFormat="1" applyFont="1" applyBorder="1"/>
    <xf numFmtId="164" fontId="1" fillId="5" borderId="1" xfId="0" applyNumberFormat="1" applyFont="1" applyFill="1" applyBorder="1"/>
    <xf numFmtId="164" fontId="0" fillId="4" borderId="4" xfId="0" applyNumberFormat="1" applyFill="1" applyBorder="1"/>
    <xf numFmtId="164" fontId="1" fillId="4" borderId="4" xfId="0" applyNumberFormat="1" applyFont="1" applyFill="1" applyBorder="1"/>
    <xf numFmtId="164" fontId="0" fillId="4" borderId="2" xfId="0" applyNumberFormat="1" applyFill="1" applyBorder="1"/>
    <xf numFmtId="164" fontId="1" fillId="4" borderId="2" xfId="0" applyNumberFormat="1" applyFont="1" applyFill="1" applyBorder="1"/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4"/>
  <sheetViews>
    <sheetView tabSelected="1" topLeftCell="B1" workbookViewId="0">
      <pane ySplit="2" topLeftCell="A8" activePane="bottomLeft" state="frozen"/>
      <selection pane="bottomLeft" activeCell="B1" sqref="B1"/>
    </sheetView>
  </sheetViews>
  <sheetFormatPr baseColWidth="10" defaultRowHeight="14.4" outlineLevelRow="2" x14ac:dyDescent="0.3"/>
  <cols>
    <col min="1" max="1" width="0" style="6" hidden="1" customWidth="1"/>
    <col min="2" max="2" width="31.109375" bestFit="1" customWidth="1"/>
    <col min="3" max="3" width="20.5546875" style="6" bestFit="1" customWidth="1"/>
    <col min="5" max="6" width="11.44140625" hidden="1" customWidth="1"/>
    <col min="7" max="7" width="11.44140625" style="2"/>
    <col min="8" max="8" width="12.109375" style="2" hidden="1" customWidth="1"/>
    <col min="9" max="9" width="13.109375" style="2" hidden="1" customWidth="1"/>
    <col min="10" max="12" width="11.44140625" style="2" hidden="1" customWidth="1"/>
    <col min="13" max="13" width="11.44140625" style="2"/>
    <col min="14" max="14" width="13.109375" style="2" hidden="1" customWidth="1"/>
    <col min="15" max="15" width="12" style="2" bestFit="1" customWidth="1"/>
    <col min="16" max="16" width="20.44140625" style="6" customWidth="1"/>
    <col min="17" max="17" width="0" style="6" hidden="1" customWidth="1"/>
    <col min="18" max="18" width="11.44140625" customWidth="1"/>
    <col min="19" max="20" width="11.44140625" hidden="1" customWidth="1"/>
    <col min="21" max="21" width="11.44140625" style="2"/>
    <col min="22" max="22" width="12.109375" style="2" hidden="1" customWidth="1"/>
    <col min="23" max="23" width="13.109375" style="2" hidden="1" customWidth="1"/>
    <col min="24" max="24" width="10.88671875" style="2" hidden="1" customWidth="1"/>
    <col min="25" max="26" width="11.88671875" style="2" hidden="1" customWidth="1"/>
    <col min="27" max="27" width="11.88671875" style="2" customWidth="1"/>
    <col min="28" max="28" width="12.88671875" style="2" hidden="1" customWidth="1"/>
    <col min="29" max="29" width="14.6640625" style="2" bestFit="1" customWidth="1"/>
    <col min="30" max="30" width="22" style="7" bestFit="1" customWidth="1"/>
  </cols>
  <sheetData>
    <row r="1" spans="1:30" ht="27" customHeight="1" x14ac:dyDescent="0.45">
      <c r="C1" s="65" t="s">
        <v>129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  <c r="P1" s="65" t="s">
        <v>130</v>
      </c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9"/>
    </row>
    <row r="2" spans="1:30" s="3" customFormat="1" ht="15" x14ac:dyDescent="0.25">
      <c r="A2" s="5" t="s">
        <v>0</v>
      </c>
      <c r="B2" s="3" t="s">
        <v>120</v>
      </c>
      <c r="C2" s="5" t="s">
        <v>66</v>
      </c>
      <c r="D2" s="3" t="s">
        <v>52</v>
      </c>
      <c r="E2" s="3" t="s">
        <v>53</v>
      </c>
      <c r="F2" s="3" t="s">
        <v>54</v>
      </c>
      <c r="G2" s="4" t="s">
        <v>1</v>
      </c>
      <c r="H2" s="4" t="s">
        <v>55</v>
      </c>
      <c r="I2" s="4" t="s">
        <v>56</v>
      </c>
      <c r="J2" s="4" t="s">
        <v>57</v>
      </c>
      <c r="K2" s="4" t="s">
        <v>58</v>
      </c>
      <c r="L2" s="4" t="s">
        <v>59</v>
      </c>
      <c r="M2" s="4" t="s">
        <v>60</v>
      </c>
      <c r="N2" s="4" t="s">
        <v>61</v>
      </c>
      <c r="O2" s="4" t="s">
        <v>2</v>
      </c>
      <c r="P2" s="5" t="s">
        <v>66</v>
      </c>
      <c r="Q2" s="5" t="s">
        <v>0</v>
      </c>
      <c r="R2" s="3" t="s">
        <v>52</v>
      </c>
      <c r="S2" s="3" t="s">
        <v>53</v>
      </c>
      <c r="T2" s="3" t="s">
        <v>54</v>
      </c>
      <c r="U2" s="4" t="s">
        <v>1</v>
      </c>
      <c r="V2" s="4" t="s">
        <v>55</v>
      </c>
      <c r="W2" s="4" t="s">
        <v>56</v>
      </c>
      <c r="X2" s="4" t="s">
        <v>57</v>
      </c>
      <c r="Y2" s="4" t="s">
        <v>58</v>
      </c>
      <c r="Z2" s="4" t="s">
        <v>59</v>
      </c>
      <c r="AA2" s="4" t="s">
        <v>60</v>
      </c>
      <c r="AB2" s="4" t="s">
        <v>61</v>
      </c>
      <c r="AC2" s="4" t="s">
        <v>2</v>
      </c>
      <c r="AD2" s="63" t="s">
        <v>138</v>
      </c>
    </row>
    <row r="3" spans="1:30" ht="15" hidden="1" outlineLevel="2" x14ac:dyDescent="0.25">
      <c r="A3" s="6">
        <v>39</v>
      </c>
      <c r="B3" s="15" t="s">
        <v>24</v>
      </c>
      <c r="C3" s="16" t="s">
        <v>68</v>
      </c>
      <c r="D3" s="17" t="s">
        <v>123</v>
      </c>
      <c r="E3" s="17">
        <v>7133.92</v>
      </c>
      <c r="F3" s="17">
        <v>320.76</v>
      </c>
      <c r="G3" s="18">
        <v>4.5</v>
      </c>
      <c r="H3" s="18">
        <v>84.71</v>
      </c>
      <c r="I3" s="18">
        <v>2</v>
      </c>
      <c r="J3" s="18">
        <v>1.97</v>
      </c>
      <c r="K3" s="18">
        <v>31.55</v>
      </c>
      <c r="L3" s="18">
        <f>H3+I3+J3+K3</f>
        <v>120.22999999999999</v>
      </c>
      <c r="M3" s="18">
        <f t="shared" ref="M3:M8" si="0">L3*100/E3</f>
        <v>1.6853286832484802</v>
      </c>
      <c r="N3" s="18">
        <v>200.53</v>
      </c>
      <c r="O3" s="18">
        <v>2.81</v>
      </c>
      <c r="P3" s="19" t="s">
        <v>68</v>
      </c>
      <c r="Q3" s="19">
        <v>39</v>
      </c>
      <c r="R3" s="20" t="s">
        <v>123</v>
      </c>
      <c r="S3" s="20">
        <v>5735.17</v>
      </c>
      <c r="T3" s="20">
        <v>288.55</v>
      </c>
      <c r="U3" s="21">
        <v>5.03</v>
      </c>
      <c r="V3" s="21">
        <v>69.78</v>
      </c>
      <c r="W3" s="21">
        <v>3.39</v>
      </c>
      <c r="X3" s="21">
        <v>2.19</v>
      </c>
      <c r="Y3" s="21">
        <v>14.39</v>
      </c>
      <c r="Z3" s="21">
        <f>V3+W3+X3+Y3</f>
        <v>89.75</v>
      </c>
      <c r="AA3" s="21">
        <f t="shared" ref="AA3:AA8" si="1">Z3*100/S3</f>
        <v>1.5649056610353311</v>
      </c>
      <c r="AB3" s="21">
        <v>198.81</v>
      </c>
      <c r="AC3" s="61">
        <v>3.47</v>
      </c>
      <c r="AD3" s="64">
        <f t="shared" ref="AD3:AD66" si="2">G3-U3</f>
        <v>-0.53000000000000025</v>
      </c>
    </row>
    <row r="4" spans="1:30" ht="15" hidden="1" outlineLevel="2" x14ac:dyDescent="0.25">
      <c r="A4" s="6">
        <v>39</v>
      </c>
      <c r="B4" s="15" t="s">
        <v>24</v>
      </c>
      <c r="C4" s="16" t="s">
        <v>68</v>
      </c>
      <c r="D4" s="17" t="s">
        <v>124</v>
      </c>
      <c r="E4" s="17">
        <v>13694.71</v>
      </c>
      <c r="F4" s="17">
        <v>958.51</v>
      </c>
      <c r="G4" s="18">
        <v>7</v>
      </c>
      <c r="H4" s="18">
        <v>208.83</v>
      </c>
      <c r="I4" s="18">
        <v>3.58</v>
      </c>
      <c r="J4" s="18">
        <v>19.28</v>
      </c>
      <c r="K4" s="18">
        <v>134.49</v>
      </c>
      <c r="L4" s="18">
        <f>H4+I4+J4+K4</f>
        <v>366.18000000000006</v>
      </c>
      <c r="M4" s="18">
        <f t="shared" si="0"/>
        <v>2.6738791840060876</v>
      </c>
      <c r="N4" s="18">
        <v>592.34</v>
      </c>
      <c r="O4" s="18">
        <v>4.33</v>
      </c>
      <c r="P4" s="19" t="s">
        <v>68</v>
      </c>
      <c r="Q4" s="19">
        <v>39</v>
      </c>
      <c r="R4" s="20" t="s">
        <v>124</v>
      </c>
      <c r="S4" s="20">
        <v>14416.33</v>
      </c>
      <c r="T4" s="20">
        <v>1282.79</v>
      </c>
      <c r="U4" s="21">
        <v>8.9</v>
      </c>
      <c r="V4" s="21">
        <v>214.47</v>
      </c>
      <c r="W4" s="21">
        <v>4.1399999999999997</v>
      </c>
      <c r="X4" s="21">
        <v>30.55</v>
      </c>
      <c r="Y4" s="21">
        <v>154.41999999999999</v>
      </c>
      <c r="Z4" s="21">
        <f>V4+W4+X4+Y4</f>
        <v>403.58</v>
      </c>
      <c r="AA4" s="21">
        <f t="shared" si="1"/>
        <v>2.7994642187019858</v>
      </c>
      <c r="AB4" s="21">
        <v>879.21</v>
      </c>
      <c r="AC4" s="61">
        <v>6.1</v>
      </c>
      <c r="AD4" s="64">
        <f t="shared" si="2"/>
        <v>-1.9000000000000004</v>
      </c>
    </row>
    <row r="5" spans="1:30" ht="15" hidden="1" outlineLevel="2" x14ac:dyDescent="0.25">
      <c r="A5" s="6">
        <v>39</v>
      </c>
      <c r="B5" s="15" t="s">
        <v>24</v>
      </c>
      <c r="C5" s="16" t="s">
        <v>68</v>
      </c>
      <c r="D5" s="17" t="s">
        <v>125</v>
      </c>
      <c r="E5" s="17">
        <v>12353.59</v>
      </c>
      <c r="F5" s="17">
        <v>733.45</v>
      </c>
      <c r="G5" s="18">
        <v>5.94</v>
      </c>
      <c r="H5" s="18">
        <v>180.15</v>
      </c>
      <c r="I5" s="18">
        <v>4.7</v>
      </c>
      <c r="J5" s="18">
        <v>11.75</v>
      </c>
      <c r="K5" s="18">
        <v>63.15</v>
      </c>
      <c r="L5" s="18">
        <f>H5+I5+J5+K5</f>
        <v>259.75</v>
      </c>
      <c r="M5" s="18">
        <f t="shared" si="0"/>
        <v>2.1026276572235276</v>
      </c>
      <c r="N5" s="18">
        <v>473.69</v>
      </c>
      <c r="O5" s="18">
        <v>3.83</v>
      </c>
      <c r="P5" s="19" t="s">
        <v>68</v>
      </c>
      <c r="Q5" s="19">
        <v>39</v>
      </c>
      <c r="R5" s="20" t="s">
        <v>125</v>
      </c>
      <c r="S5" s="20">
        <v>12186.08</v>
      </c>
      <c r="T5" s="20">
        <v>913.38</v>
      </c>
      <c r="U5" s="21">
        <v>7.5</v>
      </c>
      <c r="V5" s="21">
        <v>211.36</v>
      </c>
      <c r="W5" s="21">
        <v>2.4900000000000002</v>
      </c>
      <c r="X5" s="21">
        <v>25.65</v>
      </c>
      <c r="Y5" s="21">
        <v>123.65</v>
      </c>
      <c r="Z5" s="21">
        <f>V5+W5+X5+Y5</f>
        <v>363.15000000000003</v>
      </c>
      <c r="AA5" s="21">
        <f t="shared" si="1"/>
        <v>2.9800395205020811</v>
      </c>
      <c r="AB5" s="21">
        <v>550.24</v>
      </c>
      <c r="AC5" s="61">
        <v>4.5199999999999996</v>
      </c>
      <c r="AD5" s="64">
        <f t="shared" si="2"/>
        <v>-1.5599999999999996</v>
      </c>
    </row>
    <row r="6" spans="1:30" ht="15" hidden="1" outlineLevel="2" x14ac:dyDescent="0.25">
      <c r="A6" s="6">
        <v>39</v>
      </c>
      <c r="B6" s="15" t="s">
        <v>24</v>
      </c>
      <c r="C6" s="16" t="s">
        <v>68</v>
      </c>
      <c r="D6" s="17" t="s">
        <v>126</v>
      </c>
      <c r="E6" s="17">
        <v>11700.65</v>
      </c>
      <c r="F6" s="17">
        <v>1064.8900000000001</v>
      </c>
      <c r="G6" s="18">
        <v>9.1</v>
      </c>
      <c r="H6" s="18">
        <v>189.03</v>
      </c>
      <c r="I6" s="18">
        <v>1</v>
      </c>
      <c r="J6" s="18">
        <v>23.31</v>
      </c>
      <c r="K6" s="18">
        <v>101.43</v>
      </c>
      <c r="L6" s="18">
        <f>H6+I6+J6+K6</f>
        <v>314.77</v>
      </c>
      <c r="M6" s="18">
        <f t="shared" si="0"/>
        <v>2.6901924252071465</v>
      </c>
      <c r="N6" s="18">
        <v>750.12</v>
      </c>
      <c r="O6" s="18">
        <v>6.41</v>
      </c>
      <c r="P6" s="19" t="s">
        <v>68</v>
      </c>
      <c r="Q6" s="19">
        <v>39</v>
      </c>
      <c r="R6" s="20" t="s">
        <v>126</v>
      </c>
      <c r="S6" s="20">
        <v>11969.72</v>
      </c>
      <c r="T6" s="20">
        <v>1092.3499999999999</v>
      </c>
      <c r="U6" s="21">
        <v>9.1300000000000008</v>
      </c>
      <c r="V6" s="21">
        <v>211.41</v>
      </c>
      <c r="W6" s="21">
        <v>1.01</v>
      </c>
      <c r="X6" s="21">
        <v>18.489999999999998</v>
      </c>
      <c r="Y6" s="21">
        <v>94.03</v>
      </c>
      <c r="Z6" s="21">
        <f>V6+W6+X6+Y6</f>
        <v>324.94</v>
      </c>
      <c r="AA6" s="21">
        <f t="shared" si="1"/>
        <v>2.7146833844066531</v>
      </c>
      <c r="AB6" s="21">
        <v>767.41</v>
      </c>
      <c r="AC6" s="61">
        <v>6.41</v>
      </c>
      <c r="AD6" s="64">
        <f t="shared" si="2"/>
        <v>-3.0000000000001137E-2</v>
      </c>
    </row>
    <row r="7" spans="1:30" ht="15" hidden="1" outlineLevel="2" x14ac:dyDescent="0.25">
      <c r="A7" s="6">
        <v>39</v>
      </c>
      <c r="B7" s="15" t="s">
        <v>24</v>
      </c>
      <c r="C7" s="16" t="s">
        <v>68</v>
      </c>
      <c r="D7" s="17" t="s">
        <v>127</v>
      </c>
      <c r="E7" s="17">
        <v>7077.14</v>
      </c>
      <c r="F7" s="17">
        <v>633.80999999999995</v>
      </c>
      <c r="G7" s="18">
        <v>8.9600000000000009</v>
      </c>
      <c r="H7" s="18">
        <v>134.51</v>
      </c>
      <c r="I7" s="18">
        <v>1</v>
      </c>
      <c r="J7" s="18">
        <v>11.43</v>
      </c>
      <c r="K7" s="18">
        <v>88.68</v>
      </c>
      <c r="L7" s="18">
        <f>H7+I7+J7+K7</f>
        <v>235.62</v>
      </c>
      <c r="M7" s="18">
        <f t="shared" si="0"/>
        <v>3.329310992858697</v>
      </c>
      <c r="N7" s="18">
        <v>398.18</v>
      </c>
      <c r="O7" s="18">
        <v>5.63</v>
      </c>
      <c r="P7" s="19" t="s">
        <v>68</v>
      </c>
      <c r="Q7" s="19">
        <v>39</v>
      </c>
      <c r="R7" s="20" t="s">
        <v>127</v>
      </c>
      <c r="S7" s="20">
        <v>8407.69</v>
      </c>
      <c r="T7" s="20">
        <v>1012.24</v>
      </c>
      <c r="U7" s="21">
        <v>12.04</v>
      </c>
      <c r="V7" s="21">
        <v>112.44</v>
      </c>
      <c r="W7" s="21">
        <v>3</v>
      </c>
      <c r="X7" s="21">
        <v>4.2300000000000004</v>
      </c>
      <c r="Y7" s="21">
        <v>149.09</v>
      </c>
      <c r="Z7" s="21">
        <f>V7+W7+X7+Y7</f>
        <v>268.76</v>
      </c>
      <c r="AA7" s="21">
        <f t="shared" si="1"/>
        <v>3.1965974007129185</v>
      </c>
      <c r="AB7" s="21">
        <v>743.48</v>
      </c>
      <c r="AC7" s="61">
        <v>8.84</v>
      </c>
      <c r="AD7" s="64">
        <f t="shared" si="2"/>
        <v>-3.0799999999999983</v>
      </c>
    </row>
    <row r="8" spans="1:30" ht="15" outlineLevel="1" collapsed="1" x14ac:dyDescent="0.25">
      <c r="B8" s="8" t="s">
        <v>71</v>
      </c>
      <c r="C8" s="9" t="s">
        <v>68</v>
      </c>
      <c r="D8" s="10"/>
      <c r="E8" s="10">
        <f>SUBTOTAL(9,E3:E7)</f>
        <v>51960.01</v>
      </c>
      <c r="F8" s="10">
        <f>SUBTOTAL(9,F3:F7)</f>
        <v>3711.42</v>
      </c>
      <c r="G8" s="11">
        <f>F8*100/E8</f>
        <v>7.1428392719708862</v>
      </c>
      <c r="H8" s="11"/>
      <c r="I8" s="11"/>
      <c r="J8" s="11"/>
      <c r="K8" s="11"/>
      <c r="L8" s="11">
        <f>SUBTOTAL(9,L3:L7)</f>
        <v>1296.5500000000002</v>
      </c>
      <c r="M8" s="11">
        <f t="shared" si="0"/>
        <v>2.4952843542562833</v>
      </c>
      <c r="N8" s="11">
        <f>SUBTOTAL(9,N3:N7)</f>
        <v>2414.8599999999997</v>
      </c>
      <c r="O8" s="11">
        <f>N8*100/E8</f>
        <v>4.6475356721447891</v>
      </c>
      <c r="P8" s="12" t="s">
        <v>68</v>
      </c>
      <c r="Q8" s="12"/>
      <c r="R8" s="13"/>
      <c r="S8" s="13">
        <f>SUBTOTAL(9,S3:S7)</f>
        <v>52714.990000000005</v>
      </c>
      <c r="T8" s="13">
        <f>SUBTOTAL(9,T3:T7)</f>
        <v>4589.3099999999995</v>
      </c>
      <c r="U8" s="14">
        <f>T8*100/S8</f>
        <v>8.7058918155917304</v>
      </c>
      <c r="V8" s="14"/>
      <c r="W8" s="14"/>
      <c r="X8" s="14"/>
      <c r="Y8" s="14"/>
      <c r="Z8" s="14">
        <f>SUBTOTAL(9,Z3:Z7)</f>
        <v>1450.18</v>
      </c>
      <c r="AA8" s="14">
        <f t="shared" si="1"/>
        <v>2.7509822158744597</v>
      </c>
      <c r="AB8" s="14">
        <f>SUBTOTAL(9,AB3:AB7)</f>
        <v>3139.15</v>
      </c>
      <c r="AC8" s="62">
        <f>AB8*100/S8</f>
        <v>5.9549475395897824</v>
      </c>
      <c r="AD8" s="64">
        <f t="shared" si="2"/>
        <v>-1.5630525436208442</v>
      </c>
    </row>
    <row r="9" spans="1:30" ht="15" hidden="1" outlineLevel="2" x14ac:dyDescent="0.25">
      <c r="A9" s="6">
        <v>15</v>
      </c>
      <c r="B9" s="15" t="s">
        <v>10</v>
      </c>
      <c r="C9" s="9" t="s">
        <v>68</v>
      </c>
      <c r="D9" s="10" t="s">
        <v>122</v>
      </c>
      <c r="E9" s="10">
        <v>0</v>
      </c>
      <c r="F9" s="10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2" t="s">
        <v>68</v>
      </c>
      <c r="Q9" s="12">
        <v>15</v>
      </c>
      <c r="R9" s="13" t="s">
        <v>122</v>
      </c>
      <c r="S9" s="13">
        <v>0</v>
      </c>
      <c r="T9" s="13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62">
        <v>0</v>
      </c>
      <c r="AD9" s="64">
        <f t="shared" si="2"/>
        <v>0</v>
      </c>
    </row>
    <row r="10" spans="1:30" ht="15" hidden="1" outlineLevel="2" x14ac:dyDescent="0.25">
      <c r="A10" s="6">
        <v>15</v>
      </c>
      <c r="B10" s="15" t="s">
        <v>10</v>
      </c>
      <c r="C10" s="9" t="s">
        <v>68</v>
      </c>
      <c r="D10" s="10" t="s">
        <v>123</v>
      </c>
      <c r="E10" s="10">
        <v>0</v>
      </c>
      <c r="F10" s="10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2" t="s">
        <v>68</v>
      </c>
      <c r="Q10" s="12">
        <v>15</v>
      </c>
      <c r="R10" s="13" t="s">
        <v>123</v>
      </c>
      <c r="S10" s="13">
        <v>0</v>
      </c>
      <c r="T10" s="13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62">
        <v>0</v>
      </c>
      <c r="AD10" s="64">
        <f t="shared" si="2"/>
        <v>0</v>
      </c>
    </row>
    <row r="11" spans="1:30" ht="15" hidden="1" outlineLevel="2" x14ac:dyDescent="0.25">
      <c r="A11" s="6">
        <v>15</v>
      </c>
      <c r="B11" s="15" t="s">
        <v>10</v>
      </c>
      <c r="C11" s="9" t="s">
        <v>68</v>
      </c>
      <c r="D11" s="10" t="s">
        <v>124</v>
      </c>
      <c r="E11" s="10">
        <v>481</v>
      </c>
      <c r="F11" s="10">
        <v>16</v>
      </c>
      <c r="G11" s="11">
        <f>F11*100/E11</f>
        <v>3.3264033264033266</v>
      </c>
      <c r="H11" s="11">
        <v>10</v>
      </c>
      <c r="I11" s="11">
        <v>0</v>
      </c>
      <c r="J11" s="11">
        <v>6</v>
      </c>
      <c r="K11" s="11">
        <v>0</v>
      </c>
      <c r="L11" s="11">
        <f>H11+I11+J11+K11</f>
        <v>16</v>
      </c>
      <c r="M11" s="11">
        <f>L11*100/E11</f>
        <v>3.3264033264033266</v>
      </c>
      <c r="N11" s="11">
        <v>0</v>
      </c>
      <c r="O11" s="11">
        <f>N11*100/E11</f>
        <v>0</v>
      </c>
      <c r="P11" s="12" t="s">
        <v>68</v>
      </c>
      <c r="Q11" s="12">
        <v>15</v>
      </c>
      <c r="R11" s="13" t="s">
        <v>124</v>
      </c>
      <c r="S11" s="13">
        <v>244</v>
      </c>
      <c r="T11" s="13">
        <v>9</v>
      </c>
      <c r="U11" s="14">
        <f>T11*100/S11</f>
        <v>3.6885245901639343</v>
      </c>
      <c r="V11" s="14">
        <v>9</v>
      </c>
      <c r="W11" s="14">
        <v>0</v>
      </c>
      <c r="X11" s="14">
        <v>0</v>
      </c>
      <c r="Y11" s="14">
        <v>0</v>
      </c>
      <c r="Z11" s="14">
        <f>V11+W11+X11+Y11</f>
        <v>9</v>
      </c>
      <c r="AA11" s="14">
        <f>Z11*100/S11</f>
        <v>3.6885245901639343</v>
      </c>
      <c r="AB11" s="14">
        <v>0</v>
      </c>
      <c r="AC11" s="62">
        <f>AB11*100/S11</f>
        <v>0</v>
      </c>
      <c r="AD11" s="64">
        <f t="shared" si="2"/>
        <v>-0.36212126376060771</v>
      </c>
    </row>
    <row r="12" spans="1:30" ht="15" hidden="1" outlineLevel="2" x14ac:dyDescent="0.25">
      <c r="A12" s="6">
        <v>15</v>
      </c>
      <c r="B12" s="15" t="s">
        <v>10</v>
      </c>
      <c r="C12" s="9" t="s">
        <v>68</v>
      </c>
      <c r="D12" s="10" t="s">
        <v>125</v>
      </c>
      <c r="E12" s="10">
        <v>485</v>
      </c>
      <c r="F12" s="10">
        <v>18</v>
      </c>
      <c r="G12" s="11">
        <f>F12*100/E12</f>
        <v>3.7113402061855671</v>
      </c>
      <c r="H12" s="11">
        <v>18</v>
      </c>
      <c r="I12" s="11">
        <v>0</v>
      </c>
      <c r="J12" s="11">
        <v>0</v>
      </c>
      <c r="K12" s="11">
        <v>0</v>
      </c>
      <c r="L12" s="11">
        <f>H12+I12+J12+K12</f>
        <v>18</v>
      </c>
      <c r="M12" s="11">
        <f>L12*100/E12</f>
        <v>3.7113402061855671</v>
      </c>
      <c r="N12" s="11">
        <v>0</v>
      </c>
      <c r="O12" s="11">
        <f>N12*100/E12</f>
        <v>0</v>
      </c>
      <c r="P12" s="12" t="s">
        <v>68</v>
      </c>
      <c r="Q12" s="12">
        <v>15</v>
      </c>
      <c r="R12" s="13" t="s">
        <v>125</v>
      </c>
      <c r="S12" s="13">
        <v>241</v>
      </c>
      <c r="T12" s="13">
        <v>7</v>
      </c>
      <c r="U12" s="14">
        <f>T12*100/S12</f>
        <v>2.904564315352697</v>
      </c>
      <c r="V12" s="14">
        <v>7</v>
      </c>
      <c r="W12" s="14">
        <v>0</v>
      </c>
      <c r="X12" s="14">
        <v>0</v>
      </c>
      <c r="Y12" s="14">
        <v>0</v>
      </c>
      <c r="Z12" s="14">
        <f>V12+W12+X12+Y12</f>
        <v>7</v>
      </c>
      <c r="AA12" s="14">
        <f>Z12*100/S12</f>
        <v>2.904564315352697</v>
      </c>
      <c r="AB12" s="14">
        <v>0</v>
      </c>
      <c r="AC12" s="62">
        <f>AB12*100/S12</f>
        <v>0</v>
      </c>
      <c r="AD12" s="64">
        <f t="shared" si="2"/>
        <v>0.80677589083287016</v>
      </c>
    </row>
    <row r="13" spans="1:30" ht="15" hidden="1" outlineLevel="2" x14ac:dyDescent="0.25">
      <c r="A13" s="6">
        <v>15</v>
      </c>
      <c r="B13" s="15" t="s">
        <v>10</v>
      </c>
      <c r="C13" s="9" t="s">
        <v>68</v>
      </c>
      <c r="D13" s="10" t="s">
        <v>126</v>
      </c>
      <c r="E13" s="10">
        <v>337.8</v>
      </c>
      <c r="F13" s="10">
        <v>142</v>
      </c>
      <c r="G13" s="11">
        <f>F13*100/E13</f>
        <v>42.036708111308464</v>
      </c>
      <c r="H13" s="11">
        <v>0</v>
      </c>
      <c r="I13" s="11">
        <v>0</v>
      </c>
      <c r="J13" s="11">
        <v>0</v>
      </c>
      <c r="K13" s="11">
        <v>7</v>
      </c>
      <c r="L13" s="11">
        <f>H13+I13+J13+K13</f>
        <v>7</v>
      </c>
      <c r="M13" s="11">
        <f>L13*100/E13</f>
        <v>2.0722320899940794</v>
      </c>
      <c r="N13" s="11">
        <v>135</v>
      </c>
      <c r="O13" s="11">
        <f>N13*100/E13</f>
        <v>39.964476021314383</v>
      </c>
      <c r="P13" s="12" t="s">
        <v>68</v>
      </c>
      <c r="Q13" s="12">
        <v>15</v>
      </c>
      <c r="R13" s="13" t="s">
        <v>126</v>
      </c>
      <c r="S13" s="13">
        <v>478</v>
      </c>
      <c r="T13" s="13">
        <v>128</v>
      </c>
      <c r="U13" s="14">
        <f>T13*100/S13</f>
        <v>26.778242677824267</v>
      </c>
      <c r="V13" s="14">
        <v>11</v>
      </c>
      <c r="W13" s="14">
        <v>0</v>
      </c>
      <c r="X13" s="14">
        <v>2</v>
      </c>
      <c r="Y13" s="14">
        <v>17</v>
      </c>
      <c r="Z13" s="14">
        <f>V13+W13+X13+Y13</f>
        <v>30</v>
      </c>
      <c r="AA13" s="14">
        <f>Z13*100/S13</f>
        <v>6.2761506276150625</v>
      </c>
      <c r="AB13" s="14">
        <v>98</v>
      </c>
      <c r="AC13" s="62">
        <f>AB13*100/S13</f>
        <v>20.502092050209207</v>
      </c>
      <c r="AD13" s="64">
        <f t="shared" si="2"/>
        <v>15.258465433484197</v>
      </c>
    </row>
    <row r="14" spans="1:30" ht="15" hidden="1" outlineLevel="2" x14ac:dyDescent="0.25">
      <c r="A14" s="6">
        <v>15</v>
      </c>
      <c r="B14" s="15" t="s">
        <v>10</v>
      </c>
      <c r="C14" s="9" t="s">
        <v>68</v>
      </c>
      <c r="D14" s="10" t="s">
        <v>127</v>
      </c>
      <c r="E14" s="10"/>
      <c r="F14" s="10"/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2" t="s">
        <v>68</v>
      </c>
      <c r="Q14" s="12">
        <v>15</v>
      </c>
      <c r="R14" s="13" t="s">
        <v>127</v>
      </c>
      <c r="S14" s="13">
        <v>122</v>
      </c>
      <c r="T14" s="13">
        <v>0</v>
      </c>
      <c r="U14" s="14">
        <f>T14*100/S14</f>
        <v>0</v>
      </c>
      <c r="V14" s="14">
        <v>0</v>
      </c>
      <c r="W14" s="14">
        <v>0</v>
      </c>
      <c r="X14" s="14">
        <v>0</v>
      </c>
      <c r="Y14" s="14">
        <v>0</v>
      </c>
      <c r="Z14" s="14">
        <f>V14+W14+X14+Y14</f>
        <v>0</v>
      </c>
      <c r="AA14" s="14">
        <f>Z14*100/S14</f>
        <v>0</v>
      </c>
      <c r="AB14" s="14">
        <v>0</v>
      </c>
      <c r="AC14" s="62">
        <f>AB14*100/S14</f>
        <v>0</v>
      </c>
      <c r="AD14" s="64">
        <f t="shared" si="2"/>
        <v>0</v>
      </c>
    </row>
    <row r="15" spans="1:30" ht="15" hidden="1" outlineLevel="2" x14ac:dyDescent="0.25">
      <c r="A15" s="6">
        <v>15</v>
      </c>
      <c r="B15" s="15" t="s">
        <v>10</v>
      </c>
      <c r="C15" s="9" t="s">
        <v>68</v>
      </c>
      <c r="D15" s="10" t="s">
        <v>128</v>
      </c>
      <c r="E15" s="10"/>
      <c r="F15" s="10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2" t="s">
        <v>68</v>
      </c>
      <c r="Q15" s="12">
        <v>15</v>
      </c>
      <c r="R15" s="13" t="s">
        <v>128</v>
      </c>
      <c r="S15" s="13">
        <v>0</v>
      </c>
      <c r="T15" s="13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f>V15+W15+X15+Y15</f>
        <v>0</v>
      </c>
      <c r="AA15" s="14">
        <v>0</v>
      </c>
      <c r="AB15" s="14">
        <v>0</v>
      </c>
      <c r="AC15" s="62">
        <v>0</v>
      </c>
      <c r="AD15" s="64">
        <f t="shared" si="2"/>
        <v>0</v>
      </c>
    </row>
    <row r="16" spans="1:30" ht="15" outlineLevel="1" collapsed="1" x14ac:dyDescent="0.25">
      <c r="B16" s="8" t="s">
        <v>72</v>
      </c>
      <c r="C16" s="9" t="s">
        <v>68</v>
      </c>
      <c r="D16" s="10"/>
      <c r="E16" s="10">
        <f>SUBTOTAL(9,E9:E15)</f>
        <v>1303.8</v>
      </c>
      <c r="F16" s="10">
        <f>SUBTOTAL(9,F9:F15)</f>
        <v>176</v>
      </c>
      <c r="G16" s="11">
        <f>F16*100/E16</f>
        <v>13.499002914557447</v>
      </c>
      <c r="H16" s="11"/>
      <c r="I16" s="11"/>
      <c r="J16" s="11"/>
      <c r="K16" s="11"/>
      <c r="L16" s="11">
        <f>SUBTOTAL(9,L9:L15)</f>
        <v>41</v>
      </c>
      <c r="M16" s="11">
        <f>L16*100/E16</f>
        <v>3.1446540880503147</v>
      </c>
      <c r="N16" s="11">
        <f>SUBTOTAL(9,N9:N15)</f>
        <v>135</v>
      </c>
      <c r="O16" s="11">
        <f>N16*100/E16</f>
        <v>10.354348826507133</v>
      </c>
      <c r="P16" s="12" t="s">
        <v>68</v>
      </c>
      <c r="Q16" s="12"/>
      <c r="R16" s="13"/>
      <c r="S16" s="13">
        <f>SUBTOTAL(9,S9:S15)</f>
        <v>1085</v>
      </c>
      <c r="T16" s="13">
        <f>SUBTOTAL(9,T9:T15)</f>
        <v>144</v>
      </c>
      <c r="U16" s="14">
        <f>T16*100/S16</f>
        <v>13.271889400921658</v>
      </c>
      <c r="V16" s="14"/>
      <c r="W16" s="14"/>
      <c r="X16" s="14"/>
      <c r="Y16" s="14"/>
      <c r="Z16" s="14">
        <f>SUBTOTAL(9,Z9:Z15)</f>
        <v>46</v>
      </c>
      <c r="AA16" s="14">
        <f>Z16*100/S16</f>
        <v>4.2396313364055302</v>
      </c>
      <c r="AB16" s="14">
        <f>SUBTOTAL(9,AB9:AB15)</f>
        <v>98</v>
      </c>
      <c r="AC16" s="62">
        <f>AB16*100/S16</f>
        <v>9.0322580645161299</v>
      </c>
      <c r="AD16" s="64">
        <f t="shared" si="2"/>
        <v>0.22711351363578913</v>
      </c>
    </row>
    <row r="17" spans="1:30" ht="15" hidden="1" outlineLevel="2" x14ac:dyDescent="0.25">
      <c r="A17" s="6" t="s">
        <v>4</v>
      </c>
      <c r="B17" s="15" t="s">
        <v>49</v>
      </c>
      <c r="C17" s="9" t="s">
        <v>70</v>
      </c>
      <c r="D17" s="10" t="s">
        <v>122</v>
      </c>
      <c r="E17" s="10">
        <v>0</v>
      </c>
      <c r="F17" s="10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f t="shared" ref="L17:L23" si="3">H17+I17+J17+K17</f>
        <v>0</v>
      </c>
      <c r="M17" s="11">
        <v>0</v>
      </c>
      <c r="N17" s="11">
        <v>0</v>
      </c>
      <c r="O17" s="11">
        <v>0</v>
      </c>
      <c r="P17" s="12" t="s">
        <v>70</v>
      </c>
      <c r="Q17" s="12" t="s">
        <v>4</v>
      </c>
      <c r="R17" s="13" t="s">
        <v>122</v>
      </c>
      <c r="S17" s="13">
        <v>0</v>
      </c>
      <c r="T17" s="13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f t="shared" ref="Z17:Z23" si="4">V17+W17+X17+Y17</f>
        <v>0</v>
      </c>
      <c r="AA17" s="14">
        <v>0</v>
      </c>
      <c r="AB17" s="14">
        <v>0</v>
      </c>
      <c r="AC17" s="62">
        <v>0</v>
      </c>
      <c r="AD17" s="64">
        <f t="shared" si="2"/>
        <v>0</v>
      </c>
    </row>
    <row r="18" spans="1:30" ht="15" hidden="1" outlineLevel="2" x14ac:dyDescent="0.25">
      <c r="A18" s="6" t="s">
        <v>4</v>
      </c>
      <c r="B18" s="15" t="s">
        <v>49</v>
      </c>
      <c r="C18" s="9" t="s">
        <v>70</v>
      </c>
      <c r="D18" s="10" t="s">
        <v>123</v>
      </c>
      <c r="E18" s="10">
        <v>486</v>
      </c>
      <c r="F18" s="10">
        <v>28</v>
      </c>
      <c r="G18" s="11">
        <f>F18*100/E18</f>
        <v>5.761316872427984</v>
      </c>
      <c r="H18" s="11">
        <v>18</v>
      </c>
      <c r="I18" s="11">
        <v>0</v>
      </c>
      <c r="J18" s="11">
        <v>1</v>
      </c>
      <c r="K18" s="11">
        <v>9</v>
      </c>
      <c r="L18" s="11">
        <f t="shared" si="3"/>
        <v>28</v>
      </c>
      <c r="M18" s="11">
        <f>L18*100/E18</f>
        <v>5.761316872427984</v>
      </c>
      <c r="N18" s="11">
        <v>0</v>
      </c>
      <c r="O18" s="11">
        <f>N18*100/E18</f>
        <v>0</v>
      </c>
      <c r="P18" s="12" t="s">
        <v>70</v>
      </c>
      <c r="Q18" s="12" t="s">
        <v>4</v>
      </c>
      <c r="R18" s="13" t="s">
        <v>123</v>
      </c>
      <c r="S18" s="13">
        <v>364</v>
      </c>
      <c r="T18" s="13">
        <v>8</v>
      </c>
      <c r="U18" s="14">
        <f>T18*100/S18</f>
        <v>2.197802197802198</v>
      </c>
      <c r="V18" s="14">
        <v>8</v>
      </c>
      <c r="W18" s="14">
        <v>0</v>
      </c>
      <c r="X18" s="14">
        <v>0</v>
      </c>
      <c r="Y18" s="14">
        <v>0</v>
      </c>
      <c r="Z18" s="14">
        <f t="shared" si="4"/>
        <v>8</v>
      </c>
      <c r="AA18" s="14">
        <f>Z18*100/S18</f>
        <v>2.197802197802198</v>
      </c>
      <c r="AB18" s="14">
        <v>0</v>
      </c>
      <c r="AC18" s="62">
        <f>AB18*100/S18</f>
        <v>0</v>
      </c>
      <c r="AD18" s="64">
        <f t="shared" si="2"/>
        <v>3.563514674625786</v>
      </c>
    </row>
    <row r="19" spans="1:30" ht="15" hidden="1" outlineLevel="2" x14ac:dyDescent="0.25">
      <c r="A19" s="6" t="s">
        <v>4</v>
      </c>
      <c r="B19" s="15" t="s">
        <v>49</v>
      </c>
      <c r="C19" s="9" t="s">
        <v>70</v>
      </c>
      <c r="D19" s="10" t="s">
        <v>124</v>
      </c>
      <c r="E19" s="10">
        <v>3340</v>
      </c>
      <c r="F19" s="10">
        <v>253.1</v>
      </c>
      <c r="G19" s="11">
        <f>F19*100/E19</f>
        <v>7.5778443113772456</v>
      </c>
      <c r="H19" s="11">
        <v>70</v>
      </c>
      <c r="I19" s="11">
        <v>0</v>
      </c>
      <c r="J19" s="11">
        <v>14</v>
      </c>
      <c r="K19" s="11">
        <v>26.6</v>
      </c>
      <c r="L19" s="11">
        <f t="shared" si="3"/>
        <v>110.6</v>
      </c>
      <c r="M19" s="11">
        <f>L19*100/E19</f>
        <v>3.3113772455089818</v>
      </c>
      <c r="N19" s="11">
        <v>142.5</v>
      </c>
      <c r="O19" s="11">
        <f>N19*100/E19</f>
        <v>4.2664670658682633</v>
      </c>
      <c r="P19" s="12" t="s">
        <v>70</v>
      </c>
      <c r="Q19" s="12" t="s">
        <v>4</v>
      </c>
      <c r="R19" s="13" t="s">
        <v>124</v>
      </c>
      <c r="S19" s="13">
        <v>2725.4</v>
      </c>
      <c r="T19" s="13">
        <v>240.6</v>
      </c>
      <c r="U19" s="14">
        <f>T19*100/S19</f>
        <v>8.8280619358626247</v>
      </c>
      <c r="V19" s="14">
        <v>60</v>
      </c>
      <c r="W19" s="14">
        <v>0</v>
      </c>
      <c r="X19" s="14">
        <v>8</v>
      </c>
      <c r="Y19" s="14">
        <v>34</v>
      </c>
      <c r="Z19" s="14">
        <f t="shared" si="4"/>
        <v>102</v>
      </c>
      <c r="AA19" s="14">
        <f>Z19*100/S19</f>
        <v>3.7425698979966242</v>
      </c>
      <c r="AB19" s="14">
        <v>138.6</v>
      </c>
      <c r="AC19" s="62">
        <f>AB19*100/S19</f>
        <v>5.0854920378660013</v>
      </c>
      <c r="AD19" s="64">
        <f t="shared" si="2"/>
        <v>-1.2502176244853791</v>
      </c>
    </row>
    <row r="20" spans="1:30" ht="15" hidden="1" outlineLevel="2" x14ac:dyDescent="0.25">
      <c r="A20" s="6" t="s">
        <v>4</v>
      </c>
      <c r="B20" s="15" t="s">
        <v>49</v>
      </c>
      <c r="C20" s="9" t="s">
        <v>70</v>
      </c>
      <c r="D20" s="10" t="s">
        <v>125</v>
      </c>
      <c r="E20" s="10">
        <v>4012.8</v>
      </c>
      <c r="F20" s="10">
        <v>221.6</v>
      </c>
      <c r="G20" s="11">
        <f>F20*100/E20</f>
        <v>5.5223285486443379</v>
      </c>
      <c r="H20" s="11">
        <v>68.2</v>
      </c>
      <c r="I20" s="11">
        <v>0</v>
      </c>
      <c r="J20" s="11">
        <v>9</v>
      </c>
      <c r="K20" s="11">
        <v>25</v>
      </c>
      <c r="L20" s="11">
        <f t="shared" si="3"/>
        <v>102.2</v>
      </c>
      <c r="M20" s="11">
        <f>L20*100/E20</f>
        <v>2.5468500797448166</v>
      </c>
      <c r="N20" s="11">
        <v>119.4</v>
      </c>
      <c r="O20" s="11">
        <f>N20*100/E20</f>
        <v>2.9754784688995213</v>
      </c>
      <c r="P20" s="12" t="s">
        <v>70</v>
      </c>
      <c r="Q20" s="12" t="s">
        <v>4</v>
      </c>
      <c r="R20" s="13" t="s">
        <v>125</v>
      </c>
      <c r="S20" s="13">
        <v>3333.5</v>
      </c>
      <c r="T20" s="13">
        <v>137.19999999999999</v>
      </c>
      <c r="U20" s="14">
        <f>T20*100/S20</f>
        <v>4.1157942102894847</v>
      </c>
      <c r="V20" s="14">
        <v>67.2</v>
      </c>
      <c r="W20" s="14">
        <v>0</v>
      </c>
      <c r="X20" s="14">
        <v>1</v>
      </c>
      <c r="Y20" s="14">
        <v>35.4</v>
      </c>
      <c r="Z20" s="14">
        <f t="shared" si="4"/>
        <v>103.6</v>
      </c>
      <c r="AA20" s="14">
        <f>Z20*100/S20</f>
        <v>3.1078446077696116</v>
      </c>
      <c r="AB20" s="14">
        <v>33.6</v>
      </c>
      <c r="AC20" s="62">
        <f>AB20*100/S20</f>
        <v>1.007949602519874</v>
      </c>
      <c r="AD20" s="64">
        <f t="shared" si="2"/>
        <v>1.4065343383548532</v>
      </c>
    </row>
    <row r="21" spans="1:30" ht="15" hidden="1" outlineLevel="2" x14ac:dyDescent="0.25">
      <c r="A21" s="6" t="s">
        <v>4</v>
      </c>
      <c r="B21" s="15" t="s">
        <v>49</v>
      </c>
      <c r="C21" s="9" t="s">
        <v>70</v>
      </c>
      <c r="D21" s="10" t="s">
        <v>126</v>
      </c>
      <c r="E21" s="10">
        <v>4750.8999999999996</v>
      </c>
      <c r="F21" s="10">
        <v>315.10000000000002</v>
      </c>
      <c r="G21" s="11">
        <f>F21*100/E21</f>
        <v>6.632427540045045</v>
      </c>
      <c r="H21" s="11">
        <v>73.2</v>
      </c>
      <c r="I21" s="11">
        <v>0.5</v>
      </c>
      <c r="J21" s="11">
        <v>12</v>
      </c>
      <c r="K21" s="11">
        <v>68</v>
      </c>
      <c r="L21" s="11">
        <f t="shared" si="3"/>
        <v>153.69999999999999</v>
      </c>
      <c r="M21" s="11">
        <f>L21*100/E21</f>
        <v>3.2351764928750342</v>
      </c>
      <c r="N21" s="11">
        <v>161.4</v>
      </c>
      <c r="O21" s="11">
        <f>N21*100/E21</f>
        <v>3.3972510471700104</v>
      </c>
      <c r="P21" s="12" t="s">
        <v>70</v>
      </c>
      <c r="Q21" s="12" t="s">
        <v>4</v>
      </c>
      <c r="R21" s="13" t="s">
        <v>126</v>
      </c>
      <c r="S21" s="13">
        <v>4580.2</v>
      </c>
      <c r="T21" s="13">
        <v>224.45</v>
      </c>
      <c r="U21" s="14">
        <f>T21*100/S21</f>
        <v>4.9004410287760365</v>
      </c>
      <c r="V21" s="14">
        <v>77</v>
      </c>
      <c r="W21" s="14">
        <v>0</v>
      </c>
      <c r="X21" s="14">
        <v>9</v>
      </c>
      <c r="Y21" s="14">
        <v>53.6</v>
      </c>
      <c r="Z21" s="14">
        <f t="shared" si="4"/>
        <v>139.6</v>
      </c>
      <c r="AA21" s="14">
        <f>Z21*100/S21</f>
        <v>3.0479018383476704</v>
      </c>
      <c r="AB21" s="14">
        <v>84.85</v>
      </c>
      <c r="AC21" s="62">
        <f>AB21*100/S21</f>
        <v>1.8525391904283657</v>
      </c>
      <c r="AD21" s="64">
        <f t="shared" si="2"/>
        <v>1.7319865112690085</v>
      </c>
    </row>
    <row r="22" spans="1:30" ht="15" hidden="1" outlineLevel="2" x14ac:dyDescent="0.25">
      <c r="A22" s="6" t="s">
        <v>4</v>
      </c>
      <c r="B22" s="15" t="s">
        <v>49</v>
      </c>
      <c r="C22" s="9" t="s">
        <v>70</v>
      </c>
      <c r="D22" s="10" t="s">
        <v>127</v>
      </c>
      <c r="E22" s="10">
        <v>1777.6</v>
      </c>
      <c r="F22" s="10">
        <v>163</v>
      </c>
      <c r="G22" s="11">
        <f>F22*100/E22</f>
        <v>9.1696669666966706</v>
      </c>
      <c r="H22" s="11">
        <v>39</v>
      </c>
      <c r="I22" s="11">
        <v>0</v>
      </c>
      <c r="J22" s="11">
        <v>4</v>
      </c>
      <c r="K22" s="11">
        <v>13</v>
      </c>
      <c r="L22" s="11">
        <f t="shared" si="3"/>
        <v>56</v>
      </c>
      <c r="M22" s="11">
        <f>L22*100/E22</f>
        <v>3.1503150315031503</v>
      </c>
      <c r="N22" s="11">
        <v>107</v>
      </c>
      <c r="O22" s="11">
        <f>N22*100/E22</f>
        <v>6.0193519351935194</v>
      </c>
      <c r="P22" s="12" t="s">
        <v>70</v>
      </c>
      <c r="Q22" s="12" t="s">
        <v>4</v>
      </c>
      <c r="R22" s="13" t="s">
        <v>127</v>
      </c>
      <c r="S22" s="13">
        <v>1893.4</v>
      </c>
      <c r="T22" s="13">
        <v>143.1</v>
      </c>
      <c r="U22" s="14">
        <f>T22*100/S22</f>
        <v>7.5578324706876518</v>
      </c>
      <c r="V22" s="14">
        <v>53</v>
      </c>
      <c r="W22" s="14">
        <v>0</v>
      </c>
      <c r="X22" s="14">
        <v>2</v>
      </c>
      <c r="Y22" s="14">
        <v>5</v>
      </c>
      <c r="Z22" s="14">
        <f t="shared" si="4"/>
        <v>60</v>
      </c>
      <c r="AA22" s="14">
        <f>Z22*100/S22</f>
        <v>3.1689025034329776</v>
      </c>
      <c r="AB22" s="14">
        <v>83.1</v>
      </c>
      <c r="AC22" s="62">
        <f>AB22*100/S22</f>
        <v>4.3889299672546738</v>
      </c>
      <c r="AD22" s="64">
        <f t="shared" si="2"/>
        <v>1.6118344960090187</v>
      </c>
    </row>
    <row r="23" spans="1:30" ht="15" hidden="1" outlineLevel="2" x14ac:dyDescent="0.25">
      <c r="A23" s="6" t="s">
        <v>4</v>
      </c>
      <c r="B23" s="15" t="s">
        <v>49</v>
      </c>
      <c r="C23" s="9" t="s">
        <v>70</v>
      </c>
      <c r="D23" s="10" t="s">
        <v>128</v>
      </c>
      <c r="E23" s="10">
        <v>0</v>
      </c>
      <c r="F23" s="10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f t="shared" si="3"/>
        <v>0</v>
      </c>
      <c r="M23" s="11">
        <v>0</v>
      </c>
      <c r="N23" s="11">
        <v>0</v>
      </c>
      <c r="O23" s="11">
        <v>0</v>
      </c>
      <c r="P23" s="12" t="s">
        <v>70</v>
      </c>
      <c r="Q23" s="12" t="s">
        <v>4</v>
      </c>
      <c r="R23" s="13" t="s">
        <v>128</v>
      </c>
      <c r="S23" s="13">
        <v>0</v>
      </c>
      <c r="T23" s="13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f t="shared" si="4"/>
        <v>0</v>
      </c>
      <c r="AA23" s="14">
        <v>0</v>
      </c>
      <c r="AB23" s="14">
        <v>0</v>
      </c>
      <c r="AC23" s="62">
        <v>0</v>
      </c>
      <c r="AD23" s="64">
        <f t="shared" si="2"/>
        <v>0</v>
      </c>
    </row>
    <row r="24" spans="1:30" ht="15" outlineLevel="1" collapsed="1" x14ac:dyDescent="0.25">
      <c r="B24" s="8" t="s">
        <v>73</v>
      </c>
      <c r="C24" s="9" t="s">
        <v>70</v>
      </c>
      <c r="D24" s="10"/>
      <c r="E24" s="10">
        <f>SUBTOTAL(9,E17:E23)</f>
        <v>14367.300000000001</v>
      </c>
      <c r="F24" s="10">
        <f>SUBTOTAL(9,F17:F23)</f>
        <v>980.80000000000007</v>
      </c>
      <c r="G24" s="11">
        <f t="shared" ref="G24:G55" si="5">F24*100/E24</f>
        <v>6.8266132119465723</v>
      </c>
      <c r="H24" s="11"/>
      <c r="I24" s="11"/>
      <c r="J24" s="11"/>
      <c r="K24" s="11"/>
      <c r="L24" s="11">
        <f>SUBTOTAL(9,L17:L23)</f>
        <v>450.5</v>
      </c>
      <c r="M24" s="11">
        <f t="shared" ref="M24:M55" si="6">L24*100/E24</f>
        <v>3.1355926304872868</v>
      </c>
      <c r="N24" s="11">
        <f>SUBTOTAL(9,N17:N23)</f>
        <v>530.29999999999995</v>
      </c>
      <c r="O24" s="11">
        <f t="shared" ref="O24:O55" si="7">N24*100/E24</f>
        <v>3.6910205814592851</v>
      </c>
      <c r="P24" s="12" t="s">
        <v>70</v>
      </c>
      <c r="Q24" s="12"/>
      <c r="R24" s="13"/>
      <c r="S24" s="13">
        <f>SUBTOTAL(9,S17:S23)</f>
        <v>12896.499999999998</v>
      </c>
      <c r="T24" s="13">
        <f>SUBTOTAL(9,T17:T23)</f>
        <v>753.35</v>
      </c>
      <c r="U24" s="14">
        <f t="shared" ref="U24:U67" si="8">T24*100/S24</f>
        <v>5.8415073857248103</v>
      </c>
      <c r="V24" s="14"/>
      <c r="W24" s="14"/>
      <c r="X24" s="14"/>
      <c r="Y24" s="14"/>
      <c r="Z24" s="14">
        <f>SUBTOTAL(9,Z17:Z23)</f>
        <v>413.2</v>
      </c>
      <c r="AA24" s="14">
        <f t="shared" ref="AA24:AA67" si="9">Z24*100/S24</f>
        <v>3.2039700693986743</v>
      </c>
      <c r="AB24" s="14">
        <f>SUBTOTAL(9,AB17:AB23)</f>
        <v>340.15</v>
      </c>
      <c r="AC24" s="62">
        <f t="shared" ref="AC24:AC67" si="10">AB24*100/S24</f>
        <v>2.6375373163261355</v>
      </c>
      <c r="AD24" s="64">
        <f t="shared" si="2"/>
        <v>0.98510582622176202</v>
      </c>
    </row>
    <row r="25" spans="1:30" ht="15" hidden="1" outlineLevel="2" x14ac:dyDescent="0.25">
      <c r="A25" s="6">
        <v>17</v>
      </c>
      <c r="B25" s="15" t="s">
        <v>12</v>
      </c>
      <c r="C25" s="9" t="s">
        <v>68</v>
      </c>
      <c r="D25" s="10" t="s">
        <v>123</v>
      </c>
      <c r="E25" s="10">
        <v>4807</v>
      </c>
      <c r="F25" s="10">
        <v>168</v>
      </c>
      <c r="G25" s="11">
        <f t="shared" si="5"/>
        <v>3.4949032660703141</v>
      </c>
      <c r="H25" s="11">
        <v>46</v>
      </c>
      <c r="I25" s="11">
        <v>0</v>
      </c>
      <c r="J25" s="11">
        <v>8</v>
      </c>
      <c r="K25" s="11">
        <v>37</v>
      </c>
      <c r="L25" s="11">
        <f>H25+I25+J25+K25</f>
        <v>91</v>
      </c>
      <c r="M25" s="11">
        <f t="shared" si="6"/>
        <v>1.8930726024547535</v>
      </c>
      <c r="N25" s="11">
        <v>77</v>
      </c>
      <c r="O25" s="11">
        <f t="shared" si="7"/>
        <v>1.6018306636155606</v>
      </c>
      <c r="P25" s="12" t="s">
        <v>68</v>
      </c>
      <c r="Q25" s="12">
        <v>17</v>
      </c>
      <c r="R25" s="13" t="s">
        <v>123</v>
      </c>
      <c r="S25" s="13">
        <v>4231.2</v>
      </c>
      <c r="T25" s="13">
        <v>174</v>
      </c>
      <c r="U25" s="14">
        <f t="shared" si="8"/>
        <v>4.1123085649461144</v>
      </c>
      <c r="V25" s="14">
        <v>57</v>
      </c>
      <c r="W25" s="14">
        <v>0</v>
      </c>
      <c r="X25" s="14">
        <v>7</v>
      </c>
      <c r="Y25" s="14">
        <v>32</v>
      </c>
      <c r="Z25" s="14">
        <f>V25+W25+X25+Y25</f>
        <v>96</v>
      </c>
      <c r="AA25" s="14">
        <f t="shared" si="9"/>
        <v>2.2688598979013048</v>
      </c>
      <c r="AB25" s="14">
        <v>78</v>
      </c>
      <c r="AC25" s="62">
        <f t="shared" si="10"/>
        <v>1.84344866704481</v>
      </c>
      <c r="AD25" s="64">
        <f t="shared" si="2"/>
        <v>-0.61740529887580031</v>
      </c>
    </row>
    <row r="26" spans="1:30" ht="15" hidden="1" outlineLevel="2" x14ac:dyDescent="0.25">
      <c r="A26" s="6">
        <v>17</v>
      </c>
      <c r="B26" s="15" t="s">
        <v>12</v>
      </c>
      <c r="C26" s="9" t="s">
        <v>68</v>
      </c>
      <c r="D26" s="10" t="s">
        <v>124</v>
      </c>
      <c r="E26" s="10">
        <v>21801.4</v>
      </c>
      <c r="F26" s="10">
        <v>727.05</v>
      </c>
      <c r="G26" s="11">
        <f t="shared" si="5"/>
        <v>3.3348775766693879</v>
      </c>
      <c r="H26" s="11">
        <v>246.7</v>
      </c>
      <c r="I26" s="11">
        <v>2</v>
      </c>
      <c r="J26" s="11">
        <v>17</v>
      </c>
      <c r="K26" s="11">
        <v>135.4</v>
      </c>
      <c r="L26" s="11">
        <f>H26+I26+J26+K26</f>
        <v>401.1</v>
      </c>
      <c r="M26" s="11">
        <f t="shared" si="6"/>
        <v>1.8397901052226002</v>
      </c>
      <c r="N26" s="11">
        <v>325.95</v>
      </c>
      <c r="O26" s="11">
        <f t="shared" si="7"/>
        <v>1.4950874714467877</v>
      </c>
      <c r="P26" s="12" t="s">
        <v>68</v>
      </c>
      <c r="Q26" s="12">
        <v>17</v>
      </c>
      <c r="R26" s="13" t="s">
        <v>124</v>
      </c>
      <c r="S26" s="13">
        <v>21254.400000000001</v>
      </c>
      <c r="T26" s="13">
        <v>893.85</v>
      </c>
      <c r="U26" s="14">
        <f t="shared" si="8"/>
        <v>4.2054821589882563</v>
      </c>
      <c r="V26" s="14">
        <v>249.8</v>
      </c>
      <c r="W26" s="14">
        <v>3</v>
      </c>
      <c r="X26" s="14">
        <v>12</v>
      </c>
      <c r="Y26" s="14">
        <v>137</v>
      </c>
      <c r="Z26" s="14">
        <f>V26+W26+X26+Y26</f>
        <v>401.8</v>
      </c>
      <c r="AA26" s="14">
        <f t="shared" si="9"/>
        <v>1.8904320987654319</v>
      </c>
      <c r="AB26" s="14">
        <v>492.05</v>
      </c>
      <c r="AC26" s="62">
        <f t="shared" si="10"/>
        <v>2.3150500602228243</v>
      </c>
      <c r="AD26" s="64">
        <f t="shared" si="2"/>
        <v>-0.87060458231886839</v>
      </c>
    </row>
    <row r="27" spans="1:30" ht="15" hidden="1" outlineLevel="2" x14ac:dyDescent="0.25">
      <c r="A27" s="6">
        <v>17</v>
      </c>
      <c r="B27" s="15" t="s">
        <v>12</v>
      </c>
      <c r="C27" s="9" t="s">
        <v>68</v>
      </c>
      <c r="D27" s="10" t="s">
        <v>125</v>
      </c>
      <c r="E27" s="10">
        <v>14394</v>
      </c>
      <c r="F27" s="10">
        <v>920.8</v>
      </c>
      <c r="G27" s="11">
        <f t="shared" si="5"/>
        <v>6.397109906905655</v>
      </c>
      <c r="H27" s="11">
        <v>137</v>
      </c>
      <c r="I27" s="11">
        <v>1</v>
      </c>
      <c r="J27" s="11">
        <v>38</v>
      </c>
      <c r="K27" s="11">
        <v>145.6</v>
      </c>
      <c r="L27" s="11">
        <f>H27+I27+J27+K27</f>
        <v>321.60000000000002</v>
      </c>
      <c r="M27" s="11">
        <f t="shared" si="6"/>
        <v>2.2342642767819929</v>
      </c>
      <c r="N27" s="11">
        <v>599.20000000000005</v>
      </c>
      <c r="O27" s="11">
        <f t="shared" si="7"/>
        <v>4.1628456301236634</v>
      </c>
      <c r="P27" s="12" t="s">
        <v>68</v>
      </c>
      <c r="Q27" s="12">
        <v>17</v>
      </c>
      <c r="R27" s="13" t="s">
        <v>125</v>
      </c>
      <c r="S27" s="13">
        <v>14338.2</v>
      </c>
      <c r="T27" s="13">
        <v>770.1</v>
      </c>
      <c r="U27" s="14">
        <f t="shared" si="8"/>
        <v>5.3709670669958571</v>
      </c>
      <c r="V27" s="14">
        <v>179.4</v>
      </c>
      <c r="W27" s="14">
        <v>0</v>
      </c>
      <c r="X27" s="14">
        <v>25</v>
      </c>
      <c r="Y27" s="14">
        <v>136</v>
      </c>
      <c r="Z27" s="14">
        <f>V27+W27+X27+Y27</f>
        <v>340.4</v>
      </c>
      <c r="AA27" s="14">
        <f t="shared" si="9"/>
        <v>2.3740776387552134</v>
      </c>
      <c r="AB27" s="14">
        <v>429.7</v>
      </c>
      <c r="AC27" s="62">
        <f t="shared" si="10"/>
        <v>2.9968894282406437</v>
      </c>
      <c r="AD27" s="64">
        <f t="shared" si="2"/>
        <v>1.0261428399097978</v>
      </c>
    </row>
    <row r="28" spans="1:30" ht="15" hidden="1" outlineLevel="2" x14ac:dyDescent="0.25">
      <c r="A28" s="6">
        <v>17</v>
      </c>
      <c r="B28" s="15" t="s">
        <v>12</v>
      </c>
      <c r="C28" s="9" t="s">
        <v>68</v>
      </c>
      <c r="D28" s="10" t="s">
        <v>126</v>
      </c>
      <c r="E28" s="10">
        <v>11275.6</v>
      </c>
      <c r="F28" s="10">
        <v>591.1</v>
      </c>
      <c r="G28" s="11">
        <f t="shared" si="5"/>
        <v>5.2422930930504803</v>
      </c>
      <c r="H28" s="11">
        <v>127</v>
      </c>
      <c r="I28" s="11">
        <v>0</v>
      </c>
      <c r="J28" s="11">
        <v>6</v>
      </c>
      <c r="K28" s="11">
        <v>114.7</v>
      </c>
      <c r="L28" s="11">
        <f>H28+I28+J28+K28</f>
        <v>247.7</v>
      </c>
      <c r="M28" s="11">
        <f t="shared" si="6"/>
        <v>2.1967788853808221</v>
      </c>
      <c r="N28" s="11">
        <v>343.4</v>
      </c>
      <c r="O28" s="11">
        <f t="shared" si="7"/>
        <v>3.0455142076696582</v>
      </c>
      <c r="P28" s="12" t="s">
        <v>68</v>
      </c>
      <c r="Q28" s="12">
        <v>17</v>
      </c>
      <c r="R28" s="13" t="s">
        <v>126</v>
      </c>
      <c r="S28" s="13">
        <v>11748.83</v>
      </c>
      <c r="T28" s="13">
        <v>878.49</v>
      </c>
      <c r="U28" s="14">
        <f t="shared" si="8"/>
        <v>7.477255182005357</v>
      </c>
      <c r="V28" s="14">
        <v>111</v>
      </c>
      <c r="W28" s="14">
        <v>0</v>
      </c>
      <c r="X28" s="14">
        <v>35.29</v>
      </c>
      <c r="Y28" s="14">
        <v>111.5</v>
      </c>
      <c r="Z28" s="14">
        <f>V28+W28+X28+Y28</f>
        <v>257.78999999999996</v>
      </c>
      <c r="AA28" s="14">
        <f t="shared" si="9"/>
        <v>2.194175930709696</v>
      </c>
      <c r="AB28" s="14">
        <v>620.70000000000005</v>
      </c>
      <c r="AC28" s="62">
        <f t="shared" si="10"/>
        <v>5.2830792512956615</v>
      </c>
      <c r="AD28" s="64">
        <f t="shared" si="2"/>
        <v>-2.2349620889548767</v>
      </c>
    </row>
    <row r="29" spans="1:30" ht="15" hidden="1" outlineLevel="2" x14ac:dyDescent="0.25">
      <c r="A29" s="6">
        <v>17</v>
      </c>
      <c r="B29" s="15" t="s">
        <v>12</v>
      </c>
      <c r="C29" s="9" t="s">
        <v>68</v>
      </c>
      <c r="D29" s="10" t="s">
        <v>127</v>
      </c>
      <c r="E29" s="10">
        <v>1496</v>
      </c>
      <c r="F29" s="10">
        <v>205.2</v>
      </c>
      <c r="G29" s="11">
        <f t="shared" si="5"/>
        <v>13.716577540106952</v>
      </c>
      <c r="H29" s="11">
        <v>18</v>
      </c>
      <c r="I29" s="11">
        <v>0</v>
      </c>
      <c r="J29" s="11">
        <v>4</v>
      </c>
      <c r="K29" s="11">
        <v>21</v>
      </c>
      <c r="L29" s="11">
        <f>H29+I29+J29+K29</f>
        <v>43</v>
      </c>
      <c r="M29" s="11">
        <f t="shared" si="6"/>
        <v>2.8743315508021392</v>
      </c>
      <c r="N29" s="11">
        <v>162.19999999999999</v>
      </c>
      <c r="O29" s="11">
        <f t="shared" si="7"/>
        <v>10.842245989304812</v>
      </c>
      <c r="P29" s="12" t="s">
        <v>68</v>
      </c>
      <c r="Q29" s="12">
        <v>17</v>
      </c>
      <c r="R29" s="13" t="s">
        <v>127</v>
      </c>
      <c r="S29" s="13">
        <v>2109.5</v>
      </c>
      <c r="T29" s="13">
        <v>191</v>
      </c>
      <c r="U29" s="14">
        <f t="shared" si="8"/>
        <v>9.0542782649917051</v>
      </c>
      <c r="V29" s="14">
        <v>28</v>
      </c>
      <c r="W29" s="14">
        <v>0</v>
      </c>
      <c r="X29" s="14">
        <v>2</v>
      </c>
      <c r="Y29" s="14">
        <v>36</v>
      </c>
      <c r="Z29" s="14">
        <f>V29+W29+X29+Y29</f>
        <v>66</v>
      </c>
      <c r="AA29" s="14">
        <f t="shared" si="9"/>
        <v>3.1287034842379713</v>
      </c>
      <c r="AB29" s="14">
        <v>125</v>
      </c>
      <c r="AC29" s="62">
        <f t="shared" si="10"/>
        <v>5.9255747807537329</v>
      </c>
      <c r="AD29" s="64">
        <f t="shared" si="2"/>
        <v>4.662299275115247</v>
      </c>
    </row>
    <row r="30" spans="1:30" ht="15" outlineLevel="1" collapsed="1" x14ac:dyDescent="0.25">
      <c r="B30" s="8" t="s">
        <v>74</v>
      </c>
      <c r="C30" s="9" t="s">
        <v>68</v>
      </c>
      <c r="D30" s="10"/>
      <c r="E30" s="10">
        <f>SUBTOTAL(9,E25:E29)</f>
        <v>53774</v>
      </c>
      <c r="F30" s="10">
        <f>SUBTOTAL(9,F25:F29)</f>
        <v>2612.1499999999996</v>
      </c>
      <c r="G30" s="11">
        <f t="shared" si="5"/>
        <v>4.8576449585301438</v>
      </c>
      <c r="H30" s="11"/>
      <c r="I30" s="11"/>
      <c r="J30" s="11"/>
      <c r="K30" s="11"/>
      <c r="L30" s="11">
        <f>SUBTOTAL(9,L25:L29)</f>
        <v>1104.4000000000001</v>
      </c>
      <c r="M30" s="11">
        <f t="shared" si="6"/>
        <v>2.0537806374827987</v>
      </c>
      <c r="N30" s="11">
        <f>SUBTOTAL(9,N25:N29)</f>
        <v>1507.7500000000002</v>
      </c>
      <c r="O30" s="11">
        <f t="shared" si="7"/>
        <v>2.8038643210473468</v>
      </c>
      <c r="P30" s="12" t="s">
        <v>68</v>
      </c>
      <c r="Q30" s="12"/>
      <c r="R30" s="13"/>
      <c r="S30" s="13">
        <f>SUBTOTAL(9,S25:S29)</f>
        <v>53682.130000000005</v>
      </c>
      <c r="T30" s="13">
        <f>SUBTOTAL(9,T25:T29)</f>
        <v>2907.4399999999996</v>
      </c>
      <c r="U30" s="14">
        <f t="shared" si="8"/>
        <v>5.4160295055356391</v>
      </c>
      <c r="V30" s="14"/>
      <c r="W30" s="14"/>
      <c r="X30" s="14"/>
      <c r="Y30" s="14"/>
      <c r="Z30" s="14">
        <f>SUBTOTAL(9,Z25:Z29)</f>
        <v>1161.99</v>
      </c>
      <c r="AA30" s="14">
        <f t="shared" si="9"/>
        <v>2.1645750643649944</v>
      </c>
      <c r="AB30" s="14">
        <f>SUBTOTAL(9,AB25:AB29)</f>
        <v>1745.45</v>
      </c>
      <c r="AC30" s="62">
        <f t="shared" si="10"/>
        <v>3.2514544411706461</v>
      </c>
      <c r="AD30" s="64">
        <f t="shared" si="2"/>
        <v>-0.55838454700549534</v>
      </c>
    </row>
    <row r="31" spans="1:30" ht="15" hidden="1" outlineLevel="2" x14ac:dyDescent="0.25">
      <c r="A31" s="6">
        <v>18</v>
      </c>
      <c r="B31" s="15" t="s">
        <v>13</v>
      </c>
      <c r="C31" s="9" t="s">
        <v>68</v>
      </c>
      <c r="D31" s="10" t="s">
        <v>124</v>
      </c>
      <c r="E31" s="10">
        <v>666.2</v>
      </c>
      <c r="F31" s="10">
        <v>22.6</v>
      </c>
      <c r="G31" s="11">
        <f t="shared" si="5"/>
        <v>3.3923746622635842</v>
      </c>
      <c r="H31" s="11">
        <v>12.6</v>
      </c>
      <c r="I31" s="11">
        <v>0</v>
      </c>
      <c r="J31" s="11">
        <v>0</v>
      </c>
      <c r="K31" s="11">
        <v>0</v>
      </c>
      <c r="L31" s="11">
        <f>H31+I31+J31+K31</f>
        <v>12.6</v>
      </c>
      <c r="M31" s="11">
        <f t="shared" si="6"/>
        <v>1.8913239267487241</v>
      </c>
      <c r="N31" s="11">
        <v>10</v>
      </c>
      <c r="O31" s="11">
        <f t="shared" si="7"/>
        <v>1.5010507355148603</v>
      </c>
      <c r="P31" s="12" t="s">
        <v>68</v>
      </c>
      <c r="Q31" s="12">
        <v>18</v>
      </c>
      <c r="R31" s="13" t="s">
        <v>124</v>
      </c>
      <c r="S31" s="13">
        <v>560.20000000000005</v>
      </c>
      <c r="T31" s="13">
        <v>11</v>
      </c>
      <c r="U31" s="14">
        <f t="shared" si="8"/>
        <v>1.9635844341306674</v>
      </c>
      <c r="V31" s="14">
        <v>11</v>
      </c>
      <c r="W31" s="14">
        <v>0</v>
      </c>
      <c r="X31" s="14">
        <v>0</v>
      </c>
      <c r="Y31" s="14">
        <v>0</v>
      </c>
      <c r="Z31" s="14">
        <f>V31+W31+X31+Y31</f>
        <v>11</v>
      </c>
      <c r="AA31" s="14">
        <f t="shared" si="9"/>
        <v>1.9635844341306674</v>
      </c>
      <c r="AB31" s="14">
        <v>0</v>
      </c>
      <c r="AC31" s="62">
        <f t="shared" si="10"/>
        <v>0</v>
      </c>
      <c r="AD31" s="64">
        <f t="shared" si="2"/>
        <v>1.4287902281329168</v>
      </c>
    </row>
    <row r="32" spans="1:30" ht="15" hidden="1" outlineLevel="2" x14ac:dyDescent="0.25">
      <c r="A32" s="6">
        <v>18</v>
      </c>
      <c r="B32" s="15" t="s">
        <v>13</v>
      </c>
      <c r="C32" s="9" t="s">
        <v>68</v>
      </c>
      <c r="D32" s="10" t="s">
        <v>125</v>
      </c>
      <c r="E32" s="10">
        <v>829.7</v>
      </c>
      <c r="F32" s="10">
        <v>27.6</v>
      </c>
      <c r="G32" s="11">
        <f t="shared" si="5"/>
        <v>3.3265035555019886</v>
      </c>
      <c r="H32" s="11">
        <v>16.600000000000001</v>
      </c>
      <c r="I32" s="11">
        <v>0</v>
      </c>
      <c r="J32" s="11">
        <v>0</v>
      </c>
      <c r="K32" s="11">
        <v>11</v>
      </c>
      <c r="L32" s="11">
        <f>H32+I32+J32+K32</f>
        <v>27.6</v>
      </c>
      <c r="M32" s="11">
        <f t="shared" si="6"/>
        <v>3.3265035555019886</v>
      </c>
      <c r="N32" s="11">
        <v>0</v>
      </c>
      <c r="O32" s="11">
        <f t="shared" si="7"/>
        <v>0</v>
      </c>
      <c r="P32" s="12" t="s">
        <v>68</v>
      </c>
      <c r="Q32" s="12">
        <v>18</v>
      </c>
      <c r="R32" s="13" t="s">
        <v>125</v>
      </c>
      <c r="S32" s="13">
        <v>972.3</v>
      </c>
      <c r="T32" s="13">
        <v>50.5</v>
      </c>
      <c r="U32" s="14">
        <f t="shared" si="8"/>
        <v>5.1938702046693406</v>
      </c>
      <c r="V32" s="14">
        <v>15.5</v>
      </c>
      <c r="W32" s="14">
        <v>0</v>
      </c>
      <c r="X32" s="14">
        <v>4</v>
      </c>
      <c r="Y32" s="14">
        <v>11</v>
      </c>
      <c r="Z32" s="14">
        <f>V32+W32+X32+Y32</f>
        <v>30.5</v>
      </c>
      <c r="AA32" s="14">
        <f t="shared" si="9"/>
        <v>3.1368919057903941</v>
      </c>
      <c r="AB32" s="14">
        <v>20</v>
      </c>
      <c r="AC32" s="62">
        <f t="shared" si="10"/>
        <v>2.0569782988789469</v>
      </c>
      <c r="AD32" s="64">
        <f t="shared" si="2"/>
        <v>-1.867366649167352</v>
      </c>
    </row>
    <row r="33" spans="1:30" ht="15" hidden="1" outlineLevel="2" x14ac:dyDescent="0.25">
      <c r="A33" s="6">
        <v>18</v>
      </c>
      <c r="B33" s="15" t="s">
        <v>13</v>
      </c>
      <c r="C33" s="9" t="s">
        <v>68</v>
      </c>
      <c r="D33" s="10" t="s">
        <v>126</v>
      </c>
      <c r="E33" s="10">
        <v>1301.0999999999999</v>
      </c>
      <c r="F33" s="10">
        <v>130.19999999999999</v>
      </c>
      <c r="G33" s="11">
        <f t="shared" si="5"/>
        <v>10.006917223887479</v>
      </c>
      <c r="H33" s="11">
        <v>19</v>
      </c>
      <c r="I33" s="11">
        <v>0</v>
      </c>
      <c r="J33" s="11">
        <v>0</v>
      </c>
      <c r="K33" s="11">
        <v>10</v>
      </c>
      <c r="L33" s="11">
        <f>H33+I33+J33+K33</f>
        <v>29</v>
      </c>
      <c r="M33" s="11">
        <f t="shared" si="6"/>
        <v>2.2288832526323881</v>
      </c>
      <c r="N33" s="11">
        <v>101.2</v>
      </c>
      <c r="O33" s="11">
        <f t="shared" si="7"/>
        <v>7.7780339712550921</v>
      </c>
      <c r="P33" s="12" t="s">
        <v>68</v>
      </c>
      <c r="Q33" s="12">
        <v>18</v>
      </c>
      <c r="R33" s="13" t="s">
        <v>126</v>
      </c>
      <c r="S33" s="13">
        <v>1236.2</v>
      </c>
      <c r="T33" s="13">
        <v>40.1</v>
      </c>
      <c r="U33" s="14">
        <f t="shared" si="8"/>
        <v>3.2438116809577737</v>
      </c>
      <c r="V33" s="14">
        <v>25.7</v>
      </c>
      <c r="W33" s="14">
        <v>0</v>
      </c>
      <c r="X33" s="14">
        <v>0</v>
      </c>
      <c r="Y33" s="14">
        <v>9</v>
      </c>
      <c r="Z33" s="14">
        <f>V33+W33+X33+Y33</f>
        <v>34.700000000000003</v>
      </c>
      <c r="AA33" s="14">
        <f t="shared" si="9"/>
        <v>2.8069891603300441</v>
      </c>
      <c r="AB33" s="14">
        <v>5.4</v>
      </c>
      <c r="AC33" s="62">
        <f t="shared" si="10"/>
        <v>0.43682252062773014</v>
      </c>
      <c r="AD33" s="64">
        <f t="shared" si="2"/>
        <v>6.7631055429297051</v>
      </c>
    </row>
    <row r="34" spans="1:30" ht="15" hidden="1" outlineLevel="2" x14ac:dyDescent="0.25">
      <c r="A34" s="6">
        <v>18</v>
      </c>
      <c r="B34" s="15" t="s">
        <v>13</v>
      </c>
      <c r="C34" s="9" t="s">
        <v>68</v>
      </c>
      <c r="D34" s="10" t="s">
        <v>127</v>
      </c>
      <c r="E34" s="10">
        <v>232</v>
      </c>
      <c r="F34" s="10">
        <v>0</v>
      </c>
      <c r="G34" s="11">
        <f t="shared" si="5"/>
        <v>0</v>
      </c>
      <c r="H34" s="11">
        <v>0</v>
      </c>
      <c r="I34" s="11">
        <v>0</v>
      </c>
      <c r="J34" s="11">
        <v>0</v>
      </c>
      <c r="K34" s="11">
        <v>0</v>
      </c>
      <c r="L34" s="11">
        <f>H34+I34+J34+K34</f>
        <v>0</v>
      </c>
      <c r="M34" s="11">
        <f t="shared" si="6"/>
        <v>0</v>
      </c>
      <c r="N34" s="11">
        <v>0</v>
      </c>
      <c r="O34" s="11">
        <f t="shared" si="7"/>
        <v>0</v>
      </c>
      <c r="P34" s="12" t="s">
        <v>68</v>
      </c>
      <c r="Q34" s="12">
        <v>18</v>
      </c>
      <c r="R34" s="13" t="s">
        <v>127</v>
      </c>
      <c r="S34" s="13">
        <v>226</v>
      </c>
      <c r="T34" s="13">
        <v>1</v>
      </c>
      <c r="U34" s="14">
        <f t="shared" si="8"/>
        <v>0.44247787610619471</v>
      </c>
      <c r="V34" s="14">
        <v>1</v>
      </c>
      <c r="W34" s="14">
        <v>0</v>
      </c>
      <c r="X34" s="14">
        <v>0</v>
      </c>
      <c r="Y34" s="14">
        <v>0</v>
      </c>
      <c r="Z34" s="14">
        <f>V34+W34+X34+Y34</f>
        <v>1</v>
      </c>
      <c r="AA34" s="14">
        <f t="shared" si="9"/>
        <v>0.44247787610619471</v>
      </c>
      <c r="AB34" s="14">
        <v>0</v>
      </c>
      <c r="AC34" s="62">
        <f t="shared" si="10"/>
        <v>0</v>
      </c>
      <c r="AD34" s="64">
        <f t="shared" si="2"/>
        <v>-0.44247787610619471</v>
      </c>
    </row>
    <row r="35" spans="1:30" outlineLevel="1" collapsed="1" x14ac:dyDescent="0.3">
      <c r="B35" s="8" t="s">
        <v>75</v>
      </c>
      <c r="C35" s="9" t="s">
        <v>68</v>
      </c>
      <c r="D35" s="10"/>
      <c r="E35" s="10">
        <f>SUBTOTAL(9,E31:E34)</f>
        <v>3029</v>
      </c>
      <c r="F35" s="10">
        <f>SUBTOTAL(9,F31:F34)</f>
        <v>180.39999999999998</v>
      </c>
      <c r="G35" s="11">
        <f t="shared" si="5"/>
        <v>5.9557609772202031</v>
      </c>
      <c r="H35" s="11"/>
      <c r="I35" s="11"/>
      <c r="J35" s="11"/>
      <c r="K35" s="11"/>
      <c r="L35" s="11">
        <f>SUBTOTAL(9,L31:L34)</f>
        <v>69.2</v>
      </c>
      <c r="M35" s="11">
        <f t="shared" si="6"/>
        <v>2.2845823704192805</v>
      </c>
      <c r="N35" s="11">
        <f>SUBTOTAL(9,N31:N34)</f>
        <v>111.2</v>
      </c>
      <c r="O35" s="11">
        <f t="shared" si="7"/>
        <v>3.6711786068009244</v>
      </c>
      <c r="P35" s="12" t="s">
        <v>68</v>
      </c>
      <c r="Q35" s="12"/>
      <c r="R35" s="13"/>
      <c r="S35" s="13">
        <f>SUBTOTAL(9,S31:S34)</f>
        <v>2994.7</v>
      </c>
      <c r="T35" s="13">
        <f>SUBTOTAL(9,T31:T34)</f>
        <v>102.6</v>
      </c>
      <c r="U35" s="14">
        <f t="shared" si="8"/>
        <v>3.4260526930911279</v>
      </c>
      <c r="V35" s="14"/>
      <c r="W35" s="14"/>
      <c r="X35" s="14"/>
      <c r="Y35" s="14"/>
      <c r="Z35" s="14">
        <f>SUBTOTAL(9,Z31:Z34)</f>
        <v>77.2</v>
      </c>
      <c r="AA35" s="14">
        <f t="shared" si="9"/>
        <v>2.5778876014291918</v>
      </c>
      <c r="AB35" s="14">
        <f>SUBTOTAL(9,AB31:AB34)</f>
        <v>25.4</v>
      </c>
      <c r="AC35" s="62">
        <f t="shared" si="10"/>
        <v>0.8481650916619361</v>
      </c>
      <c r="AD35" s="64">
        <f t="shared" si="2"/>
        <v>2.5297082841290752</v>
      </c>
    </row>
    <row r="36" spans="1:30" hidden="1" outlineLevel="2" x14ac:dyDescent="0.3">
      <c r="A36" s="6">
        <v>65</v>
      </c>
      <c r="B36" s="15" t="s">
        <v>37</v>
      </c>
      <c r="C36" s="16" t="s">
        <v>67</v>
      </c>
      <c r="D36" s="17" t="s">
        <v>122</v>
      </c>
      <c r="E36" s="17">
        <v>1076.3699999999999</v>
      </c>
      <c r="F36" s="17">
        <v>29.93</v>
      </c>
      <c r="G36" s="18">
        <f t="shared" si="5"/>
        <v>2.7806423441753303</v>
      </c>
      <c r="H36" s="18">
        <v>19.53</v>
      </c>
      <c r="I36" s="18">
        <v>0</v>
      </c>
      <c r="J36" s="18">
        <v>5.4</v>
      </c>
      <c r="K36" s="18">
        <v>5</v>
      </c>
      <c r="L36" s="18">
        <f t="shared" ref="L36:L42" si="11">H36+I36+J36+K36</f>
        <v>29.93</v>
      </c>
      <c r="M36" s="11">
        <f t="shared" si="6"/>
        <v>2.7806423441753303</v>
      </c>
      <c r="N36" s="11">
        <v>0</v>
      </c>
      <c r="O36" s="11">
        <f t="shared" si="7"/>
        <v>0</v>
      </c>
      <c r="P36" s="12" t="s">
        <v>67</v>
      </c>
      <c r="Q36" s="12">
        <v>65</v>
      </c>
      <c r="R36" s="13" t="s">
        <v>122</v>
      </c>
      <c r="S36" s="13">
        <v>480.02</v>
      </c>
      <c r="T36" s="13">
        <v>13</v>
      </c>
      <c r="U36" s="14">
        <f t="shared" si="8"/>
        <v>2.7082204908128831</v>
      </c>
      <c r="V36" s="14">
        <v>13</v>
      </c>
      <c r="W36" s="14">
        <v>0</v>
      </c>
      <c r="X36" s="14">
        <v>0</v>
      </c>
      <c r="Y36" s="14">
        <v>0</v>
      </c>
      <c r="Z36" s="14">
        <f t="shared" ref="Z36:Z42" si="12">V36+W36+X36+Y36</f>
        <v>13</v>
      </c>
      <c r="AA36" s="14">
        <f t="shared" si="9"/>
        <v>2.7082204908128831</v>
      </c>
      <c r="AB36" s="14">
        <v>0</v>
      </c>
      <c r="AC36" s="62">
        <f t="shared" si="10"/>
        <v>0</v>
      </c>
      <c r="AD36" s="64">
        <f t="shared" si="2"/>
        <v>7.2421853362447219E-2</v>
      </c>
    </row>
    <row r="37" spans="1:30" hidden="1" outlineLevel="2" x14ac:dyDescent="0.3">
      <c r="A37" s="6">
        <v>65</v>
      </c>
      <c r="B37" s="15" t="s">
        <v>37</v>
      </c>
      <c r="C37" s="16" t="s">
        <v>67</v>
      </c>
      <c r="D37" s="17" t="s">
        <v>123</v>
      </c>
      <c r="E37" s="17">
        <v>16116.98</v>
      </c>
      <c r="F37" s="17">
        <v>1250.8</v>
      </c>
      <c r="G37" s="18">
        <f t="shared" si="5"/>
        <v>7.7607591496669972</v>
      </c>
      <c r="H37" s="18">
        <v>289.67</v>
      </c>
      <c r="I37" s="18">
        <v>0</v>
      </c>
      <c r="J37" s="18">
        <v>63.5</v>
      </c>
      <c r="K37" s="18">
        <v>190.17</v>
      </c>
      <c r="L37" s="18">
        <f t="shared" si="11"/>
        <v>543.34</v>
      </c>
      <c r="M37" s="11">
        <f t="shared" si="6"/>
        <v>3.3712271157499729</v>
      </c>
      <c r="N37" s="11">
        <v>707.46</v>
      </c>
      <c r="O37" s="11">
        <f t="shared" si="7"/>
        <v>4.3895320339170238</v>
      </c>
      <c r="P37" s="12" t="s">
        <v>67</v>
      </c>
      <c r="Q37" s="12">
        <v>65</v>
      </c>
      <c r="R37" s="13" t="s">
        <v>123</v>
      </c>
      <c r="S37" s="13">
        <v>14733.52</v>
      </c>
      <c r="T37" s="13">
        <v>1099.8399999999999</v>
      </c>
      <c r="U37" s="14">
        <f t="shared" si="8"/>
        <v>7.4648827978650036</v>
      </c>
      <c r="V37" s="14">
        <v>289.85000000000002</v>
      </c>
      <c r="W37" s="14">
        <v>3</v>
      </c>
      <c r="X37" s="14">
        <v>85.1</v>
      </c>
      <c r="Y37" s="14">
        <v>195.59</v>
      </c>
      <c r="Z37" s="14">
        <f t="shared" si="12"/>
        <v>573.54000000000008</v>
      </c>
      <c r="AA37" s="14">
        <f t="shared" si="9"/>
        <v>3.8927561098773413</v>
      </c>
      <c r="AB37" s="14">
        <v>526.29999999999995</v>
      </c>
      <c r="AC37" s="62">
        <f t="shared" si="10"/>
        <v>3.5721266879876628</v>
      </c>
      <c r="AD37" s="64">
        <f t="shared" si="2"/>
        <v>0.29587635180199356</v>
      </c>
    </row>
    <row r="38" spans="1:30" hidden="1" outlineLevel="2" x14ac:dyDescent="0.3">
      <c r="A38" s="6">
        <v>65</v>
      </c>
      <c r="B38" s="15" t="s">
        <v>37</v>
      </c>
      <c r="C38" s="16" t="s">
        <v>67</v>
      </c>
      <c r="D38" s="17" t="s">
        <v>124</v>
      </c>
      <c r="E38" s="17">
        <v>34136.51</v>
      </c>
      <c r="F38" s="17">
        <v>3913.23</v>
      </c>
      <c r="G38" s="18">
        <f t="shared" si="5"/>
        <v>11.4634741512826</v>
      </c>
      <c r="H38" s="18">
        <v>511.93</v>
      </c>
      <c r="I38" s="18">
        <v>8.1</v>
      </c>
      <c r="J38" s="18">
        <v>86.25</v>
      </c>
      <c r="K38" s="18">
        <v>463.28</v>
      </c>
      <c r="L38" s="18">
        <f t="shared" si="11"/>
        <v>1069.56</v>
      </c>
      <c r="M38" s="11">
        <f t="shared" si="6"/>
        <v>3.1331849682348896</v>
      </c>
      <c r="N38" s="11">
        <v>2843.67</v>
      </c>
      <c r="O38" s="11">
        <f t="shared" si="7"/>
        <v>8.3302891830477108</v>
      </c>
      <c r="P38" s="12" t="s">
        <v>67</v>
      </c>
      <c r="Q38" s="12">
        <v>65</v>
      </c>
      <c r="R38" s="13" t="s">
        <v>124</v>
      </c>
      <c r="S38" s="13">
        <v>34176.06</v>
      </c>
      <c r="T38" s="13">
        <v>3876.42</v>
      </c>
      <c r="U38" s="14">
        <f t="shared" si="8"/>
        <v>11.342501154316794</v>
      </c>
      <c r="V38" s="14">
        <v>605.71</v>
      </c>
      <c r="W38" s="14">
        <v>7.71</v>
      </c>
      <c r="X38" s="14">
        <v>138.97999999999999</v>
      </c>
      <c r="Y38" s="14">
        <v>585.35</v>
      </c>
      <c r="Z38" s="14">
        <f t="shared" si="12"/>
        <v>1337.75</v>
      </c>
      <c r="AA38" s="14">
        <f t="shared" si="9"/>
        <v>3.9142897103996193</v>
      </c>
      <c r="AB38" s="14">
        <v>2538.67</v>
      </c>
      <c r="AC38" s="62">
        <f t="shared" si="10"/>
        <v>7.4282114439171751</v>
      </c>
      <c r="AD38" s="64">
        <f t="shared" si="2"/>
        <v>0.12097299696580599</v>
      </c>
    </row>
    <row r="39" spans="1:30" hidden="1" outlineLevel="2" x14ac:dyDescent="0.3">
      <c r="A39" s="6">
        <v>65</v>
      </c>
      <c r="B39" s="15" t="s">
        <v>37</v>
      </c>
      <c r="C39" s="16" t="s">
        <v>67</v>
      </c>
      <c r="D39" s="17" t="s">
        <v>125</v>
      </c>
      <c r="E39" s="17">
        <v>38844.93</v>
      </c>
      <c r="F39" s="17">
        <v>3733.11</v>
      </c>
      <c r="G39" s="18">
        <f t="shared" si="5"/>
        <v>9.6102889102902225</v>
      </c>
      <c r="H39" s="18">
        <v>611.88</v>
      </c>
      <c r="I39" s="18">
        <v>6</v>
      </c>
      <c r="J39" s="18">
        <v>69.040000000000006</v>
      </c>
      <c r="K39" s="18">
        <v>547.47</v>
      </c>
      <c r="L39" s="18">
        <f t="shared" si="11"/>
        <v>1234.3899999999999</v>
      </c>
      <c r="M39" s="11">
        <f t="shared" si="6"/>
        <v>3.1777377382325049</v>
      </c>
      <c r="N39" s="11">
        <v>2498.7199999999998</v>
      </c>
      <c r="O39" s="11">
        <f t="shared" si="7"/>
        <v>6.4325511720577166</v>
      </c>
      <c r="P39" s="12" t="s">
        <v>67</v>
      </c>
      <c r="Q39" s="12">
        <v>65</v>
      </c>
      <c r="R39" s="13" t="s">
        <v>125</v>
      </c>
      <c r="S39" s="13">
        <v>39298.129999999997</v>
      </c>
      <c r="T39" s="13">
        <v>4592.7299999999996</v>
      </c>
      <c r="U39" s="14">
        <f t="shared" si="8"/>
        <v>11.686891971704505</v>
      </c>
      <c r="V39" s="14">
        <v>637.72</v>
      </c>
      <c r="W39" s="14">
        <v>15.4</v>
      </c>
      <c r="X39" s="14">
        <v>101.53</v>
      </c>
      <c r="Y39" s="14">
        <v>789.1</v>
      </c>
      <c r="Z39" s="14">
        <f t="shared" si="12"/>
        <v>1543.75</v>
      </c>
      <c r="AA39" s="14">
        <f t="shared" si="9"/>
        <v>3.9283039676442622</v>
      </c>
      <c r="AB39" s="14">
        <v>3048.97</v>
      </c>
      <c r="AC39" s="62">
        <f t="shared" si="10"/>
        <v>7.7585625575568109</v>
      </c>
      <c r="AD39" s="64">
        <f t="shared" si="2"/>
        <v>-2.0766030614142821</v>
      </c>
    </row>
    <row r="40" spans="1:30" hidden="1" outlineLevel="2" x14ac:dyDescent="0.3">
      <c r="A40" s="6">
        <v>65</v>
      </c>
      <c r="B40" s="15" t="s">
        <v>37</v>
      </c>
      <c r="C40" s="16" t="s">
        <v>67</v>
      </c>
      <c r="D40" s="17" t="s">
        <v>126</v>
      </c>
      <c r="E40" s="17">
        <v>31450.52</v>
      </c>
      <c r="F40" s="17">
        <v>3175.91</v>
      </c>
      <c r="G40" s="18">
        <f t="shared" si="5"/>
        <v>10.098116024790688</v>
      </c>
      <c r="H40" s="18">
        <v>433.41</v>
      </c>
      <c r="I40" s="18">
        <v>2.79</v>
      </c>
      <c r="J40" s="18">
        <v>65.22</v>
      </c>
      <c r="K40" s="18">
        <v>341.3</v>
      </c>
      <c r="L40" s="18">
        <f t="shared" si="11"/>
        <v>842.72</v>
      </c>
      <c r="M40" s="11">
        <f t="shared" si="6"/>
        <v>2.6795105454536206</v>
      </c>
      <c r="N40" s="11">
        <v>2333.19</v>
      </c>
      <c r="O40" s="11">
        <f t="shared" si="7"/>
        <v>7.4186054793370664</v>
      </c>
      <c r="P40" s="12" t="s">
        <v>67</v>
      </c>
      <c r="Q40" s="12">
        <v>65</v>
      </c>
      <c r="R40" s="13" t="s">
        <v>126</v>
      </c>
      <c r="S40" s="13">
        <v>32156.44</v>
      </c>
      <c r="T40" s="13">
        <v>3980.37</v>
      </c>
      <c r="U40" s="14">
        <f t="shared" si="8"/>
        <v>12.378142605338153</v>
      </c>
      <c r="V40" s="14">
        <v>464.12</v>
      </c>
      <c r="W40" s="14">
        <v>11.36</v>
      </c>
      <c r="X40" s="14">
        <v>79.88</v>
      </c>
      <c r="Y40" s="14">
        <v>567.85</v>
      </c>
      <c r="Z40" s="14">
        <f t="shared" si="12"/>
        <v>1123.21</v>
      </c>
      <c r="AA40" s="14">
        <f t="shared" si="9"/>
        <v>3.4929550659214765</v>
      </c>
      <c r="AB40" s="14">
        <v>2857.15</v>
      </c>
      <c r="AC40" s="62">
        <f t="shared" si="10"/>
        <v>8.8851564414468776</v>
      </c>
      <c r="AD40" s="64">
        <f t="shared" si="2"/>
        <v>-2.2800265805474655</v>
      </c>
    </row>
    <row r="41" spans="1:30" hidden="1" outlineLevel="2" x14ac:dyDescent="0.3">
      <c r="A41" s="6">
        <v>65</v>
      </c>
      <c r="B41" s="15" t="s">
        <v>37</v>
      </c>
      <c r="C41" s="16" t="s">
        <v>67</v>
      </c>
      <c r="D41" s="17" t="s">
        <v>127</v>
      </c>
      <c r="E41" s="17">
        <v>16345.53</v>
      </c>
      <c r="F41" s="17">
        <v>2372.15</v>
      </c>
      <c r="G41" s="18">
        <f t="shared" si="5"/>
        <v>14.512530337040156</v>
      </c>
      <c r="H41" s="18">
        <v>175.31</v>
      </c>
      <c r="I41" s="18">
        <v>3</v>
      </c>
      <c r="J41" s="18">
        <v>53.8</v>
      </c>
      <c r="K41" s="18">
        <v>219.99</v>
      </c>
      <c r="L41" s="18">
        <f t="shared" si="11"/>
        <v>452.1</v>
      </c>
      <c r="M41" s="11">
        <f t="shared" si="6"/>
        <v>2.7658937948172984</v>
      </c>
      <c r="N41" s="11">
        <v>1920.05</v>
      </c>
      <c r="O41" s="11">
        <f t="shared" si="7"/>
        <v>11.746636542222857</v>
      </c>
      <c r="P41" s="12" t="s">
        <v>67</v>
      </c>
      <c r="Q41" s="12">
        <v>65</v>
      </c>
      <c r="R41" s="13" t="s">
        <v>127</v>
      </c>
      <c r="S41" s="13">
        <v>19151.3</v>
      </c>
      <c r="T41" s="13">
        <v>3205.17</v>
      </c>
      <c r="U41" s="14">
        <f t="shared" si="8"/>
        <v>16.736044028342725</v>
      </c>
      <c r="V41" s="14">
        <v>190</v>
      </c>
      <c r="W41" s="14">
        <v>5.0999999999999996</v>
      </c>
      <c r="X41" s="14">
        <v>74.45</v>
      </c>
      <c r="Y41" s="14">
        <v>280.89999999999998</v>
      </c>
      <c r="Z41" s="14">
        <f t="shared" si="12"/>
        <v>550.45000000000005</v>
      </c>
      <c r="AA41" s="14">
        <f t="shared" si="9"/>
        <v>2.8742174160500857</v>
      </c>
      <c r="AB41" s="14">
        <v>2654.72</v>
      </c>
      <c r="AC41" s="62">
        <f t="shared" si="10"/>
        <v>13.861826612292639</v>
      </c>
      <c r="AD41" s="64">
        <f t="shared" si="2"/>
        <v>-2.2235136913025695</v>
      </c>
    </row>
    <row r="42" spans="1:30" hidden="1" outlineLevel="2" x14ac:dyDescent="0.3">
      <c r="A42" s="6">
        <v>65</v>
      </c>
      <c r="B42" s="15" t="s">
        <v>37</v>
      </c>
      <c r="C42" s="16" t="s">
        <v>67</v>
      </c>
      <c r="D42" s="17" t="s">
        <v>128</v>
      </c>
      <c r="E42" s="17">
        <v>426.01</v>
      </c>
      <c r="F42" s="17">
        <v>0</v>
      </c>
      <c r="G42" s="18">
        <f t="shared" si="5"/>
        <v>0</v>
      </c>
      <c r="H42" s="18">
        <v>0</v>
      </c>
      <c r="I42" s="18">
        <v>0</v>
      </c>
      <c r="J42" s="18">
        <v>0</v>
      </c>
      <c r="K42" s="18">
        <v>0</v>
      </c>
      <c r="L42" s="18">
        <f t="shared" si="11"/>
        <v>0</v>
      </c>
      <c r="M42" s="11">
        <f t="shared" si="6"/>
        <v>0</v>
      </c>
      <c r="N42" s="11">
        <v>0</v>
      </c>
      <c r="O42" s="11">
        <f t="shared" si="7"/>
        <v>0</v>
      </c>
      <c r="P42" s="12" t="s">
        <v>67</v>
      </c>
      <c r="Q42" s="12">
        <v>65</v>
      </c>
      <c r="R42" s="13" t="s">
        <v>128</v>
      </c>
      <c r="S42" s="13">
        <v>467</v>
      </c>
      <c r="T42" s="13">
        <v>5</v>
      </c>
      <c r="U42" s="14">
        <f t="shared" si="8"/>
        <v>1.0706638115631693</v>
      </c>
      <c r="V42" s="14">
        <v>5</v>
      </c>
      <c r="W42" s="14">
        <v>0</v>
      </c>
      <c r="X42" s="14">
        <v>0</v>
      </c>
      <c r="Y42" s="14">
        <v>0</v>
      </c>
      <c r="Z42" s="14">
        <f t="shared" si="12"/>
        <v>5</v>
      </c>
      <c r="AA42" s="14">
        <f t="shared" si="9"/>
        <v>1.0706638115631693</v>
      </c>
      <c r="AB42" s="14">
        <v>0</v>
      </c>
      <c r="AC42" s="62">
        <f t="shared" si="10"/>
        <v>0</v>
      </c>
      <c r="AD42" s="64">
        <f t="shared" si="2"/>
        <v>-1.0706638115631693</v>
      </c>
    </row>
    <row r="43" spans="1:30" outlineLevel="1" collapsed="1" x14ac:dyDescent="0.3">
      <c r="B43" s="8" t="s">
        <v>76</v>
      </c>
      <c r="C43" s="9" t="s">
        <v>67</v>
      </c>
      <c r="D43" s="17"/>
      <c r="E43" s="17">
        <f>SUBTOTAL(9,E36:E42)</f>
        <v>138396.85000000003</v>
      </c>
      <c r="F43" s="17">
        <f>SUBTOTAL(9,F36:F42)</f>
        <v>14475.13</v>
      </c>
      <c r="G43" s="11">
        <f t="shared" si="5"/>
        <v>10.459147010932689</v>
      </c>
      <c r="H43" s="18"/>
      <c r="I43" s="18"/>
      <c r="J43" s="18"/>
      <c r="K43" s="18"/>
      <c r="L43" s="18">
        <f>SUBTOTAL(9,L36:L42)</f>
        <v>4172.04</v>
      </c>
      <c r="M43" s="11">
        <f t="shared" si="6"/>
        <v>3.0145483802557638</v>
      </c>
      <c r="N43" s="11">
        <f>SUBTOTAL(9,N36:N42)</f>
        <v>10303.09</v>
      </c>
      <c r="O43" s="11">
        <f t="shared" si="7"/>
        <v>7.444598630676925</v>
      </c>
      <c r="P43" s="12" t="s">
        <v>67</v>
      </c>
      <c r="Q43" s="12"/>
      <c r="R43" s="13"/>
      <c r="S43" s="13">
        <f>SUBTOTAL(9,S36:S42)</f>
        <v>140462.47</v>
      </c>
      <c r="T43" s="13">
        <f>SUBTOTAL(9,T36:T42)</f>
        <v>16772.53</v>
      </c>
      <c r="U43" s="14">
        <f t="shared" si="8"/>
        <v>11.940933403776823</v>
      </c>
      <c r="V43" s="14"/>
      <c r="W43" s="14"/>
      <c r="X43" s="14"/>
      <c r="Y43" s="14"/>
      <c r="Z43" s="14">
        <f>SUBTOTAL(9,Z36:Z42)</f>
        <v>5146.7</v>
      </c>
      <c r="AA43" s="14">
        <f t="shared" si="9"/>
        <v>3.66411042038489</v>
      </c>
      <c r="AB43" s="14">
        <f>SUBTOTAL(9,AB36:AB42)</f>
        <v>11625.81</v>
      </c>
      <c r="AC43" s="62">
        <f t="shared" si="10"/>
        <v>8.2768087447130902</v>
      </c>
      <c r="AD43" s="64">
        <f t="shared" si="2"/>
        <v>-1.4817863928441337</v>
      </c>
    </row>
    <row r="44" spans="1:30" ht="15" hidden="1" outlineLevel="2" x14ac:dyDescent="0.25">
      <c r="A44" s="6">
        <v>70</v>
      </c>
      <c r="B44" s="15" t="s">
        <v>40</v>
      </c>
      <c r="C44" s="16" t="s">
        <v>67</v>
      </c>
      <c r="D44" s="17" t="s">
        <v>122</v>
      </c>
      <c r="E44" s="17">
        <v>877.6</v>
      </c>
      <c r="F44" s="17">
        <v>37.5</v>
      </c>
      <c r="G44" s="18">
        <f t="shared" si="5"/>
        <v>4.2730173199635368</v>
      </c>
      <c r="H44" s="18">
        <v>10.199999999999999</v>
      </c>
      <c r="I44" s="18">
        <v>0</v>
      </c>
      <c r="J44" s="18">
        <v>0</v>
      </c>
      <c r="K44" s="18">
        <v>0</v>
      </c>
      <c r="L44" s="18">
        <f t="shared" ref="L44:L50" si="13">H44+I44+J44+K44</f>
        <v>10.199999999999999</v>
      </c>
      <c r="M44" s="18">
        <f t="shared" si="6"/>
        <v>1.1622607110300818</v>
      </c>
      <c r="N44" s="18">
        <v>27.3</v>
      </c>
      <c r="O44" s="18">
        <f t="shared" si="7"/>
        <v>3.1107566089334546</v>
      </c>
      <c r="P44" s="19" t="s">
        <v>67</v>
      </c>
      <c r="Q44" s="19">
        <v>70</v>
      </c>
      <c r="R44" s="20" t="s">
        <v>122</v>
      </c>
      <c r="S44" s="20">
        <v>409.9</v>
      </c>
      <c r="T44" s="20">
        <v>20.45</v>
      </c>
      <c r="U44" s="21">
        <f t="shared" si="8"/>
        <v>4.9890217126128329</v>
      </c>
      <c r="V44" s="21">
        <v>14.45</v>
      </c>
      <c r="W44" s="21">
        <v>0</v>
      </c>
      <c r="X44" s="21">
        <v>2</v>
      </c>
      <c r="Y44" s="21">
        <v>4</v>
      </c>
      <c r="Z44" s="21">
        <f t="shared" ref="Z44:Z50" si="14">V44+W44+X44+Y44</f>
        <v>20.45</v>
      </c>
      <c r="AA44" s="21">
        <f t="shared" si="9"/>
        <v>4.9890217126128329</v>
      </c>
      <c r="AB44" s="21">
        <v>0</v>
      </c>
      <c r="AC44" s="61">
        <f t="shared" si="10"/>
        <v>0</v>
      </c>
      <c r="AD44" s="64">
        <f t="shared" si="2"/>
        <v>-0.71600439264929605</v>
      </c>
    </row>
    <row r="45" spans="1:30" ht="15" hidden="1" outlineLevel="2" x14ac:dyDescent="0.25">
      <c r="A45" s="6">
        <v>70</v>
      </c>
      <c r="B45" s="15" t="s">
        <v>40</v>
      </c>
      <c r="C45" s="16" t="s">
        <v>67</v>
      </c>
      <c r="D45" s="17" t="s">
        <v>123</v>
      </c>
      <c r="E45" s="17">
        <v>14491.99</v>
      </c>
      <c r="F45" s="17">
        <v>1051.8900000000001</v>
      </c>
      <c r="G45" s="18">
        <f t="shared" si="5"/>
        <v>7.2584234463313884</v>
      </c>
      <c r="H45" s="18">
        <v>246.15</v>
      </c>
      <c r="I45" s="18">
        <v>0.2</v>
      </c>
      <c r="J45" s="18">
        <v>47.06</v>
      </c>
      <c r="K45" s="18">
        <v>135.44</v>
      </c>
      <c r="L45" s="18">
        <f t="shared" si="13"/>
        <v>428.84999999999997</v>
      </c>
      <c r="M45" s="18">
        <f t="shared" si="6"/>
        <v>2.959220921350346</v>
      </c>
      <c r="N45" s="18">
        <v>623.04</v>
      </c>
      <c r="O45" s="18">
        <f t="shared" si="7"/>
        <v>4.2992025249810411</v>
      </c>
      <c r="P45" s="19" t="s">
        <v>67</v>
      </c>
      <c r="Q45" s="19">
        <v>70</v>
      </c>
      <c r="R45" s="20" t="s">
        <v>123</v>
      </c>
      <c r="S45" s="20">
        <v>12984.88</v>
      </c>
      <c r="T45" s="20">
        <v>847.26</v>
      </c>
      <c r="U45" s="21">
        <f t="shared" si="8"/>
        <v>6.5249736616741938</v>
      </c>
      <c r="V45" s="21">
        <v>271.16000000000003</v>
      </c>
      <c r="W45" s="21">
        <v>2.11</v>
      </c>
      <c r="X45" s="21">
        <v>39.33</v>
      </c>
      <c r="Y45" s="21">
        <v>135.66</v>
      </c>
      <c r="Z45" s="21">
        <f t="shared" si="14"/>
        <v>448.26</v>
      </c>
      <c r="AA45" s="21">
        <f t="shared" si="9"/>
        <v>3.4521689842339707</v>
      </c>
      <c r="AB45" s="21">
        <v>399</v>
      </c>
      <c r="AC45" s="61">
        <f t="shared" si="10"/>
        <v>3.0728046774402231</v>
      </c>
      <c r="AD45" s="64">
        <f t="shared" si="2"/>
        <v>0.73344978465719457</v>
      </c>
    </row>
    <row r="46" spans="1:30" ht="15" hidden="1" outlineLevel="2" x14ac:dyDescent="0.25">
      <c r="A46" s="6">
        <v>70</v>
      </c>
      <c r="B46" s="15" t="s">
        <v>40</v>
      </c>
      <c r="C46" s="16" t="s">
        <v>67</v>
      </c>
      <c r="D46" s="17" t="s">
        <v>124</v>
      </c>
      <c r="E46" s="17">
        <v>27529.53</v>
      </c>
      <c r="F46" s="17">
        <v>2447.17</v>
      </c>
      <c r="G46" s="18">
        <f t="shared" si="5"/>
        <v>8.8892545568340626</v>
      </c>
      <c r="H46" s="18">
        <v>466.34</v>
      </c>
      <c r="I46" s="18">
        <v>3.81</v>
      </c>
      <c r="J46" s="18">
        <v>97.63</v>
      </c>
      <c r="K46" s="18">
        <v>300.79000000000002</v>
      </c>
      <c r="L46" s="18">
        <f t="shared" si="13"/>
        <v>868.56999999999994</v>
      </c>
      <c r="M46" s="18">
        <f t="shared" si="6"/>
        <v>3.1550484152835159</v>
      </c>
      <c r="N46" s="18">
        <v>1578.6</v>
      </c>
      <c r="O46" s="18">
        <f t="shared" si="7"/>
        <v>5.7342061415505459</v>
      </c>
      <c r="P46" s="19" t="s">
        <v>67</v>
      </c>
      <c r="Q46" s="19">
        <v>70</v>
      </c>
      <c r="R46" s="20" t="s">
        <v>124</v>
      </c>
      <c r="S46" s="20">
        <v>28462.09</v>
      </c>
      <c r="T46" s="20">
        <v>3359.68</v>
      </c>
      <c r="U46" s="21">
        <f t="shared" si="8"/>
        <v>11.804052337688484</v>
      </c>
      <c r="V46" s="21">
        <v>606.79</v>
      </c>
      <c r="W46" s="21">
        <v>4.45</v>
      </c>
      <c r="X46" s="21">
        <v>113.21</v>
      </c>
      <c r="Y46" s="21">
        <v>479.63</v>
      </c>
      <c r="Z46" s="21">
        <f t="shared" si="14"/>
        <v>1204.08</v>
      </c>
      <c r="AA46" s="21">
        <f t="shared" si="9"/>
        <v>4.2304693717151478</v>
      </c>
      <c r="AB46" s="21">
        <v>2155.6</v>
      </c>
      <c r="AC46" s="61">
        <f t="shared" si="10"/>
        <v>7.5735829659733351</v>
      </c>
      <c r="AD46" s="64">
        <f t="shared" si="2"/>
        <v>-2.9147977808544212</v>
      </c>
    </row>
    <row r="47" spans="1:30" ht="15" hidden="1" outlineLevel="2" x14ac:dyDescent="0.25">
      <c r="A47" s="6">
        <v>70</v>
      </c>
      <c r="B47" s="15" t="s">
        <v>40</v>
      </c>
      <c r="C47" s="16" t="s">
        <v>67</v>
      </c>
      <c r="D47" s="17" t="s">
        <v>125</v>
      </c>
      <c r="E47" s="17">
        <v>26926.26</v>
      </c>
      <c r="F47" s="17">
        <v>2768.02</v>
      </c>
      <c r="G47" s="18">
        <f t="shared" si="5"/>
        <v>10.280001752935611</v>
      </c>
      <c r="H47" s="18">
        <v>602.52</v>
      </c>
      <c r="I47" s="18">
        <v>3.24</v>
      </c>
      <c r="J47" s="18">
        <v>94.35</v>
      </c>
      <c r="K47" s="18">
        <v>311.52</v>
      </c>
      <c r="L47" s="18">
        <f t="shared" si="13"/>
        <v>1011.63</v>
      </c>
      <c r="M47" s="18">
        <f t="shared" si="6"/>
        <v>3.757038667828358</v>
      </c>
      <c r="N47" s="18">
        <v>1756.4</v>
      </c>
      <c r="O47" s="18">
        <f t="shared" si="7"/>
        <v>6.5230002235735673</v>
      </c>
      <c r="P47" s="19" t="s">
        <v>67</v>
      </c>
      <c r="Q47" s="19">
        <v>70</v>
      </c>
      <c r="R47" s="20" t="s">
        <v>125</v>
      </c>
      <c r="S47" s="20">
        <v>25598.43</v>
      </c>
      <c r="T47" s="20">
        <v>3607.82</v>
      </c>
      <c r="U47" s="21">
        <f t="shared" si="8"/>
        <v>14.093911228149539</v>
      </c>
      <c r="V47" s="21">
        <v>491.96</v>
      </c>
      <c r="W47" s="21">
        <v>5</v>
      </c>
      <c r="X47" s="21">
        <v>82.72</v>
      </c>
      <c r="Y47" s="21">
        <v>599.26</v>
      </c>
      <c r="Z47" s="21">
        <f t="shared" si="14"/>
        <v>1178.94</v>
      </c>
      <c r="AA47" s="21">
        <f t="shared" si="9"/>
        <v>4.605516822711393</v>
      </c>
      <c r="AB47" s="21">
        <v>2428.88</v>
      </c>
      <c r="AC47" s="61">
        <f t="shared" si="10"/>
        <v>9.4883944054381466</v>
      </c>
      <c r="AD47" s="64">
        <f t="shared" si="2"/>
        <v>-3.8139094752139275</v>
      </c>
    </row>
    <row r="48" spans="1:30" ht="15" hidden="1" outlineLevel="2" x14ac:dyDescent="0.25">
      <c r="A48" s="6">
        <v>70</v>
      </c>
      <c r="B48" s="15" t="s">
        <v>40</v>
      </c>
      <c r="C48" s="16" t="s">
        <v>67</v>
      </c>
      <c r="D48" s="17" t="s">
        <v>126</v>
      </c>
      <c r="E48" s="17">
        <v>26112.16</v>
      </c>
      <c r="F48" s="17">
        <v>3243.4</v>
      </c>
      <c r="G48" s="18">
        <f t="shared" si="5"/>
        <v>12.421032959356866</v>
      </c>
      <c r="H48" s="18">
        <v>414.76</v>
      </c>
      <c r="I48" s="18">
        <v>12.8</v>
      </c>
      <c r="J48" s="18">
        <v>123.01</v>
      </c>
      <c r="K48" s="18">
        <v>365.13</v>
      </c>
      <c r="L48" s="18">
        <f t="shared" si="13"/>
        <v>915.7</v>
      </c>
      <c r="M48" s="18">
        <f t="shared" si="6"/>
        <v>3.5067953014993782</v>
      </c>
      <c r="N48" s="18">
        <v>2327.6999999999998</v>
      </c>
      <c r="O48" s="18">
        <f t="shared" si="7"/>
        <v>8.9142376578574876</v>
      </c>
      <c r="P48" s="19" t="s">
        <v>67</v>
      </c>
      <c r="Q48" s="19">
        <v>70</v>
      </c>
      <c r="R48" s="20" t="s">
        <v>126</v>
      </c>
      <c r="S48" s="20">
        <v>26411.82</v>
      </c>
      <c r="T48" s="20">
        <v>2713.48</v>
      </c>
      <c r="U48" s="21">
        <f t="shared" si="8"/>
        <v>10.273733502651465</v>
      </c>
      <c r="V48" s="21">
        <v>470.95</v>
      </c>
      <c r="W48" s="21">
        <v>2.6</v>
      </c>
      <c r="X48" s="21">
        <v>90.31</v>
      </c>
      <c r="Y48" s="21">
        <v>570.72</v>
      </c>
      <c r="Z48" s="21">
        <f t="shared" si="14"/>
        <v>1134.58</v>
      </c>
      <c r="AA48" s="21">
        <f t="shared" si="9"/>
        <v>4.2957282004799371</v>
      </c>
      <c r="AB48" s="21">
        <v>1578.89</v>
      </c>
      <c r="AC48" s="61">
        <f t="shared" si="10"/>
        <v>5.9779674403354255</v>
      </c>
      <c r="AD48" s="64">
        <f t="shared" si="2"/>
        <v>2.1472994567054009</v>
      </c>
    </row>
    <row r="49" spans="1:30" ht="15" hidden="1" outlineLevel="2" x14ac:dyDescent="0.25">
      <c r="A49" s="6">
        <v>70</v>
      </c>
      <c r="B49" s="15" t="s">
        <v>40</v>
      </c>
      <c r="C49" s="16" t="s">
        <v>67</v>
      </c>
      <c r="D49" s="17" t="s">
        <v>127</v>
      </c>
      <c r="E49" s="17">
        <v>7807.51</v>
      </c>
      <c r="F49" s="17">
        <v>907.51</v>
      </c>
      <c r="G49" s="18">
        <f t="shared" si="5"/>
        <v>11.623552195258155</v>
      </c>
      <c r="H49" s="18">
        <v>129.55000000000001</v>
      </c>
      <c r="I49" s="18">
        <v>0</v>
      </c>
      <c r="J49" s="18">
        <v>22.3</v>
      </c>
      <c r="K49" s="18">
        <v>105.63</v>
      </c>
      <c r="L49" s="18">
        <f t="shared" si="13"/>
        <v>257.48</v>
      </c>
      <c r="M49" s="18">
        <f t="shared" si="6"/>
        <v>3.2978504030094102</v>
      </c>
      <c r="N49" s="18">
        <v>650.03</v>
      </c>
      <c r="O49" s="18">
        <f t="shared" si="7"/>
        <v>8.3257017922487453</v>
      </c>
      <c r="P49" s="19" t="s">
        <v>67</v>
      </c>
      <c r="Q49" s="19">
        <v>70</v>
      </c>
      <c r="R49" s="20" t="s">
        <v>127</v>
      </c>
      <c r="S49" s="20">
        <v>8946.61</v>
      </c>
      <c r="T49" s="20">
        <v>1370.79</v>
      </c>
      <c r="U49" s="21">
        <f t="shared" si="8"/>
        <v>15.321892873390032</v>
      </c>
      <c r="V49" s="21">
        <v>145.21</v>
      </c>
      <c r="W49" s="21">
        <v>0</v>
      </c>
      <c r="X49" s="21">
        <v>22.03</v>
      </c>
      <c r="Y49" s="21">
        <v>136.22</v>
      </c>
      <c r="Z49" s="21">
        <f t="shared" si="14"/>
        <v>303.46000000000004</v>
      </c>
      <c r="AA49" s="21">
        <f t="shared" si="9"/>
        <v>3.3918992780505692</v>
      </c>
      <c r="AB49" s="21">
        <v>1067.33</v>
      </c>
      <c r="AC49" s="61">
        <f t="shared" si="10"/>
        <v>11.929993595339463</v>
      </c>
      <c r="AD49" s="64">
        <f t="shared" si="2"/>
        <v>-3.6983406781318777</v>
      </c>
    </row>
    <row r="50" spans="1:30" ht="15" hidden="1" outlineLevel="2" x14ac:dyDescent="0.25">
      <c r="A50" s="6">
        <v>70</v>
      </c>
      <c r="B50" s="15" t="s">
        <v>40</v>
      </c>
      <c r="C50" s="16" t="s">
        <v>67</v>
      </c>
      <c r="D50" s="17" t="s">
        <v>128</v>
      </c>
      <c r="E50" s="17">
        <v>184.23</v>
      </c>
      <c r="F50" s="17">
        <v>5.5</v>
      </c>
      <c r="G50" s="18">
        <f t="shared" si="5"/>
        <v>2.9853986864245781</v>
      </c>
      <c r="H50" s="18">
        <v>1</v>
      </c>
      <c r="I50" s="18">
        <v>0</v>
      </c>
      <c r="J50" s="18">
        <v>0</v>
      </c>
      <c r="K50" s="18">
        <v>4.5</v>
      </c>
      <c r="L50" s="18">
        <f t="shared" si="13"/>
        <v>5.5</v>
      </c>
      <c r="M50" s="18">
        <f t="shared" si="6"/>
        <v>2.9853986864245781</v>
      </c>
      <c r="N50" s="18">
        <v>0</v>
      </c>
      <c r="O50" s="18">
        <f t="shared" si="7"/>
        <v>0</v>
      </c>
      <c r="P50" s="19" t="s">
        <v>67</v>
      </c>
      <c r="Q50" s="19">
        <v>70</v>
      </c>
      <c r="R50" s="20" t="s">
        <v>128</v>
      </c>
      <c r="S50" s="20">
        <v>210.71</v>
      </c>
      <c r="T50" s="20">
        <v>31.88</v>
      </c>
      <c r="U50" s="21">
        <f t="shared" si="8"/>
        <v>15.129799250154241</v>
      </c>
      <c r="V50" s="21">
        <v>0.92</v>
      </c>
      <c r="W50" s="21">
        <v>0.46</v>
      </c>
      <c r="X50" s="21">
        <v>0</v>
      </c>
      <c r="Y50" s="21">
        <v>0</v>
      </c>
      <c r="Z50" s="21">
        <f t="shared" si="14"/>
        <v>1.3800000000000001</v>
      </c>
      <c r="AA50" s="21">
        <f t="shared" si="9"/>
        <v>0.65492857481847089</v>
      </c>
      <c r="AB50" s="21">
        <v>30.5</v>
      </c>
      <c r="AC50" s="61">
        <f t="shared" si="10"/>
        <v>14.474870675335769</v>
      </c>
      <c r="AD50" s="64">
        <f t="shared" si="2"/>
        <v>-12.144400563729663</v>
      </c>
    </row>
    <row r="51" spans="1:30" ht="15" outlineLevel="1" collapsed="1" x14ac:dyDescent="0.25">
      <c r="A51" s="7"/>
      <c r="B51" s="8" t="s">
        <v>77</v>
      </c>
      <c r="C51" s="9" t="s">
        <v>67</v>
      </c>
      <c r="D51" s="10"/>
      <c r="E51" s="10">
        <f>SUBTOTAL(9,E44:E50)</f>
        <v>103929.27999999998</v>
      </c>
      <c r="F51" s="10">
        <f>SUBTOTAL(9,F44:F50)</f>
        <v>10460.99</v>
      </c>
      <c r="G51" s="11">
        <f t="shared" si="5"/>
        <v>10.06548876312816</v>
      </c>
      <c r="H51" s="11"/>
      <c r="I51" s="11"/>
      <c r="J51" s="11"/>
      <c r="K51" s="11"/>
      <c r="L51" s="11">
        <f>SUBTOTAL(9,L44:L50)</f>
        <v>3497.93</v>
      </c>
      <c r="M51" s="11">
        <f t="shared" si="6"/>
        <v>3.3656828951379252</v>
      </c>
      <c r="N51" s="11">
        <f>SUBTOTAL(9,N44:N50)</f>
        <v>6963.0699999999988</v>
      </c>
      <c r="O51" s="11">
        <f t="shared" si="7"/>
        <v>6.6998154899177598</v>
      </c>
      <c r="P51" s="12" t="s">
        <v>67</v>
      </c>
      <c r="Q51" s="12"/>
      <c r="R51" s="13"/>
      <c r="S51" s="13">
        <f>SUBTOTAL(9,S44:S50)</f>
        <v>103024.44</v>
      </c>
      <c r="T51" s="13">
        <f>SUBTOTAL(9,T44:T50)</f>
        <v>11951.359999999999</v>
      </c>
      <c r="U51" s="14">
        <f t="shared" si="8"/>
        <v>11.600509548996333</v>
      </c>
      <c r="V51" s="14"/>
      <c r="W51" s="14"/>
      <c r="X51" s="14"/>
      <c r="Y51" s="14"/>
      <c r="Z51" s="14">
        <f>SUBTOTAL(9,Z44:Z50)</f>
        <v>4291.1500000000005</v>
      </c>
      <c r="AA51" s="14">
        <f t="shared" si="9"/>
        <v>4.1651767289392696</v>
      </c>
      <c r="AB51" s="14">
        <f>SUBTOTAL(9,AB44:AB50)</f>
        <v>7660.2</v>
      </c>
      <c r="AC51" s="62">
        <f t="shared" si="10"/>
        <v>7.4353231136223599</v>
      </c>
      <c r="AD51" s="64">
        <f t="shared" si="2"/>
        <v>-1.5350207858681735</v>
      </c>
    </row>
    <row r="52" spans="1:30" ht="15" hidden="1" outlineLevel="2" x14ac:dyDescent="0.25">
      <c r="A52" s="7">
        <v>52</v>
      </c>
      <c r="B52" s="8" t="s">
        <v>30</v>
      </c>
      <c r="C52" s="9" t="s">
        <v>67</v>
      </c>
      <c r="D52" s="10" t="s">
        <v>122</v>
      </c>
      <c r="E52" s="10">
        <v>347</v>
      </c>
      <c r="F52" s="10">
        <v>1</v>
      </c>
      <c r="G52" s="11">
        <f t="shared" si="5"/>
        <v>0.28818443804034583</v>
      </c>
      <c r="H52" s="11">
        <v>1</v>
      </c>
      <c r="I52" s="11">
        <v>0</v>
      </c>
      <c r="J52" s="11">
        <v>0</v>
      </c>
      <c r="K52" s="11">
        <v>0</v>
      </c>
      <c r="L52" s="11">
        <f t="shared" ref="L52:L58" si="15">H52+I52+J52+K52</f>
        <v>1</v>
      </c>
      <c r="M52" s="11">
        <f t="shared" si="6"/>
        <v>0.28818443804034583</v>
      </c>
      <c r="N52" s="11">
        <v>0</v>
      </c>
      <c r="O52" s="11">
        <f t="shared" si="7"/>
        <v>0</v>
      </c>
      <c r="P52" s="12" t="s">
        <v>67</v>
      </c>
      <c r="Q52" s="12">
        <v>52</v>
      </c>
      <c r="R52" s="13" t="s">
        <v>122</v>
      </c>
      <c r="S52" s="13">
        <v>140.69</v>
      </c>
      <c r="T52" s="13">
        <v>7</v>
      </c>
      <c r="U52" s="14">
        <f t="shared" si="8"/>
        <v>4.9754780012794084</v>
      </c>
      <c r="V52" s="14">
        <v>7</v>
      </c>
      <c r="W52" s="14">
        <v>0</v>
      </c>
      <c r="X52" s="14">
        <v>0</v>
      </c>
      <c r="Y52" s="14">
        <v>0</v>
      </c>
      <c r="Z52" s="14">
        <f t="shared" ref="Z52:Z58" si="16">V52+W52+X52+Y52</f>
        <v>7</v>
      </c>
      <c r="AA52" s="14">
        <f t="shared" si="9"/>
        <v>4.9754780012794084</v>
      </c>
      <c r="AB52" s="14">
        <v>0</v>
      </c>
      <c r="AC52" s="62">
        <f t="shared" si="10"/>
        <v>0</v>
      </c>
      <c r="AD52" s="64">
        <f t="shared" si="2"/>
        <v>-4.6872935632390629</v>
      </c>
    </row>
    <row r="53" spans="1:30" ht="15" hidden="1" outlineLevel="2" x14ac:dyDescent="0.25">
      <c r="A53" s="7">
        <v>52</v>
      </c>
      <c r="B53" s="8" t="s">
        <v>30</v>
      </c>
      <c r="C53" s="9" t="s">
        <v>67</v>
      </c>
      <c r="D53" s="10" t="s">
        <v>123</v>
      </c>
      <c r="E53" s="10">
        <v>20375.48</v>
      </c>
      <c r="F53" s="10">
        <v>1351.12</v>
      </c>
      <c r="G53" s="11">
        <f t="shared" si="5"/>
        <v>6.6311075861771114</v>
      </c>
      <c r="H53" s="11">
        <v>405.04</v>
      </c>
      <c r="I53" s="11">
        <v>0.63</v>
      </c>
      <c r="J53" s="11">
        <v>66.040000000000006</v>
      </c>
      <c r="K53" s="11">
        <v>200.7</v>
      </c>
      <c r="L53" s="11">
        <f t="shared" si="15"/>
        <v>672.41000000000008</v>
      </c>
      <c r="M53" s="11">
        <f t="shared" si="6"/>
        <v>3.3000940345945233</v>
      </c>
      <c r="N53" s="11">
        <v>678.72</v>
      </c>
      <c r="O53" s="11">
        <f t="shared" si="7"/>
        <v>3.3310626301809823</v>
      </c>
      <c r="P53" s="12" t="s">
        <v>67</v>
      </c>
      <c r="Q53" s="12">
        <v>52</v>
      </c>
      <c r="R53" s="13" t="s">
        <v>123</v>
      </c>
      <c r="S53" s="13">
        <v>18632.77</v>
      </c>
      <c r="T53" s="13">
        <v>1279.06</v>
      </c>
      <c r="U53" s="14">
        <f t="shared" si="8"/>
        <v>6.8645724709745251</v>
      </c>
      <c r="V53" s="14">
        <v>433.52</v>
      </c>
      <c r="W53" s="14">
        <v>1.31</v>
      </c>
      <c r="X53" s="14">
        <v>80.489999999999995</v>
      </c>
      <c r="Y53" s="14">
        <v>234.11</v>
      </c>
      <c r="Z53" s="14">
        <f t="shared" si="16"/>
        <v>749.43</v>
      </c>
      <c r="AA53" s="14">
        <f t="shared" si="9"/>
        <v>4.0221072873222825</v>
      </c>
      <c r="AB53" s="14">
        <v>529.63</v>
      </c>
      <c r="AC53" s="62">
        <f t="shared" si="10"/>
        <v>2.8424651836522425</v>
      </c>
      <c r="AD53" s="64">
        <f t="shared" si="2"/>
        <v>-0.23346488479741367</v>
      </c>
    </row>
    <row r="54" spans="1:30" ht="15" hidden="1" outlineLevel="2" x14ac:dyDescent="0.25">
      <c r="A54" s="7">
        <v>52</v>
      </c>
      <c r="B54" s="8" t="s">
        <v>30</v>
      </c>
      <c r="C54" s="9" t="s">
        <v>67</v>
      </c>
      <c r="D54" s="10" t="s">
        <v>124</v>
      </c>
      <c r="E54" s="10">
        <v>29697.200000000001</v>
      </c>
      <c r="F54" s="10">
        <v>3305.24</v>
      </c>
      <c r="G54" s="11">
        <f t="shared" si="5"/>
        <v>11.12980348315666</v>
      </c>
      <c r="H54" s="11">
        <v>574.83000000000004</v>
      </c>
      <c r="I54" s="11">
        <v>5.5</v>
      </c>
      <c r="J54" s="11">
        <v>85.5</v>
      </c>
      <c r="K54" s="11">
        <v>433.41</v>
      </c>
      <c r="L54" s="11">
        <f t="shared" si="15"/>
        <v>1099.24</v>
      </c>
      <c r="M54" s="11">
        <f t="shared" si="6"/>
        <v>3.7014937435179074</v>
      </c>
      <c r="N54" s="11">
        <v>2205.9899999999998</v>
      </c>
      <c r="O54" s="11">
        <f t="shared" si="7"/>
        <v>7.4282760664305041</v>
      </c>
      <c r="P54" s="12" t="s">
        <v>67</v>
      </c>
      <c r="Q54" s="12">
        <v>52</v>
      </c>
      <c r="R54" s="13" t="s">
        <v>124</v>
      </c>
      <c r="S54" s="13">
        <v>26853.77</v>
      </c>
      <c r="T54" s="13">
        <v>3395.5</v>
      </c>
      <c r="U54" s="14">
        <f t="shared" si="8"/>
        <v>12.64440709814674</v>
      </c>
      <c r="V54" s="14">
        <v>494.3</v>
      </c>
      <c r="W54" s="14">
        <v>0</v>
      </c>
      <c r="X54" s="14">
        <v>133.91</v>
      </c>
      <c r="Y54" s="14">
        <v>420.66</v>
      </c>
      <c r="Z54" s="14">
        <f t="shared" si="16"/>
        <v>1048.8700000000001</v>
      </c>
      <c r="AA54" s="14">
        <f t="shared" si="9"/>
        <v>3.9058575388111247</v>
      </c>
      <c r="AB54" s="14">
        <v>2346.62</v>
      </c>
      <c r="AC54" s="62">
        <f t="shared" si="10"/>
        <v>8.7385123206164348</v>
      </c>
      <c r="AD54" s="64">
        <f t="shared" si="2"/>
        <v>-1.5146036149900794</v>
      </c>
    </row>
    <row r="55" spans="1:30" ht="15" hidden="1" outlineLevel="2" x14ac:dyDescent="0.25">
      <c r="A55" s="7">
        <v>52</v>
      </c>
      <c r="B55" s="8" t="s">
        <v>30</v>
      </c>
      <c r="C55" s="9" t="s">
        <v>67</v>
      </c>
      <c r="D55" s="10" t="s">
        <v>125</v>
      </c>
      <c r="E55" s="10">
        <v>16439.36</v>
      </c>
      <c r="F55" s="10">
        <v>1794.57</v>
      </c>
      <c r="G55" s="11">
        <f t="shared" si="5"/>
        <v>10.916300877893056</v>
      </c>
      <c r="H55" s="11">
        <v>321.01</v>
      </c>
      <c r="I55" s="11">
        <v>6.2</v>
      </c>
      <c r="J55" s="11">
        <v>77.599999999999994</v>
      </c>
      <c r="K55" s="11">
        <v>272.94</v>
      </c>
      <c r="L55" s="11">
        <f t="shared" si="15"/>
        <v>677.75</v>
      </c>
      <c r="M55" s="11">
        <f t="shared" si="6"/>
        <v>4.1227274054464402</v>
      </c>
      <c r="N55" s="11">
        <v>1116.82</v>
      </c>
      <c r="O55" s="11">
        <f t="shared" si="7"/>
        <v>6.7935734724466155</v>
      </c>
      <c r="P55" s="12" t="s">
        <v>67</v>
      </c>
      <c r="Q55" s="12">
        <v>52</v>
      </c>
      <c r="R55" s="13" t="s">
        <v>125</v>
      </c>
      <c r="S55" s="13">
        <v>15536.31</v>
      </c>
      <c r="T55" s="13">
        <v>1832.71</v>
      </c>
      <c r="U55" s="14">
        <f t="shared" si="8"/>
        <v>11.796301695833824</v>
      </c>
      <c r="V55" s="14">
        <v>310.08</v>
      </c>
      <c r="W55" s="14">
        <v>3</v>
      </c>
      <c r="X55" s="14">
        <v>69.47</v>
      </c>
      <c r="Y55" s="14">
        <v>297.86</v>
      </c>
      <c r="Z55" s="14">
        <f t="shared" si="16"/>
        <v>680.41</v>
      </c>
      <c r="AA55" s="14">
        <f t="shared" si="9"/>
        <v>4.3794826442057353</v>
      </c>
      <c r="AB55" s="14">
        <v>1152.29</v>
      </c>
      <c r="AC55" s="62">
        <f t="shared" si="10"/>
        <v>7.4167546862800755</v>
      </c>
      <c r="AD55" s="64">
        <f t="shared" si="2"/>
        <v>-0.88000081794076834</v>
      </c>
    </row>
    <row r="56" spans="1:30" ht="15" hidden="1" outlineLevel="2" x14ac:dyDescent="0.25">
      <c r="A56" s="7">
        <v>52</v>
      </c>
      <c r="B56" s="8" t="s">
        <v>30</v>
      </c>
      <c r="C56" s="9" t="s">
        <v>67</v>
      </c>
      <c r="D56" s="10" t="s">
        <v>126</v>
      </c>
      <c r="E56" s="10">
        <v>13438.81</v>
      </c>
      <c r="F56" s="10">
        <v>1462.99</v>
      </c>
      <c r="G56" s="11">
        <f t="shared" ref="G56:G87" si="17">F56*100/E56</f>
        <v>10.886306153595445</v>
      </c>
      <c r="H56" s="11">
        <v>204.25</v>
      </c>
      <c r="I56" s="11">
        <v>3</v>
      </c>
      <c r="J56" s="11">
        <v>31.1</v>
      </c>
      <c r="K56" s="11">
        <v>187.87</v>
      </c>
      <c r="L56" s="11">
        <f t="shared" si="15"/>
        <v>426.22</v>
      </c>
      <c r="M56" s="11">
        <f t="shared" ref="M56:M87" si="18">L56*100/E56</f>
        <v>3.1715605771641986</v>
      </c>
      <c r="N56" s="11">
        <v>1036.77</v>
      </c>
      <c r="O56" s="11">
        <f t="shared" ref="O56:O87" si="19">N56*100/E56</f>
        <v>7.7147455764312465</v>
      </c>
      <c r="P56" s="12" t="s">
        <v>67</v>
      </c>
      <c r="Q56" s="12">
        <v>52</v>
      </c>
      <c r="R56" s="13" t="s">
        <v>126</v>
      </c>
      <c r="S56" s="13">
        <v>13285.67</v>
      </c>
      <c r="T56" s="13">
        <v>1401.09</v>
      </c>
      <c r="U56" s="14">
        <f t="shared" si="8"/>
        <v>10.545873862590295</v>
      </c>
      <c r="V56" s="14">
        <v>258.19</v>
      </c>
      <c r="W56" s="14">
        <v>4.4000000000000004</v>
      </c>
      <c r="X56" s="14">
        <v>21.6</v>
      </c>
      <c r="Y56" s="14">
        <v>151.44999999999999</v>
      </c>
      <c r="Z56" s="14">
        <f t="shared" si="16"/>
        <v>435.64</v>
      </c>
      <c r="AA56" s="14">
        <f t="shared" si="9"/>
        <v>3.2790216827604479</v>
      </c>
      <c r="AB56" s="14">
        <v>965.45</v>
      </c>
      <c r="AC56" s="62">
        <f t="shared" si="10"/>
        <v>7.2668521798298471</v>
      </c>
      <c r="AD56" s="64">
        <f t="shared" si="2"/>
        <v>0.34043229100515049</v>
      </c>
    </row>
    <row r="57" spans="1:30" ht="15" hidden="1" outlineLevel="2" x14ac:dyDescent="0.25">
      <c r="A57" s="7">
        <v>52</v>
      </c>
      <c r="B57" s="8" t="s">
        <v>30</v>
      </c>
      <c r="C57" s="9" t="s">
        <v>67</v>
      </c>
      <c r="D57" s="10" t="s">
        <v>127</v>
      </c>
      <c r="E57" s="10">
        <v>6553.97</v>
      </c>
      <c r="F57" s="10">
        <v>866.54</v>
      </c>
      <c r="G57" s="11">
        <f t="shared" si="17"/>
        <v>13.22160461521795</v>
      </c>
      <c r="H57" s="11">
        <v>70.430000000000007</v>
      </c>
      <c r="I57" s="11">
        <v>5</v>
      </c>
      <c r="J57" s="11">
        <v>16.2</v>
      </c>
      <c r="K57" s="11">
        <v>95.67</v>
      </c>
      <c r="L57" s="11">
        <f t="shared" si="15"/>
        <v>187.3</v>
      </c>
      <c r="M57" s="11">
        <f t="shared" si="18"/>
        <v>2.8578098465510218</v>
      </c>
      <c r="N57" s="11">
        <v>679.24</v>
      </c>
      <c r="O57" s="11">
        <f t="shared" si="19"/>
        <v>10.36379476866693</v>
      </c>
      <c r="P57" s="12" t="s">
        <v>67</v>
      </c>
      <c r="Q57" s="12">
        <v>52</v>
      </c>
      <c r="R57" s="13" t="s">
        <v>127</v>
      </c>
      <c r="S57" s="13">
        <v>8432.64</v>
      </c>
      <c r="T57" s="13">
        <v>1175.57</v>
      </c>
      <c r="U57" s="14">
        <f t="shared" si="8"/>
        <v>13.940711331208258</v>
      </c>
      <c r="V57" s="14">
        <v>109.54</v>
      </c>
      <c r="W57" s="14">
        <v>0</v>
      </c>
      <c r="X57" s="14">
        <v>33.49</v>
      </c>
      <c r="Y57" s="14">
        <v>128.29</v>
      </c>
      <c r="Z57" s="14">
        <f t="shared" si="16"/>
        <v>271.32</v>
      </c>
      <c r="AA57" s="14">
        <f t="shared" si="9"/>
        <v>3.2174977231329693</v>
      </c>
      <c r="AB57" s="14">
        <v>904.24</v>
      </c>
      <c r="AC57" s="62">
        <f t="shared" si="10"/>
        <v>10.72309502125076</v>
      </c>
      <c r="AD57" s="64">
        <f t="shared" si="2"/>
        <v>-0.71910671599030707</v>
      </c>
    </row>
    <row r="58" spans="1:30" ht="15" hidden="1" outlineLevel="2" x14ac:dyDescent="0.25">
      <c r="A58" s="7">
        <v>52</v>
      </c>
      <c r="B58" s="8" t="s">
        <v>30</v>
      </c>
      <c r="C58" s="9" t="s">
        <v>67</v>
      </c>
      <c r="D58" s="10" t="s">
        <v>128</v>
      </c>
      <c r="E58" s="10">
        <v>277.61</v>
      </c>
      <c r="F58" s="10">
        <v>7</v>
      </c>
      <c r="G58" s="11">
        <f t="shared" si="17"/>
        <v>2.5215229998919346</v>
      </c>
      <c r="H58" s="11">
        <v>7</v>
      </c>
      <c r="I58" s="11">
        <v>0</v>
      </c>
      <c r="J58" s="11">
        <v>0</v>
      </c>
      <c r="K58" s="11">
        <v>0</v>
      </c>
      <c r="L58" s="11">
        <f t="shared" si="15"/>
        <v>7</v>
      </c>
      <c r="M58" s="11">
        <f t="shared" si="18"/>
        <v>2.5215229998919346</v>
      </c>
      <c r="N58" s="11">
        <v>0</v>
      </c>
      <c r="O58" s="11">
        <f t="shared" si="19"/>
        <v>0</v>
      </c>
      <c r="P58" s="12" t="s">
        <v>67</v>
      </c>
      <c r="Q58" s="12">
        <v>52</v>
      </c>
      <c r="R58" s="13" t="s">
        <v>128</v>
      </c>
      <c r="S58" s="13">
        <v>674.57</v>
      </c>
      <c r="T58" s="13">
        <v>20.95</v>
      </c>
      <c r="U58" s="14">
        <f t="shared" si="8"/>
        <v>3.1056821382510336</v>
      </c>
      <c r="V58" s="14">
        <v>5</v>
      </c>
      <c r="W58" s="14">
        <v>0</v>
      </c>
      <c r="X58" s="14">
        <v>0</v>
      </c>
      <c r="Y58" s="14">
        <v>3</v>
      </c>
      <c r="Z58" s="14">
        <f t="shared" si="16"/>
        <v>8</v>
      </c>
      <c r="AA58" s="14">
        <f t="shared" si="9"/>
        <v>1.1859406733178173</v>
      </c>
      <c r="AB58" s="14">
        <v>12.95</v>
      </c>
      <c r="AC58" s="62">
        <f t="shared" si="10"/>
        <v>1.9197414649332165</v>
      </c>
      <c r="AD58" s="64">
        <f t="shared" si="2"/>
        <v>-0.58415913835909894</v>
      </c>
    </row>
    <row r="59" spans="1:30" ht="15" outlineLevel="1" collapsed="1" x14ac:dyDescent="0.25">
      <c r="A59" s="7"/>
      <c r="B59" s="8" t="s">
        <v>78</v>
      </c>
      <c r="C59" s="9" t="s">
        <v>67</v>
      </c>
      <c r="D59" s="10"/>
      <c r="E59" s="10">
        <f>SUBTOTAL(9,E52:E58)</f>
        <v>87129.430000000008</v>
      </c>
      <c r="F59" s="10">
        <f>SUBTOTAL(9,F52:F58)</f>
        <v>8788.4599999999991</v>
      </c>
      <c r="G59" s="11">
        <f t="shared" si="17"/>
        <v>10.086672207083184</v>
      </c>
      <c r="H59" s="11"/>
      <c r="I59" s="11"/>
      <c r="J59" s="11"/>
      <c r="K59" s="11"/>
      <c r="L59" s="11">
        <f>SUBTOTAL(9,L52:L58)</f>
        <v>3070.92</v>
      </c>
      <c r="M59" s="11">
        <f t="shared" si="18"/>
        <v>3.5245496269171044</v>
      </c>
      <c r="N59" s="11">
        <f>SUBTOTAL(9,N52:N58)</f>
        <v>5717.5399999999991</v>
      </c>
      <c r="O59" s="11">
        <f t="shared" si="19"/>
        <v>6.5621225801660801</v>
      </c>
      <c r="P59" s="12" t="s">
        <v>67</v>
      </c>
      <c r="Q59" s="12"/>
      <c r="R59" s="13"/>
      <c r="S59" s="13">
        <f>SUBTOTAL(9,S52:S58)</f>
        <v>83556.42</v>
      </c>
      <c r="T59" s="13">
        <f>SUBTOTAL(9,T52:T58)</f>
        <v>9111.880000000001</v>
      </c>
      <c r="U59" s="14">
        <f t="shared" si="8"/>
        <v>10.90506271092036</v>
      </c>
      <c r="V59" s="14"/>
      <c r="W59" s="14"/>
      <c r="X59" s="14"/>
      <c r="Y59" s="14"/>
      <c r="Z59" s="14">
        <f>SUBTOTAL(9,Z52:Z58)</f>
        <v>3200.67</v>
      </c>
      <c r="AA59" s="14">
        <f t="shared" si="9"/>
        <v>3.8305494658579198</v>
      </c>
      <c r="AB59" s="14">
        <f>SUBTOTAL(9,AB52:AB58)</f>
        <v>5911.1799999999994</v>
      </c>
      <c r="AC59" s="62">
        <f t="shared" si="10"/>
        <v>7.0744773411785697</v>
      </c>
      <c r="AD59" s="64">
        <f t="shared" si="2"/>
        <v>-0.81839050383717549</v>
      </c>
    </row>
    <row r="60" spans="1:30" ht="15" hidden="1" outlineLevel="2" x14ac:dyDescent="0.25">
      <c r="A60" s="7">
        <v>11</v>
      </c>
      <c r="B60" s="8" t="s">
        <v>8</v>
      </c>
      <c r="C60" s="9" t="s">
        <v>67</v>
      </c>
      <c r="D60" s="10" t="s">
        <v>122</v>
      </c>
      <c r="E60" s="10">
        <v>974</v>
      </c>
      <c r="F60" s="10">
        <v>43</v>
      </c>
      <c r="G60" s="11">
        <f t="shared" si="17"/>
        <v>4.4147843942505132</v>
      </c>
      <c r="H60" s="11">
        <v>19</v>
      </c>
      <c r="I60" s="11">
        <v>0</v>
      </c>
      <c r="J60" s="11">
        <v>5</v>
      </c>
      <c r="K60" s="11">
        <v>10</v>
      </c>
      <c r="L60" s="11">
        <f t="shared" ref="L60:L66" si="20">H60+I60+J60+K60</f>
        <v>34</v>
      </c>
      <c r="M60" s="11">
        <f t="shared" si="18"/>
        <v>3.4907597535934292</v>
      </c>
      <c r="N60" s="11">
        <v>9</v>
      </c>
      <c r="O60" s="11">
        <f t="shared" si="19"/>
        <v>0.92402464065708423</v>
      </c>
      <c r="P60" s="12" t="s">
        <v>67</v>
      </c>
      <c r="Q60" s="12">
        <v>11</v>
      </c>
      <c r="R60" s="13" t="s">
        <v>122</v>
      </c>
      <c r="S60" s="13">
        <v>58.28</v>
      </c>
      <c r="T60" s="13">
        <v>0</v>
      </c>
      <c r="U60" s="14">
        <f t="shared" si="8"/>
        <v>0</v>
      </c>
      <c r="V60" s="14">
        <v>0</v>
      </c>
      <c r="W60" s="14">
        <v>0</v>
      </c>
      <c r="X60" s="14">
        <v>0</v>
      </c>
      <c r="Y60" s="14">
        <v>0</v>
      </c>
      <c r="Z60" s="14">
        <f t="shared" ref="Z60:Z66" si="21">V60+W60+X60+Y60</f>
        <v>0</v>
      </c>
      <c r="AA60" s="14">
        <f t="shared" si="9"/>
        <v>0</v>
      </c>
      <c r="AB60" s="14">
        <v>0</v>
      </c>
      <c r="AC60" s="62">
        <f t="shared" si="10"/>
        <v>0</v>
      </c>
      <c r="AD60" s="64">
        <f t="shared" si="2"/>
        <v>4.4147843942505132</v>
      </c>
    </row>
    <row r="61" spans="1:30" ht="15" hidden="1" outlineLevel="2" x14ac:dyDescent="0.25">
      <c r="A61" s="7">
        <v>11</v>
      </c>
      <c r="B61" s="8" t="s">
        <v>8</v>
      </c>
      <c r="C61" s="9" t="s">
        <v>67</v>
      </c>
      <c r="D61" s="10" t="s">
        <v>123</v>
      </c>
      <c r="E61" s="10">
        <v>22974.720000000001</v>
      </c>
      <c r="F61" s="10">
        <v>1859.93</v>
      </c>
      <c r="G61" s="11">
        <f t="shared" si="17"/>
        <v>8.0955502395676628</v>
      </c>
      <c r="H61" s="11">
        <v>464.9</v>
      </c>
      <c r="I61" s="11">
        <v>0.23</v>
      </c>
      <c r="J61" s="11">
        <v>84.27</v>
      </c>
      <c r="K61" s="11">
        <v>342.23</v>
      </c>
      <c r="L61" s="11">
        <f t="shared" si="20"/>
        <v>891.63</v>
      </c>
      <c r="M61" s="11">
        <f t="shared" si="18"/>
        <v>3.8809178087915761</v>
      </c>
      <c r="N61" s="11">
        <v>968.29</v>
      </c>
      <c r="O61" s="11">
        <f t="shared" si="19"/>
        <v>4.214588904674355</v>
      </c>
      <c r="P61" s="12" t="s">
        <v>67</v>
      </c>
      <c r="Q61" s="12">
        <v>11</v>
      </c>
      <c r="R61" s="13" t="s">
        <v>123</v>
      </c>
      <c r="S61" s="13">
        <v>20210.830000000002</v>
      </c>
      <c r="T61" s="13">
        <v>1491.98</v>
      </c>
      <c r="U61" s="14">
        <f t="shared" si="8"/>
        <v>7.3820817848648463</v>
      </c>
      <c r="V61" s="14">
        <v>449.57</v>
      </c>
      <c r="W61" s="14">
        <v>1.61</v>
      </c>
      <c r="X61" s="14">
        <v>75.5</v>
      </c>
      <c r="Y61" s="14">
        <v>232.04</v>
      </c>
      <c r="Z61" s="14">
        <f t="shared" si="21"/>
        <v>758.72</v>
      </c>
      <c r="AA61" s="14">
        <f t="shared" si="9"/>
        <v>3.7540269251683376</v>
      </c>
      <c r="AB61" s="14">
        <v>733.26</v>
      </c>
      <c r="AC61" s="62">
        <f t="shared" si="10"/>
        <v>3.6280548596965088</v>
      </c>
      <c r="AD61" s="64">
        <f t="shared" si="2"/>
        <v>0.7134684547028165</v>
      </c>
    </row>
    <row r="62" spans="1:30" ht="15" hidden="1" outlineLevel="2" x14ac:dyDescent="0.25">
      <c r="A62" s="7">
        <v>11</v>
      </c>
      <c r="B62" s="8" t="s">
        <v>8</v>
      </c>
      <c r="C62" s="9" t="s">
        <v>67</v>
      </c>
      <c r="D62" s="10" t="s">
        <v>124</v>
      </c>
      <c r="E62" s="10">
        <v>41130.82</v>
      </c>
      <c r="F62" s="10">
        <v>4237.95</v>
      </c>
      <c r="G62" s="11">
        <f t="shared" si="17"/>
        <v>10.30358743151729</v>
      </c>
      <c r="H62" s="11">
        <v>667.74</v>
      </c>
      <c r="I62" s="11">
        <v>3.45</v>
      </c>
      <c r="J62" s="11">
        <v>122.85</v>
      </c>
      <c r="K62" s="11">
        <v>622.89</v>
      </c>
      <c r="L62" s="11">
        <f t="shared" si="20"/>
        <v>1416.93</v>
      </c>
      <c r="M62" s="11">
        <f t="shared" si="18"/>
        <v>3.4449349660424957</v>
      </c>
      <c r="N62" s="11">
        <v>2821.02</v>
      </c>
      <c r="O62" s="11">
        <f t="shared" si="19"/>
        <v>6.8586524654747949</v>
      </c>
      <c r="P62" s="12" t="s">
        <v>67</v>
      </c>
      <c r="Q62" s="12">
        <v>11</v>
      </c>
      <c r="R62" s="13" t="s">
        <v>124</v>
      </c>
      <c r="S62" s="13">
        <v>38850.74</v>
      </c>
      <c r="T62" s="13">
        <v>4286.17</v>
      </c>
      <c r="U62" s="14">
        <f t="shared" si="8"/>
        <v>11.032402471613153</v>
      </c>
      <c r="V62" s="14">
        <v>684.8</v>
      </c>
      <c r="W62" s="14">
        <v>8.73</v>
      </c>
      <c r="X62" s="14">
        <v>111.79</v>
      </c>
      <c r="Y62" s="14">
        <v>671.71</v>
      </c>
      <c r="Z62" s="14">
        <f t="shared" si="21"/>
        <v>1477.03</v>
      </c>
      <c r="AA62" s="14">
        <f t="shared" si="9"/>
        <v>3.8018066065150884</v>
      </c>
      <c r="AB62" s="14">
        <v>2809.14</v>
      </c>
      <c r="AC62" s="62">
        <f t="shared" si="10"/>
        <v>7.2305958650980653</v>
      </c>
      <c r="AD62" s="64">
        <f t="shared" si="2"/>
        <v>-0.72881504009586351</v>
      </c>
    </row>
    <row r="63" spans="1:30" ht="15" hidden="1" outlineLevel="2" x14ac:dyDescent="0.25">
      <c r="A63" s="7">
        <v>11</v>
      </c>
      <c r="B63" s="8" t="s">
        <v>8</v>
      </c>
      <c r="C63" s="9" t="s">
        <v>67</v>
      </c>
      <c r="D63" s="10" t="s">
        <v>125</v>
      </c>
      <c r="E63" s="10">
        <v>36223.949999999997</v>
      </c>
      <c r="F63" s="10">
        <v>3964.55</v>
      </c>
      <c r="G63" s="11">
        <f t="shared" si="17"/>
        <v>10.944554638574756</v>
      </c>
      <c r="H63" s="11">
        <v>652.38</v>
      </c>
      <c r="I63" s="11">
        <v>2.4</v>
      </c>
      <c r="J63" s="11">
        <v>132.32</v>
      </c>
      <c r="K63" s="11">
        <v>654.17999999999995</v>
      </c>
      <c r="L63" s="11">
        <f t="shared" si="20"/>
        <v>1441.2799999999997</v>
      </c>
      <c r="M63" s="11">
        <f t="shared" si="18"/>
        <v>3.978804078517113</v>
      </c>
      <c r="N63" s="11">
        <v>2523.2800000000002</v>
      </c>
      <c r="O63" s="11">
        <f t="shared" si="19"/>
        <v>6.9657781661028144</v>
      </c>
      <c r="P63" s="12" t="s">
        <v>67</v>
      </c>
      <c r="Q63" s="12">
        <v>11</v>
      </c>
      <c r="R63" s="13" t="s">
        <v>125</v>
      </c>
      <c r="S63" s="13">
        <v>34006.589999999997</v>
      </c>
      <c r="T63" s="13">
        <v>3778.12</v>
      </c>
      <c r="U63" s="14">
        <f t="shared" si="8"/>
        <v>11.109964274571489</v>
      </c>
      <c r="V63" s="14">
        <v>733.33</v>
      </c>
      <c r="W63" s="14">
        <v>3.5</v>
      </c>
      <c r="X63" s="14">
        <v>132.16</v>
      </c>
      <c r="Y63" s="14">
        <v>644</v>
      </c>
      <c r="Z63" s="14">
        <f t="shared" si="21"/>
        <v>1512.99</v>
      </c>
      <c r="AA63" s="14">
        <f t="shared" si="9"/>
        <v>4.4491082463722478</v>
      </c>
      <c r="AB63" s="14">
        <v>2265.13</v>
      </c>
      <c r="AC63" s="62">
        <f t="shared" si="10"/>
        <v>6.6608560281992411</v>
      </c>
      <c r="AD63" s="64">
        <f t="shared" si="2"/>
        <v>-0.16540963599673297</v>
      </c>
    </row>
    <row r="64" spans="1:30" ht="15" hidden="1" outlineLevel="2" x14ac:dyDescent="0.25">
      <c r="A64" s="7">
        <v>11</v>
      </c>
      <c r="B64" s="8" t="s">
        <v>8</v>
      </c>
      <c r="C64" s="9" t="s">
        <v>67</v>
      </c>
      <c r="D64" s="10" t="s">
        <v>126</v>
      </c>
      <c r="E64" s="10">
        <v>37743.19</v>
      </c>
      <c r="F64" s="10">
        <v>5000.22</v>
      </c>
      <c r="G64" s="11">
        <f t="shared" si="17"/>
        <v>13.248005799191853</v>
      </c>
      <c r="H64" s="11">
        <v>588.84</v>
      </c>
      <c r="I64" s="11">
        <v>7.5</v>
      </c>
      <c r="J64" s="11">
        <v>118.4</v>
      </c>
      <c r="K64" s="11">
        <v>693.4</v>
      </c>
      <c r="L64" s="11">
        <f t="shared" si="20"/>
        <v>1408.1399999999999</v>
      </c>
      <c r="M64" s="11">
        <f t="shared" si="18"/>
        <v>3.7308452200251221</v>
      </c>
      <c r="N64" s="11">
        <v>3592.08</v>
      </c>
      <c r="O64" s="11">
        <f t="shared" si="19"/>
        <v>9.5171605791667311</v>
      </c>
      <c r="P64" s="12" t="s">
        <v>67</v>
      </c>
      <c r="Q64" s="12">
        <v>11</v>
      </c>
      <c r="R64" s="13" t="s">
        <v>126</v>
      </c>
      <c r="S64" s="13">
        <v>37273.760000000002</v>
      </c>
      <c r="T64" s="13">
        <v>4587.92</v>
      </c>
      <c r="U64" s="14">
        <f t="shared" si="8"/>
        <v>12.30871261713334</v>
      </c>
      <c r="V64" s="14">
        <v>678.08</v>
      </c>
      <c r="W64" s="14">
        <v>7</v>
      </c>
      <c r="X64" s="14">
        <v>139.69999999999999</v>
      </c>
      <c r="Y64" s="14">
        <v>624.5</v>
      </c>
      <c r="Z64" s="14">
        <f t="shared" si="21"/>
        <v>1449.28</v>
      </c>
      <c r="AA64" s="14">
        <f t="shared" si="9"/>
        <v>3.8882044634080382</v>
      </c>
      <c r="AB64" s="14">
        <v>3138.64</v>
      </c>
      <c r="AC64" s="62">
        <f t="shared" si="10"/>
        <v>8.4205081537253008</v>
      </c>
      <c r="AD64" s="64">
        <f t="shared" si="2"/>
        <v>0.93929318205851331</v>
      </c>
    </row>
    <row r="65" spans="1:30" ht="15" hidden="1" outlineLevel="2" x14ac:dyDescent="0.25">
      <c r="A65" s="7">
        <v>11</v>
      </c>
      <c r="B65" s="8" t="s">
        <v>8</v>
      </c>
      <c r="C65" s="9" t="s">
        <v>67</v>
      </c>
      <c r="D65" s="10" t="s">
        <v>127</v>
      </c>
      <c r="E65" s="10">
        <v>11967.4</v>
      </c>
      <c r="F65" s="10">
        <v>1463.42</v>
      </c>
      <c r="G65" s="11">
        <f t="shared" si="17"/>
        <v>12.228387118338153</v>
      </c>
      <c r="H65" s="11">
        <v>172.83</v>
      </c>
      <c r="I65" s="11">
        <v>1</v>
      </c>
      <c r="J65" s="11">
        <v>59.6</v>
      </c>
      <c r="K65" s="11">
        <v>146.57</v>
      </c>
      <c r="L65" s="11">
        <f t="shared" si="20"/>
        <v>380</v>
      </c>
      <c r="M65" s="11">
        <f t="shared" si="18"/>
        <v>3.1752928789879173</v>
      </c>
      <c r="N65" s="11">
        <v>1083.42</v>
      </c>
      <c r="O65" s="11">
        <f t="shared" si="19"/>
        <v>9.0530942393502354</v>
      </c>
      <c r="P65" s="12" t="s">
        <v>67</v>
      </c>
      <c r="Q65" s="12">
        <v>11</v>
      </c>
      <c r="R65" s="13" t="s">
        <v>127</v>
      </c>
      <c r="S65" s="13">
        <v>13929.34</v>
      </c>
      <c r="T65" s="13">
        <v>2019.22</v>
      </c>
      <c r="U65" s="14">
        <f t="shared" si="8"/>
        <v>14.496164211656833</v>
      </c>
      <c r="V65" s="14">
        <v>225.85</v>
      </c>
      <c r="W65" s="14">
        <v>2</v>
      </c>
      <c r="X65" s="14">
        <v>46.02</v>
      </c>
      <c r="Y65" s="14">
        <v>227.45</v>
      </c>
      <c r="Z65" s="14">
        <f t="shared" si="21"/>
        <v>501.32</v>
      </c>
      <c r="AA65" s="14">
        <f t="shared" si="9"/>
        <v>3.5990219206365843</v>
      </c>
      <c r="AB65" s="14">
        <v>1517.9</v>
      </c>
      <c r="AC65" s="62">
        <f t="shared" si="10"/>
        <v>10.897142291020248</v>
      </c>
      <c r="AD65" s="64">
        <f t="shared" si="2"/>
        <v>-2.2677770933186796</v>
      </c>
    </row>
    <row r="66" spans="1:30" ht="15" hidden="1" outlineLevel="2" x14ac:dyDescent="0.25">
      <c r="A66" s="7">
        <v>11</v>
      </c>
      <c r="B66" s="8" t="s">
        <v>8</v>
      </c>
      <c r="C66" s="9" t="s">
        <v>67</v>
      </c>
      <c r="D66" s="10" t="s">
        <v>128</v>
      </c>
      <c r="E66" s="10">
        <v>251.8</v>
      </c>
      <c r="F66" s="10">
        <v>8</v>
      </c>
      <c r="G66" s="11">
        <f t="shared" si="17"/>
        <v>3.177124702144559</v>
      </c>
      <c r="H66" s="11">
        <v>0</v>
      </c>
      <c r="I66" s="11">
        <v>0</v>
      </c>
      <c r="J66" s="11">
        <v>0</v>
      </c>
      <c r="K66" s="11">
        <v>8</v>
      </c>
      <c r="L66" s="11">
        <f t="shared" si="20"/>
        <v>8</v>
      </c>
      <c r="M66" s="11">
        <f t="shared" si="18"/>
        <v>3.177124702144559</v>
      </c>
      <c r="N66" s="11">
        <v>0</v>
      </c>
      <c r="O66" s="11">
        <f t="shared" si="19"/>
        <v>0</v>
      </c>
      <c r="P66" s="12" t="s">
        <v>67</v>
      </c>
      <c r="Q66" s="12">
        <v>11</v>
      </c>
      <c r="R66" s="13" t="s">
        <v>128</v>
      </c>
      <c r="S66" s="13">
        <v>258.27</v>
      </c>
      <c r="T66" s="13">
        <v>0.8</v>
      </c>
      <c r="U66" s="14">
        <f t="shared" si="8"/>
        <v>0.30975335888798544</v>
      </c>
      <c r="V66" s="14">
        <v>0.8</v>
      </c>
      <c r="W66" s="14">
        <v>0</v>
      </c>
      <c r="X66" s="14">
        <v>0</v>
      </c>
      <c r="Y66" s="14">
        <v>0</v>
      </c>
      <c r="Z66" s="14">
        <f t="shared" si="21"/>
        <v>0.8</v>
      </c>
      <c r="AA66" s="14">
        <f t="shared" si="9"/>
        <v>0.30975335888798544</v>
      </c>
      <c r="AB66" s="14">
        <v>0</v>
      </c>
      <c r="AC66" s="62">
        <f t="shared" si="10"/>
        <v>0</v>
      </c>
      <c r="AD66" s="64">
        <f t="shared" si="2"/>
        <v>2.8673713432565737</v>
      </c>
    </row>
    <row r="67" spans="1:30" ht="15" outlineLevel="1" collapsed="1" x14ac:dyDescent="0.25">
      <c r="A67" s="7"/>
      <c r="B67" s="8" t="s">
        <v>79</v>
      </c>
      <c r="C67" s="9" t="s">
        <v>67</v>
      </c>
      <c r="D67" s="10"/>
      <c r="E67" s="10">
        <f>SUBTOTAL(9,E60:E66)</f>
        <v>151265.87999999998</v>
      </c>
      <c r="F67" s="10">
        <f>SUBTOTAL(9,F60:F66)</f>
        <v>16577.07</v>
      </c>
      <c r="G67" s="11">
        <f t="shared" si="17"/>
        <v>10.958895687513934</v>
      </c>
      <c r="H67" s="11"/>
      <c r="I67" s="11"/>
      <c r="J67" s="11"/>
      <c r="K67" s="11"/>
      <c r="L67" s="11">
        <f>SUBTOTAL(9,L60:L66)</f>
        <v>5579.98</v>
      </c>
      <c r="M67" s="11">
        <f t="shared" si="18"/>
        <v>3.688855675847059</v>
      </c>
      <c r="N67" s="11">
        <f>SUBTOTAL(9,N60:N66)</f>
        <v>10997.09</v>
      </c>
      <c r="O67" s="11">
        <f t="shared" si="19"/>
        <v>7.2700400116668753</v>
      </c>
      <c r="P67" s="12" t="s">
        <v>67</v>
      </c>
      <c r="Q67" s="12"/>
      <c r="R67" s="13"/>
      <c r="S67" s="13">
        <f>SUBTOTAL(9,S60:S66)</f>
        <v>144587.81</v>
      </c>
      <c r="T67" s="13">
        <f>SUBTOTAL(9,T60:T66)</f>
        <v>16164.21</v>
      </c>
      <c r="U67" s="14">
        <f t="shared" si="8"/>
        <v>11.179510914509322</v>
      </c>
      <c r="V67" s="14"/>
      <c r="W67" s="14"/>
      <c r="X67" s="14"/>
      <c r="Y67" s="14"/>
      <c r="Z67" s="14">
        <f>SUBTOTAL(9,Z60:Z66)</f>
        <v>5700.1399999999994</v>
      </c>
      <c r="AA67" s="14">
        <f t="shared" si="9"/>
        <v>3.9423378775845626</v>
      </c>
      <c r="AB67" s="14">
        <f>SUBTOTAL(9,AB60:AB66)</f>
        <v>10464.07</v>
      </c>
      <c r="AC67" s="62">
        <f t="shared" si="10"/>
        <v>7.2371730369247587</v>
      </c>
      <c r="AD67" s="64">
        <f t="shared" ref="AD67:AD130" si="22">G67-U67</f>
        <v>-0.22061522699538827</v>
      </c>
    </row>
    <row r="68" spans="1:30" ht="15" hidden="1" outlineLevel="2" x14ac:dyDescent="0.25">
      <c r="A68" s="7">
        <v>69</v>
      </c>
      <c r="B68" s="8" t="s">
        <v>39</v>
      </c>
      <c r="C68" s="9" t="s">
        <v>67</v>
      </c>
      <c r="D68" s="10" t="s">
        <v>122</v>
      </c>
      <c r="E68" s="10">
        <v>242</v>
      </c>
      <c r="F68" s="10">
        <v>43</v>
      </c>
      <c r="G68" s="11">
        <f t="shared" si="17"/>
        <v>17.768595041322314</v>
      </c>
      <c r="H68" s="11">
        <v>17</v>
      </c>
      <c r="I68" s="11">
        <v>0</v>
      </c>
      <c r="J68" s="11">
        <v>0</v>
      </c>
      <c r="K68" s="11">
        <v>26</v>
      </c>
      <c r="L68" s="11">
        <f t="shared" ref="L68:L74" si="23">H68+I68+J68+K68</f>
        <v>43</v>
      </c>
      <c r="M68" s="11">
        <f t="shared" si="18"/>
        <v>17.768595041322314</v>
      </c>
      <c r="N68" s="11">
        <v>0</v>
      </c>
      <c r="O68" s="11">
        <f t="shared" si="19"/>
        <v>0</v>
      </c>
      <c r="P68" s="12" t="s">
        <v>67</v>
      </c>
      <c r="Q68" s="12">
        <v>69</v>
      </c>
      <c r="R68" s="13" t="s">
        <v>122</v>
      </c>
      <c r="S68" s="13">
        <v>0</v>
      </c>
      <c r="T68" s="13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f t="shared" ref="Z68:Z74" si="24">V68+W68+X68+Y68</f>
        <v>0</v>
      </c>
      <c r="AA68" s="14">
        <v>0</v>
      </c>
      <c r="AB68" s="14">
        <v>0</v>
      </c>
      <c r="AC68" s="62">
        <v>0</v>
      </c>
      <c r="AD68" s="64">
        <f t="shared" si="22"/>
        <v>17.768595041322314</v>
      </c>
    </row>
    <row r="69" spans="1:30" ht="15" hidden="1" outlineLevel="2" x14ac:dyDescent="0.25">
      <c r="A69" s="7">
        <v>69</v>
      </c>
      <c r="B69" s="8" t="s">
        <v>39</v>
      </c>
      <c r="C69" s="9" t="s">
        <v>67</v>
      </c>
      <c r="D69" s="10" t="s">
        <v>123</v>
      </c>
      <c r="E69" s="10">
        <v>16199.65</v>
      </c>
      <c r="F69" s="10">
        <v>1656.86</v>
      </c>
      <c r="G69" s="11">
        <f t="shared" si="17"/>
        <v>10.227751834144565</v>
      </c>
      <c r="H69" s="11">
        <v>279.18</v>
      </c>
      <c r="I69" s="11">
        <v>1.57</v>
      </c>
      <c r="J69" s="11">
        <v>58.1</v>
      </c>
      <c r="K69" s="11">
        <v>198.15</v>
      </c>
      <c r="L69" s="11">
        <f t="shared" si="23"/>
        <v>537</v>
      </c>
      <c r="M69" s="11">
        <f t="shared" si="18"/>
        <v>3.3148864327315715</v>
      </c>
      <c r="N69" s="11">
        <v>1119.8599999999999</v>
      </c>
      <c r="O69" s="11">
        <f t="shared" si="19"/>
        <v>6.9128654014129927</v>
      </c>
      <c r="P69" s="12" t="s">
        <v>67</v>
      </c>
      <c r="Q69" s="12">
        <v>69</v>
      </c>
      <c r="R69" s="13" t="s">
        <v>123</v>
      </c>
      <c r="S69" s="13">
        <v>14278.22</v>
      </c>
      <c r="T69" s="13">
        <v>1160.6400000000001</v>
      </c>
      <c r="U69" s="14">
        <f t="shared" ref="U69:U107" si="25">T69*100/S69</f>
        <v>8.128744339280388</v>
      </c>
      <c r="V69" s="14">
        <v>267.86</v>
      </c>
      <c r="W69" s="14">
        <v>4.78</v>
      </c>
      <c r="X69" s="14">
        <v>62.47</v>
      </c>
      <c r="Y69" s="14">
        <v>171.98</v>
      </c>
      <c r="Z69" s="14">
        <f t="shared" si="24"/>
        <v>507.09000000000003</v>
      </c>
      <c r="AA69" s="14">
        <f t="shared" ref="AA69:AA107" si="26">Z69*100/S69</f>
        <v>3.5514931132872305</v>
      </c>
      <c r="AB69" s="14">
        <v>653.54999999999995</v>
      </c>
      <c r="AC69" s="62">
        <f t="shared" ref="AC69:AC107" si="27">AB69*100/S69</f>
        <v>4.5772512259931561</v>
      </c>
      <c r="AD69" s="64">
        <f t="shared" si="22"/>
        <v>2.0990074948641766</v>
      </c>
    </row>
    <row r="70" spans="1:30" ht="15" hidden="1" outlineLevel="2" x14ac:dyDescent="0.25">
      <c r="A70" s="7">
        <v>69</v>
      </c>
      <c r="B70" s="8" t="s">
        <v>39</v>
      </c>
      <c r="C70" s="9" t="s">
        <v>67</v>
      </c>
      <c r="D70" s="10" t="s">
        <v>124</v>
      </c>
      <c r="E70" s="10">
        <v>25020.26</v>
      </c>
      <c r="F70" s="10">
        <v>2366.7800000000002</v>
      </c>
      <c r="G70" s="11">
        <f t="shared" si="17"/>
        <v>9.4594540584310494</v>
      </c>
      <c r="H70" s="11">
        <v>456.67</v>
      </c>
      <c r="I70" s="11">
        <v>4</v>
      </c>
      <c r="J70" s="11">
        <v>66.510000000000005</v>
      </c>
      <c r="K70" s="11">
        <v>237.43</v>
      </c>
      <c r="L70" s="11">
        <f t="shared" si="23"/>
        <v>764.61000000000013</v>
      </c>
      <c r="M70" s="11">
        <f t="shared" si="18"/>
        <v>3.0559634472223718</v>
      </c>
      <c r="N70" s="11">
        <v>1602.18</v>
      </c>
      <c r="O70" s="11">
        <f t="shared" si="19"/>
        <v>6.4035305788189252</v>
      </c>
      <c r="P70" s="12" t="s">
        <v>67</v>
      </c>
      <c r="Q70" s="12">
        <v>69</v>
      </c>
      <c r="R70" s="13" t="s">
        <v>124</v>
      </c>
      <c r="S70" s="13">
        <v>24046.27</v>
      </c>
      <c r="T70" s="13">
        <v>2132.9</v>
      </c>
      <c r="U70" s="14">
        <f t="shared" si="25"/>
        <v>8.8699827457647284</v>
      </c>
      <c r="V70" s="14">
        <v>457.26</v>
      </c>
      <c r="W70" s="14">
        <v>1.2</v>
      </c>
      <c r="X70" s="14">
        <v>76.87</v>
      </c>
      <c r="Y70" s="14">
        <v>264.5</v>
      </c>
      <c r="Z70" s="14">
        <f t="shared" si="24"/>
        <v>799.82999999999993</v>
      </c>
      <c r="AA70" s="14">
        <f t="shared" si="26"/>
        <v>3.3262123397932402</v>
      </c>
      <c r="AB70" s="14">
        <v>1333.07</v>
      </c>
      <c r="AC70" s="62">
        <f t="shared" si="27"/>
        <v>5.543770405971487</v>
      </c>
      <c r="AD70" s="64">
        <f t="shared" si="22"/>
        <v>0.58947131266632091</v>
      </c>
    </row>
    <row r="71" spans="1:30" ht="15" hidden="1" outlineLevel="2" x14ac:dyDescent="0.25">
      <c r="A71" s="7">
        <v>69</v>
      </c>
      <c r="B71" s="8" t="s">
        <v>39</v>
      </c>
      <c r="C71" s="9" t="s">
        <v>67</v>
      </c>
      <c r="D71" s="10" t="s">
        <v>125</v>
      </c>
      <c r="E71" s="10">
        <v>25467.65</v>
      </c>
      <c r="F71" s="10">
        <v>2973.26</v>
      </c>
      <c r="G71" s="11">
        <f t="shared" si="17"/>
        <v>11.674653923703207</v>
      </c>
      <c r="H71" s="11">
        <v>434.36</v>
      </c>
      <c r="I71" s="11">
        <v>2</v>
      </c>
      <c r="J71" s="11">
        <v>38.83</v>
      </c>
      <c r="K71" s="11">
        <v>359.29</v>
      </c>
      <c r="L71" s="11">
        <f t="shared" si="23"/>
        <v>834.48</v>
      </c>
      <c r="M71" s="11">
        <f t="shared" si="18"/>
        <v>3.2766274077113513</v>
      </c>
      <c r="N71" s="11">
        <v>2138.7800000000002</v>
      </c>
      <c r="O71" s="11">
        <f t="shared" si="19"/>
        <v>8.398026515991857</v>
      </c>
      <c r="P71" s="12" t="s">
        <v>67</v>
      </c>
      <c r="Q71" s="12">
        <v>69</v>
      </c>
      <c r="R71" s="13" t="s">
        <v>125</v>
      </c>
      <c r="S71" s="13">
        <v>24646.51</v>
      </c>
      <c r="T71" s="13">
        <v>2887.74</v>
      </c>
      <c r="U71" s="14">
        <f t="shared" si="25"/>
        <v>11.716628439482914</v>
      </c>
      <c r="V71" s="14">
        <v>418.72</v>
      </c>
      <c r="W71" s="14">
        <v>0</v>
      </c>
      <c r="X71" s="14">
        <v>59.69</v>
      </c>
      <c r="Y71" s="14">
        <v>413.81</v>
      </c>
      <c r="Z71" s="14">
        <f t="shared" si="24"/>
        <v>892.22</v>
      </c>
      <c r="AA71" s="14">
        <f t="shared" si="26"/>
        <v>3.6200662893042463</v>
      </c>
      <c r="AB71" s="14">
        <v>1995.51</v>
      </c>
      <c r="AC71" s="62">
        <f t="shared" si="27"/>
        <v>8.0965215764828375</v>
      </c>
      <c r="AD71" s="64">
        <f t="shared" si="22"/>
        <v>-4.1974515779706678E-2</v>
      </c>
    </row>
    <row r="72" spans="1:30" ht="15" hidden="1" outlineLevel="2" x14ac:dyDescent="0.25">
      <c r="A72" s="7">
        <v>69</v>
      </c>
      <c r="B72" s="8" t="s">
        <v>39</v>
      </c>
      <c r="C72" s="9" t="s">
        <v>67</v>
      </c>
      <c r="D72" s="10" t="s">
        <v>126</v>
      </c>
      <c r="E72" s="10">
        <v>20855.45</v>
      </c>
      <c r="F72" s="10">
        <v>2392.85</v>
      </c>
      <c r="G72" s="11">
        <f t="shared" si="17"/>
        <v>11.473499732683782</v>
      </c>
      <c r="H72" s="11">
        <v>417.72</v>
      </c>
      <c r="I72" s="11">
        <v>7.82</v>
      </c>
      <c r="J72" s="11">
        <v>52.02</v>
      </c>
      <c r="K72" s="11">
        <v>292.8</v>
      </c>
      <c r="L72" s="11">
        <f t="shared" si="23"/>
        <v>770.36</v>
      </c>
      <c r="M72" s="11">
        <f t="shared" si="18"/>
        <v>3.6938066548552055</v>
      </c>
      <c r="N72" s="11">
        <v>1622.48</v>
      </c>
      <c r="O72" s="11">
        <f t="shared" si="19"/>
        <v>7.7796451287313388</v>
      </c>
      <c r="P72" s="12" t="s">
        <v>67</v>
      </c>
      <c r="Q72" s="12">
        <v>69</v>
      </c>
      <c r="R72" s="13" t="s">
        <v>126</v>
      </c>
      <c r="S72" s="13">
        <v>21628.38</v>
      </c>
      <c r="T72" s="13">
        <v>1874.76</v>
      </c>
      <c r="U72" s="14">
        <f t="shared" si="25"/>
        <v>8.668055582526291</v>
      </c>
      <c r="V72" s="14">
        <v>394.62</v>
      </c>
      <c r="W72" s="14">
        <v>12.47</v>
      </c>
      <c r="X72" s="14">
        <v>42.3</v>
      </c>
      <c r="Y72" s="14">
        <v>353.3</v>
      </c>
      <c r="Z72" s="14">
        <f t="shared" si="24"/>
        <v>802.69</v>
      </c>
      <c r="AA72" s="14">
        <f t="shared" si="26"/>
        <v>3.7112811962800727</v>
      </c>
      <c r="AB72" s="14">
        <v>1072.07</v>
      </c>
      <c r="AC72" s="62">
        <f t="shared" si="27"/>
        <v>4.9567743862462192</v>
      </c>
      <c r="AD72" s="64">
        <f t="shared" si="22"/>
        <v>2.8054441501574914</v>
      </c>
    </row>
    <row r="73" spans="1:30" ht="15" hidden="1" outlineLevel="2" x14ac:dyDescent="0.25">
      <c r="A73" s="7">
        <v>69</v>
      </c>
      <c r="B73" s="8" t="s">
        <v>39</v>
      </c>
      <c r="C73" s="9" t="s">
        <v>67</v>
      </c>
      <c r="D73" s="10" t="s">
        <v>127</v>
      </c>
      <c r="E73" s="10">
        <v>9249.83</v>
      </c>
      <c r="F73" s="10">
        <v>710.24</v>
      </c>
      <c r="G73" s="11">
        <f t="shared" si="17"/>
        <v>7.6784113870200859</v>
      </c>
      <c r="H73" s="11">
        <v>140.66</v>
      </c>
      <c r="I73" s="11">
        <v>1.27</v>
      </c>
      <c r="J73" s="11">
        <v>31.2</v>
      </c>
      <c r="K73" s="11">
        <v>127.2</v>
      </c>
      <c r="L73" s="11">
        <f t="shared" si="23"/>
        <v>300.33</v>
      </c>
      <c r="M73" s="11">
        <f t="shared" si="18"/>
        <v>3.2468704830250936</v>
      </c>
      <c r="N73" s="11">
        <v>409.91</v>
      </c>
      <c r="O73" s="11">
        <f t="shared" si="19"/>
        <v>4.4315409039949927</v>
      </c>
      <c r="P73" s="12" t="s">
        <v>67</v>
      </c>
      <c r="Q73" s="12">
        <v>69</v>
      </c>
      <c r="R73" s="13" t="s">
        <v>127</v>
      </c>
      <c r="S73" s="13">
        <v>10533.09</v>
      </c>
      <c r="T73" s="13">
        <v>943.68</v>
      </c>
      <c r="U73" s="14">
        <f t="shared" si="25"/>
        <v>8.9591943105014771</v>
      </c>
      <c r="V73" s="14">
        <v>178.49</v>
      </c>
      <c r="W73" s="14">
        <v>0</v>
      </c>
      <c r="X73" s="14">
        <v>12.31</v>
      </c>
      <c r="Y73" s="14">
        <v>149.57</v>
      </c>
      <c r="Z73" s="14">
        <f t="shared" si="24"/>
        <v>340.37</v>
      </c>
      <c r="AA73" s="14">
        <f t="shared" si="26"/>
        <v>3.2314354097420606</v>
      </c>
      <c r="AB73" s="14">
        <v>603.30999999999995</v>
      </c>
      <c r="AC73" s="62">
        <f t="shared" si="27"/>
        <v>5.7277589007594152</v>
      </c>
      <c r="AD73" s="64">
        <f t="shared" si="22"/>
        <v>-1.2807829234813912</v>
      </c>
    </row>
    <row r="74" spans="1:30" ht="15" hidden="1" outlineLevel="2" x14ac:dyDescent="0.25">
      <c r="A74" s="7">
        <v>69</v>
      </c>
      <c r="B74" s="8" t="s">
        <v>39</v>
      </c>
      <c r="C74" s="9" t="s">
        <v>67</v>
      </c>
      <c r="D74" s="10" t="s">
        <v>128</v>
      </c>
      <c r="E74" s="10">
        <v>376.47</v>
      </c>
      <c r="F74" s="10">
        <v>0</v>
      </c>
      <c r="G74" s="11">
        <f t="shared" si="17"/>
        <v>0</v>
      </c>
      <c r="H74" s="11">
        <v>0</v>
      </c>
      <c r="I74" s="11">
        <v>0</v>
      </c>
      <c r="J74" s="11">
        <v>0</v>
      </c>
      <c r="K74" s="11">
        <v>0</v>
      </c>
      <c r="L74" s="11">
        <f t="shared" si="23"/>
        <v>0</v>
      </c>
      <c r="M74" s="11">
        <f t="shared" si="18"/>
        <v>0</v>
      </c>
      <c r="N74" s="11">
        <v>0</v>
      </c>
      <c r="O74" s="11">
        <f t="shared" si="19"/>
        <v>0</v>
      </c>
      <c r="P74" s="12" t="s">
        <v>67</v>
      </c>
      <c r="Q74" s="12">
        <v>69</v>
      </c>
      <c r="R74" s="13" t="s">
        <v>128</v>
      </c>
      <c r="S74" s="13">
        <v>404.32</v>
      </c>
      <c r="T74" s="13">
        <v>11</v>
      </c>
      <c r="U74" s="14">
        <f t="shared" si="25"/>
        <v>2.7206173328056984</v>
      </c>
      <c r="V74" s="14">
        <v>1</v>
      </c>
      <c r="W74" s="14">
        <v>0</v>
      </c>
      <c r="X74" s="14">
        <v>0</v>
      </c>
      <c r="Y74" s="14">
        <v>10</v>
      </c>
      <c r="Z74" s="14">
        <f t="shared" si="24"/>
        <v>11</v>
      </c>
      <c r="AA74" s="14">
        <f t="shared" si="26"/>
        <v>2.7206173328056984</v>
      </c>
      <c r="AB74" s="14">
        <v>0</v>
      </c>
      <c r="AC74" s="62">
        <f t="shared" si="27"/>
        <v>0</v>
      </c>
      <c r="AD74" s="64">
        <f t="shared" si="22"/>
        <v>-2.7206173328056984</v>
      </c>
    </row>
    <row r="75" spans="1:30" ht="15" outlineLevel="1" collapsed="1" x14ac:dyDescent="0.25">
      <c r="A75" s="7"/>
      <c r="B75" s="8" t="s">
        <v>80</v>
      </c>
      <c r="C75" s="9" t="s">
        <v>67</v>
      </c>
      <c r="D75" s="10"/>
      <c r="E75" s="10">
        <f>SUBTOTAL(9,E68:E74)</f>
        <v>97411.31</v>
      </c>
      <c r="F75" s="10">
        <f>SUBTOTAL(9,F68:F74)</f>
        <v>10142.99</v>
      </c>
      <c r="G75" s="11">
        <f t="shared" si="17"/>
        <v>10.412538338720628</v>
      </c>
      <c r="H75" s="11"/>
      <c r="I75" s="11"/>
      <c r="J75" s="11"/>
      <c r="K75" s="11"/>
      <c r="L75" s="11">
        <f>SUBTOTAL(9,L68:L74)</f>
        <v>3249.78</v>
      </c>
      <c r="M75" s="11">
        <f t="shared" si="18"/>
        <v>3.3361423842878204</v>
      </c>
      <c r="N75" s="11">
        <f>SUBTOTAL(9,N68:N74)</f>
        <v>6893.2099999999991</v>
      </c>
      <c r="O75" s="11">
        <f t="shared" si="19"/>
        <v>7.0763959544328054</v>
      </c>
      <c r="P75" s="12" t="s">
        <v>67</v>
      </c>
      <c r="Q75" s="12"/>
      <c r="R75" s="13"/>
      <c r="S75" s="13">
        <f>SUBTOTAL(9,S68:S74)</f>
        <v>95536.790000000008</v>
      </c>
      <c r="T75" s="13">
        <f>SUBTOTAL(9,T68:T74)</f>
        <v>9010.7199999999993</v>
      </c>
      <c r="U75" s="14">
        <f t="shared" si="25"/>
        <v>9.4316754833399763</v>
      </c>
      <c r="V75" s="14"/>
      <c r="W75" s="14"/>
      <c r="X75" s="14"/>
      <c r="Y75" s="14"/>
      <c r="Z75" s="14">
        <f>SUBTOTAL(9,Z68:Z74)</f>
        <v>3353.2000000000003</v>
      </c>
      <c r="AA75" s="14">
        <f t="shared" si="26"/>
        <v>3.509852068506802</v>
      </c>
      <c r="AB75" s="14">
        <f>SUBTOTAL(9,AB68:AB74)</f>
        <v>5657.51</v>
      </c>
      <c r="AC75" s="62">
        <f t="shared" si="27"/>
        <v>5.9218129476613139</v>
      </c>
      <c r="AD75" s="64">
        <f t="shared" si="22"/>
        <v>0.98086285538065177</v>
      </c>
    </row>
    <row r="76" spans="1:30" ht="15" hidden="1" outlineLevel="2" x14ac:dyDescent="0.25">
      <c r="A76" s="7">
        <v>55</v>
      </c>
      <c r="B76" s="8" t="s">
        <v>32</v>
      </c>
      <c r="C76" s="9" t="s">
        <v>67</v>
      </c>
      <c r="D76" s="10" t="s">
        <v>122</v>
      </c>
      <c r="E76" s="10">
        <v>861</v>
      </c>
      <c r="F76" s="10">
        <v>36</v>
      </c>
      <c r="G76" s="11">
        <f t="shared" si="17"/>
        <v>4.1811846689895473</v>
      </c>
      <c r="H76" s="11">
        <v>5</v>
      </c>
      <c r="I76" s="11">
        <v>0</v>
      </c>
      <c r="J76" s="11">
        <v>1</v>
      </c>
      <c r="K76" s="11">
        <v>20</v>
      </c>
      <c r="L76" s="11">
        <f t="shared" ref="L76:L82" si="28">H76+I76+J76+K76</f>
        <v>26</v>
      </c>
      <c r="M76" s="11">
        <f t="shared" si="18"/>
        <v>3.0197444831591174</v>
      </c>
      <c r="N76" s="11">
        <v>10</v>
      </c>
      <c r="O76" s="11">
        <f t="shared" si="19"/>
        <v>1.1614401858304297</v>
      </c>
      <c r="P76" s="12" t="s">
        <v>67</v>
      </c>
      <c r="Q76" s="12">
        <v>55</v>
      </c>
      <c r="R76" s="13" t="s">
        <v>122</v>
      </c>
      <c r="S76" s="13">
        <v>237.13</v>
      </c>
      <c r="T76" s="13">
        <v>3.96</v>
      </c>
      <c r="U76" s="14">
        <f t="shared" si="25"/>
        <v>1.669970058617636</v>
      </c>
      <c r="V76" s="14">
        <v>3.96</v>
      </c>
      <c r="W76" s="14">
        <v>0</v>
      </c>
      <c r="X76" s="14">
        <v>0</v>
      </c>
      <c r="Y76" s="14">
        <v>0</v>
      </c>
      <c r="Z76" s="14">
        <f t="shared" ref="Z76:Z82" si="29">V76+W76+X76+Y76</f>
        <v>3.96</v>
      </c>
      <c r="AA76" s="14">
        <f t="shared" si="26"/>
        <v>1.669970058617636</v>
      </c>
      <c r="AB76" s="14">
        <v>0</v>
      </c>
      <c r="AC76" s="62">
        <f t="shared" si="27"/>
        <v>0</v>
      </c>
      <c r="AD76" s="64">
        <f t="shared" si="22"/>
        <v>2.5112146103719111</v>
      </c>
    </row>
    <row r="77" spans="1:30" ht="15" hidden="1" outlineLevel="2" x14ac:dyDescent="0.25">
      <c r="A77" s="7">
        <v>55</v>
      </c>
      <c r="B77" s="8" t="s">
        <v>32</v>
      </c>
      <c r="C77" s="9" t="s">
        <v>67</v>
      </c>
      <c r="D77" s="10" t="s">
        <v>123</v>
      </c>
      <c r="E77" s="10">
        <v>25325.47</v>
      </c>
      <c r="F77" s="10">
        <v>1614.69</v>
      </c>
      <c r="G77" s="11">
        <f t="shared" si="17"/>
        <v>6.3757553166831649</v>
      </c>
      <c r="H77" s="11">
        <v>523.23</v>
      </c>
      <c r="I77" s="11">
        <v>3.19</v>
      </c>
      <c r="J77" s="11">
        <v>63.87</v>
      </c>
      <c r="K77" s="11">
        <v>283.95</v>
      </c>
      <c r="L77" s="11">
        <f t="shared" si="28"/>
        <v>874.24</v>
      </c>
      <c r="M77" s="11">
        <f t="shared" si="18"/>
        <v>3.4520188569057155</v>
      </c>
      <c r="N77" s="11">
        <v>740.45</v>
      </c>
      <c r="O77" s="11">
        <f t="shared" si="19"/>
        <v>2.9237364597774493</v>
      </c>
      <c r="P77" s="12" t="s">
        <v>67</v>
      </c>
      <c r="Q77" s="12">
        <v>55</v>
      </c>
      <c r="R77" s="13" t="s">
        <v>123</v>
      </c>
      <c r="S77" s="13">
        <v>22285.58</v>
      </c>
      <c r="T77" s="13">
        <v>1839.08</v>
      </c>
      <c r="U77" s="14">
        <f t="shared" si="25"/>
        <v>8.2523317768709621</v>
      </c>
      <c r="V77" s="14">
        <v>421.1</v>
      </c>
      <c r="W77" s="14">
        <v>0</v>
      </c>
      <c r="X77" s="14">
        <v>73.2</v>
      </c>
      <c r="Y77" s="14">
        <v>272.75</v>
      </c>
      <c r="Z77" s="14">
        <f t="shared" si="29"/>
        <v>767.05</v>
      </c>
      <c r="AA77" s="14">
        <f t="shared" si="26"/>
        <v>3.4419117653657656</v>
      </c>
      <c r="AB77" s="14">
        <v>1072.04</v>
      </c>
      <c r="AC77" s="62">
        <f t="shared" si="27"/>
        <v>4.810464883570452</v>
      </c>
      <c r="AD77" s="64">
        <f t="shared" si="22"/>
        <v>-1.8765764601877972</v>
      </c>
    </row>
    <row r="78" spans="1:30" ht="15" hidden="1" outlineLevel="2" x14ac:dyDescent="0.25">
      <c r="A78" s="7">
        <v>55</v>
      </c>
      <c r="B78" s="8" t="s">
        <v>32</v>
      </c>
      <c r="C78" s="9" t="s">
        <v>67</v>
      </c>
      <c r="D78" s="10" t="s">
        <v>124</v>
      </c>
      <c r="E78" s="10">
        <v>41882.99</v>
      </c>
      <c r="F78" s="10">
        <v>3698.2</v>
      </c>
      <c r="G78" s="11">
        <f t="shared" si="17"/>
        <v>8.8298376023297287</v>
      </c>
      <c r="H78" s="11">
        <v>807.9</v>
      </c>
      <c r="I78" s="11">
        <v>0.5</v>
      </c>
      <c r="J78" s="11">
        <v>132.9</v>
      </c>
      <c r="K78" s="11">
        <v>579.05999999999995</v>
      </c>
      <c r="L78" s="11">
        <f t="shared" si="28"/>
        <v>1520.36</v>
      </c>
      <c r="M78" s="11">
        <f t="shared" si="18"/>
        <v>3.6300178186896401</v>
      </c>
      <c r="N78" s="11">
        <v>2177.84</v>
      </c>
      <c r="O78" s="11">
        <f t="shared" si="19"/>
        <v>5.1998197836400886</v>
      </c>
      <c r="P78" s="12" t="s">
        <v>67</v>
      </c>
      <c r="Q78" s="12">
        <v>55</v>
      </c>
      <c r="R78" s="13" t="s">
        <v>124</v>
      </c>
      <c r="S78" s="13">
        <v>40684.42</v>
      </c>
      <c r="T78" s="13">
        <v>4832.22</v>
      </c>
      <c r="U78" s="14">
        <f t="shared" si="25"/>
        <v>11.877323063718249</v>
      </c>
      <c r="V78" s="14">
        <v>751.58</v>
      </c>
      <c r="W78" s="14">
        <v>4</v>
      </c>
      <c r="X78" s="14">
        <v>101.68</v>
      </c>
      <c r="Y78" s="14">
        <v>453.3</v>
      </c>
      <c r="Z78" s="14">
        <f t="shared" si="29"/>
        <v>1310.56</v>
      </c>
      <c r="AA78" s="14">
        <f t="shared" si="26"/>
        <v>3.2212822500603426</v>
      </c>
      <c r="AB78" s="14">
        <v>3521.66</v>
      </c>
      <c r="AC78" s="62">
        <f t="shared" si="27"/>
        <v>8.6560408136579063</v>
      </c>
      <c r="AD78" s="64">
        <f t="shared" si="22"/>
        <v>-3.0474854613885203</v>
      </c>
    </row>
    <row r="79" spans="1:30" ht="15" hidden="1" outlineLevel="2" x14ac:dyDescent="0.25">
      <c r="A79" s="7">
        <v>55</v>
      </c>
      <c r="B79" s="8" t="s">
        <v>32</v>
      </c>
      <c r="C79" s="9" t="s">
        <v>67</v>
      </c>
      <c r="D79" s="10" t="s">
        <v>125</v>
      </c>
      <c r="E79" s="10">
        <v>33988.44</v>
      </c>
      <c r="F79" s="10">
        <v>3034.23</v>
      </c>
      <c r="G79" s="11">
        <f t="shared" si="17"/>
        <v>8.9272411443420161</v>
      </c>
      <c r="H79" s="11">
        <v>621.07000000000005</v>
      </c>
      <c r="I79" s="11">
        <v>6.8</v>
      </c>
      <c r="J79" s="11">
        <v>91.5</v>
      </c>
      <c r="K79" s="11">
        <v>546.70000000000005</v>
      </c>
      <c r="L79" s="11">
        <f t="shared" si="28"/>
        <v>1266.0700000000002</v>
      </c>
      <c r="M79" s="11">
        <f t="shared" si="18"/>
        <v>3.7250017947278549</v>
      </c>
      <c r="N79" s="11">
        <v>1768.16</v>
      </c>
      <c r="O79" s="11">
        <f t="shared" si="19"/>
        <v>5.202239349614163</v>
      </c>
      <c r="P79" s="12" t="s">
        <v>67</v>
      </c>
      <c r="Q79" s="12">
        <v>55</v>
      </c>
      <c r="R79" s="13" t="s">
        <v>125</v>
      </c>
      <c r="S79" s="13">
        <v>35152.6</v>
      </c>
      <c r="T79" s="13">
        <v>4024.18</v>
      </c>
      <c r="U79" s="14">
        <f t="shared" si="25"/>
        <v>11.447744974767158</v>
      </c>
      <c r="V79" s="14">
        <v>594.32000000000005</v>
      </c>
      <c r="W79" s="14">
        <v>12.5</v>
      </c>
      <c r="X79" s="14">
        <v>133.59</v>
      </c>
      <c r="Y79" s="14">
        <v>635.28</v>
      </c>
      <c r="Z79" s="14">
        <f t="shared" si="29"/>
        <v>1375.69</v>
      </c>
      <c r="AA79" s="14">
        <f t="shared" si="26"/>
        <v>3.9134800839767188</v>
      </c>
      <c r="AB79" s="14">
        <v>2648.48</v>
      </c>
      <c r="AC79" s="62">
        <f t="shared" si="27"/>
        <v>7.5342364433925235</v>
      </c>
      <c r="AD79" s="64">
        <f t="shared" si="22"/>
        <v>-2.5205038304251417</v>
      </c>
    </row>
    <row r="80" spans="1:30" ht="15" hidden="1" outlineLevel="2" x14ac:dyDescent="0.25">
      <c r="A80" s="7">
        <v>55</v>
      </c>
      <c r="B80" s="8" t="s">
        <v>32</v>
      </c>
      <c r="C80" s="9" t="s">
        <v>67</v>
      </c>
      <c r="D80" s="10" t="s">
        <v>126</v>
      </c>
      <c r="E80" s="10">
        <v>28145.94</v>
      </c>
      <c r="F80" s="10">
        <v>2707.67</v>
      </c>
      <c r="G80" s="11">
        <f t="shared" si="17"/>
        <v>9.6201086195735517</v>
      </c>
      <c r="H80" s="11">
        <v>425.8</v>
      </c>
      <c r="I80" s="11">
        <v>2</v>
      </c>
      <c r="J80" s="11">
        <v>76</v>
      </c>
      <c r="K80" s="11">
        <v>340.22</v>
      </c>
      <c r="L80" s="11">
        <f t="shared" si="28"/>
        <v>844.02</v>
      </c>
      <c r="M80" s="11">
        <f t="shared" si="18"/>
        <v>2.9987273475321841</v>
      </c>
      <c r="N80" s="11">
        <v>1863.64</v>
      </c>
      <c r="O80" s="11">
        <f t="shared" si="19"/>
        <v>6.6213457429384137</v>
      </c>
      <c r="P80" s="12" t="s">
        <v>67</v>
      </c>
      <c r="Q80" s="12">
        <v>55</v>
      </c>
      <c r="R80" s="13" t="s">
        <v>126</v>
      </c>
      <c r="S80" s="13">
        <v>28212.560000000001</v>
      </c>
      <c r="T80" s="13">
        <v>3248.97</v>
      </c>
      <c r="U80" s="14">
        <f t="shared" si="25"/>
        <v>11.516041082411521</v>
      </c>
      <c r="V80" s="14">
        <v>484.84</v>
      </c>
      <c r="W80" s="14">
        <v>1.04</v>
      </c>
      <c r="X80" s="14">
        <v>69.16</v>
      </c>
      <c r="Y80" s="14">
        <v>427.46</v>
      </c>
      <c r="Z80" s="14">
        <f t="shared" si="29"/>
        <v>982.5</v>
      </c>
      <c r="AA80" s="14">
        <f t="shared" si="26"/>
        <v>3.482491486061527</v>
      </c>
      <c r="AB80" s="14">
        <v>2266.4699999999998</v>
      </c>
      <c r="AC80" s="62">
        <f t="shared" si="27"/>
        <v>8.0335495963499923</v>
      </c>
      <c r="AD80" s="64">
        <f t="shared" si="22"/>
        <v>-1.895932462837969</v>
      </c>
    </row>
    <row r="81" spans="1:30" ht="15" hidden="1" outlineLevel="2" x14ac:dyDescent="0.25">
      <c r="A81" s="7">
        <v>55</v>
      </c>
      <c r="B81" s="8" t="s">
        <v>32</v>
      </c>
      <c r="C81" s="9" t="s">
        <v>67</v>
      </c>
      <c r="D81" s="10" t="s">
        <v>127</v>
      </c>
      <c r="E81" s="10">
        <v>11431.13</v>
      </c>
      <c r="F81" s="10">
        <v>1382.77</v>
      </c>
      <c r="G81" s="11">
        <f t="shared" si="17"/>
        <v>12.09652938948293</v>
      </c>
      <c r="H81" s="11">
        <v>133.9</v>
      </c>
      <c r="I81" s="11">
        <v>2</v>
      </c>
      <c r="J81" s="11">
        <v>13.07</v>
      </c>
      <c r="K81" s="11">
        <v>163.07</v>
      </c>
      <c r="L81" s="11">
        <f t="shared" si="28"/>
        <v>312.03999999999996</v>
      </c>
      <c r="M81" s="11">
        <f t="shared" si="18"/>
        <v>2.7297388797083051</v>
      </c>
      <c r="N81" s="11">
        <v>1070.73</v>
      </c>
      <c r="O81" s="11">
        <f t="shared" si="19"/>
        <v>9.3667905097746242</v>
      </c>
      <c r="P81" s="12" t="s">
        <v>67</v>
      </c>
      <c r="Q81" s="12">
        <v>55</v>
      </c>
      <c r="R81" s="13" t="s">
        <v>127</v>
      </c>
      <c r="S81" s="13">
        <v>12115.27</v>
      </c>
      <c r="T81" s="13">
        <v>1685.52</v>
      </c>
      <c r="U81" s="14">
        <f t="shared" si="25"/>
        <v>13.91236018677256</v>
      </c>
      <c r="V81" s="14">
        <v>171.64</v>
      </c>
      <c r="W81" s="14">
        <v>0.6</v>
      </c>
      <c r="X81" s="14">
        <v>40.17</v>
      </c>
      <c r="Y81" s="14">
        <v>177.13</v>
      </c>
      <c r="Z81" s="14">
        <f t="shared" si="29"/>
        <v>389.53999999999996</v>
      </c>
      <c r="AA81" s="14">
        <f t="shared" si="26"/>
        <v>3.2152812112317761</v>
      </c>
      <c r="AB81" s="14">
        <v>1295.97</v>
      </c>
      <c r="AC81" s="62">
        <f t="shared" si="27"/>
        <v>10.696996435077386</v>
      </c>
      <c r="AD81" s="64">
        <f t="shared" si="22"/>
        <v>-1.8158307972896299</v>
      </c>
    </row>
    <row r="82" spans="1:30" ht="15" hidden="1" outlineLevel="2" x14ac:dyDescent="0.25">
      <c r="A82" s="7">
        <v>55</v>
      </c>
      <c r="B82" s="8" t="s">
        <v>32</v>
      </c>
      <c r="C82" s="9" t="s">
        <v>67</v>
      </c>
      <c r="D82" s="10" t="s">
        <v>128</v>
      </c>
      <c r="E82" s="10">
        <v>100.67</v>
      </c>
      <c r="F82" s="10">
        <v>0</v>
      </c>
      <c r="G82" s="11">
        <f t="shared" si="17"/>
        <v>0</v>
      </c>
      <c r="H82" s="11">
        <v>0</v>
      </c>
      <c r="I82" s="11">
        <v>0</v>
      </c>
      <c r="J82" s="11">
        <v>0</v>
      </c>
      <c r="K82" s="11">
        <v>0</v>
      </c>
      <c r="L82" s="11">
        <f t="shared" si="28"/>
        <v>0</v>
      </c>
      <c r="M82" s="11">
        <f t="shared" si="18"/>
        <v>0</v>
      </c>
      <c r="N82" s="11">
        <v>0</v>
      </c>
      <c r="O82" s="11">
        <f t="shared" si="19"/>
        <v>0</v>
      </c>
      <c r="P82" s="12" t="s">
        <v>67</v>
      </c>
      <c r="Q82" s="12">
        <v>55</v>
      </c>
      <c r="R82" s="13" t="s">
        <v>128</v>
      </c>
      <c r="S82" s="13">
        <v>125.34</v>
      </c>
      <c r="T82" s="13">
        <v>1.2</v>
      </c>
      <c r="U82" s="14">
        <f t="shared" si="25"/>
        <v>0.95739588319770219</v>
      </c>
      <c r="V82" s="14">
        <v>1.2</v>
      </c>
      <c r="W82" s="14">
        <v>0</v>
      </c>
      <c r="X82" s="14">
        <v>0</v>
      </c>
      <c r="Y82" s="14">
        <v>0</v>
      </c>
      <c r="Z82" s="14">
        <f t="shared" si="29"/>
        <v>1.2</v>
      </c>
      <c r="AA82" s="14">
        <f t="shared" si="26"/>
        <v>0.95739588319770219</v>
      </c>
      <c r="AB82" s="14">
        <v>0</v>
      </c>
      <c r="AC82" s="62">
        <f t="shared" si="27"/>
        <v>0</v>
      </c>
      <c r="AD82" s="64">
        <f t="shared" si="22"/>
        <v>-0.95739588319770219</v>
      </c>
    </row>
    <row r="83" spans="1:30" outlineLevel="1" collapsed="1" x14ac:dyDescent="0.3">
      <c r="A83" s="7"/>
      <c r="B83" s="8" t="s">
        <v>81</v>
      </c>
      <c r="C83" s="9" t="s">
        <v>67</v>
      </c>
      <c r="D83" s="10"/>
      <c r="E83" s="10">
        <f>SUBTOTAL(9,E76:E82)</f>
        <v>141735.64000000001</v>
      </c>
      <c r="F83" s="10">
        <f>SUBTOTAL(9,F76:F82)</f>
        <v>12473.56</v>
      </c>
      <c r="G83" s="11">
        <f t="shared" si="17"/>
        <v>8.8005811382373551</v>
      </c>
      <c r="H83" s="11"/>
      <c r="I83" s="11"/>
      <c r="J83" s="11"/>
      <c r="K83" s="11"/>
      <c r="L83" s="11">
        <f>SUBTOTAL(9,L76:L82)</f>
        <v>4842.7300000000005</v>
      </c>
      <c r="M83" s="11">
        <f t="shared" si="18"/>
        <v>3.4167341396983852</v>
      </c>
      <c r="N83" s="11">
        <f>SUBTOTAL(9,N76:N82)</f>
        <v>7630.82</v>
      </c>
      <c r="O83" s="11">
        <f t="shared" si="19"/>
        <v>5.3838399431505017</v>
      </c>
      <c r="P83" s="12" t="s">
        <v>67</v>
      </c>
      <c r="Q83" s="12"/>
      <c r="R83" s="13"/>
      <c r="S83" s="13">
        <f>SUBTOTAL(9,S76:S82)</f>
        <v>138812.9</v>
      </c>
      <c r="T83" s="13">
        <f>SUBTOTAL(9,T76:T82)</f>
        <v>15635.130000000001</v>
      </c>
      <c r="U83" s="14">
        <f t="shared" si="25"/>
        <v>11.263456062080685</v>
      </c>
      <c r="V83" s="14"/>
      <c r="W83" s="14"/>
      <c r="X83" s="14"/>
      <c r="Y83" s="14"/>
      <c r="Z83" s="14">
        <f>SUBTOTAL(9,Z76:Z82)</f>
        <v>4830.5</v>
      </c>
      <c r="AA83" s="14">
        <f t="shared" si="26"/>
        <v>3.4798639031386855</v>
      </c>
      <c r="AB83" s="14">
        <f>SUBTOTAL(9,AB76:AB82)</f>
        <v>10804.619999999999</v>
      </c>
      <c r="AC83" s="62">
        <f t="shared" si="27"/>
        <v>7.7835849550005802</v>
      </c>
      <c r="AD83" s="64">
        <f t="shared" si="22"/>
        <v>-2.4628749238433301</v>
      </c>
    </row>
    <row r="84" spans="1:30" ht="15" hidden="1" outlineLevel="2" x14ac:dyDescent="0.25">
      <c r="A84" s="7">
        <v>71</v>
      </c>
      <c r="B84" s="8" t="s">
        <v>41</v>
      </c>
      <c r="C84" s="9" t="s">
        <v>67</v>
      </c>
      <c r="D84" s="10" t="s">
        <v>122</v>
      </c>
      <c r="E84" s="10">
        <v>419.62</v>
      </c>
      <c r="F84" s="10">
        <v>59.4</v>
      </c>
      <c r="G84" s="11">
        <f t="shared" si="17"/>
        <v>14.155664648968115</v>
      </c>
      <c r="H84" s="11">
        <v>8</v>
      </c>
      <c r="I84" s="11">
        <v>0</v>
      </c>
      <c r="J84" s="11">
        <v>0</v>
      </c>
      <c r="K84" s="11">
        <v>0.6</v>
      </c>
      <c r="L84" s="11">
        <f t="shared" ref="L84:L90" si="30">H84+I84+J84+K84</f>
        <v>8.6</v>
      </c>
      <c r="M84" s="11">
        <f t="shared" si="18"/>
        <v>2.0494733330155857</v>
      </c>
      <c r="N84" s="11">
        <v>50.8</v>
      </c>
      <c r="O84" s="11">
        <f t="shared" si="19"/>
        <v>12.106191315952529</v>
      </c>
      <c r="P84" s="12" t="s">
        <v>67</v>
      </c>
      <c r="Q84" s="12">
        <v>71</v>
      </c>
      <c r="R84" s="13" t="s">
        <v>122</v>
      </c>
      <c r="S84" s="13">
        <v>121</v>
      </c>
      <c r="T84" s="13">
        <v>3</v>
      </c>
      <c r="U84" s="14">
        <f t="shared" si="25"/>
        <v>2.4793388429752068</v>
      </c>
      <c r="V84" s="14">
        <v>3</v>
      </c>
      <c r="W84" s="14">
        <v>0</v>
      </c>
      <c r="X84" s="14">
        <v>0</v>
      </c>
      <c r="Y84" s="14">
        <v>0</v>
      </c>
      <c r="Z84" s="14">
        <f t="shared" ref="Z84:Z90" si="31">V84+W84+X84+Y84</f>
        <v>3</v>
      </c>
      <c r="AA84" s="14">
        <f t="shared" si="26"/>
        <v>2.4793388429752068</v>
      </c>
      <c r="AB84" s="14">
        <v>0</v>
      </c>
      <c r="AC84" s="62">
        <f t="shared" si="27"/>
        <v>0</v>
      </c>
      <c r="AD84" s="64">
        <f t="shared" si="22"/>
        <v>11.676325805992908</v>
      </c>
    </row>
    <row r="85" spans="1:30" ht="15" hidden="1" outlineLevel="2" x14ac:dyDescent="0.25">
      <c r="A85" s="7">
        <v>71</v>
      </c>
      <c r="B85" s="8" t="s">
        <v>41</v>
      </c>
      <c r="C85" s="9" t="s">
        <v>67</v>
      </c>
      <c r="D85" s="10" t="s">
        <v>123</v>
      </c>
      <c r="E85" s="10">
        <v>25336.53</v>
      </c>
      <c r="F85" s="10">
        <v>2181.36</v>
      </c>
      <c r="G85" s="11">
        <f t="shared" si="17"/>
        <v>8.6095451902845426</v>
      </c>
      <c r="H85" s="11">
        <v>508.61</v>
      </c>
      <c r="I85" s="11">
        <v>2.41</v>
      </c>
      <c r="J85" s="11">
        <v>110.21</v>
      </c>
      <c r="K85" s="11">
        <v>291.66000000000003</v>
      </c>
      <c r="L85" s="11">
        <f t="shared" si="30"/>
        <v>912.8900000000001</v>
      </c>
      <c r="M85" s="11">
        <f t="shared" si="18"/>
        <v>3.6030585088013245</v>
      </c>
      <c r="N85" s="11">
        <v>1268.46</v>
      </c>
      <c r="O85" s="11">
        <f t="shared" si="19"/>
        <v>5.0064472127793351</v>
      </c>
      <c r="P85" s="12" t="s">
        <v>67</v>
      </c>
      <c r="Q85" s="12">
        <v>71</v>
      </c>
      <c r="R85" s="13" t="s">
        <v>123</v>
      </c>
      <c r="S85" s="13">
        <v>21790.83</v>
      </c>
      <c r="T85" s="13">
        <v>1605.55</v>
      </c>
      <c r="U85" s="14">
        <f t="shared" si="25"/>
        <v>7.3680075518004582</v>
      </c>
      <c r="V85" s="14">
        <v>554.98</v>
      </c>
      <c r="W85" s="14">
        <v>6.07</v>
      </c>
      <c r="X85" s="14">
        <v>73.040000000000006</v>
      </c>
      <c r="Y85" s="14">
        <v>290.11</v>
      </c>
      <c r="Z85" s="14">
        <f t="shared" si="31"/>
        <v>924.2</v>
      </c>
      <c r="AA85" s="14">
        <f t="shared" si="26"/>
        <v>4.2412335831173014</v>
      </c>
      <c r="AB85" s="14">
        <v>681.35</v>
      </c>
      <c r="AC85" s="62">
        <f t="shared" si="27"/>
        <v>3.1267739686831568</v>
      </c>
      <c r="AD85" s="64">
        <f t="shared" si="22"/>
        <v>1.2415376384840844</v>
      </c>
    </row>
    <row r="86" spans="1:30" ht="15" hidden="1" outlineLevel="2" x14ac:dyDescent="0.25">
      <c r="A86" s="7">
        <v>71</v>
      </c>
      <c r="B86" s="8" t="s">
        <v>41</v>
      </c>
      <c r="C86" s="9" t="s">
        <v>67</v>
      </c>
      <c r="D86" s="10" t="s">
        <v>124</v>
      </c>
      <c r="E86" s="10">
        <v>33943</v>
      </c>
      <c r="F86" s="10">
        <v>3456.71</v>
      </c>
      <c r="G86" s="11">
        <f t="shared" si="17"/>
        <v>10.183867071266535</v>
      </c>
      <c r="H86" s="11">
        <v>520.13</v>
      </c>
      <c r="I86" s="11">
        <v>8.35</v>
      </c>
      <c r="J86" s="11">
        <v>103.03</v>
      </c>
      <c r="K86" s="11">
        <v>382.72</v>
      </c>
      <c r="L86" s="11">
        <f t="shared" si="30"/>
        <v>1014.23</v>
      </c>
      <c r="M86" s="11">
        <f t="shared" si="18"/>
        <v>2.988038770880594</v>
      </c>
      <c r="N86" s="11">
        <v>2442.48</v>
      </c>
      <c r="O86" s="11">
        <f t="shared" si="19"/>
        <v>7.1958283003859416</v>
      </c>
      <c r="P86" s="12" t="s">
        <v>67</v>
      </c>
      <c r="Q86" s="12">
        <v>71</v>
      </c>
      <c r="R86" s="13" t="s">
        <v>124</v>
      </c>
      <c r="S86" s="13">
        <v>34204.050000000003</v>
      </c>
      <c r="T86" s="13">
        <v>3692.98</v>
      </c>
      <c r="U86" s="14">
        <f t="shared" si="25"/>
        <v>10.796908553226883</v>
      </c>
      <c r="V86" s="14">
        <v>665.44</v>
      </c>
      <c r="W86" s="14">
        <v>6.54</v>
      </c>
      <c r="X86" s="14">
        <v>128.05000000000001</v>
      </c>
      <c r="Y86" s="14">
        <v>471.74</v>
      </c>
      <c r="Z86" s="14">
        <f t="shared" si="31"/>
        <v>1271.77</v>
      </c>
      <c r="AA86" s="14">
        <f t="shared" si="26"/>
        <v>3.7181854195628876</v>
      </c>
      <c r="AB86" s="14">
        <v>2421.21</v>
      </c>
      <c r="AC86" s="62">
        <f t="shared" si="27"/>
        <v>7.0787231336639955</v>
      </c>
      <c r="AD86" s="64">
        <f t="shared" si="22"/>
        <v>-0.61304148196034802</v>
      </c>
    </row>
    <row r="87" spans="1:30" ht="15" hidden="1" outlineLevel="2" x14ac:dyDescent="0.25">
      <c r="A87" s="7">
        <v>71</v>
      </c>
      <c r="B87" s="8" t="s">
        <v>41</v>
      </c>
      <c r="C87" s="9" t="s">
        <v>67</v>
      </c>
      <c r="D87" s="10" t="s">
        <v>125</v>
      </c>
      <c r="E87" s="10">
        <v>20589.11</v>
      </c>
      <c r="F87" s="10">
        <v>1787.91</v>
      </c>
      <c r="G87" s="11">
        <f t="shared" si="17"/>
        <v>8.6837653497407121</v>
      </c>
      <c r="H87" s="11">
        <v>340.94</v>
      </c>
      <c r="I87" s="11">
        <v>0</v>
      </c>
      <c r="J87" s="11">
        <v>40.409999999999997</v>
      </c>
      <c r="K87" s="11">
        <v>235.16</v>
      </c>
      <c r="L87" s="11">
        <f t="shared" si="30"/>
        <v>616.51</v>
      </c>
      <c r="M87" s="11">
        <f t="shared" si="18"/>
        <v>2.9943499257617252</v>
      </c>
      <c r="N87" s="11">
        <v>1171.4000000000001</v>
      </c>
      <c r="O87" s="11">
        <f t="shared" si="19"/>
        <v>5.6894154239789874</v>
      </c>
      <c r="P87" s="12" t="s">
        <v>67</v>
      </c>
      <c r="Q87" s="12">
        <v>71</v>
      </c>
      <c r="R87" s="13" t="s">
        <v>125</v>
      </c>
      <c r="S87" s="13">
        <v>19473.599999999999</v>
      </c>
      <c r="T87" s="13">
        <v>1779.44</v>
      </c>
      <c r="U87" s="14">
        <f t="shared" si="25"/>
        <v>9.1377043792621819</v>
      </c>
      <c r="V87" s="14">
        <v>367.45</v>
      </c>
      <c r="W87" s="14">
        <v>0</v>
      </c>
      <c r="X87" s="14">
        <v>52.21</v>
      </c>
      <c r="Y87" s="14">
        <v>209.11</v>
      </c>
      <c r="Z87" s="14">
        <f t="shared" si="31"/>
        <v>628.77</v>
      </c>
      <c r="AA87" s="14">
        <f t="shared" si="26"/>
        <v>3.2288328814394878</v>
      </c>
      <c r="AB87" s="14">
        <v>1150.67</v>
      </c>
      <c r="AC87" s="62">
        <f t="shared" si="27"/>
        <v>5.9088714978226937</v>
      </c>
      <c r="AD87" s="64">
        <f t="shared" si="22"/>
        <v>-0.45393902952146981</v>
      </c>
    </row>
    <row r="88" spans="1:30" ht="15" hidden="1" outlineLevel="2" x14ac:dyDescent="0.25">
      <c r="A88" s="7">
        <v>71</v>
      </c>
      <c r="B88" s="8" t="s">
        <v>41</v>
      </c>
      <c r="C88" s="9" t="s">
        <v>67</v>
      </c>
      <c r="D88" s="10" t="s">
        <v>126</v>
      </c>
      <c r="E88" s="10">
        <v>22285.53</v>
      </c>
      <c r="F88" s="10">
        <v>1778.5</v>
      </c>
      <c r="G88" s="11">
        <f t="shared" ref="G88:G119" si="32">F88*100/E88</f>
        <v>7.980514710666518</v>
      </c>
      <c r="H88" s="11">
        <v>282.60000000000002</v>
      </c>
      <c r="I88" s="11">
        <v>0.66</v>
      </c>
      <c r="J88" s="11">
        <v>90.15</v>
      </c>
      <c r="K88" s="11">
        <v>339.68</v>
      </c>
      <c r="L88" s="11">
        <f t="shared" si="30"/>
        <v>713.09000000000015</v>
      </c>
      <c r="M88" s="11">
        <f t="shared" ref="M88:M119" si="33">L88*100/E88</f>
        <v>3.1997892803087931</v>
      </c>
      <c r="N88" s="11">
        <v>1065.4000000000001</v>
      </c>
      <c r="O88" s="11">
        <f t="shared" ref="O88:O119" si="34">N88*100/E88</f>
        <v>4.7806805581917962</v>
      </c>
      <c r="P88" s="12" t="s">
        <v>67</v>
      </c>
      <c r="Q88" s="12">
        <v>71</v>
      </c>
      <c r="R88" s="13" t="s">
        <v>126</v>
      </c>
      <c r="S88" s="13">
        <v>22211.93</v>
      </c>
      <c r="T88" s="13">
        <v>2079.7199999999998</v>
      </c>
      <c r="U88" s="14">
        <f t="shared" si="25"/>
        <v>9.3630765088850882</v>
      </c>
      <c r="V88" s="14">
        <v>336.6</v>
      </c>
      <c r="W88" s="14">
        <v>7.11</v>
      </c>
      <c r="X88" s="14">
        <v>82.88</v>
      </c>
      <c r="Y88" s="14">
        <v>259.36</v>
      </c>
      <c r="Z88" s="14">
        <f t="shared" si="31"/>
        <v>685.95</v>
      </c>
      <c r="AA88" s="14">
        <f t="shared" si="26"/>
        <v>3.0882053022857536</v>
      </c>
      <c r="AB88" s="14">
        <v>1393.77</v>
      </c>
      <c r="AC88" s="62">
        <f t="shared" si="27"/>
        <v>6.2748712065993368</v>
      </c>
      <c r="AD88" s="64">
        <f t="shared" si="22"/>
        <v>-1.3825617982185703</v>
      </c>
    </row>
    <row r="89" spans="1:30" ht="15" hidden="1" outlineLevel="2" x14ac:dyDescent="0.25">
      <c r="A89" s="7">
        <v>71</v>
      </c>
      <c r="B89" s="8" t="s">
        <v>41</v>
      </c>
      <c r="C89" s="9" t="s">
        <v>67</v>
      </c>
      <c r="D89" s="10" t="s">
        <v>127</v>
      </c>
      <c r="E89" s="10">
        <v>10527.12</v>
      </c>
      <c r="F89" s="10">
        <v>1358.69</v>
      </c>
      <c r="G89" s="11">
        <f t="shared" si="32"/>
        <v>12.906568938133125</v>
      </c>
      <c r="H89" s="11">
        <v>116.57</v>
      </c>
      <c r="I89" s="11">
        <v>0</v>
      </c>
      <c r="J89" s="11">
        <v>32.700000000000003</v>
      </c>
      <c r="K89" s="11">
        <v>66.760000000000005</v>
      </c>
      <c r="L89" s="11">
        <f t="shared" si="30"/>
        <v>216.02999999999997</v>
      </c>
      <c r="M89" s="11">
        <f t="shared" si="33"/>
        <v>2.0521282174041899</v>
      </c>
      <c r="N89" s="11">
        <v>1142.6600000000001</v>
      </c>
      <c r="O89" s="11">
        <f t="shared" si="34"/>
        <v>10.854440720728936</v>
      </c>
      <c r="P89" s="12" t="s">
        <v>67</v>
      </c>
      <c r="Q89" s="12">
        <v>71</v>
      </c>
      <c r="R89" s="13" t="s">
        <v>127</v>
      </c>
      <c r="S89" s="13">
        <v>12219.18</v>
      </c>
      <c r="T89" s="13">
        <v>1370.45</v>
      </c>
      <c r="U89" s="14">
        <f t="shared" si="25"/>
        <v>11.215564383207383</v>
      </c>
      <c r="V89" s="14">
        <v>178</v>
      </c>
      <c r="W89" s="14">
        <v>6.62</v>
      </c>
      <c r="X89" s="14">
        <v>20.64</v>
      </c>
      <c r="Y89" s="14">
        <v>151.76</v>
      </c>
      <c r="Z89" s="14">
        <f t="shared" si="31"/>
        <v>357.02</v>
      </c>
      <c r="AA89" s="14">
        <f t="shared" si="26"/>
        <v>2.9217999898520195</v>
      </c>
      <c r="AB89" s="14">
        <v>1013.43</v>
      </c>
      <c r="AC89" s="62">
        <f t="shared" si="27"/>
        <v>8.2937643933553638</v>
      </c>
      <c r="AD89" s="64">
        <f t="shared" si="22"/>
        <v>1.6910045549257422</v>
      </c>
    </row>
    <row r="90" spans="1:30" ht="15" hidden="1" outlineLevel="2" x14ac:dyDescent="0.25">
      <c r="A90" s="7">
        <v>71</v>
      </c>
      <c r="B90" s="8" t="s">
        <v>41</v>
      </c>
      <c r="C90" s="9" t="s">
        <v>67</v>
      </c>
      <c r="D90" s="10" t="s">
        <v>128</v>
      </c>
      <c r="E90" s="10">
        <v>357.42</v>
      </c>
      <c r="F90" s="10">
        <v>0</v>
      </c>
      <c r="G90" s="11">
        <f t="shared" si="32"/>
        <v>0</v>
      </c>
      <c r="H90" s="11">
        <v>0</v>
      </c>
      <c r="I90" s="11">
        <v>0</v>
      </c>
      <c r="J90" s="11">
        <v>0</v>
      </c>
      <c r="K90" s="11">
        <v>0</v>
      </c>
      <c r="L90" s="11">
        <f t="shared" si="30"/>
        <v>0</v>
      </c>
      <c r="M90" s="11">
        <f t="shared" si="33"/>
        <v>0</v>
      </c>
      <c r="N90" s="11">
        <v>0</v>
      </c>
      <c r="O90" s="11">
        <f t="shared" si="34"/>
        <v>0</v>
      </c>
      <c r="P90" s="12" t="s">
        <v>67</v>
      </c>
      <c r="Q90" s="12">
        <v>71</v>
      </c>
      <c r="R90" s="13" t="s">
        <v>128</v>
      </c>
      <c r="S90" s="13">
        <v>400.06</v>
      </c>
      <c r="T90" s="13">
        <v>0</v>
      </c>
      <c r="U90" s="14">
        <f t="shared" si="25"/>
        <v>0</v>
      </c>
      <c r="V90" s="14">
        <v>0</v>
      </c>
      <c r="W90" s="14">
        <v>0</v>
      </c>
      <c r="X90" s="14">
        <v>0</v>
      </c>
      <c r="Y90" s="14">
        <v>0</v>
      </c>
      <c r="Z90" s="14">
        <f t="shared" si="31"/>
        <v>0</v>
      </c>
      <c r="AA90" s="14">
        <f t="shared" si="26"/>
        <v>0</v>
      </c>
      <c r="AB90" s="14">
        <v>0</v>
      </c>
      <c r="AC90" s="62">
        <f t="shared" si="27"/>
        <v>0</v>
      </c>
      <c r="AD90" s="64">
        <f t="shared" si="22"/>
        <v>0</v>
      </c>
    </row>
    <row r="91" spans="1:30" ht="15" outlineLevel="1" collapsed="1" x14ac:dyDescent="0.25">
      <c r="A91" s="7"/>
      <c r="B91" s="8" t="s">
        <v>82</v>
      </c>
      <c r="C91" s="9" t="s">
        <v>67</v>
      </c>
      <c r="D91" s="10"/>
      <c r="E91" s="10">
        <f>SUBTOTAL(9,E84:E90)</f>
        <v>113458.32999999999</v>
      </c>
      <c r="F91" s="10">
        <f>SUBTOTAL(9,F84:F90)</f>
        <v>10622.570000000002</v>
      </c>
      <c r="G91" s="11">
        <f t="shared" si="32"/>
        <v>9.362529838047152</v>
      </c>
      <c r="H91" s="11"/>
      <c r="I91" s="11"/>
      <c r="J91" s="11"/>
      <c r="K91" s="11"/>
      <c r="L91" s="11">
        <f>SUBTOTAL(9,L84:L90)</f>
        <v>3481.3500000000004</v>
      </c>
      <c r="M91" s="11">
        <f t="shared" si="33"/>
        <v>3.0683952425529277</v>
      </c>
      <c r="N91" s="11">
        <f>SUBTOTAL(9,N84:N90)</f>
        <v>7141.1999999999989</v>
      </c>
      <c r="O91" s="11">
        <f t="shared" si="34"/>
        <v>6.2941169678771045</v>
      </c>
      <c r="P91" s="12" t="s">
        <v>67</v>
      </c>
      <c r="Q91" s="12"/>
      <c r="R91" s="13"/>
      <c r="S91" s="13">
        <f>SUBTOTAL(9,S84:S90)</f>
        <v>110420.65</v>
      </c>
      <c r="T91" s="13">
        <f>SUBTOTAL(9,T84:T90)</f>
        <v>10531.14</v>
      </c>
      <c r="U91" s="14">
        <f t="shared" si="25"/>
        <v>9.5372921641015527</v>
      </c>
      <c r="V91" s="14"/>
      <c r="W91" s="14"/>
      <c r="X91" s="14"/>
      <c r="Y91" s="14"/>
      <c r="Z91" s="14">
        <f>SUBTOTAL(9,Z84:Z90)</f>
        <v>3870.7100000000005</v>
      </c>
      <c r="AA91" s="14">
        <f t="shared" si="26"/>
        <v>3.5054222194852147</v>
      </c>
      <c r="AB91" s="14">
        <f>SUBTOTAL(9,AB84:AB90)</f>
        <v>6660.43</v>
      </c>
      <c r="AC91" s="62">
        <f t="shared" si="27"/>
        <v>6.0318699446163375</v>
      </c>
      <c r="AD91" s="64">
        <f t="shared" si="22"/>
        <v>-0.17476232605440067</v>
      </c>
    </row>
    <row r="92" spans="1:30" ht="15" hidden="1" outlineLevel="2" x14ac:dyDescent="0.25">
      <c r="A92" s="7">
        <v>58</v>
      </c>
      <c r="B92" s="8" t="s">
        <v>34</v>
      </c>
      <c r="C92" s="9" t="s">
        <v>67</v>
      </c>
      <c r="D92" s="10" t="s">
        <v>122</v>
      </c>
      <c r="E92" s="10">
        <v>379</v>
      </c>
      <c r="F92" s="10">
        <v>6</v>
      </c>
      <c r="G92" s="11">
        <f t="shared" si="32"/>
        <v>1.5831134564643798</v>
      </c>
      <c r="H92" s="11">
        <v>6</v>
      </c>
      <c r="I92" s="11">
        <v>0</v>
      </c>
      <c r="J92" s="11">
        <v>0</v>
      </c>
      <c r="K92" s="11">
        <v>0</v>
      </c>
      <c r="L92" s="11">
        <f t="shared" ref="L92:L98" si="35">H92+I92+J92+K92</f>
        <v>6</v>
      </c>
      <c r="M92" s="11">
        <f t="shared" si="33"/>
        <v>1.5831134564643798</v>
      </c>
      <c r="N92" s="11">
        <v>0</v>
      </c>
      <c r="O92" s="11">
        <f t="shared" si="34"/>
        <v>0</v>
      </c>
      <c r="P92" s="12" t="s">
        <v>67</v>
      </c>
      <c r="Q92" s="12">
        <v>58</v>
      </c>
      <c r="R92" s="13" t="s">
        <v>122</v>
      </c>
      <c r="S92" s="13">
        <v>119</v>
      </c>
      <c r="T92" s="13">
        <v>8</v>
      </c>
      <c r="U92" s="14">
        <f t="shared" si="25"/>
        <v>6.7226890756302522</v>
      </c>
      <c r="V92" s="14">
        <v>4</v>
      </c>
      <c r="W92" s="14">
        <v>0</v>
      </c>
      <c r="X92" s="14">
        <v>0</v>
      </c>
      <c r="Y92" s="14">
        <v>0</v>
      </c>
      <c r="Z92" s="14">
        <f t="shared" ref="Z92:Z98" si="36">V92+W92+X92+Y92</f>
        <v>4</v>
      </c>
      <c r="AA92" s="14">
        <f t="shared" si="26"/>
        <v>3.3613445378151261</v>
      </c>
      <c r="AB92" s="14">
        <v>4</v>
      </c>
      <c r="AC92" s="62">
        <f t="shared" si="27"/>
        <v>3.3613445378151261</v>
      </c>
      <c r="AD92" s="64">
        <f t="shared" si="22"/>
        <v>-5.1395756191658721</v>
      </c>
    </row>
    <row r="93" spans="1:30" ht="15" hidden="1" outlineLevel="2" x14ac:dyDescent="0.25">
      <c r="A93" s="7">
        <v>58</v>
      </c>
      <c r="B93" s="8" t="s">
        <v>34</v>
      </c>
      <c r="C93" s="9" t="s">
        <v>67</v>
      </c>
      <c r="D93" s="10" t="s">
        <v>123</v>
      </c>
      <c r="E93" s="10">
        <v>24958.06</v>
      </c>
      <c r="F93" s="10">
        <v>1845.33</v>
      </c>
      <c r="G93" s="11">
        <f t="shared" si="32"/>
        <v>7.393723710897401</v>
      </c>
      <c r="H93" s="11">
        <v>459.19</v>
      </c>
      <c r="I93" s="11">
        <v>2.94</v>
      </c>
      <c r="J93" s="11">
        <v>79.599999999999994</v>
      </c>
      <c r="K93" s="11">
        <v>281.67</v>
      </c>
      <c r="L93" s="11">
        <f t="shared" si="35"/>
        <v>823.40000000000009</v>
      </c>
      <c r="M93" s="11">
        <f t="shared" si="33"/>
        <v>3.2991346282523564</v>
      </c>
      <c r="N93" s="11">
        <v>1021.94</v>
      </c>
      <c r="O93" s="11">
        <f t="shared" si="34"/>
        <v>4.0946291498618077</v>
      </c>
      <c r="P93" s="12" t="s">
        <v>67</v>
      </c>
      <c r="Q93" s="12">
        <v>58</v>
      </c>
      <c r="R93" s="13" t="s">
        <v>123</v>
      </c>
      <c r="S93" s="13">
        <v>22355.02</v>
      </c>
      <c r="T93" s="13">
        <v>1830.67</v>
      </c>
      <c r="U93" s="14">
        <f t="shared" si="25"/>
        <v>8.1890778894404921</v>
      </c>
      <c r="V93" s="14">
        <v>457.52</v>
      </c>
      <c r="W93" s="14">
        <v>6.5</v>
      </c>
      <c r="X93" s="14">
        <v>88.17</v>
      </c>
      <c r="Y93" s="14">
        <v>238.18</v>
      </c>
      <c r="Z93" s="14">
        <f t="shared" si="36"/>
        <v>790.36999999999989</v>
      </c>
      <c r="AA93" s="14">
        <f t="shared" si="26"/>
        <v>3.5355369845341218</v>
      </c>
      <c r="AB93" s="14">
        <v>1040.3</v>
      </c>
      <c r="AC93" s="62">
        <f t="shared" si="27"/>
        <v>4.6535409049063698</v>
      </c>
      <c r="AD93" s="64">
        <f t="shared" si="22"/>
        <v>-0.79535417854309109</v>
      </c>
    </row>
    <row r="94" spans="1:30" ht="15" hidden="1" outlineLevel="2" x14ac:dyDescent="0.25">
      <c r="A94" s="7">
        <v>58</v>
      </c>
      <c r="B94" s="8" t="s">
        <v>34</v>
      </c>
      <c r="C94" s="9" t="s">
        <v>67</v>
      </c>
      <c r="D94" s="10" t="s">
        <v>124</v>
      </c>
      <c r="E94" s="10">
        <v>33187.620000000003</v>
      </c>
      <c r="F94" s="10">
        <v>3651.48</v>
      </c>
      <c r="G94" s="11">
        <f t="shared" si="32"/>
        <v>11.002536488003658</v>
      </c>
      <c r="H94" s="11">
        <v>490.79</v>
      </c>
      <c r="I94" s="11">
        <v>9.43</v>
      </c>
      <c r="J94" s="11">
        <v>118.01</v>
      </c>
      <c r="K94" s="11">
        <v>459.57</v>
      </c>
      <c r="L94" s="11">
        <f t="shared" si="35"/>
        <v>1077.8</v>
      </c>
      <c r="M94" s="11">
        <f t="shared" si="33"/>
        <v>3.2475965435303884</v>
      </c>
      <c r="N94" s="11">
        <v>2573.6799999999998</v>
      </c>
      <c r="O94" s="11">
        <f t="shared" si="34"/>
        <v>7.7549399444732687</v>
      </c>
      <c r="P94" s="12" t="s">
        <v>67</v>
      </c>
      <c r="Q94" s="12">
        <v>58</v>
      </c>
      <c r="R94" s="13" t="s">
        <v>124</v>
      </c>
      <c r="S94" s="13">
        <v>30633.200000000001</v>
      </c>
      <c r="T94" s="13">
        <v>3144.32</v>
      </c>
      <c r="U94" s="14">
        <f t="shared" si="25"/>
        <v>10.264418996383009</v>
      </c>
      <c r="V94" s="14">
        <v>498.2</v>
      </c>
      <c r="W94" s="14">
        <v>3.43</v>
      </c>
      <c r="X94" s="14">
        <v>73.97</v>
      </c>
      <c r="Y94" s="14">
        <v>495.53</v>
      </c>
      <c r="Z94" s="14">
        <f t="shared" si="36"/>
        <v>1071.1300000000001</v>
      </c>
      <c r="AA94" s="14">
        <f t="shared" si="26"/>
        <v>3.4966311061201578</v>
      </c>
      <c r="AB94" s="14">
        <v>2073.19</v>
      </c>
      <c r="AC94" s="62">
        <f t="shared" si="27"/>
        <v>6.7677878902628521</v>
      </c>
      <c r="AD94" s="64">
        <f t="shared" si="22"/>
        <v>0.73811749162064899</v>
      </c>
    </row>
    <row r="95" spans="1:30" ht="15" hidden="1" outlineLevel="2" x14ac:dyDescent="0.25">
      <c r="A95" s="7">
        <v>58</v>
      </c>
      <c r="B95" s="8" t="s">
        <v>34</v>
      </c>
      <c r="C95" s="9" t="s">
        <v>67</v>
      </c>
      <c r="D95" s="10" t="s">
        <v>125</v>
      </c>
      <c r="E95" s="10">
        <v>26982.16</v>
      </c>
      <c r="F95" s="10">
        <v>2647.73</v>
      </c>
      <c r="G95" s="11">
        <f t="shared" si="32"/>
        <v>9.8128911843973938</v>
      </c>
      <c r="H95" s="11">
        <v>420.7</v>
      </c>
      <c r="I95" s="11">
        <v>2</v>
      </c>
      <c r="J95" s="11">
        <v>73.5</v>
      </c>
      <c r="K95" s="11">
        <v>449.71</v>
      </c>
      <c r="L95" s="11">
        <f t="shared" si="35"/>
        <v>945.91</v>
      </c>
      <c r="M95" s="11">
        <f t="shared" si="33"/>
        <v>3.5056867204108197</v>
      </c>
      <c r="N95" s="11">
        <v>1701.82</v>
      </c>
      <c r="O95" s="11">
        <f t="shared" si="34"/>
        <v>6.307204463986575</v>
      </c>
      <c r="P95" s="12" t="s">
        <v>67</v>
      </c>
      <c r="Q95" s="12">
        <v>58</v>
      </c>
      <c r="R95" s="13" t="s">
        <v>125</v>
      </c>
      <c r="S95" s="13">
        <v>26634.92</v>
      </c>
      <c r="T95" s="13">
        <v>2574.04</v>
      </c>
      <c r="U95" s="14">
        <f t="shared" si="25"/>
        <v>9.664155176737907</v>
      </c>
      <c r="V95" s="14">
        <v>433.98</v>
      </c>
      <c r="W95" s="14">
        <v>6.8</v>
      </c>
      <c r="X95" s="14">
        <v>63.09</v>
      </c>
      <c r="Y95" s="14">
        <v>371.21</v>
      </c>
      <c r="Z95" s="14">
        <f t="shared" si="36"/>
        <v>875.07999999999993</v>
      </c>
      <c r="AA95" s="14">
        <f t="shared" si="26"/>
        <v>3.2854613417273266</v>
      </c>
      <c r="AB95" s="14">
        <v>1698.95</v>
      </c>
      <c r="AC95" s="62">
        <f t="shared" si="27"/>
        <v>6.3786562903136188</v>
      </c>
      <c r="AD95" s="64">
        <f t="shared" si="22"/>
        <v>0.1487360076594868</v>
      </c>
    </row>
    <row r="96" spans="1:30" ht="15" hidden="1" outlineLevel="2" x14ac:dyDescent="0.25">
      <c r="A96" s="7">
        <v>58</v>
      </c>
      <c r="B96" s="8" t="s">
        <v>34</v>
      </c>
      <c r="C96" s="9" t="s">
        <v>67</v>
      </c>
      <c r="D96" s="10" t="s">
        <v>126</v>
      </c>
      <c r="E96" s="10">
        <v>26095.56</v>
      </c>
      <c r="F96" s="10">
        <v>2908.92</v>
      </c>
      <c r="G96" s="11">
        <f t="shared" si="32"/>
        <v>11.147183658829318</v>
      </c>
      <c r="H96" s="11">
        <v>274.17</v>
      </c>
      <c r="I96" s="11">
        <v>3.2</v>
      </c>
      <c r="J96" s="11">
        <v>95.38</v>
      </c>
      <c r="K96" s="11">
        <v>305.57</v>
      </c>
      <c r="L96" s="11">
        <f t="shared" si="35"/>
        <v>678.31999999999994</v>
      </c>
      <c r="M96" s="11">
        <f t="shared" si="33"/>
        <v>2.599369394640314</v>
      </c>
      <c r="N96" s="11">
        <v>2230.6</v>
      </c>
      <c r="O96" s="11">
        <f t="shared" si="34"/>
        <v>8.5478142641890038</v>
      </c>
      <c r="P96" s="12" t="s">
        <v>67</v>
      </c>
      <c r="Q96" s="12">
        <v>58</v>
      </c>
      <c r="R96" s="13" t="s">
        <v>126</v>
      </c>
      <c r="S96" s="13">
        <v>25768.2</v>
      </c>
      <c r="T96" s="13">
        <v>2872.14</v>
      </c>
      <c r="U96" s="14">
        <f t="shared" si="25"/>
        <v>11.146063752997881</v>
      </c>
      <c r="V96" s="14">
        <v>333.32</v>
      </c>
      <c r="W96" s="14">
        <v>4.4000000000000004</v>
      </c>
      <c r="X96" s="14">
        <v>79.94</v>
      </c>
      <c r="Y96" s="14">
        <v>326.99</v>
      </c>
      <c r="Z96" s="14">
        <f t="shared" si="36"/>
        <v>744.65</v>
      </c>
      <c r="AA96" s="14">
        <f t="shared" si="26"/>
        <v>2.8898021592505492</v>
      </c>
      <c r="AB96" s="14">
        <v>2127.48</v>
      </c>
      <c r="AC96" s="62">
        <f t="shared" si="27"/>
        <v>8.2562227862248818</v>
      </c>
      <c r="AD96" s="64">
        <f t="shared" si="22"/>
        <v>1.1199058314375065E-3</v>
      </c>
    </row>
    <row r="97" spans="1:30" ht="15" hidden="1" outlineLevel="2" x14ac:dyDescent="0.25">
      <c r="A97" s="7">
        <v>58</v>
      </c>
      <c r="B97" s="8" t="s">
        <v>34</v>
      </c>
      <c r="C97" s="9" t="s">
        <v>67</v>
      </c>
      <c r="D97" s="10" t="s">
        <v>127</v>
      </c>
      <c r="E97" s="10">
        <v>11291.86</v>
      </c>
      <c r="F97" s="10">
        <v>1303.22</v>
      </c>
      <c r="G97" s="11">
        <f t="shared" si="32"/>
        <v>11.541234127947034</v>
      </c>
      <c r="H97" s="11">
        <v>94.71</v>
      </c>
      <c r="I97" s="11">
        <v>0</v>
      </c>
      <c r="J97" s="11">
        <v>51.78</v>
      </c>
      <c r="K97" s="11">
        <v>113.52</v>
      </c>
      <c r="L97" s="11">
        <f t="shared" si="35"/>
        <v>260.01</v>
      </c>
      <c r="M97" s="11">
        <f t="shared" si="33"/>
        <v>2.302632161574798</v>
      </c>
      <c r="N97" s="11">
        <v>1043.21</v>
      </c>
      <c r="O97" s="11">
        <f t="shared" si="34"/>
        <v>9.2386019663722365</v>
      </c>
      <c r="P97" s="12" t="s">
        <v>67</v>
      </c>
      <c r="Q97" s="12">
        <v>58</v>
      </c>
      <c r="R97" s="13" t="s">
        <v>127</v>
      </c>
      <c r="S97" s="13">
        <v>12938.23</v>
      </c>
      <c r="T97" s="13">
        <v>1315.79</v>
      </c>
      <c r="U97" s="14">
        <f t="shared" si="25"/>
        <v>10.169783656651644</v>
      </c>
      <c r="V97" s="14">
        <v>144.65</v>
      </c>
      <c r="W97" s="14">
        <v>5.75</v>
      </c>
      <c r="X97" s="14">
        <v>31.35</v>
      </c>
      <c r="Y97" s="14">
        <v>152.08000000000001</v>
      </c>
      <c r="Z97" s="14">
        <f t="shared" si="36"/>
        <v>333.83000000000004</v>
      </c>
      <c r="AA97" s="14">
        <f t="shared" si="26"/>
        <v>2.5801829152828484</v>
      </c>
      <c r="AB97" s="14">
        <v>981.96</v>
      </c>
      <c r="AC97" s="62">
        <f t="shared" si="27"/>
        <v>7.5896007413687965</v>
      </c>
      <c r="AD97" s="64">
        <f t="shared" si="22"/>
        <v>1.3714504712953897</v>
      </c>
    </row>
    <row r="98" spans="1:30" ht="15" hidden="1" outlineLevel="2" x14ac:dyDescent="0.25">
      <c r="A98" s="7">
        <v>58</v>
      </c>
      <c r="B98" s="8" t="s">
        <v>34</v>
      </c>
      <c r="C98" s="9" t="s">
        <v>67</v>
      </c>
      <c r="D98" s="10" t="s">
        <v>128</v>
      </c>
      <c r="E98" s="10">
        <v>153.05000000000001</v>
      </c>
      <c r="F98" s="10">
        <v>2</v>
      </c>
      <c r="G98" s="11">
        <f t="shared" si="32"/>
        <v>1.3067624959163671</v>
      </c>
      <c r="H98" s="11">
        <v>2</v>
      </c>
      <c r="I98" s="11">
        <v>0</v>
      </c>
      <c r="J98" s="11">
        <v>0</v>
      </c>
      <c r="K98" s="11">
        <v>0</v>
      </c>
      <c r="L98" s="11">
        <f t="shared" si="35"/>
        <v>2</v>
      </c>
      <c r="M98" s="11">
        <f t="shared" si="33"/>
        <v>1.3067624959163671</v>
      </c>
      <c r="N98" s="11">
        <v>0</v>
      </c>
      <c r="O98" s="11">
        <f t="shared" si="34"/>
        <v>0</v>
      </c>
      <c r="P98" s="12" t="s">
        <v>67</v>
      </c>
      <c r="Q98" s="12">
        <v>58</v>
      </c>
      <c r="R98" s="13" t="s">
        <v>128</v>
      </c>
      <c r="S98" s="13">
        <v>412.87</v>
      </c>
      <c r="T98" s="13">
        <v>8</v>
      </c>
      <c r="U98" s="14">
        <f t="shared" si="25"/>
        <v>1.9376559207498729</v>
      </c>
      <c r="V98" s="14">
        <v>5.5</v>
      </c>
      <c r="W98" s="14">
        <v>0</v>
      </c>
      <c r="X98" s="14">
        <v>0</v>
      </c>
      <c r="Y98" s="14">
        <v>2.5</v>
      </c>
      <c r="Z98" s="14">
        <f t="shared" si="36"/>
        <v>8</v>
      </c>
      <c r="AA98" s="14">
        <f t="shared" si="26"/>
        <v>1.9376559207498729</v>
      </c>
      <c r="AB98" s="14">
        <v>0</v>
      </c>
      <c r="AC98" s="62">
        <f t="shared" si="27"/>
        <v>0</v>
      </c>
      <c r="AD98" s="64">
        <f t="shared" si="22"/>
        <v>-0.63089342483350586</v>
      </c>
    </row>
    <row r="99" spans="1:30" ht="15" outlineLevel="1" collapsed="1" x14ac:dyDescent="0.25">
      <c r="A99" s="7"/>
      <c r="B99" s="8" t="s">
        <v>83</v>
      </c>
      <c r="C99" s="9" t="s">
        <v>67</v>
      </c>
      <c r="D99" s="10"/>
      <c r="E99" s="10">
        <f>SUBTOTAL(9,E92:E98)</f>
        <v>123047.31000000001</v>
      </c>
      <c r="F99" s="10">
        <f>SUBTOTAL(9,F92:F98)</f>
        <v>12364.679999999998</v>
      </c>
      <c r="G99" s="11">
        <f t="shared" si="32"/>
        <v>10.048720284905047</v>
      </c>
      <c r="H99" s="11"/>
      <c r="I99" s="11"/>
      <c r="J99" s="11"/>
      <c r="K99" s="11"/>
      <c r="L99" s="11">
        <f>SUBTOTAL(9,L92:L98)</f>
        <v>3793.4400000000005</v>
      </c>
      <c r="M99" s="11">
        <f t="shared" si="33"/>
        <v>3.082911767839541</v>
      </c>
      <c r="N99" s="11">
        <f>SUBTOTAL(9,N92:N98)</f>
        <v>8571.25</v>
      </c>
      <c r="O99" s="11">
        <f t="shared" si="34"/>
        <v>6.9658166440209044</v>
      </c>
      <c r="P99" s="12" t="s">
        <v>67</v>
      </c>
      <c r="Q99" s="12"/>
      <c r="R99" s="13"/>
      <c r="S99" s="13">
        <f>SUBTOTAL(9,S92:S98)</f>
        <v>118861.43999999999</v>
      </c>
      <c r="T99" s="13">
        <f>SUBTOTAL(9,T92:T98)</f>
        <v>11752.96</v>
      </c>
      <c r="U99" s="14">
        <f t="shared" si="25"/>
        <v>9.8879502048772085</v>
      </c>
      <c r="V99" s="14"/>
      <c r="W99" s="14"/>
      <c r="X99" s="14"/>
      <c r="Y99" s="14"/>
      <c r="Z99" s="14">
        <f>SUBTOTAL(9,Z92:Z98)</f>
        <v>3827.06</v>
      </c>
      <c r="AA99" s="14">
        <f t="shared" si="26"/>
        <v>3.2197658046209101</v>
      </c>
      <c r="AB99" s="14">
        <f>SUBTOTAL(9,AB92:AB98)</f>
        <v>7925.88</v>
      </c>
      <c r="AC99" s="62">
        <f t="shared" si="27"/>
        <v>6.6681675739415578</v>
      </c>
      <c r="AD99" s="64">
        <f t="shared" si="22"/>
        <v>0.16077008002783799</v>
      </c>
    </row>
    <row r="100" spans="1:30" ht="15" hidden="1" outlineLevel="2" x14ac:dyDescent="0.25">
      <c r="A100" s="7">
        <v>54</v>
      </c>
      <c r="B100" s="8" t="s">
        <v>31</v>
      </c>
      <c r="C100" s="9" t="s">
        <v>67</v>
      </c>
      <c r="D100" s="10" t="s">
        <v>122</v>
      </c>
      <c r="E100" s="10">
        <v>323</v>
      </c>
      <c r="F100" s="10">
        <v>31</v>
      </c>
      <c r="G100" s="11">
        <f t="shared" si="32"/>
        <v>9.5975232198142422</v>
      </c>
      <c r="H100" s="11">
        <v>1</v>
      </c>
      <c r="I100" s="11">
        <v>0</v>
      </c>
      <c r="J100" s="11">
        <v>5</v>
      </c>
      <c r="K100" s="11">
        <v>10</v>
      </c>
      <c r="L100" s="11">
        <f t="shared" ref="L100:L106" si="37">H100+I100+J100+K100</f>
        <v>16</v>
      </c>
      <c r="M100" s="11">
        <f t="shared" si="33"/>
        <v>4.9535603715170282</v>
      </c>
      <c r="N100" s="11">
        <v>15</v>
      </c>
      <c r="O100" s="11">
        <f t="shared" si="34"/>
        <v>4.643962848297214</v>
      </c>
      <c r="P100" s="12" t="s">
        <v>67</v>
      </c>
      <c r="Q100" s="12">
        <v>54</v>
      </c>
      <c r="R100" s="13" t="s">
        <v>122</v>
      </c>
      <c r="S100" s="13">
        <v>244</v>
      </c>
      <c r="T100" s="13">
        <v>3</v>
      </c>
      <c r="U100" s="14">
        <f t="shared" si="25"/>
        <v>1.2295081967213115</v>
      </c>
      <c r="V100" s="14">
        <v>3</v>
      </c>
      <c r="W100" s="14">
        <v>0</v>
      </c>
      <c r="X100" s="14">
        <v>0</v>
      </c>
      <c r="Y100" s="14">
        <v>0</v>
      </c>
      <c r="Z100" s="14">
        <f t="shared" ref="Z100:Z106" si="38">V100+W100+X100+Y100</f>
        <v>3</v>
      </c>
      <c r="AA100" s="14">
        <f t="shared" si="26"/>
        <v>1.2295081967213115</v>
      </c>
      <c r="AB100" s="14">
        <v>0</v>
      </c>
      <c r="AC100" s="62">
        <f t="shared" si="27"/>
        <v>0</v>
      </c>
      <c r="AD100" s="64">
        <f t="shared" si="22"/>
        <v>8.36801502309293</v>
      </c>
    </row>
    <row r="101" spans="1:30" ht="15" hidden="1" outlineLevel="2" x14ac:dyDescent="0.25">
      <c r="A101" s="7">
        <v>54</v>
      </c>
      <c r="B101" s="8" t="s">
        <v>31</v>
      </c>
      <c r="C101" s="9" t="s">
        <v>67</v>
      </c>
      <c r="D101" s="10" t="s">
        <v>123</v>
      </c>
      <c r="E101" s="10">
        <v>23118.720000000001</v>
      </c>
      <c r="F101" s="10">
        <v>1916.03</v>
      </c>
      <c r="G101" s="11">
        <f t="shared" si="32"/>
        <v>8.2877858289732291</v>
      </c>
      <c r="H101" s="11">
        <v>507.62</v>
      </c>
      <c r="I101" s="11">
        <v>1.0900000000000001</v>
      </c>
      <c r="J101" s="11">
        <v>61.8</v>
      </c>
      <c r="K101" s="11">
        <v>321.24</v>
      </c>
      <c r="L101" s="11">
        <f t="shared" si="37"/>
        <v>891.75</v>
      </c>
      <c r="M101" s="11">
        <f t="shared" si="33"/>
        <v>3.8572637239431939</v>
      </c>
      <c r="N101" s="11">
        <v>1024.28</v>
      </c>
      <c r="O101" s="11">
        <f t="shared" si="34"/>
        <v>4.4305221050300361</v>
      </c>
      <c r="P101" s="12" t="s">
        <v>67</v>
      </c>
      <c r="Q101" s="12">
        <v>54</v>
      </c>
      <c r="R101" s="13" t="s">
        <v>123</v>
      </c>
      <c r="S101" s="13">
        <v>19615.86</v>
      </c>
      <c r="T101" s="13">
        <v>1062.27</v>
      </c>
      <c r="U101" s="14">
        <f t="shared" si="25"/>
        <v>5.4153628747350355</v>
      </c>
      <c r="V101" s="14">
        <v>287.97000000000003</v>
      </c>
      <c r="W101" s="14">
        <v>0.8</v>
      </c>
      <c r="X101" s="14">
        <v>55.05</v>
      </c>
      <c r="Y101" s="14">
        <v>240.2</v>
      </c>
      <c r="Z101" s="14">
        <f t="shared" si="38"/>
        <v>584.02</v>
      </c>
      <c r="AA101" s="14">
        <f t="shared" si="26"/>
        <v>2.9772847073745425</v>
      </c>
      <c r="AB101" s="14">
        <v>478.25</v>
      </c>
      <c r="AC101" s="62">
        <f t="shared" si="27"/>
        <v>2.438078167360493</v>
      </c>
      <c r="AD101" s="64">
        <f t="shared" si="22"/>
        <v>2.8724229542381936</v>
      </c>
    </row>
    <row r="102" spans="1:30" ht="15" hidden="1" outlineLevel="2" x14ac:dyDescent="0.25">
      <c r="A102" s="7">
        <v>54</v>
      </c>
      <c r="B102" s="8" t="s">
        <v>31</v>
      </c>
      <c r="C102" s="9" t="s">
        <v>67</v>
      </c>
      <c r="D102" s="10" t="s">
        <v>124</v>
      </c>
      <c r="E102" s="10">
        <v>34660.58</v>
      </c>
      <c r="F102" s="10">
        <v>3068.52</v>
      </c>
      <c r="G102" s="11">
        <f t="shared" si="32"/>
        <v>8.8530543920499891</v>
      </c>
      <c r="H102" s="11">
        <v>652.98</v>
      </c>
      <c r="I102" s="11">
        <v>2</v>
      </c>
      <c r="J102" s="11">
        <v>100.61</v>
      </c>
      <c r="K102" s="11">
        <v>392.61</v>
      </c>
      <c r="L102" s="11">
        <f t="shared" si="37"/>
        <v>1148.2</v>
      </c>
      <c r="M102" s="11">
        <f t="shared" si="33"/>
        <v>3.3126970177648496</v>
      </c>
      <c r="N102" s="11">
        <v>1920.32</v>
      </c>
      <c r="O102" s="11">
        <f t="shared" si="34"/>
        <v>5.5403573742851382</v>
      </c>
      <c r="P102" s="12" t="s">
        <v>67</v>
      </c>
      <c r="Q102" s="12">
        <v>54</v>
      </c>
      <c r="R102" s="13" t="s">
        <v>124</v>
      </c>
      <c r="S102" s="13">
        <v>35167.019999999997</v>
      </c>
      <c r="T102" s="13">
        <v>3036.84</v>
      </c>
      <c r="U102" s="14">
        <f t="shared" si="25"/>
        <v>8.6354772170061622</v>
      </c>
      <c r="V102" s="14">
        <v>474.2</v>
      </c>
      <c r="W102" s="14">
        <v>2.46</v>
      </c>
      <c r="X102" s="14">
        <v>112.1</v>
      </c>
      <c r="Y102" s="14">
        <v>452.11</v>
      </c>
      <c r="Z102" s="14">
        <f t="shared" si="38"/>
        <v>1040.8699999999999</v>
      </c>
      <c r="AA102" s="14">
        <f t="shared" si="26"/>
        <v>2.959790167037184</v>
      </c>
      <c r="AB102" s="14">
        <v>1995.97</v>
      </c>
      <c r="AC102" s="62">
        <f t="shared" si="27"/>
        <v>5.6756870499689773</v>
      </c>
      <c r="AD102" s="64">
        <f t="shared" si="22"/>
        <v>0.2175771750438269</v>
      </c>
    </row>
    <row r="103" spans="1:30" ht="15" hidden="1" outlineLevel="2" x14ac:dyDescent="0.25">
      <c r="A103" s="7">
        <v>54</v>
      </c>
      <c r="B103" s="8" t="s">
        <v>31</v>
      </c>
      <c r="C103" s="9" t="s">
        <v>67</v>
      </c>
      <c r="D103" s="10" t="s">
        <v>125</v>
      </c>
      <c r="E103" s="10">
        <v>21390</v>
      </c>
      <c r="F103" s="10">
        <v>1882.06</v>
      </c>
      <c r="G103" s="11">
        <f t="shared" si="32"/>
        <v>8.7987844787283773</v>
      </c>
      <c r="H103" s="11">
        <v>356.84</v>
      </c>
      <c r="I103" s="11">
        <v>4.91</v>
      </c>
      <c r="J103" s="11">
        <v>69.44</v>
      </c>
      <c r="K103" s="11">
        <v>342.02</v>
      </c>
      <c r="L103" s="11">
        <f t="shared" si="37"/>
        <v>773.21</v>
      </c>
      <c r="M103" s="11">
        <f t="shared" si="33"/>
        <v>3.6148200093501637</v>
      </c>
      <c r="N103" s="11">
        <v>1108.8499999999999</v>
      </c>
      <c r="O103" s="11">
        <f t="shared" si="34"/>
        <v>5.1839644693782132</v>
      </c>
      <c r="P103" s="12" t="s">
        <v>67</v>
      </c>
      <c r="Q103" s="12">
        <v>54</v>
      </c>
      <c r="R103" s="13" t="s">
        <v>125</v>
      </c>
      <c r="S103" s="13">
        <v>21889.77</v>
      </c>
      <c r="T103" s="13">
        <v>2208.89</v>
      </c>
      <c r="U103" s="14">
        <f t="shared" si="25"/>
        <v>10.090969434580629</v>
      </c>
      <c r="V103" s="14">
        <v>342.79</v>
      </c>
      <c r="W103" s="14">
        <v>6.49</v>
      </c>
      <c r="X103" s="14">
        <v>54.51</v>
      </c>
      <c r="Y103" s="14">
        <v>306.39</v>
      </c>
      <c r="Z103" s="14">
        <f t="shared" si="38"/>
        <v>710.18000000000006</v>
      </c>
      <c r="AA103" s="14">
        <f t="shared" si="26"/>
        <v>3.2443465600597903</v>
      </c>
      <c r="AB103" s="14">
        <v>1498.71</v>
      </c>
      <c r="AC103" s="62">
        <f t="shared" si="27"/>
        <v>6.846622874520838</v>
      </c>
      <c r="AD103" s="64">
        <f t="shared" si="22"/>
        <v>-1.2921849558522513</v>
      </c>
    </row>
    <row r="104" spans="1:30" ht="15" hidden="1" outlineLevel="2" x14ac:dyDescent="0.25">
      <c r="A104" s="7">
        <v>54</v>
      </c>
      <c r="B104" s="8" t="s">
        <v>31</v>
      </c>
      <c r="C104" s="9" t="s">
        <v>67</v>
      </c>
      <c r="D104" s="10" t="s">
        <v>126</v>
      </c>
      <c r="E104" s="10">
        <v>22961.06</v>
      </c>
      <c r="F104" s="10">
        <v>2516.5300000000002</v>
      </c>
      <c r="G104" s="11">
        <f t="shared" si="32"/>
        <v>10.959990523085608</v>
      </c>
      <c r="H104" s="11">
        <v>325.89999999999998</v>
      </c>
      <c r="I104" s="11">
        <v>12.7</v>
      </c>
      <c r="J104" s="11">
        <v>50.8</v>
      </c>
      <c r="K104" s="11">
        <v>283.98</v>
      </c>
      <c r="L104" s="11">
        <f t="shared" si="37"/>
        <v>673.38</v>
      </c>
      <c r="M104" s="11">
        <f t="shared" si="33"/>
        <v>2.9327043263682078</v>
      </c>
      <c r="N104" s="11">
        <v>1843.15</v>
      </c>
      <c r="O104" s="11">
        <f t="shared" si="34"/>
        <v>8.0272861967173981</v>
      </c>
      <c r="P104" s="12" t="s">
        <v>67</v>
      </c>
      <c r="Q104" s="12">
        <v>54</v>
      </c>
      <c r="R104" s="13" t="s">
        <v>126</v>
      </c>
      <c r="S104" s="13">
        <v>22296.17</v>
      </c>
      <c r="T104" s="13">
        <v>2546.62</v>
      </c>
      <c r="U104" s="14">
        <f t="shared" si="25"/>
        <v>11.421782306109076</v>
      </c>
      <c r="V104" s="14">
        <v>297.05</v>
      </c>
      <c r="W104" s="14">
        <v>1.4</v>
      </c>
      <c r="X104" s="14">
        <v>68.7</v>
      </c>
      <c r="Y104" s="14">
        <v>314.27</v>
      </c>
      <c r="Z104" s="14">
        <f t="shared" si="38"/>
        <v>681.42</v>
      </c>
      <c r="AA104" s="14">
        <f t="shared" si="26"/>
        <v>3.0562199696181005</v>
      </c>
      <c r="AB104" s="14">
        <v>1865.19</v>
      </c>
      <c r="AC104" s="62">
        <f t="shared" si="27"/>
        <v>8.3655174857385823</v>
      </c>
      <c r="AD104" s="64">
        <f t="shared" si="22"/>
        <v>-0.46179178302346813</v>
      </c>
    </row>
    <row r="105" spans="1:30" ht="15" hidden="1" outlineLevel="2" x14ac:dyDescent="0.25">
      <c r="A105" s="7">
        <v>54</v>
      </c>
      <c r="B105" s="8" t="s">
        <v>31</v>
      </c>
      <c r="C105" s="9" t="s">
        <v>67</v>
      </c>
      <c r="D105" s="10" t="s">
        <v>127</v>
      </c>
      <c r="E105" s="10">
        <v>10405.61</v>
      </c>
      <c r="F105" s="10">
        <v>728.72</v>
      </c>
      <c r="G105" s="11">
        <f t="shared" si="32"/>
        <v>7.0031454186731965</v>
      </c>
      <c r="H105" s="11">
        <v>152.35</v>
      </c>
      <c r="I105" s="11">
        <v>0</v>
      </c>
      <c r="J105" s="11">
        <v>14.66</v>
      </c>
      <c r="K105" s="11">
        <v>133.08000000000001</v>
      </c>
      <c r="L105" s="11">
        <f t="shared" si="37"/>
        <v>300.09000000000003</v>
      </c>
      <c r="M105" s="11">
        <f t="shared" si="33"/>
        <v>2.8839251134724444</v>
      </c>
      <c r="N105" s="11">
        <v>428.63</v>
      </c>
      <c r="O105" s="11">
        <f t="shared" si="34"/>
        <v>4.1192203052007521</v>
      </c>
      <c r="P105" s="12" t="s">
        <v>67</v>
      </c>
      <c r="Q105" s="12">
        <v>54</v>
      </c>
      <c r="R105" s="13" t="s">
        <v>127</v>
      </c>
      <c r="S105" s="13">
        <v>12223.05</v>
      </c>
      <c r="T105" s="13">
        <v>1102.98</v>
      </c>
      <c r="U105" s="14">
        <f t="shared" si="25"/>
        <v>9.0237706628051111</v>
      </c>
      <c r="V105" s="14">
        <v>183.33</v>
      </c>
      <c r="W105" s="14">
        <v>0</v>
      </c>
      <c r="X105" s="14">
        <v>35.5</v>
      </c>
      <c r="Y105" s="14">
        <v>155.38999999999999</v>
      </c>
      <c r="Z105" s="14">
        <f t="shared" si="38"/>
        <v>374.22</v>
      </c>
      <c r="AA105" s="14">
        <f t="shared" si="26"/>
        <v>3.0615926466798387</v>
      </c>
      <c r="AB105" s="14">
        <v>728.76</v>
      </c>
      <c r="AC105" s="62">
        <f t="shared" si="27"/>
        <v>5.9621780161252715</v>
      </c>
      <c r="AD105" s="64">
        <f t="shared" si="22"/>
        <v>-2.0206252441319146</v>
      </c>
    </row>
    <row r="106" spans="1:30" ht="15" hidden="1" outlineLevel="2" x14ac:dyDescent="0.25">
      <c r="A106" s="7">
        <v>54</v>
      </c>
      <c r="B106" s="8" t="s">
        <v>31</v>
      </c>
      <c r="C106" s="9" t="s">
        <v>67</v>
      </c>
      <c r="D106" s="10" t="s">
        <v>128</v>
      </c>
      <c r="E106" s="10">
        <v>126.09</v>
      </c>
      <c r="F106" s="10">
        <v>4.2</v>
      </c>
      <c r="G106" s="11">
        <f t="shared" si="32"/>
        <v>3.3309540804187483</v>
      </c>
      <c r="H106" s="11">
        <v>2.4</v>
      </c>
      <c r="I106" s="11">
        <v>0</v>
      </c>
      <c r="J106" s="11">
        <v>1.8</v>
      </c>
      <c r="K106" s="11">
        <v>0</v>
      </c>
      <c r="L106" s="11">
        <f t="shared" si="37"/>
        <v>4.2</v>
      </c>
      <c r="M106" s="11">
        <f t="shared" si="33"/>
        <v>3.3309540804187483</v>
      </c>
      <c r="N106" s="11">
        <v>0</v>
      </c>
      <c r="O106" s="11">
        <f t="shared" si="34"/>
        <v>0</v>
      </c>
      <c r="P106" s="12" t="s">
        <v>67</v>
      </c>
      <c r="Q106" s="12">
        <v>54</v>
      </c>
      <c r="R106" s="13" t="s">
        <v>128</v>
      </c>
      <c r="S106" s="13">
        <v>297.74</v>
      </c>
      <c r="T106" s="13">
        <v>9.1999999999999993</v>
      </c>
      <c r="U106" s="14">
        <f t="shared" si="25"/>
        <v>3.0899442466581575</v>
      </c>
      <c r="V106" s="14">
        <v>8</v>
      </c>
      <c r="W106" s="14">
        <v>0</v>
      </c>
      <c r="X106" s="14">
        <v>0</v>
      </c>
      <c r="Y106" s="14">
        <v>0</v>
      </c>
      <c r="Z106" s="14">
        <f t="shared" si="38"/>
        <v>8</v>
      </c>
      <c r="AA106" s="14">
        <f t="shared" si="26"/>
        <v>2.6869080405723111</v>
      </c>
      <c r="AB106" s="14">
        <v>1.2</v>
      </c>
      <c r="AC106" s="62">
        <f t="shared" si="27"/>
        <v>0.40303620608584673</v>
      </c>
      <c r="AD106" s="64">
        <f t="shared" si="22"/>
        <v>0.24100983376059082</v>
      </c>
    </row>
    <row r="107" spans="1:30" ht="15" outlineLevel="1" collapsed="1" x14ac:dyDescent="0.25">
      <c r="A107" s="7"/>
      <c r="B107" s="8" t="s">
        <v>84</v>
      </c>
      <c r="C107" s="9" t="s">
        <v>67</v>
      </c>
      <c r="D107" s="10"/>
      <c r="E107" s="10">
        <f>SUBTOTAL(9,E100:E106)</f>
        <v>112985.06</v>
      </c>
      <c r="F107" s="10">
        <f>SUBTOTAL(9,F100:F106)</f>
        <v>10147.060000000001</v>
      </c>
      <c r="G107" s="11">
        <f t="shared" si="32"/>
        <v>8.980886499507104</v>
      </c>
      <c r="H107" s="11"/>
      <c r="I107" s="11"/>
      <c r="J107" s="11"/>
      <c r="K107" s="11"/>
      <c r="L107" s="11">
        <f>SUBTOTAL(9,L100:L106)</f>
        <v>3806.83</v>
      </c>
      <c r="M107" s="11">
        <f t="shared" si="33"/>
        <v>3.3693215722503491</v>
      </c>
      <c r="N107" s="11">
        <f>SUBTOTAL(9,N100:N106)</f>
        <v>6340.2300000000005</v>
      </c>
      <c r="O107" s="11">
        <f t="shared" si="34"/>
        <v>5.6115649272567545</v>
      </c>
      <c r="P107" s="12" t="s">
        <v>67</v>
      </c>
      <c r="Q107" s="12"/>
      <c r="R107" s="13"/>
      <c r="S107" s="13">
        <f>SUBTOTAL(9,S100:S106)</f>
        <v>111733.61</v>
      </c>
      <c r="T107" s="13">
        <f>SUBTOTAL(9,T100:T106)</f>
        <v>9969.7999999999993</v>
      </c>
      <c r="U107" s="14">
        <f t="shared" si="25"/>
        <v>8.9228299345201485</v>
      </c>
      <c r="V107" s="14"/>
      <c r="W107" s="14"/>
      <c r="X107" s="14"/>
      <c r="Y107" s="14"/>
      <c r="Z107" s="14">
        <f>SUBTOTAL(9,Z100:Z106)</f>
        <v>3401.71</v>
      </c>
      <c r="AA107" s="14">
        <f t="shared" si="26"/>
        <v>3.0444823182567897</v>
      </c>
      <c r="AB107" s="14">
        <f>SUBTOTAL(9,AB100:AB106)</f>
        <v>6568.0800000000008</v>
      </c>
      <c r="AC107" s="62">
        <f t="shared" si="27"/>
        <v>5.8783386664048543</v>
      </c>
      <c r="AD107" s="64">
        <f t="shared" si="22"/>
        <v>5.805656498695555E-2</v>
      </c>
    </row>
    <row r="108" spans="1:30" ht="15" hidden="1" outlineLevel="2" x14ac:dyDescent="0.25">
      <c r="A108" s="7">
        <v>53</v>
      </c>
      <c r="B108" s="8" t="s">
        <v>63</v>
      </c>
      <c r="C108" s="9" t="s">
        <v>67</v>
      </c>
      <c r="D108" s="10" t="s">
        <v>122</v>
      </c>
      <c r="E108" s="10">
        <v>123</v>
      </c>
      <c r="F108" s="10">
        <v>10</v>
      </c>
      <c r="G108" s="11">
        <f t="shared" si="32"/>
        <v>8.1300813008130088</v>
      </c>
      <c r="H108" s="11">
        <v>0</v>
      </c>
      <c r="I108" s="11">
        <v>0</v>
      </c>
      <c r="J108" s="11">
        <v>0</v>
      </c>
      <c r="K108" s="11">
        <v>0</v>
      </c>
      <c r="L108" s="11">
        <f t="shared" ref="L108:L114" si="39">H108+I108+J108+K108</f>
        <v>0</v>
      </c>
      <c r="M108" s="11">
        <f t="shared" si="33"/>
        <v>0</v>
      </c>
      <c r="N108" s="11">
        <v>10</v>
      </c>
      <c r="O108" s="11">
        <f t="shared" si="34"/>
        <v>8.1300813008130088</v>
      </c>
      <c r="P108" s="12" t="s">
        <v>67</v>
      </c>
      <c r="Q108" s="12">
        <v>53</v>
      </c>
      <c r="R108" s="13" t="s">
        <v>122</v>
      </c>
      <c r="S108" s="13">
        <v>0</v>
      </c>
      <c r="T108" s="13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f t="shared" ref="Z108:Z114" si="40">V108+W108+X108+Y108</f>
        <v>0</v>
      </c>
      <c r="AA108" s="14">
        <v>0</v>
      </c>
      <c r="AB108" s="14">
        <v>0</v>
      </c>
      <c r="AC108" s="62">
        <v>0</v>
      </c>
      <c r="AD108" s="64">
        <f t="shared" si="22"/>
        <v>8.1300813008130088</v>
      </c>
    </row>
    <row r="109" spans="1:30" ht="15" hidden="1" outlineLevel="2" x14ac:dyDescent="0.25">
      <c r="A109" s="7">
        <v>53</v>
      </c>
      <c r="B109" s="8" t="s">
        <v>63</v>
      </c>
      <c r="C109" s="9" t="s">
        <v>67</v>
      </c>
      <c r="D109" s="10" t="s">
        <v>123</v>
      </c>
      <c r="E109" s="10">
        <v>15442.79</v>
      </c>
      <c r="F109" s="10">
        <v>1078.8599999999999</v>
      </c>
      <c r="G109" s="11">
        <f t="shared" si="32"/>
        <v>6.9861728353490511</v>
      </c>
      <c r="H109" s="11">
        <v>291.19</v>
      </c>
      <c r="I109" s="11">
        <v>5.0999999999999996</v>
      </c>
      <c r="J109" s="11">
        <v>53.34</v>
      </c>
      <c r="K109" s="11">
        <v>178.14</v>
      </c>
      <c r="L109" s="11">
        <f t="shared" si="39"/>
        <v>527.77</v>
      </c>
      <c r="M109" s="11">
        <f t="shared" si="33"/>
        <v>3.4175819265819194</v>
      </c>
      <c r="N109" s="11">
        <v>551.09</v>
      </c>
      <c r="O109" s="11">
        <f t="shared" si="34"/>
        <v>3.568590908767133</v>
      </c>
      <c r="P109" s="12" t="s">
        <v>67</v>
      </c>
      <c r="Q109" s="12">
        <v>53</v>
      </c>
      <c r="R109" s="13" t="s">
        <v>123</v>
      </c>
      <c r="S109" s="13">
        <v>15135.47</v>
      </c>
      <c r="T109" s="13">
        <v>999.79</v>
      </c>
      <c r="U109" s="14">
        <f t="shared" ref="U109:U131" si="41">T109*100/S109</f>
        <v>6.6056092080391293</v>
      </c>
      <c r="V109" s="14">
        <v>375.54</v>
      </c>
      <c r="W109" s="14">
        <v>2</v>
      </c>
      <c r="X109" s="14">
        <v>54.75</v>
      </c>
      <c r="Y109" s="14">
        <v>257.39999999999998</v>
      </c>
      <c r="Z109" s="14">
        <f t="shared" si="40"/>
        <v>689.69</v>
      </c>
      <c r="AA109" s="14">
        <f t="shared" ref="AA109:AA131" si="42">Z109*100/S109</f>
        <v>4.5567795383955705</v>
      </c>
      <c r="AB109" s="14">
        <v>310.10000000000002</v>
      </c>
      <c r="AC109" s="62">
        <f t="shared" ref="AC109:AC131" si="43">AB109*100/S109</f>
        <v>2.0488296696435593</v>
      </c>
      <c r="AD109" s="64">
        <f t="shared" si="22"/>
        <v>0.38056362730992177</v>
      </c>
    </row>
    <row r="110" spans="1:30" ht="15" hidden="1" outlineLevel="2" x14ac:dyDescent="0.25">
      <c r="A110" s="7">
        <v>53</v>
      </c>
      <c r="B110" s="8" t="s">
        <v>63</v>
      </c>
      <c r="C110" s="9" t="s">
        <v>67</v>
      </c>
      <c r="D110" s="10" t="s">
        <v>124</v>
      </c>
      <c r="E110" s="10">
        <v>24290.03</v>
      </c>
      <c r="F110" s="10">
        <v>1970.87</v>
      </c>
      <c r="G110" s="11">
        <f t="shared" si="32"/>
        <v>8.1139051701459408</v>
      </c>
      <c r="H110" s="11">
        <v>431.27</v>
      </c>
      <c r="I110" s="11">
        <v>7</v>
      </c>
      <c r="J110" s="11">
        <v>80.66</v>
      </c>
      <c r="K110" s="11">
        <v>386.48</v>
      </c>
      <c r="L110" s="11">
        <f t="shared" si="39"/>
        <v>905.41</v>
      </c>
      <c r="M110" s="11">
        <f t="shared" si="33"/>
        <v>3.7274964254881531</v>
      </c>
      <c r="N110" s="11">
        <v>1065.46</v>
      </c>
      <c r="O110" s="11">
        <f t="shared" si="34"/>
        <v>4.3864087446577882</v>
      </c>
      <c r="P110" s="12" t="s">
        <v>67</v>
      </c>
      <c r="Q110" s="12">
        <v>53</v>
      </c>
      <c r="R110" s="13" t="s">
        <v>124</v>
      </c>
      <c r="S110" s="13">
        <v>23151.09</v>
      </c>
      <c r="T110" s="13">
        <v>2233.4</v>
      </c>
      <c r="U110" s="14">
        <f t="shared" si="41"/>
        <v>9.6470619741878245</v>
      </c>
      <c r="V110" s="14">
        <v>431.32</v>
      </c>
      <c r="W110" s="14">
        <v>1.8</v>
      </c>
      <c r="X110" s="14">
        <v>44.57</v>
      </c>
      <c r="Y110" s="14">
        <v>295.14999999999998</v>
      </c>
      <c r="Z110" s="14">
        <f t="shared" si="40"/>
        <v>772.83999999999992</v>
      </c>
      <c r="AA110" s="14">
        <f t="shared" si="42"/>
        <v>3.3382445491767334</v>
      </c>
      <c r="AB110" s="14">
        <v>1460.56</v>
      </c>
      <c r="AC110" s="62">
        <f t="shared" si="43"/>
        <v>6.3088174250110898</v>
      </c>
      <c r="AD110" s="64">
        <f t="shared" si="22"/>
        <v>-1.5331568040418837</v>
      </c>
    </row>
    <row r="111" spans="1:30" ht="15" hidden="1" outlineLevel="2" x14ac:dyDescent="0.25">
      <c r="A111" s="7">
        <v>53</v>
      </c>
      <c r="B111" s="8" t="s">
        <v>63</v>
      </c>
      <c r="C111" s="9" t="s">
        <v>67</v>
      </c>
      <c r="D111" s="10" t="s">
        <v>125</v>
      </c>
      <c r="E111" s="10">
        <v>13567.19</v>
      </c>
      <c r="F111" s="10">
        <v>1249.3399999999999</v>
      </c>
      <c r="G111" s="11">
        <f t="shared" si="32"/>
        <v>9.2085391300630413</v>
      </c>
      <c r="H111" s="11">
        <v>187.22</v>
      </c>
      <c r="I111" s="11">
        <v>2</v>
      </c>
      <c r="J111" s="11">
        <v>30.5</v>
      </c>
      <c r="K111" s="11">
        <v>206</v>
      </c>
      <c r="L111" s="11">
        <f t="shared" si="39"/>
        <v>425.72</v>
      </c>
      <c r="M111" s="11">
        <f t="shared" si="33"/>
        <v>3.1378642150659051</v>
      </c>
      <c r="N111" s="11">
        <v>823.62</v>
      </c>
      <c r="O111" s="11">
        <f t="shared" si="34"/>
        <v>6.0706749149971362</v>
      </c>
      <c r="P111" s="12" t="s">
        <v>67</v>
      </c>
      <c r="Q111" s="12">
        <v>53</v>
      </c>
      <c r="R111" s="13" t="s">
        <v>125</v>
      </c>
      <c r="S111" s="13">
        <v>13969.51</v>
      </c>
      <c r="T111" s="13">
        <v>1038.8800000000001</v>
      </c>
      <c r="U111" s="14">
        <f t="shared" si="41"/>
        <v>7.4367676461092778</v>
      </c>
      <c r="V111" s="14">
        <v>233.38</v>
      </c>
      <c r="W111" s="14">
        <v>5</v>
      </c>
      <c r="X111" s="14">
        <v>40.270000000000003</v>
      </c>
      <c r="Y111" s="14">
        <v>242.94</v>
      </c>
      <c r="Z111" s="14">
        <f t="shared" si="40"/>
        <v>521.58999999999992</v>
      </c>
      <c r="AA111" s="14">
        <f t="shared" si="42"/>
        <v>3.7337744845739036</v>
      </c>
      <c r="AB111" s="14">
        <v>517.29</v>
      </c>
      <c r="AC111" s="62">
        <f t="shared" si="43"/>
        <v>3.7029931615353724</v>
      </c>
      <c r="AD111" s="64">
        <f t="shared" si="22"/>
        <v>1.7717714839537635</v>
      </c>
    </row>
    <row r="112" spans="1:30" ht="15" hidden="1" outlineLevel="2" x14ac:dyDescent="0.25">
      <c r="A112" s="7">
        <v>53</v>
      </c>
      <c r="B112" s="8" t="s">
        <v>63</v>
      </c>
      <c r="C112" s="9" t="s">
        <v>67</v>
      </c>
      <c r="D112" s="10" t="s">
        <v>126</v>
      </c>
      <c r="E112" s="10">
        <v>9973.7099999999991</v>
      </c>
      <c r="F112" s="10">
        <v>1053.22</v>
      </c>
      <c r="G112" s="11">
        <f t="shared" si="32"/>
        <v>10.55996214046729</v>
      </c>
      <c r="H112" s="11">
        <v>121.27</v>
      </c>
      <c r="I112" s="11">
        <v>0</v>
      </c>
      <c r="J112" s="11">
        <v>28.5</v>
      </c>
      <c r="K112" s="11">
        <v>145.84</v>
      </c>
      <c r="L112" s="11">
        <f t="shared" si="39"/>
        <v>295.61</v>
      </c>
      <c r="M112" s="11">
        <f t="shared" si="33"/>
        <v>2.9638920722579662</v>
      </c>
      <c r="N112" s="11">
        <v>757.6</v>
      </c>
      <c r="O112" s="11">
        <f t="shared" si="34"/>
        <v>7.5959698046163373</v>
      </c>
      <c r="P112" s="12" t="s">
        <v>67</v>
      </c>
      <c r="Q112" s="12">
        <v>53</v>
      </c>
      <c r="R112" s="13" t="s">
        <v>126</v>
      </c>
      <c r="S112" s="13">
        <v>9990.58</v>
      </c>
      <c r="T112" s="13">
        <v>1060.17</v>
      </c>
      <c r="U112" s="14">
        <f t="shared" si="41"/>
        <v>10.611696217837203</v>
      </c>
      <c r="V112" s="14">
        <v>165</v>
      </c>
      <c r="W112" s="14">
        <v>1</v>
      </c>
      <c r="X112" s="14">
        <v>41.6</v>
      </c>
      <c r="Y112" s="14">
        <v>136.69999999999999</v>
      </c>
      <c r="Z112" s="14">
        <f t="shared" si="40"/>
        <v>344.29999999999995</v>
      </c>
      <c r="AA112" s="14">
        <f t="shared" si="42"/>
        <v>3.4462463640749581</v>
      </c>
      <c r="AB112" s="14">
        <v>715.87</v>
      </c>
      <c r="AC112" s="62">
        <f t="shared" si="43"/>
        <v>7.1654498537622437</v>
      </c>
      <c r="AD112" s="64">
        <f t="shared" si="22"/>
        <v>-5.1734077369912868E-2</v>
      </c>
    </row>
    <row r="113" spans="1:30" ht="15" hidden="1" outlineLevel="2" x14ac:dyDescent="0.25">
      <c r="A113" s="7">
        <v>53</v>
      </c>
      <c r="B113" s="8" t="s">
        <v>63</v>
      </c>
      <c r="C113" s="9" t="s">
        <v>67</v>
      </c>
      <c r="D113" s="10" t="s">
        <v>127</v>
      </c>
      <c r="E113" s="10">
        <v>4829.57</v>
      </c>
      <c r="F113" s="10">
        <v>588.6</v>
      </c>
      <c r="G113" s="11">
        <f t="shared" si="32"/>
        <v>12.1874204121692</v>
      </c>
      <c r="H113" s="11">
        <v>55.18</v>
      </c>
      <c r="I113" s="11">
        <v>2.64</v>
      </c>
      <c r="J113" s="11">
        <v>6.8</v>
      </c>
      <c r="K113" s="11">
        <v>36.119999999999997</v>
      </c>
      <c r="L113" s="11">
        <f t="shared" si="39"/>
        <v>100.74000000000001</v>
      </c>
      <c r="M113" s="11">
        <f t="shared" si="33"/>
        <v>2.0858999869553605</v>
      </c>
      <c r="N113" s="11">
        <v>487.85</v>
      </c>
      <c r="O113" s="11">
        <f t="shared" si="34"/>
        <v>10.101313367442652</v>
      </c>
      <c r="P113" s="12" t="s">
        <v>67</v>
      </c>
      <c r="Q113" s="12">
        <v>53</v>
      </c>
      <c r="R113" s="13" t="s">
        <v>127</v>
      </c>
      <c r="S113" s="13">
        <v>5643.94</v>
      </c>
      <c r="T113" s="13">
        <v>791.04</v>
      </c>
      <c r="U113" s="14">
        <f t="shared" si="41"/>
        <v>14.015740776833207</v>
      </c>
      <c r="V113" s="14">
        <v>69.88</v>
      </c>
      <c r="W113" s="14">
        <v>0</v>
      </c>
      <c r="X113" s="14">
        <v>9</v>
      </c>
      <c r="Y113" s="14">
        <v>42.4</v>
      </c>
      <c r="Z113" s="14">
        <f t="shared" si="40"/>
        <v>121.28</v>
      </c>
      <c r="AA113" s="14">
        <f t="shared" si="42"/>
        <v>2.1488534605258032</v>
      </c>
      <c r="AB113" s="14">
        <v>669.76</v>
      </c>
      <c r="AC113" s="62">
        <f t="shared" si="43"/>
        <v>11.866887316307404</v>
      </c>
      <c r="AD113" s="64">
        <f t="shared" si="22"/>
        <v>-1.8283203646640072</v>
      </c>
    </row>
    <row r="114" spans="1:30" ht="15" hidden="1" outlineLevel="2" x14ac:dyDescent="0.25">
      <c r="A114" s="7">
        <v>53</v>
      </c>
      <c r="B114" s="8" t="s">
        <v>63</v>
      </c>
      <c r="C114" s="9" t="s">
        <v>67</v>
      </c>
      <c r="D114" s="10" t="s">
        <v>128</v>
      </c>
      <c r="E114" s="10">
        <v>303.79000000000002</v>
      </c>
      <c r="F114" s="10">
        <v>3.2</v>
      </c>
      <c r="G114" s="11">
        <f t="shared" si="32"/>
        <v>1.0533592284143651</v>
      </c>
      <c r="H114" s="11">
        <v>0.8</v>
      </c>
      <c r="I114" s="11">
        <v>0</v>
      </c>
      <c r="J114" s="11">
        <v>2.4</v>
      </c>
      <c r="K114" s="11">
        <v>0</v>
      </c>
      <c r="L114" s="11">
        <f t="shared" si="39"/>
        <v>3.2</v>
      </c>
      <c r="M114" s="11">
        <f t="shared" si="33"/>
        <v>1.0533592284143651</v>
      </c>
      <c r="N114" s="11">
        <v>0</v>
      </c>
      <c r="O114" s="11">
        <f t="shared" si="34"/>
        <v>0</v>
      </c>
      <c r="P114" s="12" t="s">
        <v>67</v>
      </c>
      <c r="Q114" s="12">
        <v>53</v>
      </c>
      <c r="R114" s="13" t="s">
        <v>128</v>
      </c>
      <c r="S114" s="13">
        <v>339.55</v>
      </c>
      <c r="T114" s="13">
        <v>0</v>
      </c>
      <c r="U114" s="14">
        <f t="shared" si="41"/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f t="shared" si="40"/>
        <v>0</v>
      </c>
      <c r="AA114" s="14">
        <f t="shared" si="42"/>
        <v>0</v>
      </c>
      <c r="AB114" s="14">
        <v>0</v>
      </c>
      <c r="AC114" s="62">
        <f t="shared" si="43"/>
        <v>0</v>
      </c>
      <c r="AD114" s="64">
        <f t="shared" si="22"/>
        <v>1.0533592284143651</v>
      </c>
    </row>
    <row r="115" spans="1:30" ht="15" outlineLevel="1" collapsed="1" x14ac:dyDescent="0.25">
      <c r="A115" s="7"/>
      <c r="B115" s="8" t="s">
        <v>85</v>
      </c>
      <c r="C115" s="9" t="s">
        <v>67</v>
      </c>
      <c r="D115" s="10"/>
      <c r="E115" s="10">
        <f>SUBTOTAL(9,E108:E114)</f>
        <v>68530.080000000002</v>
      </c>
      <c r="F115" s="10">
        <f>SUBTOTAL(9,F108:F114)</f>
        <v>5954.09</v>
      </c>
      <c r="G115" s="11">
        <f t="shared" si="32"/>
        <v>8.6882869536997482</v>
      </c>
      <c r="H115" s="11"/>
      <c r="I115" s="11"/>
      <c r="J115" s="11"/>
      <c r="K115" s="11"/>
      <c r="L115" s="11">
        <f>SUBTOTAL(9,L108:L114)</f>
        <v>2258.4499999999998</v>
      </c>
      <c r="M115" s="11">
        <f t="shared" si="33"/>
        <v>3.295560139430743</v>
      </c>
      <c r="N115" s="11">
        <f>SUBTOTAL(9,N108:N114)</f>
        <v>3695.62</v>
      </c>
      <c r="O115" s="11">
        <f t="shared" si="34"/>
        <v>5.3926976300042258</v>
      </c>
      <c r="P115" s="12" t="s">
        <v>67</v>
      </c>
      <c r="Q115" s="12"/>
      <c r="R115" s="13"/>
      <c r="S115" s="13">
        <f>SUBTOTAL(9,S108:S114)</f>
        <v>68230.14</v>
      </c>
      <c r="T115" s="13">
        <f>SUBTOTAL(9,T108:T114)</f>
        <v>6123.28</v>
      </c>
      <c r="U115" s="14">
        <f t="shared" si="41"/>
        <v>8.9744502942541224</v>
      </c>
      <c r="V115" s="14"/>
      <c r="W115" s="14"/>
      <c r="X115" s="14"/>
      <c r="Y115" s="14"/>
      <c r="Z115" s="14">
        <f>SUBTOTAL(9,Z108:Z114)</f>
        <v>2449.7000000000003</v>
      </c>
      <c r="AA115" s="14">
        <f t="shared" si="42"/>
        <v>3.590348781345019</v>
      </c>
      <c r="AB115" s="14">
        <f>SUBTOTAL(9,AB108:AB114)</f>
        <v>3673.58</v>
      </c>
      <c r="AC115" s="62">
        <f t="shared" si="43"/>
        <v>5.3841015129091048</v>
      </c>
      <c r="AD115" s="64">
        <f t="shared" si="22"/>
        <v>-0.2861633405543742</v>
      </c>
    </row>
    <row r="116" spans="1:30" ht="15" hidden="1" outlineLevel="2" x14ac:dyDescent="0.25">
      <c r="A116" s="7">
        <v>67</v>
      </c>
      <c r="B116" s="8" t="s">
        <v>38</v>
      </c>
      <c r="C116" s="9" t="s">
        <v>67</v>
      </c>
      <c r="D116" s="10" t="s">
        <v>122</v>
      </c>
      <c r="E116" s="10">
        <v>563.82000000000005</v>
      </c>
      <c r="F116" s="10">
        <v>83</v>
      </c>
      <c r="G116" s="11">
        <f t="shared" si="32"/>
        <v>14.721010251498704</v>
      </c>
      <c r="H116" s="11">
        <v>31</v>
      </c>
      <c r="I116" s="11">
        <v>0</v>
      </c>
      <c r="J116" s="11">
        <v>8</v>
      </c>
      <c r="K116" s="11">
        <v>10</v>
      </c>
      <c r="L116" s="11">
        <f t="shared" ref="L116:L122" si="44">H116+I116+J116+K116</f>
        <v>49</v>
      </c>
      <c r="M116" s="11">
        <f t="shared" si="33"/>
        <v>8.6907168954630905</v>
      </c>
      <c r="N116" s="11">
        <v>34</v>
      </c>
      <c r="O116" s="11">
        <f t="shared" si="34"/>
        <v>6.0302933560356138</v>
      </c>
      <c r="P116" s="12" t="s">
        <v>67</v>
      </c>
      <c r="Q116" s="12">
        <v>67</v>
      </c>
      <c r="R116" s="13" t="s">
        <v>122</v>
      </c>
      <c r="S116" s="13">
        <v>244</v>
      </c>
      <c r="T116" s="13">
        <v>25</v>
      </c>
      <c r="U116" s="14">
        <f t="shared" si="41"/>
        <v>10.245901639344263</v>
      </c>
      <c r="V116" s="14">
        <v>2</v>
      </c>
      <c r="W116" s="14">
        <v>0</v>
      </c>
      <c r="X116" s="14">
        <v>5</v>
      </c>
      <c r="Y116" s="14">
        <v>18</v>
      </c>
      <c r="Z116" s="14">
        <f t="shared" ref="Z116:Z122" si="45">V116+W116+X116+Y116</f>
        <v>25</v>
      </c>
      <c r="AA116" s="14">
        <f t="shared" si="42"/>
        <v>10.245901639344263</v>
      </c>
      <c r="AB116" s="14">
        <v>0</v>
      </c>
      <c r="AC116" s="62">
        <f t="shared" si="43"/>
        <v>0</v>
      </c>
      <c r="AD116" s="64">
        <f t="shared" si="22"/>
        <v>4.4751086121544414</v>
      </c>
    </row>
    <row r="117" spans="1:30" ht="15" hidden="1" outlineLevel="2" x14ac:dyDescent="0.25">
      <c r="A117" s="7">
        <v>67</v>
      </c>
      <c r="B117" s="8" t="s">
        <v>38</v>
      </c>
      <c r="C117" s="9" t="s">
        <v>67</v>
      </c>
      <c r="D117" s="10" t="s">
        <v>123</v>
      </c>
      <c r="E117" s="10">
        <v>11962.53</v>
      </c>
      <c r="F117" s="10">
        <v>981.51</v>
      </c>
      <c r="G117" s="11">
        <f t="shared" si="32"/>
        <v>8.204869705655911</v>
      </c>
      <c r="H117" s="11">
        <v>173.73</v>
      </c>
      <c r="I117" s="11">
        <v>0.69</v>
      </c>
      <c r="J117" s="11">
        <v>51.49</v>
      </c>
      <c r="K117" s="11">
        <v>184.7</v>
      </c>
      <c r="L117" s="11">
        <f t="shared" si="44"/>
        <v>410.61</v>
      </c>
      <c r="M117" s="11">
        <f t="shared" si="33"/>
        <v>3.432467880958292</v>
      </c>
      <c r="N117" s="11">
        <v>570.9</v>
      </c>
      <c r="O117" s="11">
        <f t="shared" si="34"/>
        <v>4.7724018246976181</v>
      </c>
      <c r="P117" s="12" t="s">
        <v>67</v>
      </c>
      <c r="Q117" s="12">
        <v>67</v>
      </c>
      <c r="R117" s="13" t="s">
        <v>123</v>
      </c>
      <c r="S117" s="13">
        <v>9420.89</v>
      </c>
      <c r="T117" s="13">
        <v>645.80999999999995</v>
      </c>
      <c r="U117" s="14">
        <f t="shared" si="41"/>
        <v>6.8550848168272847</v>
      </c>
      <c r="V117" s="14">
        <v>138.24</v>
      </c>
      <c r="W117" s="14">
        <v>0</v>
      </c>
      <c r="X117" s="14">
        <v>45.58</v>
      </c>
      <c r="Y117" s="14">
        <v>111.02</v>
      </c>
      <c r="Z117" s="14">
        <f t="shared" si="45"/>
        <v>294.83999999999997</v>
      </c>
      <c r="AA117" s="14">
        <f t="shared" si="42"/>
        <v>3.1296406178184863</v>
      </c>
      <c r="AB117" s="14">
        <v>350.96</v>
      </c>
      <c r="AC117" s="62">
        <f t="shared" si="43"/>
        <v>3.7253380519250308</v>
      </c>
      <c r="AD117" s="64">
        <f t="shared" si="22"/>
        <v>1.3497848888286264</v>
      </c>
    </row>
    <row r="118" spans="1:30" ht="15" hidden="1" outlineLevel="2" x14ac:dyDescent="0.25">
      <c r="A118" s="7">
        <v>67</v>
      </c>
      <c r="B118" s="8" t="s">
        <v>38</v>
      </c>
      <c r="C118" s="9" t="s">
        <v>67</v>
      </c>
      <c r="D118" s="10" t="s">
        <v>124</v>
      </c>
      <c r="E118" s="10">
        <v>27650.86</v>
      </c>
      <c r="F118" s="10">
        <v>2813.31</v>
      </c>
      <c r="G118" s="11">
        <f t="shared" si="32"/>
        <v>10.174403255450283</v>
      </c>
      <c r="H118" s="11">
        <v>357.88</v>
      </c>
      <c r="I118" s="11">
        <v>3.24</v>
      </c>
      <c r="J118" s="11">
        <v>91.29</v>
      </c>
      <c r="K118" s="11">
        <v>527.79</v>
      </c>
      <c r="L118" s="11">
        <f t="shared" si="44"/>
        <v>980.2</v>
      </c>
      <c r="M118" s="11">
        <f t="shared" si="33"/>
        <v>3.544916866961823</v>
      </c>
      <c r="N118" s="11">
        <v>1833.11</v>
      </c>
      <c r="O118" s="11">
        <f t="shared" si="34"/>
        <v>6.6294863884884592</v>
      </c>
      <c r="P118" s="12" t="s">
        <v>67</v>
      </c>
      <c r="Q118" s="12">
        <v>67</v>
      </c>
      <c r="R118" s="13" t="s">
        <v>124</v>
      </c>
      <c r="S118" s="13">
        <v>23934.04</v>
      </c>
      <c r="T118" s="13">
        <v>3133.25</v>
      </c>
      <c r="U118" s="14">
        <f t="shared" si="41"/>
        <v>13.091187279707061</v>
      </c>
      <c r="V118" s="14">
        <v>388.47</v>
      </c>
      <c r="W118" s="14">
        <v>7.6</v>
      </c>
      <c r="X118" s="14">
        <v>120.83</v>
      </c>
      <c r="Y118" s="14">
        <v>443.58</v>
      </c>
      <c r="Z118" s="14">
        <f t="shared" si="45"/>
        <v>960.48</v>
      </c>
      <c r="AA118" s="14">
        <f t="shared" si="42"/>
        <v>4.0130291417579311</v>
      </c>
      <c r="AB118" s="14">
        <v>2172.77</v>
      </c>
      <c r="AC118" s="62">
        <f t="shared" si="43"/>
        <v>9.0781581379491296</v>
      </c>
      <c r="AD118" s="64">
        <f t="shared" si="22"/>
        <v>-2.9167840242567777</v>
      </c>
    </row>
    <row r="119" spans="1:30" ht="15" hidden="1" outlineLevel="2" x14ac:dyDescent="0.25">
      <c r="A119" s="7">
        <v>67</v>
      </c>
      <c r="B119" s="8" t="s">
        <v>38</v>
      </c>
      <c r="C119" s="9" t="s">
        <v>67</v>
      </c>
      <c r="D119" s="10" t="s">
        <v>125</v>
      </c>
      <c r="E119" s="10">
        <v>31106.45</v>
      </c>
      <c r="F119" s="10">
        <v>3439.04</v>
      </c>
      <c r="G119" s="11">
        <f t="shared" si="32"/>
        <v>11.055713525651433</v>
      </c>
      <c r="H119" s="11">
        <v>502.95</v>
      </c>
      <c r="I119" s="11">
        <v>5.58</v>
      </c>
      <c r="J119" s="11">
        <v>105.34</v>
      </c>
      <c r="K119" s="11">
        <v>600.54999999999995</v>
      </c>
      <c r="L119" s="11">
        <f t="shared" si="44"/>
        <v>1214.42</v>
      </c>
      <c r="M119" s="11">
        <f t="shared" si="33"/>
        <v>3.9040777716518598</v>
      </c>
      <c r="N119" s="11">
        <v>2224.62</v>
      </c>
      <c r="O119" s="11">
        <f t="shared" si="34"/>
        <v>7.1516357539995719</v>
      </c>
      <c r="P119" s="12" t="s">
        <v>67</v>
      </c>
      <c r="Q119" s="12">
        <v>67</v>
      </c>
      <c r="R119" s="13" t="s">
        <v>125</v>
      </c>
      <c r="S119" s="13">
        <v>29976.9</v>
      </c>
      <c r="T119" s="13">
        <v>3077.07</v>
      </c>
      <c r="U119" s="14">
        <f t="shared" si="41"/>
        <v>10.264803899002231</v>
      </c>
      <c r="V119" s="14">
        <v>558.57000000000005</v>
      </c>
      <c r="W119" s="14">
        <v>6.68</v>
      </c>
      <c r="X119" s="14">
        <v>152.84</v>
      </c>
      <c r="Y119" s="14">
        <v>483.61</v>
      </c>
      <c r="Z119" s="14">
        <f t="shared" si="45"/>
        <v>1201.7</v>
      </c>
      <c r="AA119" s="14">
        <f t="shared" si="42"/>
        <v>4.0087534067898947</v>
      </c>
      <c r="AB119" s="14">
        <v>1875.37</v>
      </c>
      <c r="AC119" s="62">
        <f t="shared" si="43"/>
        <v>6.2560504922123368</v>
      </c>
      <c r="AD119" s="64">
        <f t="shared" si="22"/>
        <v>0.79090962664920106</v>
      </c>
    </row>
    <row r="120" spans="1:30" ht="15" hidden="1" outlineLevel="2" x14ac:dyDescent="0.25">
      <c r="A120" s="7">
        <v>67</v>
      </c>
      <c r="B120" s="8" t="s">
        <v>38</v>
      </c>
      <c r="C120" s="9" t="s">
        <v>67</v>
      </c>
      <c r="D120" s="10" t="s">
        <v>126</v>
      </c>
      <c r="E120" s="10">
        <v>23512.9</v>
      </c>
      <c r="F120" s="10">
        <v>2518.61</v>
      </c>
      <c r="G120" s="11">
        <f t="shared" ref="G120:G151" si="46">F120*100/E120</f>
        <v>10.711609371876714</v>
      </c>
      <c r="H120" s="11">
        <v>340.06</v>
      </c>
      <c r="I120" s="11">
        <v>5.0999999999999996</v>
      </c>
      <c r="J120" s="11">
        <v>73.8</v>
      </c>
      <c r="K120" s="11">
        <v>264.18</v>
      </c>
      <c r="L120" s="11">
        <f t="shared" si="44"/>
        <v>683.1400000000001</v>
      </c>
      <c r="M120" s="11">
        <f t="shared" ref="M120:M151" si="47">L120*100/E120</f>
        <v>2.9053838531189267</v>
      </c>
      <c r="N120" s="11">
        <v>1835.48</v>
      </c>
      <c r="O120" s="11">
        <f t="shared" ref="O120:O151" si="48">N120*100/E120</f>
        <v>7.8062680486031066</v>
      </c>
      <c r="P120" s="12" t="s">
        <v>67</v>
      </c>
      <c r="Q120" s="12">
        <v>67</v>
      </c>
      <c r="R120" s="13" t="s">
        <v>126</v>
      </c>
      <c r="S120" s="13">
        <v>22456.23</v>
      </c>
      <c r="T120" s="13">
        <v>2648.34</v>
      </c>
      <c r="U120" s="14">
        <f t="shared" si="41"/>
        <v>11.79334198126756</v>
      </c>
      <c r="V120" s="14">
        <v>383.52</v>
      </c>
      <c r="W120" s="14">
        <v>8.49</v>
      </c>
      <c r="X120" s="14">
        <v>55.27</v>
      </c>
      <c r="Y120" s="14">
        <v>290.92</v>
      </c>
      <c r="Z120" s="14">
        <f t="shared" si="45"/>
        <v>738.2</v>
      </c>
      <c r="AA120" s="14">
        <f t="shared" si="42"/>
        <v>3.287283751546898</v>
      </c>
      <c r="AB120" s="14">
        <v>1910.14</v>
      </c>
      <c r="AC120" s="62">
        <f t="shared" si="43"/>
        <v>8.5060582297206615</v>
      </c>
      <c r="AD120" s="64">
        <f t="shared" si="22"/>
        <v>-1.0817326093908459</v>
      </c>
    </row>
    <row r="121" spans="1:30" ht="15" hidden="1" outlineLevel="2" x14ac:dyDescent="0.25">
      <c r="A121" s="7">
        <v>67</v>
      </c>
      <c r="B121" s="8" t="s">
        <v>38</v>
      </c>
      <c r="C121" s="9" t="s">
        <v>67</v>
      </c>
      <c r="D121" s="10" t="s">
        <v>127</v>
      </c>
      <c r="E121" s="10">
        <v>11843.45</v>
      </c>
      <c r="F121" s="10">
        <v>1110.8900000000001</v>
      </c>
      <c r="G121" s="11">
        <f t="shared" si="46"/>
        <v>9.3797837623327673</v>
      </c>
      <c r="H121" s="11">
        <v>180.7</v>
      </c>
      <c r="I121" s="11">
        <v>0</v>
      </c>
      <c r="J121" s="11">
        <v>53.1</v>
      </c>
      <c r="K121" s="11">
        <v>110.09</v>
      </c>
      <c r="L121" s="11">
        <f t="shared" si="44"/>
        <v>343.89</v>
      </c>
      <c r="M121" s="11">
        <f t="shared" si="47"/>
        <v>2.9036302766508069</v>
      </c>
      <c r="N121" s="11">
        <v>767</v>
      </c>
      <c r="O121" s="11">
        <f t="shared" si="48"/>
        <v>6.4761534856819587</v>
      </c>
      <c r="P121" s="12" t="s">
        <v>67</v>
      </c>
      <c r="Q121" s="12">
        <v>67</v>
      </c>
      <c r="R121" s="13" t="s">
        <v>127</v>
      </c>
      <c r="S121" s="13">
        <v>13811.29</v>
      </c>
      <c r="T121" s="13">
        <v>1794.12</v>
      </c>
      <c r="U121" s="14">
        <f t="shared" si="41"/>
        <v>12.99024204111274</v>
      </c>
      <c r="V121" s="14">
        <v>165.09</v>
      </c>
      <c r="W121" s="14">
        <v>0</v>
      </c>
      <c r="X121" s="14">
        <v>35.200000000000003</v>
      </c>
      <c r="Y121" s="14">
        <v>194.75</v>
      </c>
      <c r="Z121" s="14">
        <f t="shared" si="45"/>
        <v>395.04</v>
      </c>
      <c r="AA121" s="14">
        <f t="shared" si="42"/>
        <v>2.8602686642594572</v>
      </c>
      <c r="AB121" s="14">
        <v>1399.08</v>
      </c>
      <c r="AC121" s="62">
        <f t="shared" si="43"/>
        <v>10.129973376853284</v>
      </c>
      <c r="AD121" s="64">
        <f t="shared" si="22"/>
        <v>-3.6104582787799728</v>
      </c>
    </row>
    <row r="122" spans="1:30" ht="15" hidden="1" outlineLevel="2" x14ac:dyDescent="0.25">
      <c r="A122" s="7">
        <v>67</v>
      </c>
      <c r="B122" s="8" t="s">
        <v>38</v>
      </c>
      <c r="C122" s="9" t="s">
        <v>67</v>
      </c>
      <c r="D122" s="10" t="s">
        <v>128</v>
      </c>
      <c r="E122" s="10">
        <v>376.97</v>
      </c>
      <c r="F122" s="10">
        <v>4</v>
      </c>
      <c r="G122" s="11">
        <f t="shared" si="46"/>
        <v>1.0610923946202615</v>
      </c>
      <c r="H122" s="11">
        <v>2</v>
      </c>
      <c r="I122" s="11">
        <v>0</v>
      </c>
      <c r="J122" s="11">
        <v>2</v>
      </c>
      <c r="K122" s="11">
        <v>0</v>
      </c>
      <c r="L122" s="11">
        <f t="shared" si="44"/>
        <v>4</v>
      </c>
      <c r="M122" s="11">
        <f t="shared" si="47"/>
        <v>1.0610923946202615</v>
      </c>
      <c r="N122" s="11">
        <v>0</v>
      </c>
      <c r="O122" s="11">
        <f t="shared" si="48"/>
        <v>0</v>
      </c>
      <c r="P122" s="12" t="s">
        <v>67</v>
      </c>
      <c r="Q122" s="12">
        <v>67</v>
      </c>
      <c r="R122" s="13" t="s">
        <v>128</v>
      </c>
      <c r="S122" s="13">
        <v>530.79999999999995</v>
      </c>
      <c r="T122" s="13">
        <v>0</v>
      </c>
      <c r="U122" s="14">
        <f t="shared" si="41"/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f t="shared" si="45"/>
        <v>0</v>
      </c>
      <c r="AA122" s="14">
        <f t="shared" si="42"/>
        <v>0</v>
      </c>
      <c r="AB122" s="14">
        <v>0</v>
      </c>
      <c r="AC122" s="62">
        <f t="shared" si="43"/>
        <v>0</v>
      </c>
      <c r="AD122" s="64">
        <f t="shared" si="22"/>
        <v>1.0610923946202615</v>
      </c>
    </row>
    <row r="123" spans="1:30" ht="15" outlineLevel="1" collapsed="1" x14ac:dyDescent="0.25">
      <c r="A123" s="7"/>
      <c r="B123" s="8" t="s">
        <v>86</v>
      </c>
      <c r="C123" s="9" t="s">
        <v>67</v>
      </c>
      <c r="D123" s="10"/>
      <c r="E123" s="10">
        <f>SUBTOTAL(9,E116:E122)</f>
        <v>107016.98</v>
      </c>
      <c r="F123" s="10">
        <f>SUBTOTAL(9,F116:F122)</f>
        <v>10950.359999999999</v>
      </c>
      <c r="G123" s="11">
        <f t="shared" si="46"/>
        <v>10.232357519339452</v>
      </c>
      <c r="H123" s="11"/>
      <c r="I123" s="11"/>
      <c r="J123" s="11"/>
      <c r="K123" s="11"/>
      <c r="L123" s="11">
        <f>SUBTOTAL(9,L116:L122)</f>
        <v>3685.2599999999998</v>
      </c>
      <c r="M123" s="11">
        <f t="shared" si="47"/>
        <v>3.443621750492305</v>
      </c>
      <c r="N123" s="11">
        <f>SUBTOTAL(9,N116:N122)</f>
        <v>7265.1099999999988</v>
      </c>
      <c r="O123" s="11">
        <f t="shared" si="48"/>
        <v>6.7887451131586776</v>
      </c>
      <c r="P123" s="12" t="s">
        <v>67</v>
      </c>
      <c r="Q123" s="12"/>
      <c r="R123" s="13"/>
      <c r="S123" s="13">
        <f>SUBTOTAL(9,S116:S122)</f>
        <v>100374.15000000001</v>
      </c>
      <c r="T123" s="13">
        <f>SUBTOTAL(9,T116:T122)</f>
        <v>11323.59</v>
      </c>
      <c r="U123" s="14">
        <f t="shared" si="41"/>
        <v>11.281380714058349</v>
      </c>
      <c r="V123" s="14"/>
      <c r="W123" s="14"/>
      <c r="X123" s="14"/>
      <c r="Y123" s="14"/>
      <c r="Z123" s="14">
        <f>SUBTOTAL(9,Z116:Z122)</f>
        <v>3615.26</v>
      </c>
      <c r="AA123" s="14">
        <f t="shared" si="42"/>
        <v>3.6017839254429549</v>
      </c>
      <c r="AB123" s="14">
        <f>SUBTOTAL(9,AB116:AB122)</f>
        <v>7708.3200000000006</v>
      </c>
      <c r="AC123" s="62">
        <f t="shared" si="43"/>
        <v>7.6795868258909294</v>
      </c>
      <c r="AD123" s="64">
        <f t="shared" si="22"/>
        <v>-1.049023194718897</v>
      </c>
    </row>
    <row r="124" spans="1:30" ht="15" hidden="1" outlineLevel="2" x14ac:dyDescent="0.25">
      <c r="A124" s="7">
        <v>59</v>
      </c>
      <c r="B124" s="8" t="s">
        <v>35</v>
      </c>
      <c r="C124" s="9" t="s">
        <v>67</v>
      </c>
      <c r="D124" s="10" t="s">
        <v>122</v>
      </c>
      <c r="E124" s="10">
        <v>479</v>
      </c>
      <c r="F124" s="10">
        <v>16</v>
      </c>
      <c r="G124" s="11">
        <f t="shared" si="46"/>
        <v>3.3402922755741127</v>
      </c>
      <c r="H124" s="11">
        <v>6</v>
      </c>
      <c r="I124" s="11">
        <v>0</v>
      </c>
      <c r="J124" s="11">
        <v>2</v>
      </c>
      <c r="K124" s="11">
        <v>0</v>
      </c>
      <c r="L124" s="11">
        <f t="shared" ref="L124:L130" si="49">H124+I124+J124+K124</f>
        <v>8</v>
      </c>
      <c r="M124" s="11">
        <f t="shared" si="47"/>
        <v>1.6701461377870563</v>
      </c>
      <c r="N124" s="11">
        <v>8</v>
      </c>
      <c r="O124" s="11">
        <f t="shared" si="48"/>
        <v>1.6701461377870563</v>
      </c>
      <c r="P124" s="12" t="s">
        <v>67</v>
      </c>
      <c r="Q124" s="12">
        <v>59</v>
      </c>
      <c r="R124" s="13" t="s">
        <v>122</v>
      </c>
      <c r="S124" s="13">
        <v>122</v>
      </c>
      <c r="T124" s="13">
        <v>6</v>
      </c>
      <c r="U124" s="14">
        <f t="shared" si="41"/>
        <v>4.918032786885246</v>
      </c>
      <c r="V124" s="14">
        <v>3</v>
      </c>
      <c r="W124" s="14">
        <v>0</v>
      </c>
      <c r="X124" s="14">
        <v>0</v>
      </c>
      <c r="Y124" s="14">
        <v>3</v>
      </c>
      <c r="Z124" s="14">
        <f t="shared" ref="Z124:Z130" si="50">V124+W124+X124+Y124</f>
        <v>6</v>
      </c>
      <c r="AA124" s="14">
        <f t="shared" si="42"/>
        <v>4.918032786885246</v>
      </c>
      <c r="AB124" s="14">
        <v>0</v>
      </c>
      <c r="AC124" s="62">
        <f t="shared" si="43"/>
        <v>0</v>
      </c>
      <c r="AD124" s="64">
        <f t="shared" si="22"/>
        <v>-1.5777405113111334</v>
      </c>
    </row>
    <row r="125" spans="1:30" ht="15" hidden="1" outlineLevel="2" x14ac:dyDescent="0.25">
      <c r="A125" s="7">
        <v>59</v>
      </c>
      <c r="B125" s="8" t="s">
        <v>35</v>
      </c>
      <c r="C125" s="9" t="s">
        <v>67</v>
      </c>
      <c r="D125" s="10" t="s">
        <v>123</v>
      </c>
      <c r="E125" s="10">
        <v>13075.02</v>
      </c>
      <c r="F125" s="10">
        <v>1112.23</v>
      </c>
      <c r="G125" s="11">
        <f t="shared" si="46"/>
        <v>8.5065261850459883</v>
      </c>
      <c r="H125" s="11">
        <v>262.41000000000003</v>
      </c>
      <c r="I125" s="11">
        <v>0</v>
      </c>
      <c r="J125" s="11">
        <v>36.5</v>
      </c>
      <c r="K125" s="11">
        <v>149.08000000000001</v>
      </c>
      <c r="L125" s="11">
        <f t="shared" si="49"/>
        <v>447.99</v>
      </c>
      <c r="M125" s="11">
        <f t="shared" si="47"/>
        <v>3.4263045104328711</v>
      </c>
      <c r="N125" s="11">
        <v>664.25</v>
      </c>
      <c r="O125" s="11">
        <f t="shared" si="48"/>
        <v>5.0802981563316916</v>
      </c>
      <c r="P125" s="12" t="s">
        <v>67</v>
      </c>
      <c r="Q125" s="12">
        <v>59</v>
      </c>
      <c r="R125" s="13" t="s">
        <v>123</v>
      </c>
      <c r="S125" s="13">
        <v>11720.28</v>
      </c>
      <c r="T125" s="13">
        <v>930.02</v>
      </c>
      <c r="U125" s="14">
        <f t="shared" si="41"/>
        <v>7.9351346554860456</v>
      </c>
      <c r="V125" s="14">
        <v>265.33</v>
      </c>
      <c r="W125" s="14">
        <v>0</v>
      </c>
      <c r="X125" s="14">
        <v>32.9</v>
      </c>
      <c r="Y125" s="14">
        <v>120.01</v>
      </c>
      <c r="Z125" s="14">
        <f t="shared" si="50"/>
        <v>418.23999999999995</v>
      </c>
      <c r="AA125" s="14">
        <f t="shared" si="42"/>
        <v>3.5685154279590581</v>
      </c>
      <c r="AB125" s="14">
        <v>511.79</v>
      </c>
      <c r="AC125" s="62">
        <f t="shared" si="43"/>
        <v>4.3667045497206551</v>
      </c>
      <c r="AD125" s="64">
        <f t="shared" si="22"/>
        <v>0.57139152955994277</v>
      </c>
    </row>
    <row r="126" spans="1:30" ht="15" hidden="1" outlineLevel="2" x14ac:dyDescent="0.25">
      <c r="A126" s="7">
        <v>59</v>
      </c>
      <c r="B126" s="8" t="s">
        <v>35</v>
      </c>
      <c r="C126" s="9" t="s">
        <v>67</v>
      </c>
      <c r="D126" s="10" t="s">
        <v>124</v>
      </c>
      <c r="E126" s="10">
        <v>20121.09</v>
      </c>
      <c r="F126" s="10">
        <v>2169.48</v>
      </c>
      <c r="G126" s="11">
        <f t="shared" si="46"/>
        <v>10.782119656539482</v>
      </c>
      <c r="H126" s="11">
        <v>352.63</v>
      </c>
      <c r="I126" s="11">
        <v>4.09</v>
      </c>
      <c r="J126" s="11">
        <v>96.79</v>
      </c>
      <c r="K126" s="11">
        <v>292.36</v>
      </c>
      <c r="L126" s="11">
        <f t="shared" si="49"/>
        <v>745.87</v>
      </c>
      <c r="M126" s="11">
        <f t="shared" si="47"/>
        <v>3.7069065343875507</v>
      </c>
      <c r="N126" s="11">
        <v>1423.61</v>
      </c>
      <c r="O126" s="11">
        <f t="shared" si="48"/>
        <v>7.075213122151931</v>
      </c>
      <c r="P126" s="12" t="s">
        <v>67</v>
      </c>
      <c r="Q126" s="12">
        <v>59</v>
      </c>
      <c r="R126" s="13" t="s">
        <v>124</v>
      </c>
      <c r="S126" s="13">
        <v>19066.13</v>
      </c>
      <c r="T126" s="13">
        <v>1970.16</v>
      </c>
      <c r="U126" s="14">
        <f t="shared" si="41"/>
        <v>10.333297842823898</v>
      </c>
      <c r="V126" s="14">
        <v>381.57</v>
      </c>
      <c r="W126" s="14">
        <v>9.77</v>
      </c>
      <c r="X126" s="14">
        <v>44.68</v>
      </c>
      <c r="Y126" s="14">
        <v>308.75</v>
      </c>
      <c r="Z126" s="14">
        <f t="shared" si="50"/>
        <v>744.77</v>
      </c>
      <c r="AA126" s="14">
        <f t="shared" si="42"/>
        <v>3.9062463121776676</v>
      </c>
      <c r="AB126" s="14">
        <v>1225.3800000000001</v>
      </c>
      <c r="AC126" s="62">
        <f t="shared" si="43"/>
        <v>6.4269990816175078</v>
      </c>
      <c r="AD126" s="64">
        <f t="shared" si="22"/>
        <v>0.44882181371558438</v>
      </c>
    </row>
    <row r="127" spans="1:30" ht="15" hidden="1" outlineLevel="2" x14ac:dyDescent="0.25">
      <c r="A127" s="7">
        <v>59</v>
      </c>
      <c r="B127" s="8" t="s">
        <v>35</v>
      </c>
      <c r="C127" s="9" t="s">
        <v>67</v>
      </c>
      <c r="D127" s="10" t="s">
        <v>125</v>
      </c>
      <c r="E127" s="10">
        <v>28317.9</v>
      </c>
      <c r="F127" s="10">
        <v>3564.56</v>
      </c>
      <c r="G127" s="11">
        <f t="shared" si="46"/>
        <v>12.587656570579032</v>
      </c>
      <c r="H127" s="11">
        <v>521.22</v>
      </c>
      <c r="I127" s="11">
        <v>3.56</v>
      </c>
      <c r="J127" s="11">
        <v>112.9</v>
      </c>
      <c r="K127" s="11">
        <v>426.85</v>
      </c>
      <c r="L127" s="11">
        <f t="shared" si="49"/>
        <v>1064.53</v>
      </c>
      <c r="M127" s="11">
        <f t="shared" si="47"/>
        <v>3.7592123709738363</v>
      </c>
      <c r="N127" s="11">
        <v>2500.04</v>
      </c>
      <c r="O127" s="11">
        <f t="shared" si="48"/>
        <v>8.8284795129582339</v>
      </c>
      <c r="P127" s="12" t="s">
        <v>67</v>
      </c>
      <c r="Q127" s="12">
        <v>59</v>
      </c>
      <c r="R127" s="13" t="s">
        <v>125</v>
      </c>
      <c r="S127" s="13">
        <v>27775.3</v>
      </c>
      <c r="T127" s="13">
        <v>3347.35</v>
      </c>
      <c r="U127" s="14">
        <f t="shared" si="41"/>
        <v>12.051534996921726</v>
      </c>
      <c r="V127" s="14">
        <v>553.23</v>
      </c>
      <c r="W127" s="14">
        <v>2.1</v>
      </c>
      <c r="X127" s="14">
        <v>135.1</v>
      </c>
      <c r="Y127" s="14">
        <v>435.69</v>
      </c>
      <c r="Z127" s="14">
        <f t="shared" si="50"/>
        <v>1126.1200000000001</v>
      </c>
      <c r="AA127" s="14">
        <f t="shared" si="42"/>
        <v>4.0543936519137516</v>
      </c>
      <c r="AB127" s="14">
        <v>2221.23</v>
      </c>
      <c r="AC127" s="62">
        <f t="shared" si="43"/>
        <v>7.9971413450079751</v>
      </c>
      <c r="AD127" s="64">
        <f t="shared" si="22"/>
        <v>0.53612157365730617</v>
      </c>
    </row>
    <row r="128" spans="1:30" ht="15" hidden="1" outlineLevel="2" x14ac:dyDescent="0.25">
      <c r="A128" s="7">
        <v>59</v>
      </c>
      <c r="B128" s="8" t="s">
        <v>35</v>
      </c>
      <c r="C128" s="9" t="s">
        <v>67</v>
      </c>
      <c r="D128" s="10" t="s">
        <v>126</v>
      </c>
      <c r="E128" s="10">
        <v>29317.38</v>
      </c>
      <c r="F128" s="10">
        <v>2748.58</v>
      </c>
      <c r="G128" s="11">
        <f t="shared" si="46"/>
        <v>9.3752579527911433</v>
      </c>
      <c r="H128" s="11">
        <v>410.93</v>
      </c>
      <c r="I128" s="11">
        <v>8.31</v>
      </c>
      <c r="J128" s="11">
        <v>114.4</v>
      </c>
      <c r="K128" s="11">
        <v>358.16</v>
      </c>
      <c r="L128" s="11">
        <f t="shared" si="49"/>
        <v>891.8</v>
      </c>
      <c r="M128" s="11">
        <f t="shared" si="47"/>
        <v>3.0418816415382275</v>
      </c>
      <c r="N128" s="11">
        <v>1856.78</v>
      </c>
      <c r="O128" s="11">
        <f t="shared" si="48"/>
        <v>6.3333763112529153</v>
      </c>
      <c r="P128" s="12" t="s">
        <v>67</v>
      </c>
      <c r="Q128" s="12">
        <v>59</v>
      </c>
      <c r="R128" s="13" t="s">
        <v>126</v>
      </c>
      <c r="S128" s="13">
        <v>29555.22</v>
      </c>
      <c r="T128" s="13">
        <v>3257.45</v>
      </c>
      <c r="U128" s="14">
        <f t="shared" si="41"/>
        <v>11.021572500559968</v>
      </c>
      <c r="V128" s="14">
        <v>470.08</v>
      </c>
      <c r="W128" s="14">
        <v>4.3600000000000003</v>
      </c>
      <c r="X128" s="14">
        <v>97.81</v>
      </c>
      <c r="Y128" s="14">
        <v>436.27</v>
      </c>
      <c r="Z128" s="14">
        <f t="shared" si="50"/>
        <v>1008.52</v>
      </c>
      <c r="AA128" s="14">
        <f t="shared" si="42"/>
        <v>3.4123244557137453</v>
      </c>
      <c r="AB128" s="14">
        <v>2248.94</v>
      </c>
      <c r="AC128" s="62">
        <f t="shared" si="43"/>
        <v>7.6092818798168311</v>
      </c>
      <c r="AD128" s="64">
        <f t="shared" si="22"/>
        <v>-1.6463145477688244</v>
      </c>
    </row>
    <row r="129" spans="1:30" ht="15" hidden="1" outlineLevel="2" x14ac:dyDescent="0.25">
      <c r="A129" s="7">
        <v>59</v>
      </c>
      <c r="B129" s="8" t="s">
        <v>35</v>
      </c>
      <c r="C129" s="9" t="s">
        <v>67</v>
      </c>
      <c r="D129" s="10" t="s">
        <v>127</v>
      </c>
      <c r="E129" s="10">
        <v>12095.4</v>
      </c>
      <c r="F129" s="10">
        <v>1549.43</v>
      </c>
      <c r="G129" s="11">
        <f t="shared" si="46"/>
        <v>12.810076558030326</v>
      </c>
      <c r="H129" s="11">
        <v>161.04</v>
      </c>
      <c r="I129" s="11">
        <v>1</v>
      </c>
      <c r="J129" s="11">
        <v>39.6</v>
      </c>
      <c r="K129" s="11">
        <v>193</v>
      </c>
      <c r="L129" s="11">
        <f t="shared" si="49"/>
        <v>394.64</v>
      </c>
      <c r="M129" s="11">
        <f t="shared" si="47"/>
        <v>3.2627279792317743</v>
      </c>
      <c r="N129" s="11">
        <v>1154.78</v>
      </c>
      <c r="O129" s="11">
        <f t="shared" si="48"/>
        <v>9.5472659027398841</v>
      </c>
      <c r="P129" s="12" t="s">
        <v>67</v>
      </c>
      <c r="Q129" s="12">
        <v>59</v>
      </c>
      <c r="R129" s="13" t="s">
        <v>127</v>
      </c>
      <c r="S129" s="13">
        <v>14068.6</v>
      </c>
      <c r="T129" s="13">
        <v>1665.29</v>
      </c>
      <c r="U129" s="14">
        <f t="shared" si="41"/>
        <v>11.836927626060874</v>
      </c>
      <c r="V129" s="14">
        <v>224.56</v>
      </c>
      <c r="W129" s="14">
        <v>3</v>
      </c>
      <c r="X129" s="14">
        <v>34.04</v>
      </c>
      <c r="Y129" s="14">
        <v>163.84</v>
      </c>
      <c r="Z129" s="14">
        <f t="shared" si="50"/>
        <v>425.44000000000005</v>
      </c>
      <c r="AA129" s="14">
        <f t="shared" si="42"/>
        <v>3.0240393500419378</v>
      </c>
      <c r="AB129" s="14">
        <v>1239.8599999999999</v>
      </c>
      <c r="AC129" s="62">
        <f t="shared" si="43"/>
        <v>8.8129593562970001</v>
      </c>
      <c r="AD129" s="64">
        <f t="shared" si="22"/>
        <v>0.97314893196945285</v>
      </c>
    </row>
    <row r="130" spans="1:30" ht="15" hidden="1" outlineLevel="2" x14ac:dyDescent="0.25">
      <c r="A130" s="7">
        <v>59</v>
      </c>
      <c r="B130" s="8" t="s">
        <v>35</v>
      </c>
      <c r="C130" s="9" t="s">
        <v>67</v>
      </c>
      <c r="D130" s="10" t="s">
        <v>128</v>
      </c>
      <c r="E130" s="10">
        <v>420.26</v>
      </c>
      <c r="F130" s="10">
        <v>3.8</v>
      </c>
      <c r="G130" s="11">
        <f t="shared" si="46"/>
        <v>0.90420216056726788</v>
      </c>
      <c r="H130" s="11">
        <v>3.8</v>
      </c>
      <c r="I130" s="11">
        <v>0</v>
      </c>
      <c r="J130" s="11">
        <v>0</v>
      </c>
      <c r="K130" s="11">
        <v>0</v>
      </c>
      <c r="L130" s="11">
        <f t="shared" si="49"/>
        <v>3.8</v>
      </c>
      <c r="M130" s="11">
        <f t="shared" si="47"/>
        <v>0.90420216056726788</v>
      </c>
      <c r="N130" s="11">
        <v>0</v>
      </c>
      <c r="O130" s="11">
        <f t="shared" si="48"/>
        <v>0</v>
      </c>
      <c r="P130" s="12" t="s">
        <v>67</v>
      </c>
      <c r="Q130" s="12">
        <v>59</v>
      </c>
      <c r="R130" s="13" t="s">
        <v>128</v>
      </c>
      <c r="S130" s="13">
        <v>404.36</v>
      </c>
      <c r="T130" s="13">
        <v>0.8</v>
      </c>
      <c r="U130" s="14">
        <f t="shared" si="41"/>
        <v>0.19784350578692253</v>
      </c>
      <c r="V130" s="14">
        <v>0</v>
      </c>
      <c r="W130" s="14">
        <v>0</v>
      </c>
      <c r="X130" s="14">
        <v>0.8</v>
      </c>
      <c r="Y130" s="14">
        <v>0</v>
      </c>
      <c r="Z130" s="14">
        <f t="shared" si="50"/>
        <v>0.8</v>
      </c>
      <c r="AA130" s="14">
        <f t="shared" si="42"/>
        <v>0.19784350578692253</v>
      </c>
      <c r="AB130" s="14">
        <v>0</v>
      </c>
      <c r="AC130" s="62">
        <f t="shared" si="43"/>
        <v>0</v>
      </c>
      <c r="AD130" s="64">
        <f t="shared" si="22"/>
        <v>0.70635865478034532</v>
      </c>
    </row>
    <row r="131" spans="1:30" outlineLevel="1" collapsed="1" x14ac:dyDescent="0.3">
      <c r="A131" s="7"/>
      <c r="B131" s="8" t="s">
        <v>87</v>
      </c>
      <c r="C131" s="9" t="s">
        <v>67</v>
      </c>
      <c r="D131" s="10"/>
      <c r="E131" s="10">
        <f>SUBTOTAL(9,E124:E130)</f>
        <v>103826.04999999999</v>
      </c>
      <c r="F131" s="10">
        <f>SUBTOTAL(9,F124:F130)</f>
        <v>11164.08</v>
      </c>
      <c r="G131" s="11">
        <f t="shared" si="46"/>
        <v>10.752677194210895</v>
      </c>
      <c r="H131" s="11"/>
      <c r="I131" s="11"/>
      <c r="J131" s="11"/>
      <c r="K131" s="11"/>
      <c r="L131" s="11">
        <f>SUBTOTAL(9,L124:L130)</f>
        <v>3556.6300000000006</v>
      </c>
      <c r="M131" s="11">
        <f t="shared" si="47"/>
        <v>3.4255661271906241</v>
      </c>
      <c r="N131" s="11">
        <f>SUBTOTAL(9,N124:N130)</f>
        <v>7607.4599999999991</v>
      </c>
      <c r="O131" s="11">
        <f t="shared" si="48"/>
        <v>7.3271206985144861</v>
      </c>
      <c r="P131" s="12" t="s">
        <v>67</v>
      </c>
      <c r="Q131" s="12"/>
      <c r="R131" s="13"/>
      <c r="S131" s="13">
        <f>SUBTOTAL(9,S124:S130)</f>
        <v>102711.89000000001</v>
      </c>
      <c r="T131" s="13">
        <f>SUBTOTAL(9,T124:T130)</f>
        <v>11177.07</v>
      </c>
      <c r="U131" s="14">
        <f t="shared" si="41"/>
        <v>10.881963130071892</v>
      </c>
      <c r="V131" s="14"/>
      <c r="W131" s="14"/>
      <c r="X131" s="14"/>
      <c r="Y131" s="14"/>
      <c r="Z131" s="14">
        <f>SUBTOTAL(9,Z124:Z130)</f>
        <v>3729.8900000000003</v>
      </c>
      <c r="AA131" s="14">
        <f t="shared" si="42"/>
        <v>3.6314101512492858</v>
      </c>
      <c r="AB131" s="14">
        <f>SUBTOTAL(9,AB124:AB130)</f>
        <v>7447.2</v>
      </c>
      <c r="AC131" s="62">
        <f t="shared" si="43"/>
        <v>7.2505724507649498</v>
      </c>
      <c r="AD131" s="64">
        <f t="shared" ref="AD131:AD194" si="51">G131-U131</f>
        <v>-0.12928593586099701</v>
      </c>
    </row>
    <row r="132" spans="1:30" ht="15" hidden="1" outlineLevel="2" x14ac:dyDescent="0.25">
      <c r="A132" s="7">
        <v>75</v>
      </c>
      <c r="B132" s="8" t="s">
        <v>43</v>
      </c>
      <c r="C132" s="9" t="s">
        <v>67</v>
      </c>
      <c r="D132" s="10" t="s">
        <v>122</v>
      </c>
      <c r="E132" s="10">
        <v>363.69</v>
      </c>
      <c r="F132" s="10">
        <v>42.98</v>
      </c>
      <c r="G132" s="11">
        <f t="shared" si="46"/>
        <v>11.817756880860074</v>
      </c>
      <c r="H132" s="11">
        <v>10.98</v>
      </c>
      <c r="I132" s="11">
        <v>0</v>
      </c>
      <c r="J132" s="11">
        <v>2</v>
      </c>
      <c r="K132" s="11">
        <v>30</v>
      </c>
      <c r="L132" s="11">
        <f t="shared" ref="L132:L138" si="52">H132+I132+J132+K132</f>
        <v>42.980000000000004</v>
      </c>
      <c r="M132" s="11">
        <f t="shared" si="47"/>
        <v>11.817756880860074</v>
      </c>
      <c r="N132" s="11">
        <v>0</v>
      </c>
      <c r="O132" s="11">
        <f t="shared" si="48"/>
        <v>0</v>
      </c>
      <c r="P132" s="12" t="s">
        <v>67</v>
      </c>
      <c r="Q132" s="12">
        <v>75</v>
      </c>
      <c r="R132" s="13" t="s">
        <v>122</v>
      </c>
      <c r="S132" s="13">
        <v>0</v>
      </c>
      <c r="T132" s="13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f t="shared" ref="Z132:Z138" si="53">V132+W132+X132+Y132</f>
        <v>0</v>
      </c>
      <c r="AA132" s="14">
        <v>0</v>
      </c>
      <c r="AB132" s="14">
        <v>0</v>
      </c>
      <c r="AC132" s="62">
        <v>0</v>
      </c>
      <c r="AD132" s="64">
        <f t="shared" si="51"/>
        <v>11.817756880860074</v>
      </c>
    </row>
    <row r="133" spans="1:30" ht="15" hidden="1" outlineLevel="2" x14ac:dyDescent="0.25">
      <c r="A133" s="7">
        <v>75</v>
      </c>
      <c r="B133" s="8" t="s">
        <v>43</v>
      </c>
      <c r="C133" s="9" t="s">
        <v>67</v>
      </c>
      <c r="D133" s="10" t="s">
        <v>123</v>
      </c>
      <c r="E133" s="10">
        <v>16156.37</v>
      </c>
      <c r="F133" s="10">
        <v>1379.34</v>
      </c>
      <c r="G133" s="11">
        <f t="shared" si="46"/>
        <v>8.5374375555895288</v>
      </c>
      <c r="H133" s="11">
        <v>383.05</v>
      </c>
      <c r="I133" s="11">
        <v>3</v>
      </c>
      <c r="J133" s="11">
        <v>78.760000000000005</v>
      </c>
      <c r="K133" s="11">
        <v>184.15</v>
      </c>
      <c r="L133" s="11">
        <f t="shared" si="52"/>
        <v>648.96</v>
      </c>
      <c r="M133" s="11">
        <f t="shared" si="47"/>
        <v>4.0167438601616574</v>
      </c>
      <c r="N133" s="11">
        <v>730.38</v>
      </c>
      <c r="O133" s="11">
        <f t="shared" si="48"/>
        <v>4.5206936954278714</v>
      </c>
      <c r="P133" s="12" t="s">
        <v>67</v>
      </c>
      <c r="Q133" s="12">
        <v>75</v>
      </c>
      <c r="R133" s="13" t="s">
        <v>123</v>
      </c>
      <c r="S133" s="13">
        <v>12954.62</v>
      </c>
      <c r="T133" s="13">
        <v>1059.6099999999999</v>
      </c>
      <c r="U133" s="14">
        <f t="shared" ref="U133:U155" si="54">T133*100/S133</f>
        <v>8.1793985466188879</v>
      </c>
      <c r="V133" s="14">
        <v>350.46</v>
      </c>
      <c r="W133" s="14">
        <v>5.73</v>
      </c>
      <c r="X133" s="14">
        <v>48.27</v>
      </c>
      <c r="Y133" s="14">
        <v>178.8</v>
      </c>
      <c r="Z133" s="14">
        <f t="shared" si="53"/>
        <v>583.26</v>
      </c>
      <c r="AA133" s="14">
        <f t="shared" ref="AA133:AA155" si="55">Z133*100/S133</f>
        <v>4.5023319865808489</v>
      </c>
      <c r="AB133" s="14">
        <v>476.34</v>
      </c>
      <c r="AC133" s="62">
        <f t="shared" ref="AC133:AC155" si="56">AB133*100/S133</f>
        <v>3.6769893674997798</v>
      </c>
      <c r="AD133" s="64">
        <f t="shared" si="51"/>
        <v>0.35803900897064089</v>
      </c>
    </row>
    <row r="134" spans="1:30" ht="15" hidden="1" outlineLevel="2" x14ac:dyDescent="0.25">
      <c r="A134" s="7">
        <v>75</v>
      </c>
      <c r="B134" s="8" t="s">
        <v>43</v>
      </c>
      <c r="C134" s="9" t="s">
        <v>67</v>
      </c>
      <c r="D134" s="10" t="s">
        <v>124</v>
      </c>
      <c r="E134" s="10">
        <v>19874.939999999999</v>
      </c>
      <c r="F134" s="10">
        <v>2316.1</v>
      </c>
      <c r="G134" s="11">
        <f t="shared" si="46"/>
        <v>11.653368513313751</v>
      </c>
      <c r="H134" s="11">
        <v>352.29</v>
      </c>
      <c r="I134" s="11">
        <v>5.97</v>
      </c>
      <c r="J134" s="11">
        <v>70.260000000000005</v>
      </c>
      <c r="K134" s="11">
        <v>199.64</v>
      </c>
      <c r="L134" s="11">
        <f t="shared" si="52"/>
        <v>628.16000000000008</v>
      </c>
      <c r="M134" s="11">
        <f t="shared" si="47"/>
        <v>3.1605630004417629</v>
      </c>
      <c r="N134" s="11">
        <v>1687.94</v>
      </c>
      <c r="O134" s="11">
        <f t="shared" si="48"/>
        <v>8.492805512871989</v>
      </c>
      <c r="P134" s="12" t="s">
        <v>67</v>
      </c>
      <c r="Q134" s="12">
        <v>75</v>
      </c>
      <c r="R134" s="13" t="s">
        <v>124</v>
      </c>
      <c r="S134" s="13">
        <v>19506.52</v>
      </c>
      <c r="T134" s="13">
        <v>2222.73</v>
      </c>
      <c r="U134" s="14">
        <f t="shared" si="54"/>
        <v>11.394805429159071</v>
      </c>
      <c r="V134" s="14">
        <v>448.98</v>
      </c>
      <c r="W134" s="14">
        <v>9.1999999999999993</v>
      </c>
      <c r="X134" s="14">
        <v>40.86</v>
      </c>
      <c r="Y134" s="14">
        <v>283.13</v>
      </c>
      <c r="Z134" s="14">
        <f t="shared" si="53"/>
        <v>782.17000000000007</v>
      </c>
      <c r="AA134" s="14">
        <f t="shared" si="55"/>
        <v>4.0097874966934128</v>
      </c>
      <c r="AB134" s="14">
        <v>1440.56</v>
      </c>
      <c r="AC134" s="62">
        <f t="shared" si="56"/>
        <v>7.3850179324656571</v>
      </c>
      <c r="AD134" s="64">
        <f t="shared" si="51"/>
        <v>0.25856308415468021</v>
      </c>
    </row>
    <row r="135" spans="1:30" ht="15" hidden="1" outlineLevel="2" x14ac:dyDescent="0.25">
      <c r="A135" s="7">
        <v>75</v>
      </c>
      <c r="B135" s="8" t="s">
        <v>43</v>
      </c>
      <c r="C135" s="9" t="s">
        <v>67</v>
      </c>
      <c r="D135" s="10" t="s">
        <v>125</v>
      </c>
      <c r="E135" s="10">
        <v>15934.92</v>
      </c>
      <c r="F135" s="10">
        <v>1523.85</v>
      </c>
      <c r="G135" s="11">
        <f t="shared" si="46"/>
        <v>9.5629598391457247</v>
      </c>
      <c r="H135" s="11">
        <v>269.97000000000003</v>
      </c>
      <c r="I135" s="11">
        <v>2.39</v>
      </c>
      <c r="J135" s="11">
        <v>59.01</v>
      </c>
      <c r="K135" s="11">
        <v>263.83999999999997</v>
      </c>
      <c r="L135" s="11">
        <f t="shared" si="52"/>
        <v>595.21</v>
      </c>
      <c r="M135" s="11">
        <f t="shared" si="47"/>
        <v>3.7352556523659985</v>
      </c>
      <c r="N135" s="11">
        <v>928.64</v>
      </c>
      <c r="O135" s="11">
        <f t="shared" si="48"/>
        <v>5.8277041867797266</v>
      </c>
      <c r="P135" s="12" t="s">
        <v>67</v>
      </c>
      <c r="Q135" s="12">
        <v>75</v>
      </c>
      <c r="R135" s="13" t="s">
        <v>125</v>
      </c>
      <c r="S135" s="13">
        <v>15255.67</v>
      </c>
      <c r="T135" s="13">
        <v>1715.98</v>
      </c>
      <c r="U135" s="14">
        <f t="shared" si="54"/>
        <v>11.248145771375494</v>
      </c>
      <c r="V135" s="14">
        <v>262.58999999999997</v>
      </c>
      <c r="W135" s="14">
        <v>0</v>
      </c>
      <c r="X135" s="14">
        <v>47.96</v>
      </c>
      <c r="Y135" s="14">
        <v>234.43</v>
      </c>
      <c r="Z135" s="14">
        <f t="shared" si="53"/>
        <v>544.98</v>
      </c>
      <c r="AA135" s="14">
        <f t="shared" si="55"/>
        <v>3.5723111472652462</v>
      </c>
      <c r="AB135" s="14">
        <v>1171</v>
      </c>
      <c r="AC135" s="62">
        <f t="shared" si="56"/>
        <v>7.6758346241102489</v>
      </c>
      <c r="AD135" s="64">
        <f t="shared" si="51"/>
        <v>-1.6851859322297695</v>
      </c>
    </row>
    <row r="136" spans="1:30" ht="15" hidden="1" outlineLevel="2" x14ac:dyDescent="0.25">
      <c r="A136" s="7">
        <v>75</v>
      </c>
      <c r="B136" s="8" t="s">
        <v>43</v>
      </c>
      <c r="C136" s="9" t="s">
        <v>67</v>
      </c>
      <c r="D136" s="10" t="s">
        <v>126</v>
      </c>
      <c r="E136" s="10">
        <v>15476.37</v>
      </c>
      <c r="F136" s="10">
        <v>1200.04</v>
      </c>
      <c r="G136" s="11">
        <f t="shared" si="46"/>
        <v>7.7540146688144569</v>
      </c>
      <c r="H136" s="11">
        <v>231.16</v>
      </c>
      <c r="I136" s="11">
        <v>4.41</v>
      </c>
      <c r="J136" s="11">
        <v>33.65</v>
      </c>
      <c r="K136" s="11">
        <v>151.72999999999999</v>
      </c>
      <c r="L136" s="11">
        <f t="shared" si="52"/>
        <v>420.94999999999993</v>
      </c>
      <c r="M136" s="11">
        <f t="shared" si="47"/>
        <v>2.719953063929073</v>
      </c>
      <c r="N136" s="11">
        <v>779.09</v>
      </c>
      <c r="O136" s="11">
        <f t="shared" si="48"/>
        <v>5.034061604885383</v>
      </c>
      <c r="P136" s="12" t="s">
        <v>67</v>
      </c>
      <c r="Q136" s="12">
        <v>75</v>
      </c>
      <c r="R136" s="13" t="s">
        <v>126</v>
      </c>
      <c r="S136" s="13">
        <v>14407.62</v>
      </c>
      <c r="T136" s="13">
        <v>1149.33</v>
      </c>
      <c r="U136" s="14">
        <f t="shared" si="54"/>
        <v>7.9772370453968104</v>
      </c>
      <c r="V136" s="14">
        <v>190.91</v>
      </c>
      <c r="W136" s="14">
        <v>0</v>
      </c>
      <c r="X136" s="14">
        <v>45.78</v>
      </c>
      <c r="Y136" s="14">
        <v>202.64</v>
      </c>
      <c r="Z136" s="14">
        <f t="shared" si="53"/>
        <v>439.33</v>
      </c>
      <c r="AA136" s="14">
        <f t="shared" si="55"/>
        <v>3.0492891955784507</v>
      </c>
      <c r="AB136" s="14">
        <v>710</v>
      </c>
      <c r="AC136" s="62">
        <f t="shared" si="56"/>
        <v>4.9279478498183593</v>
      </c>
      <c r="AD136" s="64">
        <f t="shared" si="51"/>
        <v>-0.22322237658235355</v>
      </c>
    </row>
    <row r="137" spans="1:30" ht="15" hidden="1" outlineLevel="2" x14ac:dyDescent="0.25">
      <c r="A137" s="7">
        <v>75</v>
      </c>
      <c r="B137" s="8" t="s">
        <v>43</v>
      </c>
      <c r="C137" s="9" t="s">
        <v>67</v>
      </c>
      <c r="D137" s="10" t="s">
        <v>127</v>
      </c>
      <c r="E137" s="10">
        <v>5278.41</v>
      </c>
      <c r="F137" s="10">
        <v>540.21</v>
      </c>
      <c r="G137" s="11">
        <f t="shared" si="46"/>
        <v>10.234331929501497</v>
      </c>
      <c r="H137" s="11">
        <v>60.73</v>
      </c>
      <c r="I137" s="11">
        <v>0</v>
      </c>
      <c r="J137" s="11">
        <v>5.25</v>
      </c>
      <c r="K137" s="11">
        <v>39.25</v>
      </c>
      <c r="L137" s="11">
        <f t="shared" si="52"/>
        <v>105.22999999999999</v>
      </c>
      <c r="M137" s="11">
        <f t="shared" si="47"/>
        <v>1.9935927675190064</v>
      </c>
      <c r="N137" s="11">
        <v>434.97</v>
      </c>
      <c r="O137" s="11">
        <f t="shared" si="48"/>
        <v>8.2405497109925143</v>
      </c>
      <c r="P137" s="12" t="s">
        <v>67</v>
      </c>
      <c r="Q137" s="12">
        <v>75</v>
      </c>
      <c r="R137" s="13" t="s">
        <v>127</v>
      </c>
      <c r="S137" s="13">
        <v>6485.22</v>
      </c>
      <c r="T137" s="13">
        <v>647.61</v>
      </c>
      <c r="U137" s="14">
        <f t="shared" si="54"/>
        <v>9.985937254248892</v>
      </c>
      <c r="V137" s="14">
        <v>107.07</v>
      </c>
      <c r="W137" s="14">
        <v>0</v>
      </c>
      <c r="X137" s="14">
        <v>27</v>
      </c>
      <c r="Y137" s="14">
        <v>88.25</v>
      </c>
      <c r="Z137" s="14">
        <f t="shared" si="53"/>
        <v>222.32</v>
      </c>
      <c r="AA137" s="14">
        <f t="shared" si="55"/>
        <v>3.428102670379725</v>
      </c>
      <c r="AB137" s="14">
        <v>425.29</v>
      </c>
      <c r="AC137" s="62">
        <f t="shared" si="56"/>
        <v>6.557834583869167</v>
      </c>
      <c r="AD137" s="64">
        <f t="shared" si="51"/>
        <v>0.24839467525260517</v>
      </c>
    </row>
    <row r="138" spans="1:30" ht="15" hidden="1" outlineLevel="2" x14ac:dyDescent="0.25">
      <c r="A138" s="7">
        <v>75</v>
      </c>
      <c r="B138" s="8" t="s">
        <v>43</v>
      </c>
      <c r="C138" s="9" t="s">
        <v>67</v>
      </c>
      <c r="D138" s="10" t="s">
        <v>128</v>
      </c>
      <c r="E138" s="10">
        <v>380.78</v>
      </c>
      <c r="F138" s="10">
        <v>3.2</v>
      </c>
      <c r="G138" s="11">
        <f t="shared" si="46"/>
        <v>0.84038027207311317</v>
      </c>
      <c r="H138" s="11">
        <v>3.2</v>
      </c>
      <c r="I138" s="11">
        <v>0</v>
      </c>
      <c r="J138" s="11">
        <v>0</v>
      </c>
      <c r="K138" s="11">
        <v>0</v>
      </c>
      <c r="L138" s="11">
        <f t="shared" si="52"/>
        <v>3.2</v>
      </c>
      <c r="M138" s="11">
        <f t="shared" si="47"/>
        <v>0.84038027207311317</v>
      </c>
      <c r="N138" s="11">
        <v>0</v>
      </c>
      <c r="O138" s="11">
        <f t="shared" si="48"/>
        <v>0</v>
      </c>
      <c r="P138" s="12" t="s">
        <v>67</v>
      </c>
      <c r="Q138" s="12">
        <v>75</v>
      </c>
      <c r="R138" s="13" t="s">
        <v>128</v>
      </c>
      <c r="S138" s="13">
        <v>452.73</v>
      </c>
      <c r="T138" s="13">
        <v>5.6</v>
      </c>
      <c r="U138" s="14">
        <f t="shared" si="54"/>
        <v>1.236940339716829</v>
      </c>
      <c r="V138" s="14">
        <v>2.4</v>
      </c>
      <c r="W138" s="14">
        <v>0</v>
      </c>
      <c r="X138" s="14">
        <v>0</v>
      </c>
      <c r="Y138" s="14">
        <v>3.2</v>
      </c>
      <c r="Z138" s="14">
        <f t="shared" si="53"/>
        <v>5.6</v>
      </c>
      <c r="AA138" s="14">
        <f t="shared" si="55"/>
        <v>1.236940339716829</v>
      </c>
      <c r="AB138" s="14">
        <v>0</v>
      </c>
      <c r="AC138" s="62">
        <f t="shared" si="56"/>
        <v>0</v>
      </c>
      <c r="AD138" s="64">
        <f t="shared" si="51"/>
        <v>-0.39656006764371587</v>
      </c>
    </row>
    <row r="139" spans="1:30" ht="15" outlineLevel="1" collapsed="1" x14ac:dyDescent="0.25">
      <c r="A139" s="7"/>
      <c r="B139" s="8" t="s">
        <v>88</v>
      </c>
      <c r="C139" s="9" t="s">
        <v>67</v>
      </c>
      <c r="D139" s="10"/>
      <c r="E139" s="10">
        <f>SUBTOTAL(9,E132:E138)</f>
        <v>73465.48</v>
      </c>
      <c r="F139" s="10">
        <f>SUBTOTAL(9,F132:F138)</f>
        <v>7005.72</v>
      </c>
      <c r="G139" s="11">
        <f t="shared" si="46"/>
        <v>9.536070546330059</v>
      </c>
      <c r="H139" s="11"/>
      <c r="I139" s="11"/>
      <c r="J139" s="11"/>
      <c r="K139" s="11"/>
      <c r="L139" s="11">
        <f>SUBTOTAL(9,L132:L138)</f>
        <v>2444.69</v>
      </c>
      <c r="M139" s="11">
        <f t="shared" si="47"/>
        <v>3.3276717173834571</v>
      </c>
      <c r="N139" s="11">
        <f>SUBTOTAL(9,N132:N138)</f>
        <v>4561.0200000000004</v>
      </c>
      <c r="O139" s="11">
        <f t="shared" si="48"/>
        <v>6.2083852171114939</v>
      </c>
      <c r="P139" s="12" t="s">
        <v>67</v>
      </c>
      <c r="Q139" s="12"/>
      <c r="R139" s="13"/>
      <c r="S139" s="13">
        <f>SUBTOTAL(9,S132:S138)</f>
        <v>69062.37999999999</v>
      </c>
      <c r="T139" s="13">
        <f>SUBTOTAL(9,T132:T138)</f>
        <v>6800.86</v>
      </c>
      <c r="U139" s="14">
        <f t="shared" si="54"/>
        <v>9.8474162054652634</v>
      </c>
      <c r="V139" s="14"/>
      <c r="W139" s="14"/>
      <c r="X139" s="14"/>
      <c r="Y139" s="14"/>
      <c r="Z139" s="14">
        <f>SUBTOTAL(9,Z132:Z138)</f>
        <v>2577.6600000000003</v>
      </c>
      <c r="AA139" s="14">
        <f t="shared" si="55"/>
        <v>3.7323648562357694</v>
      </c>
      <c r="AB139" s="14">
        <f>SUBTOTAL(9,AB132:AB138)</f>
        <v>4223.1899999999996</v>
      </c>
      <c r="AC139" s="62">
        <f t="shared" si="56"/>
        <v>6.1150368695663255</v>
      </c>
      <c r="AD139" s="64">
        <f t="shared" si="51"/>
        <v>-0.3113456591352044</v>
      </c>
    </row>
    <row r="140" spans="1:30" ht="15" hidden="1" outlineLevel="2" x14ac:dyDescent="0.25">
      <c r="A140" s="7">
        <v>74</v>
      </c>
      <c r="B140" s="8" t="s">
        <v>42</v>
      </c>
      <c r="C140" s="9" t="s">
        <v>67</v>
      </c>
      <c r="D140" s="10" t="s">
        <v>122</v>
      </c>
      <c r="E140" s="10">
        <v>482</v>
      </c>
      <c r="F140" s="10">
        <v>12</v>
      </c>
      <c r="G140" s="11">
        <f t="shared" si="46"/>
        <v>2.4896265560165975</v>
      </c>
      <c r="H140" s="11">
        <v>7</v>
      </c>
      <c r="I140" s="11">
        <v>0</v>
      </c>
      <c r="J140" s="11">
        <v>0</v>
      </c>
      <c r="K140" s="11">
        <v>5</v>
      </c>
      <c r="L140" s="11">
        <f t="shared" ref="L140:L146" si="57">H140+I140+J140+K140</f>
        <v>12</v>
      </c>
      <c r="M140" s="11">
        <f t="shared" si="47"/>
        <v>2.4896265560165975</v>
      </c>
      <c r="N140" s="11">
        <v>0</v>
      </c>
      <c r="O140" s="11">
        <f t="shared" si="48"/>
        <v>0</v>
      </c>
      <c r="P140" s="12" t="s">
        <v>67</v>
      </c>
      <c r="Q140" s="12">
        <v>74</v>
      </c>
      <c r="R140" s="13" t="s">
        <v>122</v>
      </c>
      <c r="S140" s="13">
        <v>58.28</v>
      </c>
      <c r="T140" s="13">
        <v>0</v>
      </c>
      <c r="U140" s="14">
        <f t="shared" si="54"/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f t="shared" ref="Z140:Z146" si="58">V140+W140+X140+Y140</f>
        <v>0</v>
      </c>
      <c r="AA140" s="14">
        <f t="shared" si="55"/>
        <v>0</v>
      </c>
      <c r="AB140" s="14">
        <v>0</v>
      </c>
      <c r="AC140" s="62">
        <f t="shared" si="56"/>
        <v>0</v>
      </c>
      <c r="AD140" s="64">
        <f t="shared" si="51"/>
        <v>2.4896265560165975</v>
      </c>
    </row>
    <row r="141" spans="1:30" ht="15" hidden="1" outlineLevel="2" x14ac:dyDescent="0.25">
      <c r="A141" s="7">
        <v>74</v>
      </c>
      <c r="B141" s="8" t="s">
        <v>42</v>
      </c>
      <c r="C141" s="9" t="s">
        <v>67</v>
      </c>
      <c r="D141" s="10" t="s">
        <v>123</v>
      </c>
      <c r="E141" s="10">
        <v>15898.75</v>
      </c>
      <c r="F141" s="10">
        <v>1087.83</v>
      </c>
      <c r="G141" s="11">
        <f t="shared" si="46"/>
        <v>6.8422360248447207</v>
      </c>
      <c r="H141" s="11">
        <v>296.82</v>
      </c>
      <c r="I141" s="11">
        <v>1.4</v>
      </c>
      <c r="J141" s="11">
        <v>52.5</v>
      </c>
      <c r="K141" s="11">
        <v>189.55</v>
      </c>
      <c r="L141" s="11">
        <f t="shared" si="57"/>
        <v>540.27</v>
      </c>
      <c r="M141" s="11">
        <f t="shared" si="47"/>
        <v>3.3981916817359856</v>
      </c>
      <c r="N141" s="11">
        <v>547.55999999999995</v>
      </c>
      <c r="O141" s="11">
        <f t="shared" si="48"/>
        <v>3.4440443431087346</v>
      </c>
      <c r="P141" s="12" t="s">
        <v>67</v>
      </c>
      <c r="Q141" s="12">
        <v>74</v>
      </c>
      <c r="R141" s="13" t="s">
        <v>123</v>
      </c>
      <c r="S141" s="13">
        <v>16638.21</v>
      </c>
      <c r="T141" s="13">
        <v>959.28</v>
      </c>
      <c r="U141" s="14">
        <f t="shared" si="54"/>
        <v>5.7655240557728265</v>
      </c>
      <c r="V141" s="14">
        <v>385.34</v>
      </c>
      <c r="W141" s="14">
        <v>3.75</v>
      </c>
      <c r="X141" s="14">
        <v>45.79</v>
      </c>
      <c r="Y141" s="14">
        <v>232.2</v>
      </c>
      <c r="Z141" s="14">
        <f t="shared" si="58"/>
        <v>667.07999999999993</v>
      </c>
      <c r="AA141" s="14">
        <f t="shared" si="55"/>
        <v>4.0093255223969404</v>
      </c>
      <c r="AB141" s="14">
        <v>292.20999999999998</v>
      </c>
      <c r="AC141" s="62">
        <f t="shared" si="56"/>
        <v>1.7562586359950978</v>
      </c>
      <c r="AD141" s="64">
        <f t="shared" si="51"/>
        <v>1.0767119690718943</v>
      </c>
    </row>
    <row r="142" spans="1:30" ht="15" hidden="1" outlineLevel="2" x14ac:dyDescent="0.25">
      <c r="A142" s="7">
        <v>74</v>
      </c>
      <c r="B142" s="8" t="s">
        <v>42</v>
      </c>
      <c r="C142" s="9" t="s">
        <v>67</v>
      </c>
      <c r="D142" s="10" t="s">
        <v>124</v>
      </c>
      <c r="E142" s="10">
        <v>23271.31</v>
      </c>
      <c r="F142" s="10">
        <v>2816.12</v>
      </c>
      <c r="G142" s="11">
        <f t="shared" si="46"/>
        <v>12.101252572373451</v>
      </c>
      <c r="H142" s="11">
        <v>356.73</v>
      </c>
      <c r="I142" s="11">
        <v>6.29</v>
      </c>
      <c r="J142" s="11">
        <v>58.88</v>
      </c>
      <c r="K142" s="11">
        <v>382.83</v>
      </c>
      <c r="L142" s="11">
        <f t="shared" si="57"/>
        <v>804.73</v>
      </c>
      <c r="M142" s="11">
        <f t="shared" si="47"/>
        <v>3.4580348076666074</v>
      </c>
      <c r="N142" s="11">
        <v>2011.39</v>
      </c>
      <c r="O142" s="11">
        <f t="shared" si="48"/>
        <v>8.6432177647068418</v>
      </c>
      <c r="P142" s="12" t="s">
        <v>67</v>
      </c>
      <c r="Q142" s="12">
        <v>74</v>
      </c>
      <c r="R142" s="13" t="s">
        <v>124</v>
      </c>
      <c r="S142" s="13">
        <v>25217.09</v>
      </c>
      <c r="T142" s="13">
        <v>2794.96</v>
      </c>
      <c r="U142" s="14">
        <f t="shared" si="54"/>
        <v>11.083594498810132</v>
      </c>
      <c r="V142" s="14">
        <v>472.55</v>
      </c>
      <c r="W142" s="14">
        <v>3.62</v>
      </c>
      <c r="X142" s="14">
        <v>70.33</v>
      </c>
      <c r="Y142" s="14">
        <v>489.48</v>
      </c>
      <c r="Z142" s="14">
        <f t="shared" si="58"/>
        <v>1035.98</v>
      </c>
      <c r="AA142" s="14">
        <f t="shared" si="55"/>
        <v>4.1082456381763324</v>
      </c>
      <c r="AB142" s="14">
        <v>1758.97</v>
      </c>
      <c r="AC142" s="62">
        <f t="shared" si="56"/>
        <v>6.9753092049875702</v>
      </c>
      <c r="AD142" s="64">
        <f t="shared" si="51"/>
        <v>1.0176580735633181</v>
      </c>
    </row>
    <row r="143" spans="1:30" ht="15" hidden="1" outlineLevel="2" x14ac:dyDescent="0.25">
      <c r="A143" s="7">
        <v>74</v>
      </c>
      <c r="B143" s="8" t="s">
        <v>42</v>
      </c>
      <c r="C143" s="9" t="s">
        <v>67</v>
      </c>
      <c r="D143" s="10" t="s">
        <v>125</v>
      </c>
      <c r="E143" s="10">
        <v>19064.3</v>
      </c>
      <c r="F143" s="10">
        <v>1709.04</v>
      </c>
      <c r="G143" s="11">
        <f t="shared" si="46"/>
        <v>8.964609243455044</v>
      </c>
      <c r="H143" s="11">
        <v>268.61</v>
      </c>
      <c r="I143" s="11">
        <v>1</v>
      </c>
      <c r="J143" s="11">
        <v>53.58</v>
      </c>
      <c r="K143" s="11">
        <v>280.86</v>
      </c>
      <c r="L143" s="11">
        <f t="shared" si="57"/>
        <v>604.04999999999995</v>
      </c>
      <c r="M143" s="11">
        <f t="shared" si="47"/>
        <v>3.1684876968994402</v>
      </c>
      <c r="N143" s="11">
        <v>1105</v>
      </c>
      <c r="O143" s="11">
        <f t="shared" si="48"/>
        <v>5.7961740006189579</v>
      </c>
      <c r="P143" s="12" t="s">
        <v>67</v>
      </c>
      <c r="Q143" s="12">
        <v>74</v>
      </c>
      <c r="R143" s="13" t="s">
        <v>125</v>
      </c>
      <c r="S143" s="13">
        <v>19806.46</v>
      </c>
      <c r="T143" s="13">
        <v>2265.88</v>
      </c>
      <c r="U143" s="14">
        <f t="shared" si="54"/>
        <v>11.440105904841149</v>
      </c>
      <c r="V143" s="14">
        <v>370.81</v>
      </c>
      <c r="W143" s="14">
        <v>4.12</v>
      </c>
      <c r="X143" s="14">
        <v>65.540000000000006</v>
      </c>
      <c r="Y143" s="14">
        <v>388.97</v>
      </c>
      <c r="Z143" s="14">
        <f t="shared" si="58"/>
        <v>829.44</v>
      </c>
      <c r="AA143" s="14">
        <f t="shared" si="55"/>
        <v>4.1877246110612401</v>
      </c>
      <c r="AB143" s="14">
        <v>1436.45</v>
      </c>
      <c r="AC143" s="62">
        <f t="shared" si="56"/>
        <v>7.2524317823578777</v>
      </c>
      <c r="AD143" s="64">
        <f t="shared" si="51"/>
        <v>-2.4754966613861047</v>
      </c>
    </row>
    <row r="144" spans="1:30" ht="15" hidden="1" outlineLevel="2" x14ac:dyDescent="0.25">
      <c r="A144" s="7">
        <v>74</v>
      </c>
      <c r="B144" s="8" t="s">
        <v>42</v>
      </c>
      <c r="C144" s="9" t="s">
        <v>67</v>
      </c>
      <c r="D144" s="10" t="s">
        <v>126</v>
      </c>
      <c r="E144" s="10">
        <v>18385.25</v>
      </c>
      <c r="F144" s="10">
        <v>2116.31</v>
      </c>
      <c r="G144" s="11">
        <f t="shared" si="46"/>
        <v>11.510912280224636</v>
      </c>
      <c r="H144" s="11">
        <v>211.18</v>
      </c>
      <c r="I144" s="11">
        <v>0</v>
      </c>
      <c r="J144" s="11">
        <v>108.33</v>
      </c>
      <c r="K144" s="11">
        <v>203.96</v>
      </c>
      <c r="L144" s="11">
        <f t="shared" si="57"/>
        <v>523.47</v>
      </c>
      <c r="M144" s="11">
        <f t="shared" si="47"/>
        <v>2.8472280768550875</v>
      </c>
      <c r="N144" s="11">
        <v>1592.84</v>
      </c>
      <c r="O144" s="11">
        <f t="shared" si="48"/>
        <v>8.6636842033695487</v>
      </c>
      <c r="P144" s="12" t="s">
        <v>67</v>
      </c>
      <c r="Q144" s="12">
        <v>74</v>
      </c>
      <c r="R144" s="13" t="s">
        <v>126</v>
      </c>
      <c r="S144" s="13">
        <v>18850.810000000001</v>
      </c>
      <c r="T144" s="13">
        <v>1718.96</v>
      </c>
      <c r="U144" s="14">
        <f t="shared" si="54"/>
        <v>9.118759353046368</v>
      </c>
      <c r="V144" s="14">
        <v>317.25</v>
      </c>
      <c r="W144" s="14">
        <v>3.4</v>
      </c>
      <c r="X144" s="14">
        <v>110.53</v>
      </c>
      <c r="Y144" s="14">
        <v>231.91</v>
      </c>
      <c r="Z144" s="14">
        <f t="shared" si="58"/>
        <v>663.08999999999992</v>
      </c>
      <c r="AA144" s="14">
        <f t="shared" si="55"/>
        <v>3.5175676801156013</v>
      </c>
      <c r="AB144" s="14">
        <v>1055.8599999999999</v>
      </c>
      <c r="AC144" s="62">
        <f t="shared" si="56"/>
        <v>5.6011386248124078</v>
      </c>
      <c r="AD144" s="64">
        <f t="shared" si="51"/>
        <v>2.3921529271782678</v>
      </c>
    </row>
    <row r="145" spans="1:30" ht="15" hidden="1" outlineLevel="2" x14ac:dyDescent="0.25">
      <c r="A145" s="7">
        <v>74</v>
      </c>
      <c r="B145" s="8" t="s">
        <v>42</v>
      </c>
      <c r="C145" s="9" t="s">
        <v>67</v>
      </c>
      <c r="D145" s="10" t="s">
        <v>127</v>
      </c>
      <c r="E145" s="10">
        <v>9416.08</v>
      </c>
      <c r="F145" s="10">
        <v>993.38</v>
      </c>
      <c r="G145" s="11">
        <f t="shared" si="46"/>
        <v>10.549825405051784</v>
      </c>
      <c r="H145" s="11">
        <v>72.48</v>
      </c>
      <c r="I145" s="11">
        <v>3.54</v>
      </c>
      <c r="J145" s="11">
        <v>22.78</v>
      </c>
      <c r="K145" s="11">
        <v>88.55</v>
      </c>
      <c r="L145" s="11">
        <f t="shared" si="57"/>
        <v>187.35000000000002</v>
      </c>
      <c r="M145" s="11">
        <f t="shared" si="47"/>
        <v>1.9896814810409431</v>
      </c>
      <c r="N145" s="11">
        <v>806.03</v>
      </c>
      <c r="O145" s="11">
        <f t="shared" si="48"/>
        <v>8.5601439240108412</v>
      </c>
      <c r="P145" s="12" t="s">
        <v>67</v>
      </c>
      <c r="Q145" s="12">
        <v>74</v>
      </c>
      <c r="R145" s="13" t="s">
        <v>127</v>
      </c>
      <c r="S145" s="13">
        <v>10435.040000000001</v>
      </c>
      <c r="T145" s="13">
        <v>1544.74</v>
      </c>
      <c r="U145" s="14">
        <f t="shared" si="54"/>
        <v>14.803393182968152</v>
      </c>
      <c r="V145" s="14">
        <v>127.79</v>
      </c>
      <c r="W145" s="14">
        <v>0</v>
      </c>
      <c r="X145" s="14">
        <v>37.15</v>
      </c>
      <c r="Y145" s="14">
        <v>219.63</v>
      </c>
      <c r="Z145" s="14">
        <f t="shared" si="58"/>
        <v>384.57</v>
      </c>
      <c r="AA145" s="14">
        <f t="shared" si="55"/>
        <v>3.6853715941673437</v>
      </c>
      <c r="AB145" s="14">
        <v>1160.17</v>
      </c>
      <c r="AC145" s="62">
        <f t="shared" si="56"/>
        <v>11.118021588800808</v>
      </c>
      <c r="AD145" s="64">
        <f t="shared" si="51"/>
        <v>-4.2535677779163681</v>
      </c>
    </row>
    <row r="146" spans="1:30" ht="15" hidden="1" outlineLevel="2" x14ac:dyDescent="0.25">
      <c r="A146" s="7">
        <v>74</v>
      </c>
      <c r="B146" s="8" t="s">
        <v>42</v>
      </c>
      <c r="C146" s="9" t="s">
        <v>67</v>
      </c>
      <c r="D146" s="10" t="s">
        <v>128</v>
      </c>
      <c r="E146" s="10">
        <v>229.32</v>
      </c>
      <c r="F146" s="10">
        <v>4.3</v>
      </c>
      <c r="G146" s="11">
        <f t="shared" si="46"/>
        <v>1.8751090179661609</v>
      </c>
      <c r="H146" s="11">
        <v>0</v>
      </c>
      <c r="I146" s="11">
        <v>0</v>
      </c>
      <c r="J146" s="11">
        <v>0</v>
      </c>
      <c r="K146" s="11">
        <v>0</v>
      </c>
      <c r="L146" s="11">
        <f t="shared" si="57"/>
        <v>0</v>
      </c>
      <c r="M146" s="11">
        <f t="shared" si="47"/>
        <v>0</v>
      </c>
      <c r="N146" s="11">
        <v>4.3</v>
      </c>
      <c r="O146" s="11">
        <f t="shared" si="48"/>
        <v>1.8751090179661609</v>
      </c>
      <c r="P146" s="12" t="s">
        <v>67</v>
      </c>
      <c r="Q146" s="12">
        <v>74</v>
      </c>
      <c r="R146" s="13" t="s">
        <v>128</v>
      </c>
      <c r="S146" s="13">
        <v>231.58</v>
      </c>
      <c r="T146" s="13">
        <v>1.6</v>
      </c>
      <c r="U146" s="14">
        <f t="shared" si="54"/>
        <v>0.69090595042749803</v>
      </c>
      <c r="V146" s="14">
        <v>1</v>
      </c>
      <c r="W146" s="14">
        <v>0</v>
      </c>
      <c r="X146" s="14">
        <v>0</v>
      </c>
      <c r="Y146" s="14">
        <v>0.6</v>
      </c>
      <c r="Z146" s="14">
        <f t="shared" si="58"/>
        <v>1.6</v>
      </c>
      <c r="AA146" s="14">
        <f t="shared" si="55"/>
        <v>0.69090595042749803</v>
      </c>
      <c r="AB146" s="14">
        <v>0</v>
      </c>
      <c r="AC146" s="62">
        <f t="shared" si="56"/>
        <v>0</v>
      </c>
      <c r="AD146" s="64">
        <f t="shared" si="51"/>
        <v>1.1842030675386628</v>
      </c>
    </row>
    <row r="147" spans="1:30" ht="15" outlineLevel="1" collapsed="1" x14ac:dyDescent="0.25">
      <c r="A147" s="7"/>
      <c r="B147" s="8" t="s">
        <v>89</v>
      </c>
      <c r="C147" s="9" t="s">
        <v>67</v>
      </c>
      <c r="D147" s="10"/>
      <c r="E147" s="10">
        <f>SUBTOTAL(9,E140:E146)</f>
        <v>86747.010000000009</v>
      </c>
      <c r="F147" s="10">
        <f>SUBTOTAL(9,F140:F146)</f>
        <v>8738.9799999999977</v>
      </c>
      <c r="G147" s="11">
        <f t="shared" si="46"/>
        <v>10.07409938394418</v>
      </c>
      <c r="H147" s="11"/>
      <c r="I147" s="11"/>
      <c r="J147" s="11"/>
      <c r="K147" s="11"/>
      <c r="L147" s="11">
        <f>SUBTOTAL(9,L140:L146)</f>
        <v>2671.87</v>
      </c>
      <c r="M147" s="11">
        <f t="shared" si="47"/>
        <v>3.0800715782595844</v>
      </c>
      <c r="N147" s="11">
        <f>SUBTOTAL(9,N140:N146)</f>
        <v>6067.12</v>
      </c>
      <c r="O147" s="11">
        <f t="shared" si="48"/>
        <v>6.9940393334594466</v>
      </c>
      <c r="P147" s="12" t="s">
        <v>67</v>
      </c>
      <c r="Q147" s="12"/>
      <c r="R147" s="13"/>
      <c r="S147" s="13">
        <f>SUBTOTAL(9,S140:S146)</f>
        <v>91237.470000000016</v>
      </c>
      <c r="T147" s="13">
        <f>SUBTOTAL(9,T140:T146)</f>
        <v>9285.42</v>
      </c>
      <c r="U147" s="14">
        <f t="shared" si="54"/>
        <v>10.17720022267167</v>
      </c>
      <c r="V147" s="14"/>
      <c r="W147" s="14"/>
      <c r="X147" s="14"/>
      <c r="Y147" s="14"/>
      <c r="Z147" s="14">
        <f>SUBTOTAL(9,Z140:Z146)</f>
        <v>3581.76</v>
      </c>
      <c r="AA147" s="14">
        <f t="shared" si="55"/>
        <v>3.9257555037420473</v>
      </c>
      <c r="AB147" s="14">
        <f>SUBTOTAL(9,AB140:AB146)</f>
        <v>5703.66</v>
      </c>
      <c r="AC147" s="62">
        <f t="shared" si="56"/>
        <v>6.2514447189296227</v>
      </c>
      <c r="AD147" s="64">
        <f t="shared" si="51"/>
        <v>-0.10310083872749054</v>
      </c>
    </row>
    <row r="148" spans="1:30" ht="15" hidden="1" outlineLevel="2" x14ac:dyDescent="0.25">
      <c r="A148" s="7">
        <v>62</v>
      </c>
      <c r="B148" s="8" t="s">
        <v>36</v>
      </c>
      <c r="C148" s="9" t="s">
        <v>67</v>
      </c>
      <c r="D148" s="10" t="s">
        <v>122</v>
      </c>
      <c r="E148" s="10">
        <v>614</v>
      </c>
      <c r="F148" s="10">
        <v>14</v>
      </c>
      <c r="G148" s="11">
        <f t="shared" si="46"/>
        <v>2.2801302931596092</v>
      </c>
      <c r="H148" s="11">
        <v>9</v>
      </c>
      <c r="I148" s="11">
        <v>0</v>
      </c>
      <c r="J148" s="11">
        <v>3</v>
      </c>
      <c r="K148" s="11">
        <v>2</v>
      </c>
      <c r="L148" s="11">
        <f t="shared" ref="L148:L154" si="59">H148+I148+J148+K148</f>
        <v>14</v>
      </c>
      <c r="M148" s="11">
        <f t="shared" si="47"/>
        <v>2.2801302931596092</v>
      </c>
      <c r="N148" s="11">
        <v>0</v>
      </c>
      <c r="O148" s="11">
        <f t="shared" si="48"/>
        <v>0</v>
      </c>
      <c r="P148" s="12" t="s">
        <v>67</v>
      </c>
      <c r="Q148" s="12">
        <v>62</v>
      </c>
      <c r="R148" s="13" t="s">
        <v>122</v>
      </c>
      <c r="S148" s="13">
        <v>119</v>
      </c>
      <c r="T148" s="13">
        <v>8</v>
      </c>
      <c r="U148" s="14">
        <f t="shared" si="54"/>
        <v>6.7226890756302522</v>
      </c>
      <c r="V148" s="14">
        <v>4</v>
      </c>
      <c r="W148" s="14">
        <v>0</v>
      </c>
      <c r="X148" s="14">
        <v>0</v>
      </c>
      <c r="Y148" s="14">
        <v>4</v>
      </c>
      <c r="Z148" s="14">
        <f t="shared" ref="Z148:Z154" si="60">V148+W148+X148+Y148</f>
        <v>8</v>
      </c>
      <c r="AA148" s="14">
        <f t="shared" si="55"/>
        <v>6.7226890756302522</v>
      </c>
      <c r="AB148" s="14">
        <v>0</v>
      </c>
      <c r="AC148" s="62">
        <f t="shared" si="56"/>
        <v>0</v>
      </c>
      <c r="AD148" s="64">
        <f t="shared" si="51"/>
        <v>-4.442558782470643</v>
      </c>
    </row>
    <row r="149" spans="1:30" ht="15" hidden="1" outlineLevel="2" x14ac:dyDescent="0.25">
      <c r="A149" s="7">
        <v>62</v>
      </c>
      <c r="B149" s="8" t="s">
        <v>36</v>
      </c>
      <c r="C149" s="9" t="s">
        <v>67</v>
      </c>
      <c r="D149" s="10" t="s">
        <v>123</v>
      </c>
      <c r="E149" s="10">
        <v>17713.150000000001</v>
      </c>
      <c r="F149" s="10">
        <v>1640.88</v>
      </c>
      <c r="G149" s="11">
        <f t="shared" si="46"/>
        <v>9.2636261760330587</v>
      </c>
      <c r="H149" s="11">
        <v>277.58</v>
      </c>
      <c r="I149" s="11">
        <v>0.3</v>
      </c>
      <c r="J149" s="11">
        <v>98.01</v>
      </c>
      <c r="K149" s="11">
        <v>237.52</v>
      </c>
      <c r="L149" s="11">
        <f t="shared" si="59"/>
        <v>613.41</v>
      </c>
      <c r="M149" s="11">
        <f t="shared" si="47"/>
        <v>3.4630204113892784</v>
      </c>
      <c r="N149" s="11">
        <v>1027.48</v>
      </c>
      <c r="O149" s="11">
        <f t="shared" si="48"/>
        <v>5.8006622198761928</v>
      </c>
      <c r="P149" s="12" t="s">
        <v>67</v>
      </c>
      <c r="Q149" s="12">
        <v>62</v>
      </c>
      <c r="R149" s="13" t="s">
        <v>123</v>
      </c>
      <c r="S149" s="13">
        <v>15829.76</v>
      </c>
      <c r="T149" s="13">
        <v>1200.3399999999999</v>
      </c>
      <c r="U149" s="14">
        <f t="shared" si="54"/>
        <v>7.5828060564405257</v>
      </c>
      <c r="V149" s="14">
        <v>297.08999999999997</v>
      </c>
      <c r="W149" s="14">
        <v>1</v>
      </c>
      <c r="X149" s="14">
        <v>47.99</v>
      </c>
      <c r="Y149" s="14">
        <v>248.83</v>
      </c>
      <c r="Z149" s="14">
        <f t="shared" si="60"/>
        <v>594.91</v>
      </c>
      <c r="AA149" s="14">
        <f t="shared" si="55"/>
        <v>3.7581744764292067</v>
      </c>
      <c r="AB149" s="14">
        <v>605.44000000000005</v>
      </c>
      <c r="AC149" s="62">
        <f t="shared" si="56"/>
        <v>3.824694752163015</v>
      </c>
      <c r="AD149" s="64">
        <f t="shared" si="51"/>
        <v>1.680820119592533</v>
      </c>
    </row>
    <row r="150" spans="1:30" ht="15" hidden="1" outlineLevel="2" x14ac:dyDescent="0.25">
      <c r="A150" s="7">
        <v>62</v>
      </c>
      <c r="B150" s="8" t="s">
        <v>36</v>
      </c>
      <c r="C150" s="9" t="s">
        <v>67</v>
      </c>
      <c r="D150" s="10" t="s">
        <v>124</v>
      </c>
      <c r="E150" s="10">
        <v>34136.44</v>
      </c>
      <c r="F150" s="10">
        <v>3665.52</v>
      </c>
      <c r="G150" s="11">
        <f t="shared" si="46"/>
        <v>10.737850812797117</v>
      </c>
      <c r="H150" s="11">
        <v>535.47</v>
      </c>
      <c r="I150" s="11">
        <v>4.6100000000000003</v>
      </c>
      <c r="J150" s="11">
        <v>137.43</v>
      </c>
      <c r="K150" s="11">
        <v>439.05</v>
      </c>
      <c r="L150" s="11">
        <f t="shared" si="59"/>
        <v>1116.56</v>
      </c>
      <c r="M150" s="11">
        <f t="shared" si="47"/>
        <v>3.2708741743427256</v>
      </c>
      <c r="N150" s="11">
        <v>2548.9499999999998</v>
      </c>
      <c r="O150" s="11">
        <f t="shared" si="48"/>
        <v>7.4669473442456198</v>
      </c>
      <c r="P150" s="12" t="s">
        <v>67</v>
      </c>
      <c r="Q150" s="12">
        <v>62</v>
      </c>
      <c r="R150" s="13" t="s">
        <v>124</v>
      </c>
      <c r="S150" s="13">
        <v>31227.55</v>
      </c>
      <c r="T150" s="13">
        <v>3664.56</v>
      </c>
      <c r="U150" s="14">
        <f t="shared" si="54"/>
        <v>11.735022440120984</v>
      </c>
      <c r="V150" s="14">
        <v>527.85</v>
      </c>
      <c r="W150" s="14">
        <v>1.75</v>
      </c>
      <c r="X150" s="14">
        <v>109.63</v>
      </c>
      <c r="Y150" s="14">
        <v>576.17999999999995</v>
      </c>
      <c r="Z150" s="14">
        <f t="shared" si="60"/>
        <v>1215.4099999999999</v>
      </c>
      <c r="AA150" s="14">
        <f t="shared" si="55"/>
        <v>3.8921080904521803</v>
      </c>
      <c r="AB150" s="14">
        <v>2449.14</v>
      </c>
      <c r="AC150" s="62">
        <f t="shared" si="56"/>
        <v>7.8428823266634753</v>
      </c>
      <c r="AD150" s="64">
        <f t="shared" si="51"/>
        <v>-0.99717162732386733</v>
      </c>
    </row>
    <row r="151" spans="1:30" ht="15" hidden="1" outlineLevel="2" x14ac:dyDescent="0.25">
      <c r="A151" s="7">
        <v>62</v>
      </c>
      <c r="B151" s="8" t="s">
        <v>36</v>
      </c>
      <c r="C151" s="9" t="s">
        <v>67</v>
      </c>
      <c r="D151" s="10" t="s">
        <v>125</v>
      </c>
      <c r="E151" s="10">
        <v>39417.31</v>
      </c>
      <c r="F151" s="10">
        <v>3537.18</v>
      </c>
      <c r="G151" s="11">
        <f t="shared" si="46"/>
        <v>8.9736717193537565</v>
      </c>
      <c r="H151" s="11">
        <v>591.03</v>
      </c>
      <c r="I151" s="11">
        <v>0.6</v>
      </c>
      <c r="J151" s="11">
        <v>96.61</v>
      </c>
      <c r="K151" s="11">
        <v>491.82</v>
      </c>
      <c r="L151" s="11">
        <f t="shared" si="59"/>
        <v>1180.06</v>
      </c>
      <c r="M151" s="11">
        <f t="shared" si="47"/>
        <v>2.9937608629305248</v>
      </c>
      <c r="N151" s="11">
        <v>2357.11</v>
      </c>
      <c r="O151" s="11">
        <f t="shared" si="48"/>
        <v>5.9798854868584392</v>
      </c>
      <c r="P151" s="12" t="s">
        <v>67</v>
      </c>
      <c r="Q151" s="12">
        <v>62</v>
      </c>
      <c r="R151" s="13" t="s">
        <v>125</v>
      </c>
      <c r="S151" s="13">
        <v>38535.800000000003</v>
      </c>
      <c r="T151" s="13">
        <v>4226.91</v>
      </c>
      <c r="U151" s="14">
        <f t="shared" si="54"/>
        <v>10.968787465162263</v>
      </c>
      <c r="V151" s="14">
        <v>648.21</v>
      </c>
      <c r="W151" s="14">
        <v>1.8</v>
      </c>
      <c r="X151" s="14">
        <v>103.99</v>
      </c>
      <c r="Y151" s="14">
        <v>650.01</v>
      </c>
      <c r="Z151" s="14">
        <f t="shared" si="60"/>
        <v>1404.01</v>
      </c>
      <c r="AA151" s="14">
        <f t="shared" si="55"/>
        <v>3.6433913400007265</v>
      </c>
      <c r="AB151" s="14">
        <v>2822.9</v>
      </c>
      <c r="AC151" s="62">
        <f t="shared" si="56"/>
        <v>7.3253961251615376</v>
      </c>
      <c r="AD151" s="64">
        <f t="shared" si="51"/>
        <v>-1.9951157458085067</v>
      </c>
    </row>
    <row r="152" spans="1:30" ht="15" hidden="1" outlineLevel="2" x14ac:dyDescent="0.25">
      <c r="A152" s="7">
        <v>62</v>
      </c>
      <c r="B152" s="8" t="s">
        <v>36</v>
      </c>
      <c r="C152" s="9" t="s">
        <v>67</v>
      </c>
      <c r="D152" s="10" t="s">
        <v>126</v>
      </c>
      <c r="E152" s="10">
        <v>36203.26</v>
      </c>
      <c r="F152" s="10">
        <v>3882.9</v>
      </c>
      <c r="G152" s="11">
        <f t="shared" ref="G152:G155" si="61">F152*100/E152</f>
        <v>10.725277226415521</v>
      </c>
      <c r="H152" s="11">
        <v>554.66</v>
      </c>
      <c r="I152" s="11">
        <v>2.23</v>
      </c>
      <c r="J152" s="11">
        <v>77.790000000000006</v>
      </c>
      <c r="K152" s="11">
        <v>495.1</v>
      </c>
      <c r="L152" s="11">
        <f t="shared" si="59"/>
        <v>1129.78</v>
      </c>
      <c r="M152" s="11">
        <f t="shared" ref="M152:M155" si="62">L152*100/E152</f>
        <v>3.1206581948697436</v>
      </c>
      <c r="N152" s="11">
        <v>2753.13</v>
      </c>
      <c r="O152" s="11">
        <f t="shared" ref="O152:O155" si="63">N152*100/E152</f>
        <v>7.6046466533676798</v>
      </c>
      <c r="P152" s="12" t="s">
        <v>67</v>
      </c>
      <c r="Q152" s="12">
        <v>62</v>
      </c>
      <c r="R152" s="13" t="s">
        <v>126</v>
      </c>
      <c r="S152" s="13">
        <v>36195.14</v>
      </c>
      <c r="T152" s="13">
        <v>4143.1099999999997</v>
      </c>
      <c r="U152" s="14">
        <f t="shared" si="54"/>
        <v>11.44659200102555</v>
      </c>
      <c r="V152" s="14">
        <v>603.86</v>
      </c>
      <c r="W152" s="14">
        <v>5.3</v>
      </c>
      <c r="X152" s="14">
        <v>83.97</v>
      </c>
      <c r="Y152" s="14">
        <v>605.74</v>
      </c>
      <c r="Z152" s="14">
        <f t="shared" si="60"/>
        <v>1298.8699999999999</v>
      </c>
      <c r="AA152" s="14">
        <f t="shared" si="55"/>
        <v>3.5885204477728223</v>
      </c>
      <c r="AB152" s="14">
        <v>2844.24</v>
      </c>
      <c r="AC152" s="62">
        <f t="shared" si="56"/>
        <v>7.8580715532527297</v>
      </c>
      <c r="AD152" s="64">
        <f t="shared" si="51"/>
        <v>-0.72131477461002902</v>
      </c>
    </row>
    <row r="153" spans="1:30" ht="15" hidden="1" outlineLevel="2" x14ac:dyDescent="0.25">
      <c r="A153" s="7">
        <v>62</v>
      </c>
      <c r="B153" s="8" t="s">
        <v>36</v>
      </c>
      <c r="C153" s="9" t="s">
        <v>67</v>
      </c>
      <c r="D153" s="10" t="s">
        <v>127</v>
      </c>
      <c r="E153" s="10">
        <v>15174.54</v>
      </c>
      <c r="F153" s="10">
        <v>2031.68</v>
      </c>
      <c r="G153" s="11">
        <f t="shared" si="61"/>
        <v>13.388741932210136</v>
      </c>
      <c r="H153" s="11">
        <v>160.28</v>
      </c>
      <c r="I153" s="11">
        <v>0</v>
      </c>
      <c r="J153" s="11">
        <v>41.8</v>
      </c>
      <c r="K153" s="11">
        <v>153.63999999999999</v>
      </c>
      <c r="L153" s="11">
        <f t="shared" si="59"/>
        <v>355.71999999999997</v>
      </c>
      <c r="M153" s="11">
        <f t="shared" si="62"/>
        <v>2.3441896756013691</v>
      </c>
      <c r="N153" s="11">
        <v>1675.97</v>
      </c>
      <c r="O153" s="11">
        <f t="shared" si="63"/>
        <v>11.044618156464709</v>
      </c>
      <c r="P153" s="12" t="s">
        <v>67</v>
      </c>
      <c r="Q153" s="12">
        <v>62</v>
      </c>
      <c r="R153" s="13" t="s">
        <v>127</v>
      </c>
      <c r="S153" s="13">
        <v>16697.990000000002</v>
      </c>
      <c r="T153" s="13">
        <v>1841.06</v>
      </c>
      <c r="U153" s="14">
        <f t="shared" si="54"/>
        <v>11.025638415162543</v>
      </c>
      <c r="V153" s="14">
        <v>200.05</v>
      </c>
      <c r="W153" s="14">
        <v>3.5</v>
      </c>
      <c r="X153" s="14">
        <v>28.53</v>
      </c>
      <c r="Y153" s="14">
        <v>215.89</v>
      </c>
      <c r="Z153" s="14">
        <f t="shared" si="60"/>
        <v>447.97</v>
      </c>
      <c r="AA153" s="14">
        <f t="shared" si="55"/>
        <v>2.6827779870511357</v>
      </c>
      <c r="AB153" s="14">
        <v>1393.1</v>
      </c>
      <c r="AC153" s="62">
        <f t="shared" si="56"/>
        <v>8.3429203155589384</v>
      </c>
      <c r="AD153" s="64">
        <f t="shared" si="51"/>
        <v>2.3631035170475929</v>
      </c>
    </row>
    <row r="154" spans="1:30" ht="15" hidden="1" outlineLevel="2" x14ac:dyDescent="0.25">
      <c r="A154" s="7">
        <v>62</v>
      </c>
      <c r="B154" s="8" t="s">
        <v>36</v>
      </c>
      <c r="C154" s="9" t="s">
        <v>67</v>
      </c>
      <c r="D154" s="10" t="s">
        <v>128</v>
      </c>
      <c r="E154" s="10">
        <v>321.66000000000003</v>
      </c>
      <c r="F154" s="10">
        <v>0</v>
      </c>
      <c r="G154" s="11">
        <f t="shared" si="61"/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f t="shared" si="59"/>
        <v>0</v>
      </c>
      <c r="M154" s="11">
        <f t="shared" si="62"/>
        <v>0</v>
      </c>
      <c r="N154" s="11">
        <v>0</v>
      </c>
      <c r="O154" s="11">
        <f t="shared" si="63"/>
        <v>0</v>
      </c>
      <c r="P154" s="12" t="s">
        <v>67</v>
      </c>
      <c r="Q154" s="12">
        <v>62</v>
      </c>
      <c r="R154" s="13" t="s">
        <v>128</v>
      </c>
      <c r="S154" s="13">
        <v>611.75</v>
      </c>
      <c r="T154" s="13">
        <v>5.4</v>
      </c>
      <c r="U154" s="14">
        <f t="shared" si="54"/>
        <v>0.88271352676747039</v>
      </c>
      <c r="V154" s="14">
        <v>5</v>
      </c>
      <c r="W154" s="14">
        <v>0</v>
      </c>
      <c r="X154" s="14">
        <v>0.4</v>
      </c>
      <c r="Y154" s="14">
        <v>0</v>
      </c>
      <c r="Z154" s="14">
        <f t="shared" si="60"/>
        <v>5.4</v>
      </c>
      <c r="AA154" s="14">
        <f t="shared" si="55"/>
        <v>0.88271352676747039</v>
      </c>
      <c r="AB154" s="14">
        <v>0</v>
      </c>
      <c r="AC154" s="62">
        <f t="shared" si="56"/>
        <v>0</v>
      </c>
      <c r="AD154" s="64">
        <f t="shared" si="51"/>
        <v>-0.88271352676747039</v>
      </c>
    </row>
    <row r="155" spans="1:30" outlineLevel="1" collapsed="1" x14ac:dyDescent="0.3">
      <c r="A155" s="7"/>
      <c r="B155" s="8" t="s">
        <v>90</v>
      </c>
      <c r="C155" s="9" t="s">
        <v>67</v>
      </c>
      <c r="D155" s="10"/>
      <c r="E155" s="10">
        <f>SUBTOTAL(9,E148:E154)</f>
        <v>143580.36000000002</v>
      </c>
      <c r="F155" s="10">
        <f>SUBTOTAL(9,F148:F154)</f>
        <v>14772.16</v>
      </c>
      <c r="G155" s="11">
        <f t="shared" si="61"/>
        <v>10.288426634394842</v>
      </c>
      <c r="H155" s="11"/>
      <c r="I155" s="11"/>
      <c r="J155" s="11"/>
      <c r="K155" s="11"/>
      <c r="L155" s="11">
        <f>SUBTOTAL(9,L148:L154)</f>
        <v>4409.53</v>
      </c>
      <c r="M155" s="11">
        <f t="shared" si="62"/>
        <v>3.0711233764840813</v>
      </c>
      <c r="N155" s="11">
        <f>SUBTOTAL(9,N148:N154)</f>
        <v>10362.64</v>
      </c>
      <c r="O155" s="11">
        <f t="shared" si="63"/>
        <v>7.217310222651621</v>
      </c>
      <c r="P155" s="12" t="s">
        <v>67</v>
      </c>
      <c r="Q155" s="12"/>
      <c r="R155" s="13"/>
      <c r="S155" s="13">
        <f>SUBTOTAL(9,S148:S154)</f>
        <v>139216.99</v>
      </c>
      <c r="T155" s="13">
        <f>SUBTOTAL(9,T148:T154)</f>
        <v>15089.379999999997</v>
      </c>
      <c r="U155" s="14">
        <f t="shared" si="54"/>
        <v>10.838748919941452</v>
      </c>
      <c r="V155" s="14"/>
      <c r="W155" s="14"/>
      <c r="X155" s="14"/>
      <c r="Y155" s="14"/>
      <c r="Z155" s="14">
        <f>SUBTOTAL(9,Z148:Z154)</f>
        <v>4974.57</v>
      </c>
      <c r="AA155" s="14">
        <f t="shared" si="55"/>
        <v>3.573249213332367</v>
      </c>
      <c r="AB155" s="14">
        <f>SUBTOTAL(9,AB148:AB154)</f>
        <v>10114.82</v>
      </c>
      <c r="AC155" s="62">
        <f t="shared" si="56"/>
        <v>7.2655068896404105</v>
      </c>
      <c r="AD155" s="64">
        <f t="shared" si="51"/>
        <v>-0.55032228554660989</v>
      </c>
    </row>
    <row r="156" spans="1:30" ht="15" hidden="1" outlineLevel="2" x14ac:dyDescent="0.25">
      <c r="A156" s="7">
        <v>56</v>
      </c>
      <c r="B156" s="8" t="s">
        <v>33</v>
      </c>
      <c r="C156" s="9" t="s">
        <v>68</v>
      </c>
      <c r="D156" s="10" t="s">
        <v>122</v>
      </c>
      <c r="E156" s="10">
        <v>0</v>
      </c>
      <c r="F156" s="10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f t="shared" ref="L156:L162" si="64">H156+I156+J156+K156</f>
        <v>0</v>
      </c>
      <c r="M156" s="11">
        <v>0</v>
      </c>
      <c r="N156" s="11">
        <v>0</v>
      </c>
      <c r="O156" s="11">
        <v>0</v>
      </c>
      <c r="P156" s="12" t="s">
        <v>68</v>
      </c>
      <c r="Q156" s="12">
        <v>56</v>
      </c>
      <c r="R156" s="13" t="s">
        <v>122</v>
      </c>
      <c r="S156" s="13">
        <v>0</v>
      </c>
      <c r="T156" s="13">
        <v>0</v>
      </c>
      <c r="U156" s="14">
        <v>0</v>
      </c>
      <c r="V156" s="14">
        <v>0</v>
      </c>
      <c r="W156" s="14">
        <v>0</v>
      </c>
      <c r="X156" s="14">
        <v>0</v>
      </c>
      <c r="Y156" s="14">
        <v>0</v>
      </c>
      <c r="Z156" s="14">
        <f t="shared" ref="Z156:Z162" si="65">V156+W156+X156+Y156</f>
        <v>0</v>
      </c>
      <c r="AA156" s="14">
        <v>0</v>
      </c>
      <c r="AB156" s="14">
        <v>0</v>
      </c>
      <c r="AC156" s="62">
        <v>0</v>
      </c>
      <c r="AD156" s="64">
        <f t="shared" si="51"/>
        <v>0</v>
      </c>
    </row>
    <row r="157" spans="1:30" ht="15" hidden="1" outlineLevel="2" x14ac:dyDescent="0.25">
      <c r="A157" s="7">
        <v>56</v>
      </c>
      <c r="B157" s="8" t="s">
        <v>33</v>
      </c>
      <c r="C157" s="9" t="s">
        <v>68</v>
      </c>
      <c r="D157" s="10" t="s">
        <v>123</v>
      </c>
      <c r="E157" s="10">
        <v>4975.3999999999996</v>
      </c>
      <c r="F157" s="10">
        <v>260.57</v>
      </c>
      <c r="G157" s="11">
        <f>F157*100/E157</f>
        <v>5.2371668609559032</v>
      </c>
      <c r="H157" s="11">
        <v>99.77</v>
      </c>
      <c r="I157" s="11">
        <v>0</v>
      </c>
      <c r="J157" s="11">
        <v>7.4</v>
      </c>
      <c r="K157" s="11">
        <v>48</v>
      </c>
      <c r="L157" s="11">
        <f t="shared" si="64"/>
        <v>155.17000000000002</v>
      </c>
      <c r="M157" s="11">
        <f>L157*100/E157</f>
        <v>3.1187442215701258</v>
      </c>
      <c r="N157" s="11">
        <v>105.4</v>
      </c>
      <c r="O157" s="11">
        <f>N157*100/E157</f>
        <v>2.1184226393857783</v>
      </c>
      <c r="P157" s="12" t="s">
        <v>68</v>
      </c>
      <c r="Q157" s="12">
        <v>56</v>
      </c>
      <c r="R157" s="13" t="s">
        <v>123</v>
      </c>
      <c r="S157" s="13">
        <v>3983.54</v>
      </c>
      <c r="T157" s="13">
        <v>225</v>
      </c>
      <c r="U157" s="14">
        <f t="shared" ref="U157:U163" si="66">T157*100/S157</f>
        <v>5.6482425179614113</v>
      </c>
      <c r="V157" s="14">
        <v>100.2</v>
      </c>
      <c r="W157" s="14">
        <v>0</v>
      </c>
      <c r="X157" s="14">
        <v>10</v>
      </c>
      <c r="Y157" s="14">
        <v>77</v>
      </c>
      <c r="Z157" s="14">
        <f t="shared" si="65"/>
        <v>187.2</v>
      </c>
      <c r="AA157" s="14">
        <f t="shared" ref="AA157:AA163" si="67">Z157*100/S157</f>
        <v>4.6993377749438938</v>
      </c>
      <c r="AB157" s="14">
        <v>37.799999999999997</v>
      </c>
      <c r="AC157" s="62">
        <f t="shared" ref="AC157:AC163" si="68">AB157*100/S157</f>
        <v>0.94890474301751693</v>
      </c>
      <c r="AD157" s="64">
        <f t="shared" si="51"/>
        <v>-0.41107565700550808</v>
      </c>
    </row>
    <row r="158" spans="1:30" ht="15" hidden="1" outlineLevel="2" x14ac:dyDescent="0.25">
      <c r="A158" s="7">
        <v>56</v>
      </c>
      <c r="B158" s="8" t="s">
        <v>33</v>
      </c>
      <c r="C158" s="9" t="s">
        <v>68</v>
      </c>
      <c r="D158" s="10" t="s">
        <v>124</v>
      </c>
      <c r="E158" s="10">
        <v>16144.61</v>
      </c>
      <c r="F158" s="10">
        <v>1156.2</v>
      </c>
      <c r="G158" s="11">
        <f>F158*100/E158</f>
        <v>7.1615232576073371</v>
      </c>
      <c r="H158" s="11">
        <v>400</v>
      </c>
      <c r="I158" s="11">
        <v>8.4</v>
      </c>
      <c r="J158" s="11">
        <v>21.6</v>
      </c>
      <c r="K158" s="11">
        <v>127</v>
      </c>
      <c r="L158" s="11">
        <f t="shared" si="64"/>
        <v>557</v>
      </c>
      <c r="M158" s="11">
        <f>L158*100/E158</f>
        <v>3.450067855463836</v>
      </c>
      <c r="N158" s="11">
        <v>599.20000000000005</v>
      </c>
      <c r="O158" s="11">
        <f>N158*100/E158</f>
        <v>3.711455402143502</v>
      </c>
      <c r="P158" s="12" t="s">
        <v>68</v>
      </c>
      <c r="Q158" s="12">
        <v>56</v>
      </c>
      <c r="R158" s="13" t="s">
        <v>124</v>
      </c>
      <c r="S158" s="13">
        <v>14865.5</v>
      </c>
      <c r="T158" s="13">
        <v>1018.52</v>
      </c>
      <c r="U158" s="14">
        <f t="shared" si="66"/>
        <v>6.8515690693215836</v>
      </c>
      <c r="V158" s="14">
        <v>277.82</v>
      </c>
      <c r="W158" s="14">
        <v>7.64</v>
      </c>
      <c r="X158" s="14">
        <v>40</v>
      </c>
      <c r="Y158" s="14">
        <v>141.72</v>
      </c>
      <c r="Z158" s="14">
        <f t="shared" si="65"/>
        <v>467.17999999999995</v>
      </c>
      <c r="AA158" s="14">
        <f t="shared" si="67"/>
        <v>3.1427129931721094</v>
      </c>
      <c r="AB158" s="14">
        <v>551.34</v>
      </c>
      <c r="AC158" s="62">
        <f t="shared" si="68"/>
        <v>3.7088560761494738</v>
      </c>
      <c r="AD158" s="64">
        <f t="shared" si="51"/>
        <v>0.3099541882857535</v>
      </c>
    </row>
    <row r="159" spans="1:30" ht="15" hidden="1" outlineLevel="2" x14ac:dyDescent="0.25">
      <c r="A159" s="7">
        <v>56</v>
      </c>
      <c r="B159" s="8" t="s">
        <v>33</v>
      </c>
      <c r="C159" s="9" t="s">
        <v>68</v>
      </c>
      <c r="D159" s="10" t="s">
        <v>125</v>
      </c>
      <c r="E159" s="10">
        <v>16085.96</v>
      </c>
      <c r="F159" s="10">
        <v>1801.43</v>
      </c>
      <c r="G159" s="11">
        <f>F159*100/E159</f>
        <v>11.198772096909355</v>
      </c>
      <c r="H159" s="11">
        <v>297.73</v>
      </c>
      <c r="I159" s="11">
        <v>10.6</v>
      </c>
      <c r="J159" s="11">
        <v>81</v>
      </c>
      <c r="K159" s="11">
        <v>185.62</v>
      </c>
      <c r="L159" s="11">
        <f t="shared" si="64"/>
        <v>574.95000000000005</v>
      </c>
      <c r="M159" s="11">
        <f>L159*100/E159</f>
        <v>3.5742349228768449</v>
      </c>
      <c r="N159" s="11">
        <v>1226.48</v>
      </c>
      <c r="O159" s="11">
        <f>N159*100/E159</f>
        <v>7.6245371740325112</v>
      </c>
      <c r="P159" s="12" t="s">
        <v>68</v>
      </c>
      <c r="Q159" s="12">
        <v>56</v>
      </c>
      <c r="R159" s="13" t="s">
        <v>125</v>
      </c>
      <c r="S159" s="13">
        <v>15649.4</v>
      </c>
      <c r="T159" s="13">
        <v>1493.65</v>
      </c>
      <c r="U159" s="14">
        <f t="shared" si="66"/>
        <v>9.5444553784809649</v>
      </c>
      <c r="V159" s="14">
        <v>274.8</v>
      </c>
      <c r="W159" s="14">
        <v>7</v>
      </c>
      <c r="X159" s="14">
        <v>48.9</v>
      </c>
      <c r="Y159" s="14">
        <v>228.2</v>
      </c>
      <c r="Z159" s="14">
        <f t="shared" si="65"/>
        <v>558.9</v>
      </c>
      <c r="AA159" s="14">
        <f t="shared" si="67"/>
        <v>3.5713829284189811</v>
      </c>
      <c r="AB159" s="14">
        <v>934.75</v>
      </c>
      <c r="AC159" s="62">
        <f t="shared" si="68"/>
        <v>5.9730724500619834</v>
      </c>
      <c r="AD159" s="64">
        <f t="shared" si="51"/>
        <v>1.6543167184283902</v>
      </c>
    </row>
    <row r="160" spans="1:30" ht="15" hidden="1" outlineLevel="2" x14ac:dyDescent="0.25">
      <c r="A160" s="7">
        <v>56</v>
      </c>
      <c r="B160" s="8" t="s">
        <v>33</v>
      </c>
      <c r="C160" s="9" t="s">
        <v>68</v>
      </c>
      <c r="D160" s="10" t="s">
        <v>126</v>
      </c>
      <c r="E160" s="10">
        <v>21429.05</v>
      </c>
      <c r="F160" s="10">
        <v>1856.5</v>
      </c>
      <c r="G160" s="11">
        <f>F160*100/E160</f>
        <v>8.6634731824322593</v>
      </c>
      <c r="H160" s="11">
        <v>328.4</v>
      </c>
      <c r="I160" s="11">
        <v>6</v>
      </c>
      <c r="J160" s="11">
        <v>23.4</v>
      </c>
      <c r="K160" s="11">
        <v>182.6</v>
      </c>
      <c r="L160" s="11">
        <f t="shared" si="64"/>
        <v>540.4</v>
      </c>
      <c r="M160" s="11">
        <f>L160*100/E160</f>
        <v>2.521810346235601</v>
      </c>
      <c r="N160" s="11">
        <v>1316.1</v>
      </c>
      <c r="O160" s="11">
        <f>N160*100/E160</f>
        <v>6.1416628361966588</v>
      </c>
      <c r="P160" s="12" t="s">
        <v>68</v>
      </c>
      <c r="Q160" s="12">
        <v>56</v>
      </c>
      <c r="R160" s="13" t="s">
        <v>126</v>
      </c>
      <c r="S160" s="13">
        <v>21812.080000000002</v>
      </c>
      <c r="T160" s="13">
        <v>2171.1</v>
      </c>
      <c r="U160" s="14">
        <f t="shared" si="66"/>
        <v>9.9536587065515985</v>
      </c>
      <c r="V160" s="14">
        <v>337.65</v>
      </c>
      <c r="W160" s="14">
        <v>6</v>
      </c>
      <c r="X160" s="14">
        <v>34</v>
      </c>
      <c r="Y160" s="14">
        <v>214.75</v>
      </c>
      <c r="Z160" s="14">
        <f t="shared" si="65"/>
        <v>592.4</v>
      </c>
      <c r="AA160" s="14">
        <f t="shared" si="67"/>
        <v>2.7159262206997221</v>
      </c>
      <c r="AB160" s="14">
        <v>1578.7</v>
      </c>
      <c r="AC160" s="62">
        <f t="shared" si="68"/>
        <v>7.2377324858518763</v>
      </c>
      <c r="AD160" s="64">
        <f t="shared" si="51"/>
        <v>-1.2901855241193392</v>
      </c>
    </row>
    <row r="161" spans="1:30" ht="15" hidden="1" outlineLevel="2" x14ac:dyDescent="0.25">
      <c r="A161" s="7">
        <v>56</v>
      </c>
      <c r="B161" s="8" t="s">
        <v>33</v>
      </c>
      <c r="C161" s="9" t="s">
        <v>68</v>
      </c>
      <c r="D161" s="10" t="s">
        <v>127</v>
      </c>
      <c r="E161" s="10">
        <v>9967.4</v>
      </c>
      <c r="F161" s="10">
        <v>833.55</v>
      </c>
      <c r="G161" s="11">
        <f>F161*100/E161</f>
        <v>8.3627626060958722</v>
      </c>
      <c r="H161" s="11">
        <v>143.19999999999999</v>
      </c>
      <c r="I161" s="11">
        <v>1</v>
      </c>
      <c r="J161" s="11">
        <v>1</v>
      </c>
      <c r="K161" s="11">
        <v>79.099999999999994</v>
      </c>
      <c r="L161" s="11">
        <f t="shared" si="64"/>
        <v>224.29999999999998</v>
      </c>
      <c r="M161" s="11">
        <f>L161*100/E161</f>
        <v>2.2503360956718903</v>
      </c>
      <c r="N161" s="11">
        <v>609.25</v>
      </c>
      <c r="O161" s="11">
        <f>N161*100/E161</f>
        <v>6.1124265104239823</v>
      </c>
      <c r="P161" s="12" t="s">
        <v>68</v>
      </c>
      <c r="Q161" s="12">
        <v>56</v>
      </c>
      <c r="R161" s="13" t="s">
        <v>127</v>
      </c>
      <c r="S161" s="13">
        <v>13091.2</v>
      </c>
      <c r="T161" s="13">
        <v>1034.53</v>
      </c>
      <c r="U161" s="14">
        <f t="shared" si="66"/>
        <v>7.9024841114641893</v>
      </c>
      <c r="V161" s="14">
        <v>181.73</v>
      </c>
      <c r="W161" s="14">
        <v>4</v>
      </c>
      <c r="X161" s="14">
        <v>6.5</v>
      </c>
      <c r="Y161" s="14">
        <v>206.3</v>
      </c>
      <c r="Z161" s="14">
        <f t="shared" si="65"/>
        <v>398.53</v>
      </c>
      <c r="AA161" s="14">
        <f t="shared" si="67"/>
        <v>3.0442587386946953</v>
      </c>
      <c r="AB161" s="14">
        <v>636</v>
      </c>
      <c r="AC161" s="62">
        <f t="shared" si="68"/>
        <v>4.8582253727694935</v>
      </c>
      <c r="AD161" s="64">
        <f t="shared" si="51"/>
        <v>0.46027849463168291</v>
      </c>
    </row>
    <row r="162" spans="1:30" ht="15" hidden="1" outlineLevel="2" x14ac:dyDescent="0.25">
      <c r="A162" s="7">
        <v>56</v>
      </c>
      <c r="B162" s="8" t="s">
        <v>33</v>
      </c>
      <c r="C162" s="9" t="s">
        <v>68</v>
      </c>
      <c r="D162" s="10" t="s">
        <v>128</v>
      </c>
      <c r="E162" s="10">
        <v>0</v>
      </c>
      <c r="F162" s="10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f t="shared" si="64"/>
        <v>0</v>
      </c>
      <c r="M162" s="11">
        <v>0</v>
      </c>
      <c r="N162" s="11">
        <v>0</v>
      </c>
      <c r="O162" s="11">
        <v>0</v>
      </c>
      <c r="P162" s="12" t="s">
        <v>68</v>
      </c>
      <c r="Q162" s="12">
        <v>56</v>
      </c>
      <c r="R162" s="13" t="s">
        <v>128</v>
      </c>
      <c r="S162" s="13">
        <v>103</v>
      </c>
      <c r="T162" s="13">
        <v>20</v>
      </c>
      <c r="U162" s="14">
        <f t="shared" si="66"/>
        <v>19.417475728155338</v>
      </c>
      <c r="V162" s="14">
        <v>0</v>
      </c>
      <c r="W162" s="14">
        <v>0</v>
      </c>
      <c r="X162" s="14">
        <v>0</v>
      </c>
      <c r="Y162" s="14">
        <v>10</v>
      </c>
      <c r="Z162" s="14">
        <f t="shared" si="65"/>
        <v>10</v>
      </c>
      <c r="AA162" s="14">
        <f t="shared" si="67"/>
        <v>9.7087378640776691</v>
      </c>
      <c r="AB162" s="14">
        <v>10</v>
      </c>
      <c r="AC162" s="62">
        <f t="shared" si="68"/>
        <v>9.7087378640776691</v>
      </c>
      <c r="AD162" s="64">
        <f t="shared" si="51"/>
        <v>-19.417475728155338</v>
      </c>
    </row>
    <row r="163" spans="1:30" outlineLevel="1" collapsed="1" x14ac:dyDescent="0.3">
      <c r="A163" s="7"/>
      <c r="B163" s="8" t="s">
        <v>91</v>
      </c>
      <c r="C163" s="9" t="s">
        <v>68</v>
      </c>
      <c r="D163" s="10"/>
      <c r="E163" s="10">
        <f>SUBTOTAL(9,E156:E162)</f>
        <v>68602.42</v>
      </c>
      <c r="F163" s="10">
        <f>SUBTOTAL(9,F156:F162)</f>
        <v>5908.25</v>
      </c>
      <c r="G163" s="11">
        <f t="shared" ref="G163:G183" si="69">F163*100/E163</f>
        <v>8.6123055134206634</v>
      </c>
      <c r="H163" s="11"/>
      <c r="I163" s="11"/>
      <c r="J163" s="11"/>
      <c r="K163" s="11"/>
      <c r="L163" s="11">
        <f>SUBTOTAL(9,L156:L162)</f>
        <v>2051.8200000000002</v>
      </c>
      <c r="M163" s="11">
        <f t="shared" ref="M163:M183" si="70">L163*100/E163</f>
        <v>2.9908857442638328</v>
      </c>
      <c r="N163" s="11">
        <f>SUBTOTAL(9,N156:N162)</f>
        <v>3856.43</v>
      </c>
      <c r="O163" s="11">
        <f t="shared" ref="O163:O183" si="71">N163*100/E163</f>
        <v>5.6214197691568319</v>
      </c>
      <c r="P163" s="12" t="s">
        <v>68</v>
      </c>
      <c r="Q163" s="12"/>
      <c r="R163" s="13"/>
      <c r="S163" s="13">
        <f>SUBTOTAL(9,S156:S162)</f>
        <v>69504.72</v>
      </c>
      <c r="T163" s="13">
        <f>SUBTOTAL(9,T156:T162)</f>
        <v>5962.8</v>
      </c>
      <c r="U163" s="14">
        <f t="shared" si="66"/>
        <v>8.5789857149269864</v>
      </c>
      <c r="V163" s="14"/>
      <c r="W163" s="14"/>
      <c r="X163" s="14"/>
      <c r="Y163" s="14"/>
      <c r="Z163" s="14">
        <f>SUBTOTAL(9,Z156:Z162)</f>
        <v>2214.21</v>
      </c>
      <c r="AA163" s="14">
        <f t="shared" si="67"/>
        <v>3.1856973166714431</v>
      </c>
      <c r="AB163" s="14">
        <f>SUBTOTAL(9,AB156:AB162)</f>
        <v>3748.59</v>
      </c>
      <c r="AC163" s="62">
        <f t="shared" si="68"/>
        <v>5.3932883982555424</v>
      </c>
      <c r="AD163" s="64">
        <f t="shared" si="51"/>
        <v>3.3319798493677055E-2</v>
      </c>
    </row>
    <row r="164" spans="1:30" ht="15" hidden="1" outlineLevel="2" x14ac:dyDescent="0.25">
      <c r="A164" s="7">
        <v>16</v>
      </c>
      <c r="B164" s="8" t="s">
        <v>11</v>
      </c>
      <c r="C164" s="9" t="s">
        <v>69</v>
      </c>
      <c r="D164" s="10" t="s">
        <v>122</v>
      </c>
      <c r="E164" s="10">
        <v>100</v>
      </c>
      <c r="F164" s="10">
        <v>3</v>
      </c>
      <c r="G164" s="11">
        <f t="shared" si="69"/>
        <v>3</v>
      </c>
      <c r="H164" s="11">
        <v>2</v>
      </c>
      <c r="I164" s="11">
        <v>0</v>
      </c>
      <c r="J164" s="11">
        <v>0</v>
      </c>
      <c r="K164" s="11">
        <v>0</v>
      </c>
      <c r="L164" s="11">
        <f t="shared" ref="L164:L169" si="72">H164+I164+J164+K164</f>
        <v>2</v>
      </c>
      <c r="M164" s="11">
        <f t="shared" si="70"/>
        <v>2</v>
      </c>
      <c r="N164" s="11">
        <v>1</v>
      </c>
      <c r="O164" s="11">
        <f t="shared" si="71"/>
        <v>1</v>
      </c>
      <c r="P164" s="12" t="s">
        <v>69</v>
      </c>
      <c r="Q164" s="12">
        <v>16</v>
      </c>
      <c r="R164" s="13" t="s">
        <v>122</v>
      </c>
      <c r="S164" s="13">
        <v>0</v>
      </c>
      <c r="T164" s="13">
        <v>0</v>
      </c>
      <c r="U164" s="14">
        <v>0</v>
      </c>
      <c r="V164" s="14">
        <v>0</v>
      </c>
      <c r="W164" s="14">
        <v>0</v>
      </c>
      <c r="X164" s="14">
        <v>0</v>
      </c>
      <c r="Y164" s="14">
        <v>0</v>
      </c>
      <c r="Z164" s="14">
        <f t="shared" ref="Z164:Z170" si="73">V164+W164+X164+Y164</f>
        <v>0</v>
      </c>
      <c r="AA164" s="14">
        <v>0</v>
      </c>
      <c r="AB164" s="14">
        <v>0</v>
      </c>
      <c r="AC164" s="62">
        <v>0</v>
      </c>
      <c r="AD164" s="64">
        <f t="shared" si="51"/>
        <v>3</v>
      </c>
    </row>
    <row r="165" spans="1:30" ht="15" hidden="1" outlineLevel="2" x14ac:dyDescent="0.25">
      <c r="A165" s="7">
        <v>16</v>
      </c>
      <c r="B165" s="8" t="s">
        <v>11</v>
      </c>
      <c r="C165" s="9" t="s">
        <v>69</v>
      </c>
      <c r="D165" s="10" t="s">
        <v>123</v>
      </c>
      <c r="E165" s="10">
        <v>1314.6</v>
      </c>
      <c r="F165" s="10">
        <v>31.5</v>
      </c>
      <c r="G165" s="11">
        <f t="shared" si="69"/>
        <v>2.3961661341853038</v>
      </c>
      <c r="H165" s="11">
        <v>17</v>
      </c>
      <c r="I165" s="11">
        <v>0</v>
      </c>
      <c r="J165" s="11">
        <v>0</v>
      </c>
      <c r="K165" s="11">
        <v>0</v>
      </c>
      <c r="L165" s="11">
        <f t="shared" si="72"/>
        <v>17</v>
      </c>
      <c r="M165" s="11">
        <f t="shared" si="70"/>
        <v>1.2931690247984178</v>
      </c>
      <c r="N165" s="11">
        <v>14.5</v>
      </c>
      <c r="O165" s="11">
        <f t="shared" si="71"/>
        <v>1.1029971093868858</v>
      </c>
      <c r="P165" s="12" t="s">
        <v>69</v>
      </c>
      <c r="Q165" s="12">
        <v>16</v>
      </c>
      <c r="R165" s="13" t="s">
        <v>123</v>
      </c>
      <c r="S165" s="13">
        <v>764</v>
      </c>
      <c r="T165" s="13">
        <v>25</v>
      </c>
      <c r="U165" s="14">
        <f t="shared" ref="U165:U190" si="74">T165*100/S165</f>
        <v>3.2722513089005236</v>
      </c>
      <c r="V165" s="14">
        <v>6</v>
      </c>
      <c r="W165" s="14">
        <v>0</v>
      </c>
      <c r="X165" s="14">
        <v>2</v>
      </c>
      <c r="Y165" s="14">
        <v>12</v>
      </c>
      <c r="Z165" s="14">
        <f t="shared" si="73"/>
        <v>20</v>
      </c>
      <c r="AA165" s="14">
        <f t="shared" ref="AA165:AA190" si="75">Z165*100/S165</f>
        <v>2.6178010471204187</v>
      </c>
      <c r="AB165" s="14">
        <v>5</v>
      </c>
      <c r="AC165" s="62">
        <f t="shared" ref="AC165:AC190" si="76">AB165*100/S165</f>
        <v>0.65445026178010468</v>
      </c>
      <c r="AD165" s="64">
        <f t="shared" si="51"/>
        <v>-0.87608517471521985</v>
      </c>
    </row>
    <row r="166" spans="1:30" ht="15" hidden="1" outlineLevel="2" x14ac:dyDescent="0.25">
      <c r="A166" s="7">
        <v>16</v>
      </c>
      <c r="B166" s="8" t="s">
        <v>11</v>
      </c>
      <c r="C166" s="9" t="s">
        <v>69</v>
      </c>
      <c r="D166" s="10" t="s">
        <v>124</v>
      </c>
      <c r="E166" s="10">
        <v>4918.8</v>
      </c>
      <c r="F166" s="10">
        <v>211.2</v>
      </c>
      <c r="G166" s="11">
        <f t="shared" si="69"/>
        <v>4.2937301780922175</v>
      </c>
      <c r="H166" s="11">
        <v>27.7</v>
      </c>
      <c r="I166" s="11">
        <v>0</v>
      </c>
      <c r="J166" s="11">
        <v>5</v>
      </c>
      <c r="K166" s="11">
        <v>19.2</v>
      </c>
      <c r="L166" s="11">
        <f t="shared" si="72"/>
        <v>51.900000000000006</v>
      </c>
      <c r="M166" s="11">
        <f t="shared" si="70"/>
        <v>1.0551353988777752</v>
      </c>
      <c r="N166" s="11">
        <v>159.30000000000001</v>
      </c>
      <c r="O166" s="11">
        <f t="shared" si="71"/>
        <v>3.2385947792144427</v>
      </c>
      <c r="P166" s="12" t="s">
        <v>69</v>
      </c>
      <c r="Q166" s="12">
        <v>16</v>
      </c>
      <c r="R166" s="13" t="s">
        <v>124</v>
      </c>
      <c r="S166" s="13">
        <v>4957.2</v>
      </c>
      <c r="T166" s="13">
        <v>59.54</v>
      </c>
      <c r="U166" s="14">
        <f t="shared" si="74"/>
        <v>1.2010812555474866</v>
      </c>
      <c r="V166" s="14">
        <v>25.34</v>
      </c>
      <c r="W166" s="14">
        <v>0</v>
      </c>
      <c r="X166" s="14">
        <v>5</v>
      </c>
      <c r="Y166" s="14">
        <v>12</v>
      </c>
      <c r="Z166" s="14">
        <f t="shared" si="73"/>
        <v>42.34</v>
      </c>
      <c r="AA166" s="14">
        <f t="shared" si="75"/>
        <v>0.8541111918018236</v>
      </c>
      <c r="AB166" s="14">
        <v>17.2</v>
      </c>
      <c r="AC166" s="62">
        <f t="shared" si="76"/>
        <v>0.34697006374566286</v>
      </c>
      <c r="AD166" s="64">
        <f t="shared" si="51"/>
        <v>3.0926489225447309</v>
      </c>
    </row>
    <row r="167" spans="1:30" ht="15" hidden="1" outlineLevel="2" x14ac:dyDescent="0.25">
      <c r="A167" s="7">
        <v>16</v>
      </c>
      <c r="B167" s="8" t="s">
        <v>11</v>
      </c>
      <c r="C167" s="9" t="s">
        <v>69</v>
      </c>
      <c r="D167" s="10" t="s">
        <v>125</v>
      </c>
      <c r="E167" s="10">
        <v>10510.62</v>
      </c>
      <c r="F167" s="10">
        <v>402.4</v>
      </c>
      <c r="G167" s="11">
        <f t="shared" si="69"/>
        <v>3.8285086893066249</v>
      </c>
      <c r="H167" s="11">
        <v>120.4</v>
      </c>
      <c r="I167" s="11">
        <v>10.7</v>
      </c>
      <c r="J167" s="11">
        <v>5</v>
      </c>
      <c r="K167" s="11">
        <v>48.1</v>
      </c>
      <c r="L167" s="11">
        <f t="shared" si="72"/>
        <v>184.2</v>
      </c>
      <c r="M167" s="11">
        <f t="shared" si="70"/>
        <v>1.7525131723913525</v>
      </c>
      <c r="N167" s="11">
        <v>218.2</v>
      </c>
      <c r="O167" s="11">
        <f t="shared" si="71"/>
        <v>2.0759955169152722</v>
      </c>
      <c r="P167" s="12" t="s">
        <v>69</v>
      </c>
      <c r="Q167" s="12">
        <v>16</v>
      </c>
      <c r="R167" s="13" t="s">
        <v>125</v>
      </c>
      <c r="S167" s="13">
        <v>9800.93</v>
      </c>
      <c r="T167" s="13">
        <v>457.97</v>
      </c>
      <c r="U167" s="14">
        <f t="shared" si="74"/>
        <v>4.6727198337300644</v>
      </c>
      <c r="V167" s="14">
        <v>113.07</v>
      </c>
      <c r="W167" s="14">
        <v>0</v>
      </c>
      <c r="X167" s="14">
        <v>9.6</v>
      </c>
      <c r="Y167" s="14">
        <v>70.8</v>
      </c>
      <c r="Z167" s="14">
        <f t="shared" si="73"/>
        <v>193.46999999999997</v>
      </c>
      <c r="AA167" s="14">
        <f t="shared" si="75"/>
        <v>1.9739963452447875</v>
      </c>
      <c r="AB167" s="14">
        <v>264.5</v>
      </c>
      <c r="AC167" s="62">
        <f t="shared" si="76"/>
        <v>2.6987234884852764</v>
      </c>
      <c r="AD167" s="64">
        <f t="shared" si="51"/>
        <v>-0.84421114442343947</v>
      </c>
    </row>
    <row r="168" spans="1:30" ht="15" hidden="1" outlineLevel="2" x14ac:dyDescent="0.25">
      <c r="A168" s="7">
        <v>16</v>
      </c>
      <c r="B168" s="8" t="s">
        <v>11</v>
      </c>
      <c r="C168" s="9" t="s">
        <v>69</v>
      </c>
      <c r="D168" s="10" t="s">
        <v>126</v>
      </c>
      <c r="E168" s="10">
        <v>11764.32</v>
      </c>
      <c r="F168" s="10">
        <v>428.13</v>
      </c>
      <c r="G168" s="11">
        <f t="shared" si="69"/>
        <v>3.6392243665592234</v>
      </c>
      <c r="H168" s="11">
        <v>85.83</v>
      </c>
      <c r="I168" s="11">
        <v>0</v>
      </c>
      <c r="J168" s="11">
        <v>1</v>
      </c>
      <c r="K168" s="11">
        <v>77</v>
      </c>
      <c r="L168" s="11">
        <f t="shared" si="72"/>
        <v>163.82999999999998</v>
      </c>
      <c r="M168" s="11">
        <f t="shared" si="70"/>
        <v>1.3926006773022155</v>
      </c>
      <c r="N168" s="11">
        <v>264.3</v>
      </c>
      <c r="O168" s="11">
        <f t="shared" si="71"/>
        <v>2.2466236892570075</v>
      </c>
      <c r="P168" s="12" t="s">
        <v>69</v>
      </c>
      <c r="Q168" s="12">
        <v>16</v>
      </c>
      <c r="R168" s="13" t="s">
        <v>126</v>
      </c>
      <c r="S168" s="13">
        <v>10796.83</v>
      </c>
      <c r="T168" s="13">
        <v>323.69</v>
      </c>
      <c r="U168" s="14">
        <f t="shared" si="74"/>
        <v>2.9980096009662094</v>
      </c>
      <c r="V168" s="14">
        <v>135.09</v>
      </c>
      <c r="W168" s="14">
        <v>0</v>
      </c>
      <c r="X168" s="14">
        <v>10</v>
      </c>
      <c r="Y168" s="14">
        <v>49</v>
      </c>
      <c r="Z168" s="14">
        <f t="shared" si="73"/>
        <v>194.09</v>
      </c>
      <c r="AA168" s="14">
        <f t="shared" si="75"/>
        <v>1.7976572753298885</v>
      </c>
      <c r="AB168" s="14">
        <v>129.6</v>
      </c>
      <c r="AC168" s="62">
        <f t="shared" si="76"/>
        <v>1.2003523256363211</v>
      </c>
      <c r="AD168" s="64">
        <f t="shared" si="51"/>
        <v>0.64121476559301405</v>
      </c>
    </row>
    <row r="169" spans="1:30" ht="15" hidden="1" outlineLevel="2" x14ac:dyDescent="0.25">
      <c r="A169" s="7">
        <v>16</v>
      </c>
      <c r="B169" s="8" t="s">
        <v>11</v>
      </c>
      <c r="C169" s="9" t="s">
        <v>69</v>
      </c>
      <c r="D169" s="10" t="s">
        <v>127</v>
      </c>
      <c r="E169" s="10">
        <v>6728</v>
      </c>
      <c r="F169" s="10">
        <v>319.2</v>
      </c>
      <c r="G169" s="11">
        <f t="shared" si="69"/>
        <v>4.7443519619500591</v>
      </c>
      <c r="H169" s="11">
        <v>90.2</v>
      </c>
      <c r="I169" s="11">
        <v>0</v>
      </c>
      <c r="J169" s="11">
        <v>13</v>
      </c>
      <c r="K169" s="11">
        <v>53.5</v>
      </c>
      <c r="L169" s="11">
        <f t="shared" si="72"/>
        <v>156.69999999999999</v>
      </c>
      <c r="M169" s="11">
        <f t="shared" si="70"/>
        <v>2.3290725326991675</v>
      </c>
      <c r="N169" s="11">
        <v>162.5</v>
      </c>
      <c r="O169" s="11">
        <f t="shared" si="71"/>
        <v>2.4152794292508917</v>
      </c>
      <c r="P169" s="12" t="s">
        <v>69</v>
      </c>
      <c r="Q169" s="12">
        <v>16</v>
      </c>
      <c r="R169" s="13" t="s">
        <v>127</v>
      </c>
      <c r="S169" s="13">
        <v>7381.2</v>
      </c>
      <c r="T169" s="13">
        <v>418.9</v>
      </c>
      <c r="U169" s="14">
        <f t="shared" si="74"/>
        <v>5.6752289600606947</v>
      </c>
      <c r="V169" s="14">
        <v>106.3</v>
      </c>
      <c r="W169" s="14">
        <v>0</v>
      </c>
      <c r="X169" s="14">
        <v>17.399999999999999</v>
      </c>
      <c r="Y169" s="14">
        <v>37.200000000000003</v>
      </c>
      <c r="Z169" s="14">
        <f t="shared" si="73"/>
        <v>160.89999999999998</v>
      </c>
      <c r="AA169" s="14">
        <f t="shared" si="75"/>
        <v>2.1798623530049315</v>
      </c>
      <c r="AB169" s="14">
        <v>258</v>
      </c>
      <c r="AC169" s="62">
        <f t="shared" si="76"/>
        <v>3.4953666070557632</v>
      </c>
      <c r="AD169" s="64">
        <f t="shared" si="51"/>
        <v>-0.93087699811063551</v>
      </c>
    </row>
    <row r="170" spans="1:30" ht="15" hidden="1" outlineLevel="2" x14ac:dyDescent="0.25">
      <c r="A170" s="7">
        <v>16</v>
      </c>
      <c r="B170" s="8" t="s">
        <v>11</v>
      </c>
      <c r="C170" s="9" t="s">
        <v>69</v>
      </c>
      <c r="D170" s="10" t="s">
        <v>128</v>
      </c>
      <c r="E170" s="10">
        <v>241</v>
      </c>
      <c r="F170" s="10">
        <v>0</v>
      </c>
      <c r="G170" s="11">
        <f t="shared" si="69"/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f t="shared" si="70"/>
        <v>0</v>
      </c>
      <c r="N170" s="11">
        <v>0</v>
      </c>
      <c r="O170" s="11">
        <f t="shared" si="71"/>
        <v>0</v>
      </c>
      <c r="P170" s="12" t="s">
        <v>69</v>
      </c>
      <c r="Q170" s="12">
        <v>16</v>
      </c>
      <c r="R170" s="13" t="s">
        <v>128</v>
      </c>
      <c r="S170" s="13">
        <v>217</v>
      </c>
      <c r="T170" s="13">
        <v>3</v>
      </c>
      <c r="U170" s="14">
        <f t="shared" si="74"/>
        <v>1.3824884792626728</v>
      </c>
      <c r="V170" s="14">
        <v>3</v>
      </c>
      <c r="W170" s="14">
        <v>0</v>
      </c>
      <c r="X170" s="14">
        <v>0</v>
      </c>
      <c r="Y170" s="14">
        <v>0</v>
      </c>
      <c r="Z170" s="14">
        <f t="shared" si="73"/>
        <v>3</v>
      </c>
      <c r="AA170" s="14">
        <f t="shared" si="75"/>
        <v>1.3824884792626728</v>
      </c>
      <c r="AB170" s="14">
        <v>0</v>
      </c>
      <c r="AC170" s="62">
        <f t="shared" si="76"/>
        <v>0</v>
      </c>
      <c r="AD170" s="64">
        <f t="shared" si="51"/>
        <v>-1.3824884792626728</v>
      </c>
    </row>
    <row r="171" spans="1:30" outlineLevel="1" collapsed="1" x14ac:dyDescent="0.3">
      <c r="A171" s="7"/>
      <c r="B171" s="8" t="s">
        <v>92</v>
      </c>
      <c r="C171" s="9" t="s">
        <v>121</v>
      </c>
      <c r="D171" s="10"/>
      <c r="E171" s="10">
        <f>SUBTOTAL(9,E164:E170)</f>
        <v>35577.339999999997</v>
      </c>
      <c r="F171" s="10">
        <f>SUBTOTAL(9,F164:F170)</f>
        <v>1395.43</v>
      </c>
      <c r="G171" s="11">
        <f t="shared" si="69"/>
        <v>3.9222437652730648</v>
      </c>
      <c r="H171" s="11"/>
      <c r="I171" s="11"/>
      <c r="J171" s="11"/>
      <c r="K171" s="11"/>
      <c r="L171" s="11">
        <f>SUBTOTAL(9,L164:L170)</f>
        <v>575.62999999999988</v>
      </c>
      <c r="M171" s="11">
        <f t="shared" si="70"/>
        <v>1.6179680661904456</v>
      </c>
      <c r="N171" s="11">
        <f>SUBTOTAL(9,N164:N170)</f>
        <v>819.8</v>
      </c>
      <c r="O171" s="11">
        <f t="shared" si="71"/>
        <v>2.3042756990826185</v>
      </c>
      <c r="P171" s="12" t="s">
        <v>121</v>
      </c>
      <c r="Q171" s="12"/>
      <c r="R171" s="13"/>
      <c r="S171" s="13">
        <f>SUBTOTAL(9,S164:S170)</f>
        <v>33917.159999999996</v>
      </c>
      <c r="T171" s="13">
        <f>SUBTOTAL(9,T164:T170)</f>
        <v>1288.0999999999999</v>
      </c>
      <c r="U171" s="14">
        <f t="shared" si="74"/>
        <v>3.7977825973636943</v>
      </c>
      <c r="V171" s="14"/>
      <c r="W171" s="14"/>
      <c r="X171" s="14"/>
      <c r="Y171" s="14"/>
      <c r="Z171" s="14">
        <f>SUBTOTAL(9,Z164:Z170)</f>
        <v>613.79999999999995</v>
      </c>
      <c r="AA171" s="14">
        <f t="shared" si="75"/>
        <v>1.8097034067710858</v>
      </c>
      <c r="AB171" s="14">
        <f>SUBTOTAL(9,AB164:AB170)</f>
        <v>674.3</v>
      </c>
      <c r="AC171" s="62">
        <f t="shared" si="76"/>
        <v>1.9880791905926087</v>
      </c>
      <c r="AD171" s="64">
        <f t="shared" si="51"/>
        <v>0.12446116790937056</v>
      </c>
    </row>
    <row r="172" spans="1:30" ht="15" hidden="1" outlineLevel="2" x14ac:dyDescent="0.25">
      <c r="A172" s="7">
        <v>19</v>
      </c>
      <c r="B172" s="8" t="s">
        <v>14</v>
      </c>
      <c r="C172" s="9" t="s">
        <v>68</v>
      </c>
      <c r="D172" s="10" t="s">
        <v>123</v>
      </c>
      <c r="E172" s="10">
        <v>721</v>
      </c>
      <c r="F172" s="10">
        <v>44</v>
      </c>
      <c r="G172" s="11">
        <f t="shared" si="69"/>
        <v>6.102635228848821</v>
      </c>
      <c r="H172" s="11">
        <v>10</v>
      </c>
      <c r="I172" s="11">
        <v>0</v>
      </c>
      <c r="J172" s="11">
        <v>2</v>
      </c>
      <c r="K172" s="11">
        <v>0</v>
      </c>
      <c r="L172" s="11">
        <f t="shared" ref="L172:L177" si="77">H172+I172+J172+K172</f>
        <v>12</v>
      </c>
      <c r="M172" s="11">
        <f t="shared" si="70"/>
        <v>1.6643550624133148</v>
      </c>
      <c r="N172" s="11">
        <v>32</v>
      </c>
      <c r="O172" s="11">
        <f t="shared" si="71"/>
        <v>4.438280166435506</v>
      </c>
      <c r="P172" s="12" t="s">
        <v>68</v>
      </c>
      <c r="Q172" s="12">
        <v>19</v>
      </c>
      <c r="R172" s="13" t="s">
        <v>123</v>
      </c>
      <c r="S172" s="13">
        <v>757</v>
      </c>
      <c r="T172" s="13">
        <v>9</v>
      </c>
      <c r="U172" s="14">
        <f t="shared" si="74"/>
        <v>1.1889035667107002</v>
      </c>
      <c r="V172" s="14">
        <v>9</v>
      </c>
      <c r="W172" s="14">
        <v>0</v>
      </c>
      <c r="X172" s="14">
        <v>0</v>
      </c>
      <c r="Y172" s="14">
        <v>0</v>
      </c>
      <c r="Z172" s="14">
        <f t="shared" ref="Z172:Z177" si="78">V172+W172+X172+Y172</f>
        <v>9</v>
      </c>
      <c r="AA172" s="14">
        <f t="shared" si="75"/>
        <v>1.1889035667107002</v>
      </c>
      <c r="AB172" s="14">
        <v>0</v>
      </c>
      <c r="AC172" s="62">
        <f t="shared" si="76"/>
        <v>0</v>
      </c>
      <c r="AD172" s="64">
        <f t="shared" si="51"/>
        <v>4.9137316621381206</v>
      </c>
    </row>
    <row r="173" spans="1:30" ht="15" hidden="1" outlineLevel="2" x14ac:dyDescent="0.25">
      <c r="A173" s="7">
        <v>19</v>
      </c>
      <c r="B173" s="8" t="s">
        <v>14</v>
      </c>
      <c r="C173" s="9" t="s">
        <v>68</v>
      </c>
      <c r="D173" s="10" t="s">
        <v>124</v>
      </c>
      <c r="E173" s="10">
        <v>1821.4</v>
      </c>
      <c r="F173" s="10">
        <v>43.76</v>
      </c>
      <c r="G173" s="11">
        <f t="shared" si="69"/>
        <v>2.4025474909410343</v>
      </c>
      <c r="H173" s="11">
        <v>26.26</v>
      </c>
      <c r="I173" s="11">
        <v>0</v>
      </c>
      <c r="J173" s="11">
        <v>1</v>
      </c>
      <c r="K173" s="11">
        <v>4</v>
      </c>
      <c r="L173" s="11">
        <f t="shared" si="77"/>
        <v>31.26</v>
      </c>
      <c r="M173" s="11">
        <f t="shared" si="70"/>
        <v>1.716262215877896</v>
      </c>
      <c r="N173" s="11">
        <v>12.5</v>
      </c>
      <c r="O173" s="11">
        <f t="shared" si="71"/>
        <v>0.68628527506313819</v>
      </c>
      <c r="P173" s="12" t="s">
        <v>68</v>
      </c>
      <c r="Q173" s="12">
        <v>19</v>
      </c>
      <c r="R173" s="13" t="s">
        <v>124</v>
      </c>
      <c r="S173" s="13">
        <v>1593.81</v>
      </c>
      <c r="T173" s="13">
        <v>52</v>
      </c>
      <c r="U173" s="14">
        <f t="shared" si="74"/>
        <v>3.2626222699067018</v>
      </c>
      <c r="V173" s="14">
        <v>18</v>
      </c>
      <c r="W173" s="14">
        <v>0</v>
      </c>
      <c r="X173" s="14">
        <v>3</v>
      </c>
      <c r="Y173" s="14">
        <v>0</v>
      </c>
      <c r="Z173" s="14">
        <f t="shared" si="78"/>
        <v>21</v>
      </c>
      <c r="AA173" s="14">
        <f t="shared" si="75"/>
        <v>1.3175974551546294</v>
      </c>
      <c r="AB173" s="14">
        <v>31</v>
      </c>
      <c r="AC173" s="62">
        <f t="shared" si="76"/>
        <v>1.9450248147520721</v>
      </c>
      <c r="AD173" s="64">
        <f t="shared" si="51"/>
        <v>-0.86007477896566753</v>
      </c>
    </row>
    <row r="174" spans="1:30" ht="15" hidden="1" outlineLevel="2" x14ac:dyDescent="0.25">
      <c r="A174" s="7">
        <v>19</v>
      </c>
      <c r="B174" s="8" t="s">
        <v>14</v>
      </c>
      <c r="C174" s="9" t="s">
        <v>68</v>
      </c>
      <c r="D174" s="10" t="s">
        <v>125</v>
      </c>
      <c r="E174" s="10">
        <v>1714.08</v>
      </c>
      <c r="F174" s="10">
        <v>64.8</v>
      </c>
      <c r="G174" s="11">
        <f t="shared" si="69"/>
        <v>3.7804536544385328</v>
      </c>
      <c r="H174" s="11">
        <v>35</v>
      </c>
      <c r="I174" s="11">
        <v>3</v>
      </c>
      <c r="J174" s="11">
        <v>0</v>
      </c>
      <c r="K174" s="11">
        <v>12.4</v>
      </c>
      <c r="L174" s="11">
        <f t="shared" si="77"/>
        <v>50.4</v>
      </c>
      <c r="M174" s="11">
        <f t="shared" si="70"/>
        <v>2.9403528423410812</v>
      </c>
      <c r="N174" s="11">
        <v>14.4</v>
      </c>
      <c r="O174" s="11">
        <f t="shared" si="71"/>
        <v>0.84010081209745169</v>
      </c>
      <c r="P174" s="12" t="s">
        <v>68</v>
      </c>
      <c r="Q174" s="12">
        <v>19</v>
      </c>
      <c r="R174" s="13" t="s">
        <v>125</v>
      </c>
      <c r="S174" s="13">
        <v>1851.2</v>
      </c>
      <c r="T174" s="13">
        <v>78.650000000000006</v>
      </c>
      <c r="U174" s="14">
        <f t="shared" si="74"/>
        <v>4.2485955056179776</v>
      </c>
      <c r="V174" s="14">
        <v>36.9</v>
      </c>
      <c r="W174" s="14">
        <v>0</v>
      </c>
      <c r="X174" s="14">
        <v>2</v>
      </c>
      <c r="Y174" s="14">
        <v>9.4499999999999993</v>
      </c>
      <c r="Z174" s="14">
        <f t="shared" si="78"/>
        <v>48.349999999999994</v>
      </c>
      <c r="AA174" s="14">
        <f t="shared" si="75"/>
        <v>2.6118193604148656</v>
      </c>
      <c r="AB174" s="14">
        <v>30.3</v>
      </c>
      <c r="AC174" s="62">
        <f t="shared" si="76"/>
        <v>1.6367761452031115</v>
      </c>
      <c r="AD174" s="64">
        <f t="shared" si="51"/>
        <v>-0.46814185117944485</v>
      </c>
    </row>
    <row r="175" spans="1:30" ht="15" hidden="1" outlineLevel="2" x14ac:dyDescent="0.25">
      <c r="A175" s="7">
        <v>19</v>
      </c>
      <c r="B175" s="8" t="s">
        <v>14</v>
      </c>
      <c r="C175" s="9" t="s">
        <v>68</v>
      </c>
      <c r="D175" s="10" t="s">
        <v>126</v>
      </c>
      <c r="E175" s="10">
        <v>2181.8000000000002</v>
      </c>
      <c r="F175" s="10">
        <v>251.23</v>
      </c>
      <c r="G175" s="11">
        <f t="shared" si="69"/>
        <v>11.51480429003575</v>
      </c>
      <c r="H175" s="11">
        <v>24.83</v>
      </c>
      <c r="I175" s="11">
        <v>0</v>
      </c>
      <c r="J175" s="11">
        <v>2</v>
      </c>
      <c r="K175" s="11">
        <v>20</v>
      </c>
      <c r="L175" s="11">
        <f t="shared" si="77"/>
        <v>46.83</v>
      </c>
      <c r="M175" s="11">
        <f t="shared" si="70"/>
        <v>2.146392886607388</v>
      </c>
      <c r="N175" s="11">
        <v>204.4</v>
      </c>
      <c r="O175" s="11">
        <f t="shared" si="71"/>
        <v>9.368411403428361</v>
      </c>
      <c r="P175" s="12" t="s">
        <v>68</v>
      </c>
      <c r="Q175" s="12">
        <v>19</v>
      </c>
      <c r="R175" s="13" t="s">
        <v>126</v>
      </c>
      <c r="S175" s="13">
        <v>2198</v>
      </c>
      <c r="T175" s="13">
        <v>186.69</v>
      </c>
      <c r="U175" s="14">
        <f t="shared" si="74"/>
        <v>8.4936305732484083</v>
      </c>
      <c r="V175" s="14">
        <v>24.79</v>
      </c>
      <c r="W175" s="14">
        <v>0</v>
      </c>
      <c r="X175" s="14">
        <v>5</v>
      </c>
      <c r="Y175" s="14">
        <v>9.9</v>
      </c>
      <c r="Z175" s="14">
        <f t="shared" si="78"/>
        <v>39.69</v>
      </c>
      <c r="AA175" s="14">
        <f t="shared" si="75"/>
        <v>1.8057324840764331</v>
      </c>
      <c r="AB175" s="14">
        <v>147</v>
      </c>
      <c r="AC175" s="62">
        <f t="shared" si="76"/>
        <v>6.6878980891719744</v>
      </c>
      <c r="AD175" s="64">
        <f t="shared" si="51"/>
        <v>3.0211737167873416</v>
      </c>
    </row>
    <row r="176" spans="1:30" ht="15" hidden="1" outlineLevel="2" x14ac:dyDescent="0.25">
      <c r="A176" s="7">
        <v>19</v>
      </c>
      <c r="B176" s="8" t="s">
        <v>14</v>
      </c>
      <c r="C176" s="9" t="s">
        <v>68</v>
      </c>
      <c r="D176" s="10" t="s">
        <v>127</v>
      </c>
      <c r="E176" s="10">
        <v>1169.4000000000001</v>
      </c>
      <c r="F176" s="10">
        <v>181.74</v>
      </c>
      <c r="G176" s="11">
        <f t="shared" si="69"/>
        <v>15.541303232426884</v>
      </c>
      <c r="H176" s="11">
        <v>18.8</v>
      </c>
      <c r="I176" s="11">
        <v>0</v>
      </c>
      <c r="J176" s="11">
        <v>1</v>
      </c>
      <c r="K176" s="11">
        <v>14</v>
      </c>
      <c r="L176" s="11">
        <f t="shared" si="77"/>
        <v>33.799999999999997</v>
      </c>
      <c r="M176" s="11">
        <f t="shared" si="70"/>
        <v>2.8903711304942701</v>
      </c>
      <c r="N176" s="11">
        <v>147.94</v>
      </c>
      <c r="O176" s="11">
        <f t="shared" si="71"/>
        <v>12.650932101932614</v>
      </c>
      <c r="P176" s="12" t="s">
        <v>68</v>
      </c>
      <c r="Q176" s="12">
        <v>19</v>
      </c>
      <c r="R176" s="13" t="s">
        <v>127</v>
      </c>
      <c r="S176" s="13">
        <v>1484.6</v>
      </c>
      <c r="T176" s="13">
        <v>156.13</v>
      </c>
      <c r="U176" s="14">
        <f t="shared" si="74"/>
        <v>10.516637478108581</v>
      </c>
      <c r="V176" s="14">
        <v>24.73</v>
      </c>
      <c r="W176" s="14">
        <v>0</v>
      </c>
      <c r="X176" s="14">
        <v>2.4</v>
      </c>
      <c r="Y176" s="14">
        <v>25</v>
      </c>
      <c r="Z176" s="14">
        <f t="shared" si="78"/>
        <v>52.129999999999995</v>
      </c>
      <c r="AA176" s="14">
        <f t="shared" si="75"/>
        <v>3.5113835376532401</v>
      </c>
      <c r="AB176" s="14">
        <v>104</v>
      </c>
      <c r="AC176" s="62">
        <f t="shared" si="76"/>
        <v>7.0052539404553418</v>
      </c>
      <c r="AD176" s="64">
        <f t="shared" si="51"/>
        <v>5.0246657543183026</v>
      </c>
    </row>
    <row r="177" spans="1:30" ht="15" hidden="1" outlineLevel="2" x14ac:dyDescent="0.25">
      <c r="A177" s="7">
        <v>19</v>
      </c>
      <c r="B177" s="8" t="s">
        <v>14</v>
      </c>
      <c r="C177" s="9" t="s">
        <v>68</v>
      </c>
      <c r="D177" s="10" t="s">
        <v>128</v>
      </c>
      <c r="E177" s="10">
        <v>95</v>
      </c>
      <c r="F177" s="10">
        <v>0</v>
      </c>
      <c r="G177" s="11">
        <f t="shared" si="69"/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f t="shared" si="77"/>
        <v>0</v>
      </c>
      <c r="M177" s="11">
        <f t="shared" si="70"/>
        <v>0</v>
      </c>
      <c r="N177" s="11">
        <v>0</v>
      </c>
      <c r="O177" s="11">
        <f t="shared" si="71"/>
        <v>0</v>
      </c>
      <c r="P177" s="12" t="s">
        <v>68</v>
      </c>
      <c r="Q177" s="12">
        <v>19</v>
      </c>
      <c r="R177" s="13" t="s">
        <v>128</v>
      </c>
      <c r="S177" s="13">
        <v>342</v>
      </c>
      <c r="T177" s="13">
        <v>4</v>
      </c>
      <c r="U177" s="14">
        <f t="shared" si="74"/>
        <v>1.1695906432748537</v>
      </c>
      <c r="V177" s="14">
        <v>4</v>
      </c>
      <c r="W177" s="14">
        <v>0</v>
      </c>
      <c r="X177" s="14">
        <v>0</v>
      </c>
      <c r="Y177" s="14">
        <v>0</v>
      </c>
      <c r="Z177" s="14">
        <f t="shared" si="78"/>
        <v>4</v>
      </c>
      <c r="AA177" s="14">
        <f t="shared" si="75"/>
        <v>1.1695906432748537</v>
      </c>
      <c r="AB177" s="14">
        <v>0</v>
      </c>
      <c r="AC177" s="62">
        <f t="shared" si="76"/>
        <v>0</v>
      </c>
      <c r="AD177" s="64">
        <f t="shared" si="51"/>
        <v>-1.1695906432748537</v>
      </c>
    </row>
    <row r="178" spans="1:30" ht="15" outlineLevel="1" collapsed="1" x14ac:dyDescent="0.25">
      <c r="A178" s="7"/>
      <c r="B178" s="8" t="s">
        <v>93</v>
      </c>
      <c r="C178" s="9" t="s">
        <v>68</v>
      </c>
      <c r="D178" s="10"/>
      <c r="E178" s="10">
        <f>SUBTOTAL(9,E172:E177)</f>
        <v>7702.68</v>
      </c>
      <c r="F178" s="10">
        <f>SUBTOTAL(9,F172:F177)</f>
        <v>585.53</v>
      </c>
      <c r="G178" s="11">
        <f t="shared" si="69"/>
        <v>7.6016399486931823</v>
      </c>
      <c r="H178" s="11"/>
      <c r="I178" s="11"/>
      <c r="J178" s="11"/>
      <c r="K178" s="11"/>
      <c r="L178" s="11">
        <f>SUBTOTAL(9,L172:L177)</f>
        <v>174.29000000000002</v>
      </c>
      <c r="M178" s="11">
        <f t="shared" si="70"/>
        <v>2.262718949768133</v>
      </c>
      <c r="N178" s="11">
        <f>SUBTOTAL(9,N172:N177)</f>
        <v>411.24</v>
      </c>
      <c r="O178" s="11">
        <f t="shared" si="71"/>
        <v>5.3389209989250492</v>
      </c>
      <c r="P178" s="12" t="s">
        <v>68</v>
      </c>
      <c r="Q178" s="12"/>
      <c r="R178" s="13"/>
      <c r="S178" s="13">
        <f>SUBTOTAL(9,S172:S177)</f>
        <v>8226.61</v>
      </c>
      <c r="T178" s="13">
        <f>SUBTOTAL(9,T172:T177)</f>
        <v>486.47</v>
      </c>
      <c r="U178" s="14">
        <f t="shared" si="74"/>
        <v>5.9133713643894623</v>
      </c>
      <c r="V178" s="14"/>
      <c r="W178" s="14"/>
      <c r="X178" s="14"/>
      <c r="Y178" s="14"/>
      <c r="Z178" s="14">
        <f>SUBTOTAL(9,Z172:Z177)</f>
        <v>174.17</v>
      </c>
      <c r="AA178" s="14">
        <f t="shared" si="75"/>
        <v>2.1171539674300837</v>
      </c>
      <c r="AB178" s="14">
        <f>SUBTOTAL(9,AB172:AB177)</f>
        <v>312.3</v>
      </c>
      <c r="AC178" s="62">
        <f t="shared" si="76"/>
        <v>3.7962173969593791</v>
      </c>
      <c r="AD178" s="64">
        <f t="shared" si="51"/>
        <v>1.68826858430372</v>
      </c>
    </row>
    <row r="179" spans="1:30" ht="15" hidden="1" outlineLevel="2" x14ac:dyDescent="0.25">
      <c r="A179" s="7">
        <v>79</v>
      </c>
      <c r="B179" s="8" t="s">
        <v>64</v>
      </c>
      <c r="C179" s="9" t="s">
        <v>68</v>
      </c>
      <c r="D179" s="10" t="s">
        <v>123</v>
      </c>
      <c r="E179" s="10">
        <v>1023.04</v>
      </c>
      <c r="F179" s="10">
        <v>91.15</v>
      </c>
      <c r="G179" s="11">
        <f t="shared" si="69"/>
        <v>8.9097200500469196</v>
      </c>
      <c r="H179" s="11">
        <v>37.200000000000003</v>
      </c>
      <c r="I179" s="11">
        <v>0</v>
      </c>
      <c r="J179" s="11">
        <v>1.6</v>
      </c>
      <c r="K179" s="11">
        <v>7</v>
      </c>
      <c r="L179" s="11">
        <f t="shared" ref="L179:L184" si="79">H179+I179+J179+K179</f>
        <v>45.800000000000004</v>
      </c>
      <c r="M179" s="11">
        <f t="shared" si="70"/>
        <v>4.4768532999687212</v>
      </c>
      <c r="N179" s="11">
        <v>45.35</v>
      </c>
      <c r="O179" s="11">
        <f t="shared" si="71"/>
        <v>4.4328667500781984</v>
      </c>
      <c r="P179" s="12" t="s">
        <v>68</v>
      </c>
      <c r="Q179" s="12">
        <v>79</v>
      </c>
      <c r="R179" s="13" t="s">
        <v>123</v>
      </c>
      <c r="S179" s="13">
        <v>564</v>
      </c>
      <c r="T179" s="13">
        <v>54</v>
      </c>
      <c r="U179" s="14">
        <f t="shared" si="74"/>
        <v>9.5744680851063837</v>
      </c>
      <c r="V179" s="14">
        <v>7</v>
      </c>
      <c r="W179" s="14">
        <v>0</v>
      </c>
      <c r="X179" s="14">
        <v>2</v>
      </c>
      <c r="Y179" s="14">
        <v>7</v>
      </c>
      <c r="Z179" s="14">
        <f t="shared" ref="Z179:Z184" si="80">V179+W179+X179+Y179</f>
        <v>16</v>
      </c>
      <c r="AA179" s="14">
        <f t="shared" si="75"/>
        <v>2.8368794326241136</v>
      </c>
      <c r="AB179" s="14">
        <v>38</v>
      </c>
      <c r="AC179" s="62">
        <f t="shared" si="76"/>
        <v>6.7375886524822697</v>
      </c>
      <c r="AD179" s="64">
        <f t="shared" si="51"/>
        <v>-0.66474803505946412</v>
      </c>
    </row>
    <row r="180" spans="1:30" ht="15" hidden="1" outlineLevel="2" x14ac:dyDescent="0.25">
      <c r="A180" s="7">
        <v>79</v>
      </c>
      <c r="B180" s="8" t="s">
        <v>64</v>
      </c>
      <c r="C180" s="9" t="s">
        <v>68</v>
      </c>
      <c r="D180" s="10" t="s">
        <v>124</v>
      </c>
      <c r="E180" s="10">
        <v>3259.42</v>
      </c>
      <c r="F180" s="10">
        <v>92.86</v>
      </c>
      <c r="G180" s="11">
        <f t="shared" si="69"/>
        <v>2.8489731301888064</v>
      </c>
      <c r="H180" s="11">
        <v>42.79</v>
      </c>
      <c r="I180" s="11">
        <v>0</v>
      </c>
      <c r="J180" s="11">
        <v>2</v>
      </c>
      <c r="K180" s="11">
        <v>7.57</v>
      </c>
      <c r="L180" s="11">
        <f t="shared" si="79"/>
        <v>52.36</v>
      </c>
      <c r="M180" s="11">
        <f t="shared" si="70"/>
        <v>1.6064207742481791</v>
      </c>
      <c r="N180" s="11">
        <v>40.5</v>
      </c>
      <c r="O180" s="11">
        <f t="shared" si="71"/>
        <v>1.2425523559406275</v>
      </c>
      <c r="P180" s="12" t="s">
        <v>68</v>
      </c>
      <c r="Q180" s="12">
        <v>79</v>
      </c>
      <c r="R180" s="13" t="s">
        <v>124</v>
      </c>
      <c r="S180" s="13">
        <v>3410.78</v>
      </c>
      <c r="T180" s="13">
        <v>230.8</v>
      </c>
      <c r="U180" s="14">
        <f t="shared" si="74"/>
        <v>6.7667806190959245</v>
      </c>
      <c r="V180" s="14">
        <v>51</v>
      </c>
      <c r="W180" s="14">
        <v>0</v>
      </c>
      <c r="X180" s="14">
        <v>2</v>
      </c>
      <c r="Y180" s="14">
        <v>17.8</v>
      </c>
      <c r="Z180" s="14">
        <f t="shared" si="80"/>
        <v>70.8</v>
      </c>
      <c r="AA180" s="14">
        <f t="shared" si="75"/>
        <v>2.0757715244020427</v>
      </c>
      <c r="AB180" s="14">
        <v>160</v>
      </c>
      <c r="AC180" s="62">
        <f t="shared" si="76"/>
        <v>4.6910090946938823</v>
      </c>
      <c r="AD180" s="64">
        <f t="shared" si="51"/>
        <v>-3.9178074889071182</v>
      </c>
    </row>
    <row r="181" spans="1:30" ht="15" hidden="1" outlineLevel="2" x14ac:dyDescent="0.25">
      <c r="A181" s="7">
        <v>79</v>
      </c>
      <c r="B181" s="8" t="s">
        <v>64</v>
      </c>
      <c r="C181" s="9" t="s">
        <v>68</v>
      </c>
      <c r="D181" s="10" t="s">
        <v>125</v>
      </c>
      <c r="E181" s="10">
        <v>4529.5</v>
      </c>
      <c r="F181" s="10">
        <v>286.39999999999998</v>
      </c>
      <c r="G181" s="11">
        <f t="shared" si="69"/>
        <v>6.3229937079147804</v>
      </c>
      <c r="H181" s="11">
        <v>89.5</v>
      </c>
      <c r="I181" s="11">
        <v>0</v>
      </c>
      <c r="J181" s="11">
        <v>6</v>
      </c>
      <c r="K181" s="11">
        <v>60.9</v>
      </c>
      <c r="L181" s="11">
        <f t="shared" si="79"/>
        <v>156.4</v>
      </c>
      <c r="M181" s="11">
        <f t="shared" si="70"/>
        <v>3.4529197483165914</v>
      </c>
      <c r="N181" s="11">
        <v>130</v>
      </c>
      <c r="O181" s="11">
        <f t="shared" si="71"/>
        <v>2.8700739595981895</v>
      </c>
      <c r="P181" s="12" t="s">
        <v>68</v>
      </c>
      <c r="Q181" s="12">
        <v>79</v>
      </c>
      <c r="R181" s="13" t="s">
        <v>125</v>
      </c>
      <c r="S181" s="13">
        <v>4226.8</v>
      </c>
      <c r="T181" s="13">
        <v>273</v>
      </c>
      <c r="U181" s="14">
        <f t="shared" si="74"/>
        <v>6.4587867890602819</v>
      </c>
      <c r="V181" s="14">
        <v>56.4</v>
      </c>
      <c r="W181" s="14">
        <v>0</v>
      </c>
      <c r="X181" s="14">
        <v>14</v>
      </c>
      <c r="Y181" s="14">
        <v>25</v>
      </c>
      <c r="Z181" s="14">
        <f t="shared" si="80"/>
        <v>95.4</v>
      </c>
      <c r="AA181" s="14">
        <f t="shared" si="75"/>
        <v>2.2570265922210653</v>
      </c>
      <c r="AB181" s="14">
        <v>177.6</v>
      </c>
      <c r="AC181" s="62">
        <f t="shared" si="76"/>
        <v>4.2017601968392162</v>
      </c>
      <c r="AD181" s="64">
        <f t="shared" si="51"/>
        <v>-0.13579308114550148</v>
      </c>
    </row>
    <row r="182" spans="1:30" ht="15" hidden="1" outlineLevel="2" x14ac:dyDescent="0.25">
      <c r="A182" s="7">
        <v>79</v>
      </c>
      <c r="B182" s="8" t="s">
        <v>64</v>
      </c>
      <c r="C182" s="9" t="s">
        <v>68</v>
      </c>
      <c r="D182" s="10" t="s">
        <v>126</v>
      </c>
      <c r="E182" s="10">
        <v>3388.5</v>
      </c>
      <c r="F182" s="10">
        <v>234.5</v>
      </c>
      <c r="G182" s="11">
        <f t="shared" si="69"/>
        <v>6.9204662830160837</v>
      </c>
      <c r="H182" s="11">
        <v>47.2</v>
      </c>
      <c r="I182" s="11">
        <v>0</v>
      </c>
      <c r="J182" s="11">
        <v>10</v>
      </c>
      <c r="K182" s="11">
        <v>25.75</v>
      </c>
      <c r="L182" s="11">
        <f t="shared" si="79"/>
        <v>82.95</v>
      </c>
      <c r="M182" s="11">
        <f t="shared" si="70"/>
        <v>2.4479858344400176</v>
      </c>
      <c r="N182" s="11">
        <v>151.55000000000001</v>
      </c>
      <c r="O182" s="11">
        <f t="shared" si="71"/>
        <v>4.472480448576067</v>
      </c>
      <c r="P182" s="12" t="s">
        <v>68</v>
      </c>
      <c r="Q182" s="12">
        <v>79</v>
      </c>
      <c r="R182" s="13" t="s">
        <v>126</v>
      </c>
      <c r="S182" s="13">
        <v>3516.4</v>
      </c>
      <c r="T182" s="13">
        <v>363.65</v>
      </c>
      <c r="U182" s="14">
        <f t="shared" si="74"/>
        <v>10.341542486634058</v>
      </c>
      <c r="V182" s="14">
        <v>29.7</v>
      </c>
      <c r="W182" s="14">
        <v>0</v>
      </c>
      <c r="X182" s="14">
        <v>7.6</v>
      </c>
      <c r="Y182" s="14">
        <v>58.7</v>
      </c>
      <c r="Z182" s="14">
        <f t="shared" si="80"/>
        <v>96</v>
      </c>
      <c r="AA182" s="14">
        <f t="shared" si="75"/>
        <v>2.7300648390399269</v>
      </c>
      <c r="AB182" s="14">
        <v>267.64999999999998</v>
      </c>
      <c r="AC182" s="62">
        <f t="shared" si="76"/>
        <v>7.6114776475941293</v>
      </c>
      <c r="AD182" s="64">
        <f t="shared" si="51"/>
        <v>-3.4210762036179743</v>
      </c>
    </row>
    <row r="183" spans="1:30" ht="15" hidden="1" outlineLevel="2" x14ac:dyDescent="0.25">
      <c r="A183" s="7">
        <v>79</v>
      </c>
      <c r="B183" s="8" t="s">
        <v>64</v>
      </c>
      <c r="C183" s="9" t="s">
        <v>68</v>
      </c>
      <c r="D183" s="10" t="s">
        <v>127</v>
      </c>
      <c r="E183" s="10">
        <v>2074</v>
      </c>
      <c r="F183" s="10">
        <v>346.4</v>
      </c>
      <c r="G183" s="11">
        <f t="shared" si="69"/>
        <v>16.702025072324012</v>
      </c>
      <c r="H183" s="11">
        <v>39.6</v>
      </c>
      <c r="I183" s="11">
        <v>1.2</v>
      </c>
      <c r="J183" s="11">
        <v>0</v>
      </c>
      <c r="K183" s="11">
        <v>18.2</v>
      </c>
      <c r="L183" s="11">
        <f t="shared" si="79"/>
        <v>59</v>
      </c>
      <c r="M183" s="11">
        <f t="shared" si="70"/>
        <v>2.844744455159113</v>
      </c>
      <c r="N183" s="11">
        <v>287.39999999999998</v>
      </c>
      <c r="O183" s="11">
        <f t="shared" si="71"/>
        <v>13.857280617164896</v>
      </c>
      <c r="P183" s="12" t="s">
        <v>68</v>
      </c>
      <c r="Q183" s="12">
        <v>79</v>
      </c>
      <c r="R183" s="13" t="s">
        <v>127</v>
      </c>
      <c r="S183" s="13">
        <v>2185.8000000000002</v>
      </c>
      <c r="T183" s="13">
        <v>210</v>
      </c>
      <c r="U183" s="14">
        <f t="shared" si="74"/>
        <v>9.6074663738676911</v>
      </c>
      <c r="V183" s="14">
        <v>17</v>
      </c>
      <c r="W183" s="14">
        <v>0</v>
      </c>
      <c r="X183" s="14">
        <v>3</v>
      </c>
      <c r="Y183" s="14">
        <v>37</v>
      </c>
      <c r="Z183" s="14">
        <f t="shared" si="80"/>
        <v>57</v>
      </c>
      <c r="AA183" s="14">
        <f t="shared" si="75"/>
        <v>2.6077408729069447</v>
      </c>
      <c r="AB183" s="14">
        <v>153</v>
      </c>
      <c r="AC183" s="62">
        <f t="shared" si="76"/>
        <v>6.9997255009607464</v>
      </c>
      <c r="AD183" s="64">
        <f t="shared" si="51"/>
        <v>7.0945586984563214</v>
      </c>
    </row>
    <row r="184" spans="1:30" ht="15" hidden="1" outlineLevel="2" x14ac:dyDescent="0.25">
      <c r="A184" s="7">
        <v>79</v>
      </c>
      <c r="B184" s="8" t="s">
        <v>64</v>
      </c>
      <c r="C184" s="9" t="s">
        <v>68</v>
      </c>
      <c r="D184" s="10" t="s">
        <v>128</v>
      </c>
      <c r="E184" s="10">
        <v>0</v>
      </c>
      <c r="F184" s="10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f t="shared" si="79"/>
        <v>0</v>
      </c>
      <c r="M184" s="11">
        <v>0</v>
      </c>
      <c r="N184" s="11">
        <v>0</v>
      </c>
      <c r="O184" s="11">
        <v>0</v>
      </c>
      <c r="P184" s="12" t="s">
        <v>68</v>
      </c>
      <c r="Q184" s="12">
        <v>79</v>
      </c>
      <c r="R184" s="13" t="s">
        <v>128</v>
      </c>
      <c r="S184" s="13">
        <v>281</v>
      </c>
      <c r="T184" s="13">
        <v>2</v>
      </c>
      <c r="U184" s="14">
        <f t="shared" si="74"/>
        <v>0.71174377224199292</v>
      </c>
      <c r="V184" s="14">
        <v>2</v>
      </c>
      <c r="W184" s="14">
        <v>0</v>
      </c>
      <c r="X184" s="14">
        <v>0</v>
      </c>
      <c r="Y184" s="14">
        <v>0</v>
      </c>
      <c r="Z184" s="14">
        <f t="shared" si="80"/>
        <v>2</v>
      </c>
      <c r="AA184" s="14">
        <f t="shared" si="75"/>
        <v>0.71174377224199292</v>
      </c>
      <c r="AB184" s="14">
        <v>0</v>
      </c>
      <c r="AC184" s="62">
        <f t="shared" si="76"/>
        <v>0</v>
      </c>
      <c r="AD184" s="64">
        <f t="shared" si="51"/>
        <v>-0.71174377224199292</v>
      </c>
    </row>
    <row r="185" spans="1:30" ht="15" outlineLevel="1" collapsed="1" x14ac:dyDescent="0.25">
      <c r="A185" s="7"/>
      <c r="B185" s="8" t="s">
        <v>94</v>
      </c>
      <c r="C185" s="9" t="s">
        <v>68</v>
      </c>
      <c r="D185" s="10"/>
      <c r="E185" s="10">
        <f>SUBTOTAL(9,E179:E184)</f>
        <v>14274.46</v>
      </c>
      <c r="F185" s="10">
        <f>SUBTOTAL(9,F179:F184)</f>
        <v>1051.31</v>
      </c>
      <c r="G185" s="11">
        <f t="shared" ref="G185:G190" si="81">F185*100/E185</f>
        <v>7.364972125040107</v>
      </c>
      <c r="H185" s="11"/>
      <c r="I185" s="11"/>
      <c r="J185" s="11"/>
      <c r="K185" s="11"/>
      <c r="L185" s="11">
        <f>SUBTOTAL(9,L179:L184)</f>
        <v>396.51</v>
      </c>
      <c r="M185" s="11">
        <f t="shared" ref="M185:M190" si="82">L185*100/E185</f>
        <v>2.7777583180029231</v>
      </c>
      <c r="N185" s="11">
        <f>SUBTOTAL(9,N179:N184)</f>
        <v>654.79999999999995</v>
      </c>
      <c r="O185" s="11">
        <f t="shared" ref="O185:O190" si="83">N185*100/E185</f>
        <v>4.587213807037184</v>
      </c>
      <c r="P185" s="12" t="s">
        <v>68</v>
      </c>
      <c r="Q185" s="12"/>
      <c r="R185" s="13"/>
      <c r="S185" s="13">
        <f>SUBTOTAL(9,S179:S184)</f>
        <v>14184.779999999999</v>
      </c>
      <c r="T185" s="13">
        <f>SUBTOTAL(9,T179:T184)</f>
        <v>1133.4499999999998</v>
      </c>
      <c r="U185" s="14">
        <f t="shared" si="74"/>
        <v>7.9906068335215625</v>
      </c>
      <c r="V185" s="14"/>
      <c r="W185" s="14"/>
      <c r="X185" s="14"/>
      <c r="Y185" s="14"/>
      <c r="Z185" s="14">
        <f>SUBTOTAL(9,Z179:Z184)</f>
        <v>337.2</v>
      </c>
      <c r="AA185" s="14">
        <f t="shared" si="75"/>
        <v>2.3771958394842927</v>
      </c>
      <c r="AB185" s="14">
        <f>SUBTOTAL(9,AB179:AB184)</f>
        <v>796.25</v>
      </c>
      <c r="AC185" s="62">
        <f t="shared" si="76"/>
        <v>5.6134109940372712</v>
      </c>
      <c r="AD185" s="64">
        <f t="shared" si="51"/>
        <v>-0.62563470848145553</v>
      </c>
    </row>
    <row r="186" spans="1:30" ht="15" hidden="1" outlineLevel="2" x14ac:dyDescent="0.25">
      <c r="A186" s="7">
        <v>47</v>
      </c>
      <c r="B186" s="8" t="s">
        <v>28</v>
      </c>
      <c r="C186" s="9" t="s">
        <v>68</v>
      </c>
      <c r="D186" s="10" t="s">
        <v>123</v>
      </c>
      <c r="E186" s="10">
        <v>1528</v>
      </c>
      <c r="F186" s="10">
        <v>101</v>
      </c>
      <c r="G186" s="11">
        <f t="shared" si="81"/>
        <v>6.6099476439790577</v>
      </c>
      <c r="H186" s="11">
        <v>36</v>
      </c>
      <c r="I186" s="11">
        <v>6</v>
      </c>
      <c r="J186" s="11">
        <v>11</v>
      </c>
      <c r="K186" s="11">
        <v>19</v>
      </c>
      <c r="L186" s="11">
        <f t="shared" ref="L186:L191" si="84">H186+I186+J186+K186</f>
        <v>72</v>
      </c>
      <c r="M186" s="11">
        <f t="shared" si="82"/>
        <v>4.7120418848167542</v>
      </c>
      <c r="N186" s="11">
        <v>29</v>
      </c>
      <c r="O186" s="11">
        <f t="shared" si="83"/>
        <v>1.8979057591623036</v>
      </c>
      <c r="P186" s="12" t="s">
        <v>68</v>
      </c>
      <c r="Q186" s="12">
        <v>47</v>
      </c>
      <c r="R186" s="13" t="s">
        <v>123</v>
      </c>
      <c r="S186" s="13">
        <v>2048.9299999999998</v>
      </c>
      <c r="T186" s="13">
        <v>95</v>
      </c>
      <c r="U186" s="14">
        <f t="shared" si="74"/>
        <v>4.636566402951785</v>
      </c>
      <c r="V186" s="14">
        <v>44</v>
      </c>
      <c r="W186" s="14">
        <v>0</v>
      </c>
      <c r="X186" s="14">
        <v>3</v>
      </c>
      <c r="Y186" s="14">
        <v>6</v>
      </c>
      <c r="Z186" s="14">
        <f t="shared" ref="Z186:Z191" si="85">V186+W186+X186+Y186</f>
        <v>53</v>
      </c>
      <c r="AA186" s="14">
        <f t="shared" si="75"/>
        <v>2.5867159932257326</v>
      </c>
      <c r="AB186" s="14">
        <v>42</v>
      </c>
      <c r="AC186" s="62">
        <f t="shared" si="76"/>
        <v>2.0498504097260524</v>
      </c>
      <c r="AD186" s="64">
        <f t="shared" si="51"/>
        <v>1.9733812410272726</v>
      </c>
    </row>
    <row r="187" spans="1:30" ht="15" hidden="1" outlineLevel="2" x14ac:dyDescent="0.25">
      <c r="A187" s="7">
        <v>47</v>
      </c>
      <c r="B187" s="8" t="s">
        <v>28</v>
      </c>
      <c r="C187" s="9" t="s">
        <v>68</v>
      </c>
      <c r="D187" s="10" t="s">
        <v>124</v>
      </c>
      <c r="E187" s="10">
        <v>2056.6</v>
      </c>
      <c r="F187" s="10">
        <v>262.7</v>
      </c>
      <c r="G187" s="11">
        <f t="shared" si="81"/>
        <v>12.773509676164544</v>
      </c>
      <c r="H187" s="11">
        <v>19.8</v>
      </c>
      <c r="I187" s="11">
        <v>0</v>
      </c>
      <c r="J187" s="11">
        <v>6</v>
      </c>
      <c r="K187" s="11">
        <v>38.450000000000003</v>
      </c>
      <c r="L187" s="11">
        <f t="shared" si="84"/>
        <v>64.25</v>
      </c>
      <c r="M187" s="11">
        <f t="shared" si="82"/>
        <v>3.1240883010794516</v>
      </c>
      <c r="N187" s="11">
        <v>198.45</v>
      </c>
      <c r="O187" s="11">
        <f t="shared" si="83"/>
        <v>9.6494213750850921</v>
      </c>
      <c r="P187" s="12" t="s">
        <v>68</v>
      </c>
      <c r="Q187" s="12">
        <v>47</v>
      </c>
      <c r="R187" s="13" t="s">
        <v>124</v>
      </c>
      <c r="S187" s="13">
        <v>3564.26</v>
      </c>
      <c r="T187" s="13">
        <v>223.2</v>
      </c>
      <c r="U187" s="14">
        <f t="shared" si="74"/>
        <v>6.2621694264728163</v>
      </c>
      <c r="V187" s="14">
        <v>68.3</v>
      </c>
      <c r="W187" s="14">
        <v>0</v>
      </c>
      <c r="X187" s="14">
        <v>18</v>
      </c>
      <c r="Y187" s="14">
        <v>33.4</v>
      </c>
      <c r="Z187" s="14">
        <f t="shared" si="85"/>
        <v>119.69999999999999</v>
      </c>
      <c r="AA187" s="14">
        <f t="shared" si="75"/>
        <v>3.3583408617777595</v>
      </c>
      <c r="AB187" s="14">
        <v>103.5</v>
      </c>
      <c r="AC187" s="62">
        <f t="shared" si="76"/>
        <v>2.9038285646950559</v>
      </c>
      <c r="AD187" s="64">
        <f t="shared" si="51"/>
        <v>6.5113402496917274</v>
      </c>
    </row>
    <row r="188" spans="1:30" ht="15" hidden="1" outlineLevel="2" x14ac:dyDescent="0.25">
      <c r="A188" s="7">
        <v>47</v>
      </c>
      <c r="B188" s="8" t="s">
        <v>28</v>
      </c>
      <c r="C188" s="9" t="s">
        <v>68</v>
      </c>
      <c r="D188" s="10" t="s">
        <v>125</v>
      </c>
      <c r="E188" s="10">
        <v>3714.36</v>
      </c>
      <c r="F188" s="10">
        <v>324.12</v>
      </c>
      <c r="G188" s="11">
        <f t="shared" si="81"/>
        <v>8.7261331696442994</v>
      </c>
      <c r="H188" s="11">
        <v>49</v>
      </c>
      <c r="I188" s="11">
        <v>3</v>
      </c>
      <c r="J188" s="11">
        <v>8</v>
      </c>
      <c r="K188" s="11">
        <v>26.4</v>
      </c>
      <c r="L188" s="11">
        <f t="shared" si="84"/>
        <v>86.4</v>
      </c>
      <c r="M188" s="11">
        <f t="shared" si="82"/>
        <v>2.3261073240073658</v>
      </c>
      <c r="N188" s="11">
        <v>237.72</v>
      </c>
      <c r="O188" s="11">
        <f t="shared" si="83"/>
        <v>6.4000258456369332</v>
      </c>
      <c r="P188" s="12" t="s">
        <v>68</v>
      </c>
      <c r="Q188" s="12">
        <v>47</v>
      </c>
      <c r="R188" s="13" t="s">
        <v>125</v>
      </c>
      <c r="S188" s="13">
        <v>5814.26</v>
      </c>
      <c r="T188" s="13">
        <v>372.8</v>
      </c>
      <c r="U188" s="14">
        <f t="shared" si="74"/>
        <v>6.4118219687458078</v>
      </c>
      <c r="V188" s="14">
        <v>78</v>
      </c>
      <c r="W188" s="14">
        <v>0</v>
      </c>
      <c r="X188" s="14">
        <v>7</v>
      </c>
      <c r="Y188" s="14">
        <v>87</v>
      </c>
      <c r="Z188" s="14">
        <f t="shared" si="85"/>
        <v>172</v>
      </c>
      <c r="AA188" s="14">
        <f t="shared" si="75"/>
        <v>2.9582440413741384</v>
      </c>
      <c r="AB188" s="14">
        <v>200.8</v>
      </c>
      <c r="AC188" s="62">
        <f t="shared" si="76"/>
        <v>3.4535779273716689</v>
      </c>
      <c r="AD188" s="64">
        <f t="shared" si="51"/>
        <v>2.3143112008984916</v>
      </c>
    </row>
    <row r="189" spans="1:30" ht="15" hidden="1" outlineLevel="2" x14ac:dyDescent="0.25">
      <c r="A189" s="7">
        <v>47</v>
      </c>
      <c r="B189" s="8" t="s">
        <v>28</v>
      </c>
      <c r="C189" s="9" t="s">
        <v>68</v>
      </c>
      <c r="D189" s="10" t="s">
        <v>126</v>
      </c>
      <c r="E189" s="10">
        <v>5306.9</v>
      </c>
      <c r="F189" s="10">
        <v>705</v>
      </c>
      <c r="G189" s="11">
        <f t="shared" si="81"/>
        <v>13.284591757900094</v>
      </c>
      <c r="H189" s="11">
        <v>88.9</v>
      </c>
      <c r="I189" s="11">
        <v>0</v>
      </c>
      <c r="J189" s="11">
        <v>5.4</v>
      </c>
      <c r="K189" s="11">
        <v>38</v>
      </c>
      <c r="L189" s="11">
        <f t="shared" si="84"/>
        <v>132.30000000000001</v>
      </c>
      <c r="M189" s="11">
        <f t="shared" si="82"/>
        <v>2.4929808362697625</v>
      </c>
      <c r="N189" s="11">
        <v>572.70000000000005</v>
      </c>
      <c r="O189" s="11">
        <f t="shared" si="83"/>
        <v>10.791610921630333</v>
      </c>
      <c r="P189" s="12" t="s">
        <v>68</v>
      </c>
      <c r="Q189" s="12">
        <v>47</v>
      </c>
      <c r="R189" s="13" t="s">
        <v>126</v>
      </c>
      <c r="S189" s="13">
        <v>7254.66</v>
      </c>
      <c r="T189" s="13">
        <v>560.36</v>
      </c>
      <c r="U189" s="14">
        <f t="shared" si="74"/>
        <v>7.7241386915444696</v>
      </c>
      <c r="V189" s="14">
        <v>126</v>
      </c>
      <c r="W189" s="14">
        <v>0</v>
      </c>
      <c r="X189" s="14">
        <v>9.5</v>
      </c>
      <c r="Y189" s="14">
        <v>56</v>
      </c>
      <c r="Z189" s="14">
        <f t="shared" si="85"/>
        <v>191.5</v>
      </c>
      <c r="AA189" s="14">
        <f t="shared" si="75"/>
        <v>2.6396826315774966</v>
      </c>
      <c r="AB189" s="14">
        <v>368.86</v>
      </c>
      <c r="AC189" s="62">
        <f t="shared" si="76"/>
        <v>5.084456059966973</v>
      </c>
      <c r="AD189" s="64">
        <f t="shared" si="51"/>
        <v>5.560453066355624</v>
      </c>
    </row>
    <row r="190" spans="1:30" ht="15" hidden="1" outlineLevel="2" x14ac:dyDescent="0.25">
      <c r="A190" s="7">
        <v>47</v>
      </c>
      <c r="B190" s="8" t="s">
        <v>28</v>
      </c>
      <c r="C190" s="9" t="s">
        <v>68</v>
      </c>
      <c r="D190" s="10" t="s">
        <v>127</v>
      </c>
      <c r="E190" s="10">
        <v>3293</v>
      </c>
      <c r="F190" s="10">
        <v>505.5</v>
      </c>
      <c r="G190" s="11">
        <f t="shared" si="81"/>
        <v>15.350744002429396</v>
      </c>
      <c r="H190" s="11">
        <v>50</v>
      </c>
      <c r="I190" s="11">
        <v>0</v>
      </c>
      <c r="J190" s="11">
        <v>6</v>
      </c>
      <c r="K190" s="11">
        <v>41</v>
      </c>
      <c r="L190" s="11">
        <f t="shared" si="84"/>
        <v>97</v>
      </c>
      <c r="M190" s="11">
        <f t="shared" si="82"/>
        <v>2.9456422714849682</v>
      </c>
      <c r="N190" s="11">
        <v>408.5</v>
      </c>
      <c r="O190" s="11">
        <f t="shared" si="83"/>
        <v>12.405101730944427</v>
      </c>
      <c r="P190" s="12" t="s">
        <v>68</v>
      </c>
      <c r="Q190" s="12">
        <v>47</v>
      </c>
      <c r="R190" s="13" t="s">
        <v>127</v>
      </c>
      <c r="S190" s="13">
        <v>3963.4</v>
      </c>
      <c r="T190" s="13">
        <v>412.4</v>
      </c>
      <c r="U190" s="14">
        <f t="shared" si="74"/>
        <v>10.405207649997477</v>
      </c>
      <c r="V190" s="14">
        <v>94</v>
      </c>
      <c r="W190" s="14">
        <v>0</v>
      </c>
      <c r="X190" s="14">
        <v>8</v>
      </c>
      <c r="Y190" s="14">
        <v>53</v>
      </c>
      <c r="Z190" s="14">
        <f t="shared" si="85"/>
        <v>155</v>
      </c>
      <c r="AA190" s="14">
        <f t="shared" si="75"/>
        <v>3.9107836705858605</v>
      </c>
      <c r="AB190" s="14">
        <v>257.39999999999998</v>
      </c>
      <c r="AC190" s="62">
        <f t="shared" si="76"/>
        <v>6.4944239794116152</v>
      </c>
      <c r="AD190" s="64">
        <f t="shared" si="51"/>
        <v>4.9455363524319189</v>
      </c>
    </row>
    <row r="191" spans="1:30" ht="15" hidden="1" outlineLevel="2" x14ac:dyDescent="0.25">
      <c r="A191" s="7">
        <v>47</v>
      </c>
      <c r="B191" s="8" t="s">
        <v>28</v>
      </c>
      <c r="C191" s="9" t="s">
        <v>68</v>
      </c>
      <c r="D191" s="10" t="s">
        <v>128</v>
      </c>
      <c r="E191" s="10">
        <v>0</v>
      </c>
      <c r="F191" s="10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f t="shared" si="84"/>
        <v>0</v>
      </c>
      <c r="M191" s="11">
        <v>0</v>
      </c>
      <c r="N191" s="11">
        <v>0</v>
      </c>
      <c r="O191" s="11">
        <v>0</v>
      </c>
      <c r="P191" s="12" t="s">
        <v>68</v>
      </c>
      <c r="Q191" s="12">
        <v>47</v>
      </c>
      <c r="R191" s="13" t="s">
        <v>128</v>
      </c>
      <c r="S191" s="13">
        <v>0</v>
      </c>
      <c r="T191" s="13">
        <v>0</v>
      </c>
      <c r="U191" s="14">
        <v>0</v>
      </c>
      <c r="V191" s="14">
        <v>0</v>
      </c>
      <c r="W191" s="14">
        <v>0</v>
      </c>
      <c r="X191" s="14">
        <v>0</v>
      </c>
      <c r="Y191" s="14">
        <v>0</v>
      </c>
      <c r="Z191" s="14">
        <f t="shared" si="85"/>
        <v>0</v>
      </c>
      <c r="AA191" s="14">
        <v>0</v>
      </c>
      <c r="AB191" s="14">
        <v>0</v>
      </c>
      <c r="AC191" s="62">
        <v>0</v>
      </c>
      <c r="AD191" s="64">
        <f t="shared" si="51"/>
        <v>0</v>
      </c>
    </row>
    <row r="192" spans="1:30" ht="15" outlineLevel="1" collapsed="1" x14ac:dyDescent="0.25">
      <c r="A192" s="7"/>
      <c r="B192" s="8" t="s">
        <v>95</v>
      </c>
      <c r="C192" s="9" t="s">
        <v>68</v>
      </c>
      <c r="D192" s="10"/>
      <c r="E192" s="10">
        <f>SUBTOTAL(9,E186:E191)</f>
        <v>15898.86</v>
      </c>
      <c r="F192" s="10">
        <f>SUBTOTAL(9,F186:F191)</f>
        <v>1898.32</v>
      </c>
      <c r="G192" s="11">
        <f t="shared" ref="G192:G209" si="86">F192*100/E192</f>
        <v>11.9399755705755</v>
      </c>
      <c r="H192" s="11"/>
      <c r="I192" s="11"/>
      <c r="J192" s="11"/>
      <c r="K192" s="11"/>
      <c r="L192" s="11">
        <f>SUBTOTAL(9,L186:L191)</f>
        <v>451.95000000000005</v>
      </c>
      <c r="M192" s="11">
        <f t="shared" ref="M192:M209" si="87">L192*100/E192</f>
        <v>2.8426566433065017</v>
      </c>
      <c r="N192" s="11">
        <f>SUBTOTAL(9,N186:N191)</f>
        <v>1446.37</v>
      </c>
      <c r="O192" s="11">
        <f t="shared" ref="O192:O209" si="88">N192*100/E192</f>
        <v>9.0973189272689989</v>
      </c>
      <c r="P192" s="12" t="s">
        <v>68</v>
      </c>
      <c r="Q192" s="12"/>
      <c r="R192" s="13"/>
      <c r="S192" s="13">
        <f>SUBTOTAL(9,S186:S191)</f>
        <v>22645.510000000002</v>
      </c>
      <c r="T192" s="13">
        <f>SUBTOTAL(9,T186:T191)</f>
        <v>1663.7600000000002</v>
      </c>
      <c r="U192" s="14">
        <f t="shared" ref="U192:U229" si="89">T192*100/S192</f>
        <v>7.3469751840431066</v>
      </c>
      <c r="V192" s="14"/>
      <c r="W192" s="14"/>
      <c r="X192" s="14"/>
      <c r="Y192" s="14"/>
      <c r="Z192" s="14">
        <f>SUBTOTAL(9,Z186:Z191)</f>
        <v>691.2</v>
      </c>
      <c r="AA192" s="14">
        <f t="shared" ref="AA192:AA229" si="90">Z192*100/S192</f>
        <v>3.0522606909714107</v>
      </c>
      <c r="AB192" s="14">
        <f>SUBTOTAL(9,AB186:AB191)</f>
        <v>972.56000000000006</v>
      </c>
      <c r="AC192" s="62">
        <f t="shared" ref="AC192:AC229" si="91">AB192*100/S192</f>
        <v>4.2947144930716945</v>
      </c>
      <c r="AD192" s="64">
        <f t="shared" si="51"/>
        <v>4.5930003865323936</v>
      </c>
    </row>
    <row r="193" spans="1:30" ht="15" hidden="1" outlineLevel="2" x14ac:dyDescent="0.25">
      <c r="A193" s="7">
        <v>23</v>
      </c>
      <c r="B193" s="8" t="s">
        <v>15</v>
      </c>
      <c r="C193" s="9" t="s">
        <v>68</v>
      </c>
      <c r="D193" s="10" t="s">
        <v>122</v>
      </c>
      <c r="E193" s="10">
        <v>140</v>
      </c>
      <c r="F193" s="10">
        <v>0</v>
      </c>
      <c r="G193" s="11">
        <f t="shared" si="86"/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f t="shared" ref="L193:L198" si="92">H193+I193+J193+K193</f>
        <v>0</v>
      </c>
      <c r="M193" s="11">
        <f t="shared" si="87"/>
        <v>0</v>
      </c>
      <c r="N193" s="11">
        <v>0</v>
      </c>
      <c r="O193" s="11">
        <f t="shared" si="88"/>
        <v>0</v>
      </c>
      <c r="P193" s="12" t="s">
        <v>68</v>
      </c>
      <c r="Q193" s="12">
        <v>23</v>
      </c>
      <c r="R193" s="13" t="s">
        <v>122</v>
      </c>
      <c r="S193" s="13">
        <v>50</v>
      </c>
      <c r="T193" s="13">
        <v>0</v>
      </c>
      <c r="U193" s="14">
        <f t="shared" si="89"/>
        <v>0</v>
      </c>
      <c r="V193" s="14">
        <v>0</v>
      </c>
      <c r="W193" s="14">
        <v>0</v>
      </c>
      <c r="X193" s="14">
        <v>0</v>
      </c>
      <c r="Y193" s="14">
        <v>0</v>
      </c>
      <c r="Z193" s="14">
        <f t="shared" ref="Z193:Z198" si="93">V193+W193+X193+Y193</f>
        <v>0</v>
      </c>
      <c r="AA193" s="14">
        <f t="shared" si="90"/>
        <v>0</v>
      </c>
      <c r="AB193" s="14">
        <v>0</v>
      </c>
      <c r="AC193" s="62">
        <f t="shared" si="91"/>
        <v>0</v>
      </c>
      <c r="AD193" s="64">
        <f t="shared" si="51"/>
        <v>0</v>
      </c>
    </row>
    <row r="194" spans="1:30" ht="15" hidden="1" outlineLevel="2" x14ac:dyDescent="0.25">
      <c r="A194" s="7">
        <v>23</v>
      </c>
      <c r="B194" s="8" t="s">
        <v>15</v>
      </c>
      <c r="C194" s="9" t="s">
        <v>68</v>
      </c>
      <c r="D194" s="10" t="s">
        <v>123</v>
      </c>
      <c r="E194" s="10">
        <v>2345.1999999999998</v>
      </c>
      <c r="F194" s="10">
        <v>54</v>
      </c>
      <c r="G194" s="11">
        <f t="shared" si="86"/>
        <v>2.3025754733071806</v>
      </c>
      <c r="H194" s="11">
        <v>16</v>
      </c>
      <c r="I194" s="11">
        <v>0</v>
      </c>
      <c r="J194" s="11">
        <v>5</v>
      </c>
      <c r="K194" s="11">
        <v>24</v>
      </c>
      <c r="L194" s="11">
        <f t="shared" si="92"/>
        <v>45</v>
      </c>
      <c r="M194" s="11">
        <f t="shared" si="87"/>
        <v>1.9188128944226506</v>
      </c>
      <c r="N194" s="11">
        <v>9</v>
      </c>
      <c r="O194" s="11">
        <f t="shared" si="88"/>
        <v>0.38376257888453014</v>
      </c>
      <c r="P194" s="12" t="s">
        <v>68</v>
      </c>
      <c r="Q194" s="12">
        <v>23</v>
      </c>
      <c r="R194" s="13" t="s">
        <v>123</v>
      </c>
      <c r="S194" s="13">
        <v>1955.5</v>
      </c>
      <c r="T194" s="13">
        <v>40.5</v>
      </c>
      <c r="U194" s="14">
        <f t="shared" si="89"/>
        <v>2.0710815648171823</v>
      </c>
      <c r="V194" s="14">
        <v>7.5</v>
      </c>
      <c r="W194" s="14">
        <v>0</v>
      </c>
      <c r="X194" s="14">
        <v>7</v>
      </c>
      <c r="Y194" s="14">
        <v>21</v>
      </c>
      <c r="Z194" s="14">
        <f t="shared" si="93"/>
        <v>35.5</v>
      </c>
      <c r="AA194" s="14">
        <f t="shared" si="90"/>
        <v>1.8153924827409869</v>
      </c>
      <c r="AB194" s="14">
        <v>5</v>
      </c>
      <c r="AC194" s="62">
        <f t="shared" si="91"/>
        <v>0.25568908207619534</v>
      </c>
      <c r="AD194" s="64">
        <f t="shared" si="51"/>
        <v>0.23149390848999829</v>
      </c>
    </row>
    <row r="195" spans="1:30" ht="15" hidden="1" outlineLevel="2" x14ac:dyDescent="0.25">
      <c r="A195" s="7">
        <v>23</v>
      </c>
      <c r="B195" s="8" t="s">
        <v>15</v>
      </c>
      <c r="C195" s="9" t="s">
        <v>68</v>
      </c>
      <c r="D195" s="10" t="s">
        <v>124</v>
      </c>
      <c r="E195" s="10">
        <v>3232.14</v>
      </c>
      <c r="F195" s="10">
        <v>71</v>
      </c>
      <c r="G195" s="11">
        <f t="shared" si="86"/>
        <v>2.1966870246957124</v>
      </c>
      <c r="H195" s="11">
        <v>32</v>
      </c>
      <c r="I195" s="11">
        <v>0</v>
      </c>
      <c r="J195" s="11">
        <v>9</v>
      </c>
      <c r="K195" s="11">
        <v>27</v>
      </c>
      <c r="L195" s="11">
        <f t="shared" si="92"/>
        <v>68</v>
      </c>
      <c r="M195" s="11">
        <f t="shared" si="87"/>
        <v>2.1038692630888516</v>
      </c>
      <c r="N195" s="11">
        <v>3</v>
      </c>
      <c r="O195" s="11">
        <f t="shared" si="88"/>
        <v>9.2817761606861088E-2</v>
      </c>
      <c r="P195" s="12" t="s">
        <v>68</v>
      </c>
      <c r="Q195" s="12">
        <v>23</v>
      </c>
      <c r="R195" s="13" t="s">
        <v>124</v>
      </c>
      <c r="S195" s="13">
        <v>3118.06</v>
      </c>
      <c r="T195" s="13">
        <v>107</v>
      </c>
      <c r="U195" s="14">
        <f t="shared" si="89"/>
        <v>3.4316209437919731</v>
      </c>
      <c r="V195" s="14">
        <v>37</v>
      </c>
      <c r="W195" s="14">
        <v>0</v>
      </c>
      <c r="X195" s="14">
        <v>5</v>
      </c>
      <c r="Y195" s="14">
        <v>65</v>
      </c>
      <c r="Z195" s="14">
        <f t="shared" si="93"/>
        <v>107</v>
      </c>
      <c r="AA195" s="14">
        <f t="shared" si="90"/>
        <v>3.4316209437919731</v>
      </c>
      <c r="AB195" s="14">
        <v>0</v>
      </c>
      <c r="AC195" s="62">
        <f t="shared" si="91"/>
        <v>0</v>
      </c>
      <c r="AD195" s="64">
        <f t="shared" ref="AD195:AD258" si="94">G195-U195</f>
        <v>-1.2349339190962607</v>
      </c>
    </row>
    <row r="196" spans="1:30" ht="15" hidden="1" outlineLevel="2" x14ac:dyDescent="0.25">
      <c r="A196" s="7">
        <v>23</v>
      </c>
      <c r="B196" s="8" t="s">
        <v>15</v>
      </c>
      <c r="C196" s="9" t="s">
        <v>68</v>
      </c>
      <c r="D196" s="10" t="s">
        <v>125</v>
      </c>
      <c r="E196" s="10">
        <v>4717.72</v>
      </c>
      <c r="F196" s="10">
        <v>173.2</v>
      </c>
      <c r="G196" s="11">
        <f t="shared" si="86"/>
        <v>3.6712649330608853</v>
      </c>
      <c r="H196" s="11">
        <v>47.8</v>
      </c>
      <c r="I196" s="11">
        <v>0</v>
      </c>
      <c r="J196" s="11">
        <v>12</v>
      </c>
      <c r="K196" s="11">
        <v>53.8</v>
      </c>
      <c r="L196" s="11">
        <f t="shared" si="92"/>
        <v>113.6</v>
      </c>
      <c r="M196" s="11">
        <f t="shared" si="87"/>
        <v>2.4079428198367006</v>
      </c>
      <c r="N196" s="11">
        <v>59.6</v>
      </c>
      <c r="O196" s="11">
        <f t="shared" si="88"/>
        <v>1.2633221132241845</v>
      </c>
      <c r="P196" s="12" t="s">
        <v>68</v>
      </c>
      <c r="Q196" s="12">
        <v>23</v>
      </c>
      <c r="R196" s="13" t="s">
        <v>125</v>
      </c>
      <c r="S196" s="13">
        <v>4400.4399999999996</v>
      </c>
      <c r="T196" s="13">
        <v>159.6</v>
      </c>
      <c r="U196" s="14">
        <f t="shared" si="89"/>
        <v>3.6269100362691007</v>
      </c>
      <c r="V196" s="14">
        <v>46.6</v>
      </c>
      <c r="W196" s="14">
        <v>0</v>
      </c>
      <c r="X196" s="14">
        <v>3</v>
      </c>
      <c r="Y196" s="14">
        <v>25</v>
      </c>
      <c r="Z196" s="14">
        <f t="shared" si="93"/>
        <v>74.599999999999994</v>
      </c>
      <c r="AA196" s="14">
        <f t="shared" si="90"/>
        <v>1.6952850169528502</v>
      </c>
      <c r="AB196" s="14">
        <v>85</v>
      </c>
      <c r="AC196" s="62">
        <f t="shared" si="91"/>
        <v>1.9316250193162503</v>
      </c>
      <c r="AD196" s="64">
        <f t="shared" si="94"/>
        <v>4.4354896791784615E-2</v>
      </c>
    </row>
    <row r="197" spans="1:30" ht="15" hidden="1" outlineLevel="2" x14ac:dyDescent="0.25">
      <c r="A197" s="7">
        <v>23</v>
      </c>
      <c r="B197" s="8" t="s">
        <v>15</v>
      </c>
      <c r="C197" s="9" t="s">
        <v>68</v>
      </c>
      <c r="D197" s="10" t="s">
        <v>126</v>
      </c>
      <c r="E197" s="10">
        <v>5650</v>
      </c>
      <c r="F197" s="10">
        <v>520.6</v>
      </c>
      <c r="G197" s="11">
        <f t="shared" si="86"/>
        <v>9.214159292035399</v>
      </c>
      <c r="H197" s="11">
        <v>76</v>
      </c>
      <c r="I197" s="11">
        <v>0</v>
      </c>
      <c r="J197" s="11">
        <v>7</v>
      </c>
      <c r="K197" s="11">
        <v>98.5</v>
      </c>
      <c r="L197" s="11">
        <f t="shared" si="92"/>
        <v>181.5</v>
      </c>
      <c r="M197" s="11">
        <f t="shared" si="87"/>
        <v>3.2123893805309733</v>
      </c>
      <c r="N197" s="11">
        <v>339.1</v>
      </c>
      <c r="O197" s="11">
        <f t="shared" si="88"/>
        <v>6.0017699115044252</v>
      </c>
      <c r="P197" s="12" t="s">
        <v>68</v>
      </c>
      <c r="Q197" s="12">
        <v>23</v>
      </c>
      <c r="R197" s="13" t="s">
        <v>126</v>
      </c>
      <c r="S197" s="13">
        <v>5605.17</v>
      </c>
      <c r="T197" s="13">
        <v>383</v>
      </c>
      <c r="U197" s="14">
        <f t="shared" si="89"/>
        <v>6.8329774119250617</v>
      </c>
      <c r="V197" s="14">
        <v>97.5</v>
      </c>
      <c r="W197" s="14">
        <v>0</v>
      </c>
      <c r="X197" s="14">
        <v>16</v>
      </c>
      <c r="Y197" s="14">
        <v>32</v>
      </c>
      <c r="Z197" s="14">
        <f t="shared" si="93"/>
        <v>145.5</v>
      </c>
      <c r="AA197" s="14">
        <f t="shared" si="90"/>
        <v>2.5958177896477714</v>
      </c>
      <c r="AB197" s="14">
        <v>237.5</v>
      </c>
      <c r="AC197" s="62">
        <f t="shared" si="91"/>
        <v>4.2371596222772903</v>
      </c>
      <c r="AD197" s="64">
        <f t="shared" si="94"/>
        <v>2.3811818801103373</v>
      </c>
    </row>
    <row r="198" spans="1:30" ht="15" hidden="1" outlineLevel="2" x14ac:dyDescent="0.25">
      <c r="A198" s="7">
        <v>23</v>
      </c>
      <c r="B198" s="8" t="s">
        <v>15</v>
      </c>
      <c r="C198" s="9" t="s">
        <v>68</v>
      </c>
      <c r="D198" s="10" t="s">
        <v>127</v>
      </c>
      <c r="E198" s="10">
        <v>2992</v>
      </c>
      <c r="F198" s="10">
        <v>287.5</v>
      </c>
      <c r="G198" s="11">
        <f t="shared" si="86"/>
        <v>9.6089572192513373</v>
      </c>
      <c r="H198" s="11">
        <v>33.1</v>
      </c>
      <c r="I198" s="11">
        <v>0</v>
      </c>
      <c r="J198" s="11">
        <v>5</v>
      </c>
      <c r="K198" s="11">
        <v>25</v>
      </c>
      <c r="L198" s="11">
        <f t="shared" si="92"/>
        <v>63.1</v>
      </c>
      <c r="M198" s="11">
        <f t="shared" si="87"/>
        <v>2.1089572192513368</v>
      </c>
      <c r="N198" s="11">
        <v>224.4</v>
      </c>
      <c r="O198" s="11">
        <f t="shared" si="88"/>
        <v>7.5</v>
      </c>
      <c r="P198" s="12" t="s">
        <v>68</v>
      </c>
      <c r="Q198" s="12">
        <v>23</v>
      </c>
      <c r="R198" s="13" t="s">
        <v>127</v>
      </c>
      <c r="S198" s="13">
        <v>3129.44</v>
      </c>
      <c r="T198" s="13">
        <v>200.71</v>
      </c>
      <c r="U198" s="14">
        <f t="shared" si="89"/>
        <v>6.4136075463980777</v>
      </c>
      <c r="V198" s="14">
        <v>49.71</v>
      </c>
      <c r="W198" s="14">
        <v>0</v>
      </c>
      <c r="X198" s="14">
        <v>4</v>
      </c>
      <c r="Y198" s="14">
        <v>50.5</v>
      </c>
      <c r="Z198" s="14">
        <f t="shared" si="93"/>
        <v>104.21000000000001</v>
      </c>
      <c r="AA198" s="14">
        <f t="shared" si="90"/>
        <v>3.329988751981185</v>
      </c>
      <c r="AB198" s="14">
        <v>96.5</v>
      </c>
      <c r="AC198" s="62">
        <f t="shared" si="91"/>
        <v>3.0836187944168922</v>
      </c>
      <c r="AD198" s="64">
        <f t="shared" si="94"/>
        <v>3.1953496728532595</v>
      </c>
    </row>
    <row r="199" spans="1:30" ht="15" outlineLevel="1" collapsed="1" x14ac:dyDescent="0.25">
      <c r="A199" s="7"/>
      <c r="B199" s="8" t="s">
        <v>96</v>
      </c>
      <c r="C199" s="9" t="s">
        <v>68</v>
      </c>
      <c r="D199" s="10"/>
      <c r="E199" s="10">
        <f>SUBTOTAL(9,E193:E198)</f>
        <v>19077.060000000001</v>
      </c>
      <c r="F199" s="10">
        <f>SUBTOTAL(9,F193:F198)</f>
        <v>1106.3</v>
      </c>
      <c r="G199" s="11">
        <f t="shared" si="86"/>
        <v>5.7991116031505898</v>
      </c>
      <c r="H199" s="11"/>
      <c r="I199" s="11"/>
      <c r="J199" s="11"/>
      <c r="K199" s="11"/>
      <c r="L199" s="11">
        <f>SUBTOTAL(9,L193:L198)</f>
        <v>471.20000000000005</v>
      </c>
      <c r="M199" s="11">
        <f t="shared" si="87"/>
        <v>2.4699822719014359</v>
      </c>
      <c r="N199" s="11">
        <f>SUBTOTAL(9,N193:N198)</f>
        <v>635.1</v>
      </c>
      <c r="O199" s="11">
        <f t="shared" si="88"/>
        <v>3.3291293312491543</v>
      </c>
      <c r="P199" s="12" t="s">
        <v>68</v>
      </c>
      <c r="Q199" s="12"/>
      <c r="R199" s="13"/>
      <c r="S199" s="13">
        <f>SUBTOTAL(9,S193:S198)</f>
        <v>18258.61</v>
      </c>
      <c r="T199" s="13">
        <f>SUBTOTAL(9,T193:T198)</f>
        <v>890.81000000000006</v>
      </c>
      <c r="U199" s="14">
        <f t="shared" si="89"/>
        <v>4.8788489375697273</v>
      </c>
      <c r="V199" s="14"/>
      <c r="W199" s="14"/>
      <c r="X199" s="14"/>
      <c r="Y199" s="14"/>
      <c r="Z199" s="14">
        <f>SUBTOTAL(9,Z193:Z198)</f>
        <v>466.81000000000006</v>
      </c>
      <c r="AA199" s="14">
        <f t="shared" si="90"/>
        <v>2.5566568320370502</v>
      </c>
      <c r="AB199" s="14">
        <f>SUBTOTAL(9,AB193:AB198)</f>
        <v>424</v>
      </c>
      <c r="AC199" s="62">
        <f t="shared" si="91"/>
        <v>2.3221921055326775</v>
      </c>
      <c r="AD199" s="64">
        <f t="shared" si="94"/>
        <v>0.92026266558086256</v>
      </c>
    </row>
    <row r="200" spans="1:30" ht="15" hidden="1" outlineLevel="2" x14ac:dyDescent="0.25">
      <c r="A200" s="7">
        <v>45</v>
      </c>
      <c r="B200" s="8" t="s">
        <v>62</v>
      </c>
      <c r="C200" s="9" t="s">
        <v>68</v>
      </c>
      <c r="D200" s="10" t="s">
        <v>123</v>
      </c>
      <c r="E200" s="10">
        <v>212</v>
      </c>
      <c r="F200" s="10">
        <v>4</v>
      </c>
      <c r="G200" s="11">
        <f t="shared" si="86"/>
        <v>1.8867924528301887</v>
      </c>
      <c r="H200" s="11">
        <v>4</v>
      </c>
      <c r="I200" s="11">
        <v>0</v>
      </c>
      <c r="J200" s="11">
        <v>0</v>
      </c>
      <c r="K200" s="11">
        <v>0</v>
      </c>
      <c r="L200" s="11">
        <f>H200+I200+J200+K200</f>
        <v>4</v>
      </c>
      <c r="M200" s="11">
        <f t="shared" si="87"/>
        <v>1.8867924528301887</v>
      </c>
      <c r="N200" s="11">
        <v>0</v>
      </c>
      <c r="O200" s="11">
        <f t="shared" si="88"/>
        <v>0</v>
      </c>
      <c r="P200" s="12" t="s">
        <v>68</v>
      </c>
      <c r="Q200" s="12">
        <v>45</v>
      </c>
      <c r="R200" s="13" t="s">
        <v>123</v>
      </c>
      <c r="S200" s="13">
        <v>22</v>
      </c>
      <c r="T200" s="13">
        <v>0</v>
      </c>
      <c r="U200" s="14">
        <f t="shared" si="89"/>
        <v>0</v>
      </c>
      <c r="V200" s="14">
        <v>0</v>
      </c>
      <c r="W200" s="14">
        <v>0</v>
      </c>
      <c r="X200" s="14">
        <v>0</v>
      </c>
      <c r="Y200" s="14">
        <v>0</v>
      </c>
      <c r="Z200" s="14">
        <f>V200+W200+X200+Y200</f>
        <v>0</v>
      </c>
      <c r="AA200" s="14">
        <f t="shared" si="90"/>
        <v>0</v>
      </c>
      <c r="AB200" s="14">
        <v>0</v>
      </c>
      <c r="AC200" s="62">
        <f t="shared" si="91"/>
        <v>0</v>
      </c>
      <c r="AD200" s="64">
        <f t="shared" si="94"/>
        <v>1.8867924528301887</v>
      </c>
    </row>
    <row r="201" spans="1:30" ht="15" hidden="1" outlineLevel="2" x14ac:dyDescent="0.25">
      <c r="A201" s="7">
        <v>45</v>
      </c>
      <c r="B201" s="8" t="s">
        <v>62</v>
      </c>
      <c r="C201" s="9" t="s">
        <v>68</v>
      </c>
      <c r="D201" s="10" t="s">
        <v>124</v>
      </c>
      <c r="E201" s="10">
        <v>689</v>
      </c>
      <c r="F201" s="10">
        <v>46.4</v>
      </c>
      <c r="G201" s="11">
        <f t="shared" si="86"/>
        <v>6.7343976777939041</v>
      </c>
      <c r="H201" s="11">
        <v>16</v>
      </c>
      <c r="I201" s="11">
        <v>0</v>
      </c>
      <c r="J201" s="11">
        <v>0.4</v>
      </c>
      <c r="K201" s="11">
        <v>14.9</v>
      </c>
      <c r="L201" s="11">
        <f>H201+I201+J201+K201</f>
        <v>31.299999999999997</v>
      </c>
      <c r="M201" s="11">
        <f t="shared" si="87"/>
        <v>4.5428156748911457</v>
      </c>
      <c r="N201" s="11">
        <v>15.1</v>
      </c>
      <c r="O201" s="11">
        <f t="shared" si="88"/>
        <v>2.1915820029027575</v>
      </c>
      <c r="P201" s="12" t="s">
        <v>68</v>
      </c>
      <c r="Q201" s="12">
        <v>45</v>
      </c>
      <c r="R201" s="13" t="s">
        <v>124</v>
      </c>
      <c r="S201" s="13">
        <v>815.8</v>
      </c>
      <c r="T201" s="13">
        <v>79.099999999999994</v>
      </c>
      <c r="U201" s="14">
        <f t="shared" si="89"/>
        <v>9.6960039225300321</v>
      </c>
      <c r="V201" s="14">
        <v>17.600000000000001</v>
      </c>
      <c r="W201" s="14">
        <v>0</v>
      </c>
      <c r="X201" s="14">
        <v>7</v>
      </c>
      <c r="Y201" s="14">
        <v>15</v>
      </c>
      <c r="Z201" s="14">
        <f>V201+W201+X201+Y201</f>
        <v>39.6</v>
      </c>
      <c r="AA201" s="14">
        <f t="shared" si="90"/>
        <v>4.8541309144398141</v>
      </c>
      <c r="AB201" s="14">
        <v>39.5</v>
      </c>
      <c r="AC201" s="62">
        <f t="shared" si="91"/>
        <v>4.8418730080902188</v>
      </c>
      <c r="AD201" s="64">
        <f t="shared" si="94"/>
        <v>-2.961606244736128</v>
      </c>
    </row>
    <row r="202" spans="1:30" ht="15" hidden="1" outlineLevel="2" x14ac:dyDescent="0.25">
      <c r="A202" s="7">
        <v>45</v>
      </c>
      <c r="B202" s="8" t="s">
        <v>62</v>
      </c>
      <c r="C202" s="9" t="s">
        <v>68</v>
      </c>
      <c r="D202" s="10" t="s">
        <v>125</v>
      </c>
      <c r="E202" s="10">
        <v>1438</v>
      </c>
      <c r="F202" s="10">
        <v>56</v>
      </c>
      <c r="G202" s="11">
        <f t="shared" si="86"/>
        <v>3.8942976356050067</v>
      </c>
      <c r="H202" s="11">
        <v>31</v>
      </c>
      <c r="I202" s="11">
        <v>0</v>
      </c>
      <c r="J202" s="11">
        <v>3</v>
      </c>
      <c r="K202" s="11">
        <v>9</v>
      </c>
      <c r="L202" s="11">
        <f>H202+I202+J202+K202</f>
        <v>43</v>
      </c>
      <c r="M202" s="11">
        <f t="shared" si="87"/>
        <v>2.9902642559109873</v>
      </c>
      <c r="N202" s="11">
        <v>13</v>
      </c>
      <c r="O202" s="11">
        <f t="shared" si="88"/>
        <v>0.90403337969401942</v>
      </c>
      <c r="P202" s="12" t="s">
        <v>68</v>
      </c>
      <c r="Q202" s="12">
        <v>45</v>
      </c>
      <c r="R202" s="13" t="s">
        <v>125</v>
      </c>
      <c r="S202" s="13">
        <v>1238</v>
      </c>
      <c r="T202" s="13">
        <v>99.5</v>
      </c>
      <c r="U202" s="14">
        <f t="shared" si="89"/>
        <v>8.0371567043618732</v>
      </c>
      <c r="V202" s="14">
        <v>25</v>
      </c>
      <c r="W202" s="14">
        <v>0</v>
      </c>
      <c r="X202" s="14">
        <v>5</v>
      </c>
      <c r="Y202" s="14">
        <v>29</v>
      </c>
      <c r="Z202" s="14">
        <f>V202+W202+X202+Y202</f>
        <v>59</v>
      </c>
      <c r="AA202" s="14">
        <f t="shared" si="90"/>
        <v>4.765751211631664</v>
      </c>
      <c r="AB202" s="14">
        <v>40.5</v>
      </c>
      <c r="AC202" s="62">
        <f t="shared" si="91"/>
        <v>3.2714054927302101</v>
      </c>
      <c r="AD202" s="64">
        <f t="shared" si="94"/>
        <v>-4.1428590687568665</v>
      </c>
    </row>
    <row r="203" spans="1:30" ht="15" hidden="1" outlineLevel="2" x14ac:dyDescent="0.25">
      <c r="A203" s="7">
        <v>45</v>
      </c>
      <c r="B203" s="8" t="s">
        <v>62</v>
      </c>
      <c r="C203" s="9" t="s">
        <v>68</v>
      </c>
      <c r="D203" s="10" t="s">
        <v>126</v>
      </c>
      <c r="E203" s="10">
        <v>358</v>
      </c>
      <c r="F203" s="10">
        <v>5</v>
      </c>
      <c r="G203" s="11">
        <f t="shared" si="86"/>
        <v>1.3966480446927374</v>
      </c>
      <c r="H203" s="11">
        <v>5</v>
      </c>
      <c r="I203" s="11">
        <v>0</v>
      </c>
      <c r="J203" s="11">
        <v>0</v>
      </c>
      <c r="K203" s="11">
        <v>0</v>
      </c>
      <c r="L203" s="11">
        <f>H203+I203+J203+K203</f>
        <v>5</v>
      </c>
      <c r="M203" s="11">
        <f t="shared" si="87"/>
        <v>1.3966480446927374</v>
      </c>
      <c r="N203" s="11">
        <v>0</v>
      </c>
      <c r="O203" s="11">
        <f t="shared" si="88"/>
        <v>0</v>
      </c>
      <c r="P203" s="12" t="s">
        <v>68</v>
      </c>
      <c r="Q203" s="12">
        <v>45</v>
      </c>
      <c r="R203" s="13" t="s">
        <v>126</v>
      </c>
      <c r="S203" s="13">
        <v>354</v>
      </c>
      <c r="T203" s="13">
        <v>10</v>
      </c>
      <c r="U203" s="14">
        <f t="shared" si="89"/>
        <v>2.8248587570621471</v>
      </c>
      <c r="V203" s="14">
        <v>7</v>
      </c>
      <c r="W203" s="14">
        <v>0</v>
      </c>
      <c r="X203" s="14">
        <v>2</v>
      </c>
      <c r="Y203" s="14">
        <v>1</v>
      </c>
      <c r="Z203" s="14">
        <f>V203+W203+X203+Y203</f>
        <v>10</v>
      </c>
      <c r="AA203" s="14">
        <f t="shared" si="90"/>
        <v>2.8248587570621471</v>
      </c>
      <c r="AB203" s="14">
        <v>0</v>
      </c>
      <c r="AC203" s="62">
        <f t="shared" si="91"/>
        <v>0</v>
      </c>
      <c r="AD203" s="64">
        <f t="shared" si="94"/>
        <v>-1.4282107123694097</v>
      </c>
    </row>
    <row r="204" spans="1:30" ht="15" outlineLevel="1" collapsed="1" x14ac:dyDescent="0.25">
      <c r="A204" s="7"/>
      <c r="B204" s="8" t="s">
        <v>97</v>
      </c>
      <c r="C204" s="9" t="s">
        <v>68</v>
      </c>
      <c r="D204" s="10"/>
      <c r="E204" s="10">
        <f>SUBTOTAL(9,E200:E203)</f>
        <v>2697</v>
      </c>
      <c r="F204" s="10">
        <f>SUBTOTAL(9,F200:F203)</f>
        <v>111.4</v>
      </c>
      <c r="G204" s="11">
        <f t="shared" si="86"/>
        <v>4.1305153874675566</v>
      </c>
      <c r="H204" s="11"/>
      <c r="I204" s="11"/>
      <c r="J204" s="11"/>
      <c r="K204" s="11"/>
      <c r="L204" s="11">
        <f>SUBTOTAL(9,L200:L203)</f>
        <v>83.3</v>
      </c>
      <c r="M204" s="11">
        <f t="shared" si="87"/>
        <v>3.0886169818316649</v>
      </c>
      <c r="N204" s="11">
        <f>SUBTOTAL(9,N200:N203)</f>
        <v>28.1</v>
      </c>
      <c r="O204" s="11">
        <f t="shared" si="88"/>
        <v>1.0418984056358918</v>
      </c>
      <c r="P204" s="12" t="s">
        <v>68</v>
      </c>
      <c r="Q204" s="12"/>
      <c r="R204" s="13"/>
      <c r="S204" s="13">
        <f>SUBTOTAL(9,S200:S203)</f>
        <v>2429.8000000000002</v>
      </c>
      <c r="T204" s="13">
        <f>SUBTOTAL(9,T200:T203)</f>
        <v>188.6</v>
      </c>
      <c r="U204" s="14">
        <f t="shared" si="89"/>
        <v>7.7619557165198776</v>
      </c>
      <c r="V204" s="14"/>
      <c r="W204" s="14"/>
      <c r="X204" s="14"/>
      <c r="Y204" s="14"/>
      <c r="Z204" s="14">
        <f>SUBTOTAL(9,Z200:Z203)</f>
        <v>108.6</v>
      </c>
      <c r="AA204" s="14">
        <f t="shared" si="90"/>
        <v>4.469503662852909</v>
      </c>
      <c r="AB204" s="14">
        <f>SUBTOTAL(9,AB200:AB203)</f>
        <v>80</v>
      </c>
      <c r="AC204" s="62">
        <f t="shared" si="91"/>
        <v>3.2924520536669681</v>
      </c>
      <c r="AD204" s="64">
        <f t="shared" si="94"/>
        <v>-3.6314403290523209</v>
      </c>
    </row>
    <row r="205" spans="1:30" ht="15" hidden="1" outlineLevel="2" x14ac:dyDescent="0.25">
      <c r="A205" s="7">
        <v>44</v>
      </c>
      <c r="B205" s="8" t="s">
        <v>26</v>
      </c>
      <c r="C205" s="9" t="s">
        <v>68</v>
      </c>
      <c r="D205" s="10" t="s">
        <v>123</v>
      </c>
      <c r="E205" s="10">
        <v>15142.17</v>
      </c>
      <c r="F205" s="10">
        <v>966.49</v>
      </c>
      <c r="G205" s="11">
        <f t="shared" si="86"/>
        <v>6.382770765352654</v>
      </c>
      <c r="H205" s="11">
        <v>225.49</v>
      </c>
      <c r="I205" s="11">
        <v>1.21</v>
      </c>
      <c r="J205" s="11">
        <v>39.65</v>
      </c>
      <c r="K205" s="11">
        <v>146.21</v>
      </c>
      <c r="L205" s="11">
        <f t="shared" ref="L205:L210" si="95">H205+I205+J205+K205</f>
        <v>412.56000000000006</v>
      </c>
      <c r="M205" s="11">
        <f t="shared" si="87"/>
        <v>2.7245764642716339</v>
      </c>
      <c r="N205" s="11">
        <v>553.92999999999995</v>
      </c>
      <c r="O205" s="11">
        <f t="shared" si="88"/>
        <v>3.6581943010810201</v>
      </c>
      <c r="P205" s="12" t="s">
        <v>68</v>
      </c>
      <c r="Q205" s="12">
        <v>44</v>
      </c>
      <c r="R205" s="13" t="s">
        <v>123</v>
      </c>
      <c r="S205" s="13">
        <v>10722.35</v>
      </c>
      <c r="T205" s="13">
        <v>948.26</v>
      </c>
      <c r="U205" s="14">
        <f t="shared" si="89"/>
        <v>8.8437702555876267</v>
      </c>
      <c r="V205" s="14">
        <v>114.94</v>
      </c>
      <c r="W205" s="14">
        <v>2.5</v>
      </c>
      <c r="X205" s="14">
        <v>18.329999999999998</v>
      </c>
      <c r="Y205" s="14">
        <v>103.3</v>
      </c>
      <c r="Z205" s="14">
        <f t="shared" ref="Z205:Z210" si="96">V205+W205+X205+Y205</f>
        <v>239.07</v>
      </c>
      <c r="AA205" s="14">
        <f t="shared" si="90"/>
        <v>2.2296418229212813</v>
      </c>
      <c r="AB205" s="14">
        <v>709.19</v>
      </c>
      <c r="AC205" s="62">
        <f t="shared" si="91"/>
        <v>6.6141284326663463</v>
      </c>
      <c r="AD205" s="64">
        <f t="shared" si="94"/>
        <v>-2.4609994902349728</v>
      </c>
    </row>
    <row r="206" spans="1:30" ht="15" hidden="1" outlineLevel="2" x14ac:dyDescent="0.25">
      <c r="A206" s="7">
        <v>44</v>
      </c>
      <c r="B206" s="8" t="s">
        <v>26</v>
      </c>
      <c r="C206" s="9" t="s">
        <v>68</v>
      </c>
      <c r="D206" s="10" t="s">
        <v>124</v>
      </c>
      <c r="E206" s="10">
        <v>27619.03</v>
      </c>
      <c r="F206" s="10">
        <v>2048.17</v>
      </c>
      <c r="G206" s="11">
        <f t="shared" si="86"/>
        <v>7.4157926617987675</v>
      </c>
      <c r="H206" s="11">
        <v>352.55</v>
      </c>
      <c r="I206" s="11">
        <v>4.68</v>
      </c>
      <c r="J206" s="11">
        <v>59.88</v>
      </c>
      <c r="K206" s="11">
        <v>305.98</v>
      </c>
      <c r="L206" s="11">
        <f t="shared" si="95"/>
        <v>723.09</v>
      </c>
      <c r="M206" s="11">
        <f t="shared" si="87"/>
        <v>2.6180861529170287</v>
      </c>
      <c r="N206" s="11">
        <v>1325.08</v>
      </c>
      <c r="O206" s="11">
        <f t="shared" si="88"/>
        <v>4.7977065088817383</v>
      </c>
      <c r="P206" s="12" t="s">
        <v>68</v>
      </c>
      <c r="Q206" s="12">
        <v>44</v>
      </c>
      <c r="R206" s="13" t="s">
        <v>124</v>
      </c>
      <c r="S206" s="13">
        <v>25916.05</v>
      </c>
      <c r="T206" s="13">
        <v>2213.6</v>
      </c>
      <c r="U206" s="14">
        <f t="shared" si="89"/>
        <v>8.5414251014332816</v>
      </c>
      <c r="V206" s="14">
        <v>332.32</v>
      </c>
      <c r="W206" s="14">
        <v>3.55</v>
      </c>
      <c r="X206" s="14">
        <v>44.95</v>
      </c>
      <c r="Y206" s="14">
        <v>311.69</v>
      </c>
      <c r="Z206" s="14">
        <f t="shared" si="96"/>
        <v>692.51</v>
      </c>
      <c r="AA206" s="14">
        <f t="shared" si="90"/>
        <v>2.6721278898597589</v>
      </c>
      <c r="AB206" s="14">
        <v>1521.08</v>
      </c>
      <c r="AC206" s="62">
        <f t="shared" si="91"/>
        <v>5.8692586254463937</v>
      </c>
      <c r="AD206" s="64">
        <f t="shared" si="94"/>
        <v>-1.1256324396345141</v>
      </c>
    </row>
    <row r="207" spans="1:30" ht="15" hidden="1" outlineLevel="2" x14ac:dyDescent="0.25">
      <c r="A207" s="7">
        <v>44</v>
      </c>
      <c r="B207" s="8" t="s">
        <v>26</v>
      </c>
      <c r="C207" s="9" t="s">
        <v>68</v>
      </c>
      <c r="D207" s="10" t="s">
        <v>125</v>
      </c>
      <c r="E207" s="10">
        <v>17052.2</v>
      </c>
      <c r="F207" s="10">
        <v>1457.26</v>
      </c>
      <c r="G207" s="11">
        <f t="shared" si="86"/>
        <v>8.5458767783629082</v>
      </c>
      <c r="H207" s="11">
        <v>277.22000000000003</v>
      </c>
      <c r="I207" s="11">
        <v>0.25</v>
      </c>
      <c r="J207" s="11">
        <v>35.549999999999997</v>
      </c>
      <c r="K207" s="11">
        <v>204.58</v>
      </c>
      <c r="L207" s="11">
        <f t="shared" si="95"/>
        <v>517.6</v>
      </c>
      <c r="M207" s="11">
        <f t="shared" si="87"/>
        <v>3.0353854634592601</v>
      </c>
      <c r="N207" s="11">
        <v>939.66</v>
      </c>
      <c r="O207" s="11">
        <f t="shared" si="88"/>
        <v>5.510491314903649</v>
      </c>
      <c r="P207" s="12" t="s">
        <v>68</v>
      </c>
      <c r="Q207" s="12">
        <v>44</v>
      </c>
      <c r="R207" s="13" t="s">
        <v>125</v>
      </c>
      <c r="S207" s="13">
        <v>15063.64</v>
      </c>
      <c r="T207" s="13">
        <v>1128.47</v>
      </c>
      <c r="U207" s="14">
        <f t="shared" si="89"/>
        <v>7.491350032263119</v>
      </c>
      <c r="V207" s="14">
        <v>269.24</v>
      </c>
      <c r="W207" s="14">
        <v>3.05</v>
      </c>
      <c r="X207" s="14">
        <v>11.2</v>
      </c>
      <c r="Y207" s="14">
        <v>188.79</v>
      </c>
      <c r="Z207" s="14">
        <f t="shared" si="96"/>
        <v>472.28</v>
      </c>
      <c r="AA207" s="14">
        <f t="shared" si="90"/>
        <v>3.1352315907708896</v>
      </c>
      <c r="AB207" s="14">
        <v>656.19</v>
      </c>
      <c r="AC207" s="62">
        <f t="shared" si="91"/>
        <v>4.3561184414922289</v>
      </c>
      <c r="AD207" s="64">
        <f t="shared" si="94"/>
        <v>1.0545267460997891</v>
      </c>
    </row>
    <row r="208" spans="1:30" ht="15" hidden="1" outlineLevel="2" x14ac:dyDescent="0.25">
      <c r="A208" s="7">
        <v>44</v>
      </c>
      <c r="B208" s="8" t="s">
        <v>26</v>
      </c>
      <c r="C208" s="9" t="s">
        <v>68</v>
      </c>
      <c r="D208" s="10" t="s">
        <v>126</v>
      </c>
      <c r="E208" s="10">
        <v>18912.07</v>
      </c>
      <c r="F208" s="10">
        <v>2166.42</v>
      </c>
      <c r="G208" s="11">
        <f t="shared" si="86"/>
        <v>11.455224097626543</v>
      </c>
      <c r="H208" s="11">
        <v>248.51</v>
      </c>
      <c r="I208" s="11">
        <v>4.8</v>
      </c>
      <c r="J208" s="11">
        <v>38.299999999999997</v>
      </c>
      <c r="K208" s="11">
        <v>212.93</v>
      </c>
      <c r="L208" s="11">
        <f t="shared" si="95"/>
        <v>504.54</v>
      </c>
      <c r="M208" s="11">
        <f t="shared" si="87"/>
        <v>2.6678200746930401</v>
      </c>
      <c r="N208" s="11">
        <v>1661.88</v>
      </c>
      <c r="O208" s="11">
        <f t="shared" si="88"/>
        <v>8.7874040229335026</v>
      </c>
      <c r="P208" s="12" t="s">
        <v>68</v>
      </c>
      <c r="Q208" s="12">
        <v>44</v>
      </c>
      <c r="R208" s="13" t="s">
        <v>126</v>
      </c>
      <c r="S208" s="13">
        <v>17783.900000000001</v>
      </c>
      <c r="T208" s="13">
        <v>1359.24</v>
      </c>
      <c r="U208" s="14">
        <f t="shared" si="89"/>
        <v>7.6430929098791598</v>
      </c>
      <c r="V208" s="14">
        <v>270.52</v>
      </c>
      <c r="W208" s="14">
        <v>5.76</v>
      </c>
      <c r="X208" s="14">
        <v>27</v>
      </c>
      <c r="Y208" s="14">
        <v>240.26</v>
      </c>
      <c r="Z208" s="14">
        <f t="shared" si="96"/>
        <v>543.54</v>
      </c>
      <c r="AA208" s="14">
        <f t="shared" si="90"/>
        <v>3.056359966036696</v>
      </c>
      <c r="AB208" s="14">
        <v>815.69</v>
      </c>
      <c r="AC208" s="62">
        <f t="shared" si="91"/>
        <v>4.5866767132068889</v>
      </c>
      <c r="AD208" s="64">
        <f t="shared" si="94"/>
        <v>3.8121311877473829</v>
      </c>
    </row>
    <row r="209" spans="1:30" ht="15" hidden="1" outlineLevel="2" x14ac:dyDescent="0.25">
      <c r="A209" s="7">
        <v>44</v>
      </c>
      <c r="B209" s="8" t="s">
        <v>26</v>
      </c>
      <c r="C209" s="9" t="s">
        <v>68</v>
      </c>
      <c r="D209" s="10" t="s">
        <v>127</v>
      </c>
      <c r="E209" s="10">
        <v>7524.48</v>
      </c>
      <c r="F209" s="10">
        <v>556.12</v>
      </c>
      <c r="G209" s="11">
        <f t="shared" si="86"/>
        <v>7.3908097303733946</v>
      </c>
      <c r="H209" s="11">
        <v>104.27</v>
      </c>
      <c r="I209" s="11">
        <v>1.5</v>
      </c>
      <c r="J209" s="11">
        <v>14.48</v>
      </c>
      <c r="K209" s="11">
        <v>70.61</v>
      </c>
      <c r="L209" s="11">
        <f t="shared" si="95"/>
        <v>190.86</v>
      </c>
      <c r="M209" s="11">
        <f t="shared" si="87"/>
        <v>2.5365207961214598</v>
      </c>
      <c r="N209" s="11">
        <v>365.26</v>
      </c>
      <c r="O209" s="11">
        <f t="shared" si="88"/>
        <v>4.8542889342519349</v>
      </c>
      <c r="P209" s="12" t="s">
        <v>68</v>
      </c>
      <c r="Q209" s="12">
        <v>44</v>
      </c>
      <c r="R209" s="13" t="s">
        <v>127</v>
      </c>
      <c r="S209" s="13">
        <v>9227.2800000000007</v>
      </c>
      <c r="T209" s="13">
        <v>733.62</v>
      </c>
      <c r="U209" s="14">
        <f t="shared" si="89"/>
        <v>7.950555309907144</v>
      </c>
      <c r="V209" s="14">
        <v>130.26</v>
      </c>
      <c r="W209" s="14">
        <v>0</v>
      </c>
      <c r="X209" s="14">
        <v>5.75</v>
      </c>
      <c r="Y209" s="14">
        <v>121.73</v>
      </c>
      <c r="Z209" s="14">
        <f t="shared" si="96"/>
        <v>257.74</v>
      </c>
      <c r="AA209" s="14">
        <f t="shared" si="90"/>
        <v>2.7932391777425196</v>
      </c>
      <c r="AB209" s="14">
        <v>475.88</v>
      </c>
      <c r="AC209" s="62">
        <f t="shared" si="91"/>
        <v>5.1573161321646248</v>
      </c>
      <c r="AD209" s="64">
        <f t="shared" si="94"/>
        <v>-0.55974557953374937</v>
      </c>
    </row>
    <row r="210" spans="1:30" ht="15" hidden="1" outlineLevel="2" x14ac:dyDescent="0.25">
      <c r="A210" s="7">
        <v>44</v>
      </c>
      <c r="B210" s="8" t="s">
        <v>26</v>
      </c>
      <c r="C210" s="9" t="s">
        <v>68</v>
      </c>
      <c r="D210" s="10" t="s">
        <v>128</v>
      </c>
      <c r="E210" s="10">
        <v>0</v>
      </c>
      <c r="F210" s="10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f t="shared" si="95"/>
        <v>0</v>
      </c>
      <c r="M210" s="11">
        <v>0</v>
      </c>
      <c r="N210" s="11">
        <v>0</v>
      </c>
      <c r="O210" s="11">
        <v>0</v>
      </c>
      <c r="P210" s="12" t="s">
        <v>68</v>
      </c>
      <c r="Q210" s="12">
        <v>44</v>
      </c>
      <c r="R210" s="13" t="s">
        <v>128</v>
      </c>
      <c r="S210" s="13">
        <v>136</v>
      </c>
      <c r="T210" s="13">
        <v>29.5</v>
      </c>
      <c r="U210" s="14">
        <f t="shared" si="89"/>
        <v>21.691176470588236</v>
      </c>
      <c r="V210" s="14">
        <v>12.5</v>
      </c>
      <c r="W210" s="14">
        <v>0</v>
      </c>
      <c r="X210" s="14">
        <v>3.5</v>
      </c>
      <c r="Y210" s="14">
        <v>13.5</v>
      </c>
      <c r="Z210" s="14">
        <f t="shared" si="96"/>
        <v>29.5</v>
      </c>
      <c r="AA210" s="14">
        <f t="shared" si="90"/>
        <v>21.691176470588236</v>
      </c>
      <c r="AB210" s="14">
        <v>0</v>
      </c>
      <c r="AC210" s="62">
        <f t="shared" si="91"/>
        <v>0</v>
      </c>
      <c r="AD210" s="64">
        <f t="shared" si="94"/>
        <v>-21.691176470588236</v>
      </c>
    </row>
    <row r="211" spans="1:30" ht="15" outlineLevel="1" collapsed="1" x14ac:dyDescent="0.25">
      <c r="A211" s="7"/>
      <c r="B211" s="8" t="s">
        <v>98</v>
      </c>
      <c r="C211" s="9" t="s">
        <v>68</v>
      </c>
      <c r="D211" s="10"/>
      <c r="E211" s="10">
        <f>SUBTOTAL(9,E205:E210)</f>
        <v>86249.95</v>
      </c>
      <c r="F211" s="10">
        <f>SUBTOTAL(9,F205:F210)</f>
        <v>7194.46</v>
      </c>
      <c r="G211" s="11">
        <f t="shared" ref="G211:G216" si="97">F211*100/E211</f>
        <v>8.3414077341494117</v>
      </c>
      <c r="H211" s="11"/>
      <c r="I211" s="11"/>
      <c r="J211" s="11"/>
      <c r="K211" s="11"/>
      <c r="L211" s="11">
        <f>SUBTOTAL(9,L205:L210)</f>
        <v>2348.65</v>
      </c>
      <c r="M211" s="11">
        <f t="shared" ref="M211:M216" si="98">L211*100/E211</f>
        <v>2.7230740423617639</v>
      </c>
      <c r="N211" s="11">
        <f>SUBTOTAL(9,N205:N210)</f>
        <v>4845.8099999999995</v>
      </c>
      <c r="O211" s="11">
        <f t="shared" ref="O211:O216" si="99">N211*100/E211</f>
        <v>5.6183336917876465</v>
      </c>
      <c r="P211" s="12" t="s">
        <v>68</v>
      </c>
      <c r="Q211" s="12"/>
      <c r="R211" s="13"/>
      <c r="S211" s="13">
        <f>SUBTOTAL(9,S205:S210)</f>
        <v>78849.22</v>
      </c>
      <c r="T211" s="13">
        <f>SUBTOTAL(9,T205:T210)</f>
        <v>6412.69</v>
      </c>
      <c r="U211" s="14">
        <f t="shared" si="89"/>
        <v>8.1328515361344085</v>
      </c>
      <c r="V211" s="14"/>
      <c r="W211" s="14"/>
      <c r="X211" s="14"/>
      <c r="Y211" s="14"/>
      <c r="Z211" s="14">
        <f>SUBTOTAL(9,Z205:Z210)</f>
        <v>2234.64</v>
      </c>
      <c r="AA211" s="14">
        <f t="shared" si="90"/>
        <v>2.8340673503174791</v>
      </c>
      <c r="AB211" s="14">
        <f>SUBTOTAL(9,AB205:AB210)</f>
        <v>4178.03</v>
      </c>
      <c r="AC211" s="62">
        <f t="shared" si="91"/>
        <v>5.2987588209496552</v>
      </c>
      <c r="AD211" s="64">
        <f t="shared" si="94"/>
        <v>0.20855619801500325</v>
      </c>
    </row>
    <row r="212" spans="1:30" ht="15" hidden="1" outlineLevel="2" x14ac:dyDescent="0.25">
      <c r="A212" s="7">
        <v>26</v>
      </c>
      <c r="B212" s="8" t="s">
        <v>17</v>
      </c>
      <c r="C212" s="9" t="s">
        <v>68</v>
      </c>
      <c r="D212" s="10" t="s">
        <v>123</v>
      </c>
      <c r="E212" s="10">
        <v>1939</v>
      </c>
      <c r="F212" s="10">
        <v>90.8</v>
      </c>
      <c r="G212" s="11">
        <f t="shared" si="97"/>
        <v>4.6828261990716866</v>
      </c>
      <c r="H212" s="11">
        <v>28</v>
      </c>
      <c r="I212" s="11">
        <v>0</v>
      </c>
      <c r="J212" s="11">
        <v>7</v>
      </c>
      <c r="K212" s="11">
        <v>40.5</v>
      </c>
      <c r="L212" s="11">
        <f t="shared" ref="L212:L217" si="100">H212+I212+J212+K212</f>
        <v>75.5</v>
      </c>
      <c r="M212" s="11">
        <f t="shared" si="98"/>
        <v>3.8937596699329551</v>
      </c>
      <c r="N212" s="11">
        <v>15.3</v>
      </c>
      <c r="O212" s="11">
        <f t="shared" si="99"/>
        <v>0.78906652913873132</v>
      </c>
      <c r="P212" s="12" t="s">
        <v>68</v>
      </c>
      <c r="Q212" s="12">
        <v>26</v>
      </c>
      <c r="R212" s="13" t="s">
        <v>123</v>
      </c>
      <c r="S212" s="13">
        <v>1295</v>
      </c>
      <c r="T212" s="13">
        <v>127.4</v>
      </c>
      <c r="U212" s="14">
        <f t="shared" si="89"/>
        <v>9.8378378378378386</v>
      </c>
      <c r="V212" s="14">
        <v>26</v>
      </c>
      <c r="W212" s="14">
        <v>0</v>
      </c>
      <c r="X212" s="14">
        <v>0</v>
      </c>
      <c r="Y212" s="14">
        <v>0</v>
      </c>
      <c r="Z212" s="14">
        <f t="shared" ref="Z212:Z217" si="101">V212+W212+X212+Y212</f>
        <v>26</v>
      </c>
      <c r="AA212" s="14">
        <f t="shared" si="90"/>
        <v>2.0077220077220077</v>
      </c>
      <c r="AB212" s="14">
        <v>101.4</v>
      </c>
      <c r="AC212" s="62">
        <f t="shared" si="91"/>
        <v>7.8301158301158305</v>
      </c>
      <c r="AD212" s="64">
        <f t="shared" si="94"/>
        <v>-5.155011638766152</v>
      </c>
    </row>
    <row r="213" spans="1:30" ht="15" hidden="1" outlineLevel="2" x14ac:dyDescent="0.25">
      <c r="A213" s="7">
        <v>26</v>
      </c>
      <c r="B213" s="8" t="s">
        <v>17</v>
      </c>
      <c r="C213" s="9" t="s">
        <v>68</v>
      </c>
      <c r="D213" s="10" t="s">
        <v>124</v>
      </c>
      <c r="E213" s="10">
        <v>7014.41</v>
      </c>
      <c r="F213" s="10">
        <v>330.31</v>
      </c>
      <c r="G213" s="11">
        <f t="shared" si="97"/>
        <v>4.7090204307988843</v>
      </c>
      <c r="H213" s="11">
        <v>130.47</v>
      </c>
      <c r="I213" s="11">
        <v>0</v>
      </c>
      <c r="J213" s="11">
        <v>12</v>
      </c>
      <c r="K213" s="11">
        <v>45</v>
      </c>
      <c r="L213" s="11">
        <f t="shared" si="100"/>
        <v>187.47</v>
      </c>
      <c r="M213" s="11">
        <f t="shared" si="98"/>
        <v>2.672641034670058</v>
      </c>
      <c r="N213" s="11">
        <v>142.84</v>
      </c>
      <c r="O213" s="11">
        <f t="shared" si="99"/>
        <v>2.0363793961288263</v>
      </c>
      <c r="P213" s="12" t="s">
        <v>68</v>
      </c>
      <c r="Q213" s="12">
        <v>26</v>
      </c>
      <c r="R213" s="13" t="s">
        <v>124</v>
      </c>
      <c r="S213" s="13">
        <v>7392.66</v>
      </c>
      <c r="T213" s="13">
        <v>647.52</v>
      </c>
      <c r="U213" s="14">
        <f t="shared" si="89"/>
        <v>8.75895820990009</v>
      </c>
      <c r="V213" s="14">
        <v>170.4</v>
      </c>
      <c r="W213" s="14">
        <v>1</v>
      </c>
      <c r="X213" s="14">
        <v>8.34</v>
      </c>
      <c r="Y213" s="14">
        <v>68.53</v>
      </c>
      <c r="Z213" s="14">
        <f t="shared" si="101"/>
        <v>248.27</v>
      </c>
      <c r="AA213" s="14">
        <f t="shared" si="90"/>
        <v>3.3583311013897568</v>
      </c>
      <c r="AB213" s="14">
        <v>399.25</v>
      </c>
      <c r="AC213" s="62">
        <f t="shared" si="91"/>
        <v>5.4006271085103332</v>
      </c>
      <c r="AD213" s="64">
        <f t="shared" si="94"/>
        <v>-4.0499377791012057</v>
      </c>
    </row>
    <row r="214" spans="1:30" ht="15" hidden="1" outlineLevel="2" x14ac:dyDescent="0.25">
      <c r="A214" s="7">
        <v>26</v>
      </c>
      <c r="B214" s="8" t="s">
        <v>17</v>
      </c>
      <c r="C214" s="9" t="s">
        <v>68</v>
      </c>
      <c r="D214" s="10" t="s">
        <v>125</v>
      </c>
      <c r="E214" s="10">
        <v>9385.41</v>
      </c>
      <c r="F214" s="10">
        <v>583.9</v>
      </c>
      <c r="G214" s="11">
        <f t="shared" si="97"/>
        <v>6.2213584702213334</v>
      </c>
      <c r="H214" s="11">
        <v>196.4</v>
      </c>
      <c r="I214" s="11">
        <v>0</v>
      </c>
      <c r="J214" s="11">
        <v>12</v>
      </c>
      <c r="K214" s="11">
        <v>81.599999999999994</v>
      </c>
      <c r="L214" s="11">
        <f t="shared" si="100"/>
        <v>290</v>
      </c>
      <c r="M214" s="11">
        <f t="shared" si="98"/>
        <v>3.0899023058129589</v>
      </c>
      <c r="N214" s="11">
        <v>293.89999999999998</v>
      </c>
      <c r="O214" s="11">
        <f t="shared" si="99"/>
        <v>3.131456164408374</v>
      </c>
      <c r="P214" s="12" t="s">
        <v>68</v>
      </c>
      <c r="Q214" s="12">
        <v>26</v>
      </c>
      <c r="R214" s="13" t="s">
        <v>125</v>
      </c>
      <c r="S214" s="13">
        <v>9507.2199999999993</v>
      </c>
      <c r="T214" s="13">
        <v>532.1</v>
      </c>
      <c r="U214" s="14">
        <f t="shared" si="89"/>
        <v>5.5967990642900869</v>
      </c>
      <c r="V214" s="14">
        <v>207.4</v>
      </c>
      <c r="W214" s="14">
        <v>0</v>
      </c>
      <c r="X214" s="14">
        <v>19.3</v>
      </c>
      <c r="Y214" s="14">
        <v>88.5</v>
      </c>
      <c r="Z214" s="14">
        <f t="shared" si="101"/>
        <v>315.20000000000005</v>
      </c>
      <c r="AA214" s="14">
        <f t="shared" si="90"/>
        <v>3.3153750518027358</v>
      </c>
      <c r="AB214" s="14">
        <v>216.9</v>
      </c>
      <c r="AC214" s="62">
        <f t="shared" si="91"/>
        <v>2.2814240124873519</v>
      </c>
      <c r="AD214" s="64">
        <f t="shared" si="94"/>
        <v>0.62455940593124648</v>
      </c>
    </row>
    <row r="215" spans="1:30" ht="15" hidden="1" outlineLevel="2" x14ac:dyDescent="0.25">
      <c r="A215" s="7">
        <v>26</v>
      </c>
      <c r="B215" s="8" t="s">
        <v>17</v>
      </c>
      <c r="C215" s="9" t="s">
        <v>68</v>
      </c>
      <c r="D215" s="10" t="s">
        <v>126</v>
      </c>
      <c r="E215" s="10">
        <v>7021.7</v>
      </c>
      <c r="F215" s="10">
        <v>574.47</v>
      </c>
      <c r="G215" s="11">
        <f t="shared" si="97"/>
        <v>8.1813520942221967</v>
      </c>
      <c r="H215" s="11">
        <v>112.5</v>
      </c>
      <c r="I215" s="11">
        <v>0.9</v>
      </c>
      <c r="J215" s="11">
        <v>8.4</v>
      </c>
      <c r="K215" s="11">
        <v>59</v>
      </c>
      <c r="L215" s="11">
        <f t="shared" si="100"/>
        <v>180.8</v>
      </c>
      <c r="M215" s="11">
        <f t="shared" si="98"/>
        <v>2.5748750302633265</v>
      </c>
      <c r="N215" s="11">
        <v>393.67</v>
      </c>
      <c r="O215" s="11">
        <f t="shared" si="99"/>
        <v>5.6064770639588701</v>
      </c>
      <c r="P215" s="12" t="s">
        <v>68</v>
      </c>
      <c r="Q215" s="12">
        <v>26</v>
      </c>
      <c r="R215" s="13" t="s">
        <v>126</v>
      </c>
      <c r="S215" s="13">
        <v>7095.86</v>
      </c>
      <c r="T215" s="13">
        <v>536.87</v>
      </c>
      <c r="U215" s="14">
        <f t="shared" si="89"/>
        <v>7.5659609969757016</v>
      </c>
      <c r="V215" s="14">
        <v>114.3</v>
      </c>
      <c r="W215" s="14">
        <v>0</v>
      </c>
      <c r="X215" s="14">
        <v>12</v>
      </c>
      <c r="Y215" s="14">
        <v>83.6</v>
      </c>
      <c r="Z215" s="14">
        <f t="shared" si="101"/>
        <v>209.89999999999998</v>
      </c>
      <c r="AA215" s="14">
        <f t="shared" si="90"/>
        <v>2.9580628704624945</v>
      </c>
      <c r="AB215" s="14">
        <v>326.97000000000003</v>
      </c>
      <c r="AC215" s="62">
        <f t="shared" si="91"/>
        <v>4.6078981265132066</v>
      </c>
      <c r="AD215" s="64">
        <f t="shared" si="94"/>
        <v>0.6153910972464951</v>
      </c>
    </row>
    <row r="216" spans="1:30" ht="15" hidden="1" outlineLevel="2" x14ac:dyDescent="0.25">
      <c r="A216" s="7">
        <v>26</v>
      </c>
      <c r="B216" s="8" t="s">
        <v>17</v>
      </c>
      <c r="C216" s="9" t="s">
        <v>68</v>
      </c>
      <c r="D216" s="10" t="s">
        <v>127</v>
      </c>
      <c r="E216" s="10">
        <v>5687.7</v>
      </c>
      <c r="F216" s="10">
        <v>395</v>
      </c>
      <c r="G216" s="11">
        <f t="shared" si="97"/>
        <v>6.9448107319303061</v>
      </c>
      <c r="H216" s="11">
        <v>51</v>
      </c>
      <c r="I216" s="11">
        <v>0</v>
      </c>
      <c r="J216" s="11">
        <v>15</v>
      </c>
      <c r="K216" s="11">
        <v>78.7</v>
      </c>
      <c r="L216" s="11">
        <f t="shared" si="100"/>
        <v>144.69999999999999</v>
      </c>
      <c r="M216" s="11">
        <f t="shared" si="98"/>
        <v>2.5440863617982661</v>
      </c>
      <c r="N216" s="11">
        <v>250.3</v>
      </c>
      <c r="O216" s="11">
        <f t="shared" si="99"/>
        <v>4.4007243701320391</v>
      </c>
      <c r="P216" s="12" t="s">
        <v>68</v>
      </c>
      <c r="Q216" s="12">
        <v>26</v>
      </c>
      <c r="R216" s="13" t="s">
        <v>127</v>
      </c>
      <c r="S216" s="13">
        <v>6259.96</v>
      </c>
      <c r="T216" s="13">
        <v>296.05</v>
      </c>
      <c r="U216" s="14">
        <f t="shared" si="89"/>
        <v>4.7292634457728164</v>
      </c>
      <c r="V216" s="14">
        <v>84.7</v>
      </c>
      <c r="W216" s="14">
        <v>0.5</v>
      </c>
      <c r="X216" s="14">
        <v>7</v>
      </c>
      <c r="Y216" s="14">
        <v>71</v>
      </c>
      <c r="Z216" s="14">
        <f t="shared" si="101"/>
        <v>163.19999999999999</v>
      </c>
      <c r="AA216" s="14">
        <f t="shared" si="90"/>
        <v>2.6070454124307498</v>
      </c>
      <c r="AB216" s="14">
        <v>132.85</v>
      </c>
      <c r="AC216" s="62">
        <f t="shared" si="91"/>
        <v>2.1222180333420662</v>
      </c>
      <c r="AD216" s="64">
        <f t="shared" si="94"/>
        <v>2.2155472861574896</v>
      </c>
    </row>
    <row r="217" spans="1:30" ht="15" hidden="1" outlineLevel="2" x14ac:dyDescent="0.25">
      <c r="A217" s="7">
        <v>26</v>
      </c>
      <c r="B217" s="8" t="s">
        <v>17</v>
      </c>
      <c r="C217" s="9" t="s">
        <v>68</v>
      </c>
      <c r="D217" s="10" t="s">
        <v>128</v>
      </c>
      <c r="E217" s="10">
        <v>0</v>
      </c>
      <c r="F217" s="10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f t="shared" si="100"/>
        <v>0</v>
      </c>
      <c r="M217" s="11">
        <v>0</v>
      </c>
      <c r="N217" s="11">
        <v>0</v>
      </c>
      <c r="O217" s="11">
        <v>0</v>
      </c>
      <c r="P217" s="12" t="s">
        <v>68</v>
      </c>
      <c r="Q217" s="12">
        <v>26</v>
      </c>
      <c r="R217" s="13" t="s">
        <v>128</v>
      </c>
      <c r="S217" s="13">
        <v>135</v>
      </c>
      <c r="T217" s="13">
        <v>0</v>
      </c>
      <c r="U217" s="14">
        <f t="shared" si="89"/>
        <v>0</v>
      </c>
      <c r="V217" s="14">
        <v>0</v>
      </c>
      <c r="W217" s="14">
        <v>0</v>
      </c>
      <c r="X217" s="14">
        <v>0</v>
      </c>
      <c r="Y217" s="14">
        <v>0</v>
      </c>
      <c r="Z217" s="14">
        <f t="shared" si="101"/>
        <v>0</v>
      </c>
      <c r="AA217" s="14">
        <f t="shared" si="90"/>
        <v>0</v>
      </c>
      <c r="AB217" s="14">
        <v>0</v>
      </c>
      <c r="AC217" s="62">
        <f t="shared" si="91"/>
        <v>0</v>
      </c>
      <c r="AD217" s="64">
        <f t="shared" si="94"/>
        <v>0</v>
      </c>
    </row>
    <row r="218" spans="1:30" ht="15" outlineLevel="1" collapsed="1" x14ac:dyDescent="0.25">
      <c r="A218" s="7"/>
      <c r="B218" s="8" t="s">
        <v>99</v>
      </c>
      <c r="C218" s="9" t="s">
        <v>68</v>
      </c>
      <c r="D218" s="10"/>
      <c r="E218" s="10">
        <f>SUBTOTAL(9,E212:E217)</f>
        <v>31048.22</v>
      </c>
      <c r="F218" s="10">
        <f>SUBTOTAL(9,F212:F217)</f>
        <v>1974.48</v>
      </c>
      <c r="G218" s="11">
        <f t="shared" ref="G218:G229" si="102">F218*100/E218</f>
        <v>6.3593983809699877</v>
      </c>
      <c r="H218" s="11"/>
      <c r="I218" s="11"/>
      <c r="J218" s="11"/>
      <c r="K218" s="11"/>
      <c r="L218" s="11">
        <f>SUBTOTAL(9,L212:L217)</f>
        <v>878.47</v>
      </c>
      <c r="M218" s="11">
        <f t="shared" ref="M218:M229" si="103">L218*100/E218</f>
        <v>2.8293731492497796</v>
      </c>
      <c r="N218" s="11">
        <f>SUBTOTAL(9,N212:N217)</f>
        <v>1096.01</v>
      </c>
      <c r="O218" s="11">
        <f t="shared" ref="O218:O229" si="104">N218*100/E218</f>
        <v>3.5300252317202081</v>
      </c>
      <c r="P218" s="12" t="s">
        <v>68</v>
      </c>
      <c r="Q218" s="12"/>
      <c r="R218" s="13"/>
      <c r="S218" s="13">
        <f>SUBTOTAL(9,S212:S217)</f>
        <v>31685.699999999997</v>
      </c>
      <c r="T218" s="13">
        <f>SUBTOTAL(9,T212:T217)</f>
        <v>2139.94</v>
      </c>
      <c r="U218" s="14">
        <f t="shared" si="89"/>
        <v>6.7536459664769914</v>
      </c>
      <c r="V218" s="14"/>
      <c r="W218" s="14"/>
      <c r="X218" s="14"/>
      <c r="Y218" s="14"/>
      <c r="Z218" s="14">
        <f>SUBTOTAL(9,Z212:Z217)</f>
        <v>962.56999999999994</v>
      </c>
      <c r="AA218" s="14">
        <f t="shared" si="90"/>
        <v>3.0378688177947786</v>
      </c>
      <c r="AB218" s="14">
        <f>SUBTOTAL(9,AB212:AB217)</f>
        <v>1177.3699999999999</v>
      </c>
      <c r="AC218" s="62">
        <f t="shared" si="91"/>
        <v>3.7157771486822129</v>
      </c>
      <c r="AD218" s="64">
        <f t="shared" si="94"/>
        <v>-0.39424758550700378</v>
      </c>
    </row>
    <row r="219" spans="1:30" ht="15" hidden="1" outlineLevel="2" x14ac:dyDescent="0.25">
      <c r="A219" s="7">
        <v>46</v>
      </c>
      <c r="B219" s="8" t="s">
        <v>27</v>
      </c>
      <c r="C219" s="9" t="s">
        <v>68</v>
      </c>
      <c r="D219" s="10" t="s">
        <v>123</v>
      </c>
      <c r="E219" s="10">
        <v>123</v>
      </c>
      <c r="F219" s="10">
        <v>9</v>
      </c>
      <c r="G219" s="11">
        <f t="shared" si="102"/>
        <v>7.3170731707317076</v>
      </c>
      <c r="H219" s="11">
        <v>5</v>
      </c>
      <c r="I219" s="11">
        <v>0</v>
      </c>
      <c r="J219" s="11">
        <v>0</v>
      </c>
      <c r="K219" s="11">
        <v>4</v>
      </c>
      <c r="L219" s="11">
        <f>H219+I219+J219+K219</f>
        <v>9</v>
      </c>
      <c r="M219" s="11">
        <f t="shared" si="103"/>
        <v>7.3170731707317076</v>
      </c>
      <c r="N219" s="11">
        <v>0</v>
      </c>
      <c r="O219" s="11">
        <f t="shared" si="104"/>
        <v>0</v>
      </c>
      <c r="P219" s="12" t="s">
        <v>68</v>
      </c>
      <c r="Q219" s="12">
        <v>46</v>
      </c>
      <c r="R219" s="13" t="s">
        <v>123</v>
      </c>
      <c r="S219" s="13">
        <v>52</v>
      </c>
      <c r="T219" s="13">
        <v>0</v>
      </c>
      <c r="U219" s="14">
        <f t="shared" si="89"/>
        <v>0</v>
      </c>
      <c r="V219" s="14">
        <v>0</v>
      </c>
      <c r="W219" s="14">
        <v>0</v>
      </c>
      <c r="X219" s="14">
        <v>0</v>
      </c>
      <c r="Y219" s="14">
        <v>0</v>
      </c>
      <c r="Z219" s="14">
        <f>V219+W219+X219+Y219</f>
        <v>0</v>
      </c>
      <c r="AA219" s="14">
        <f t="shared" si="90"/>
        <v>0</v>
      </c>
      <c r="AB219" s="14">
        <v>0</v>
      </c>
      <c r="AC219" s="62">
        <f t="shared" si="91"/>
        <v>0</v>
      </c>
      <c r="AD219" s="64">
        <f t="shared" si="94"/>
        <v>7.3170731707317076</v>
      </c>
    </row>
    <row r="220" spans="1:30" ht="15" hidden="1" outlineLevel="2" x14ac:dyDescent="0.25">
      <c r="A220" s="7">
        <v>46</v>
      </c>
      <c r="B220" s="8" t="s">
        <v>27</v>
      </c>
      <c r="C220" s="9" t="s">
        <v>68</v>
      </c>
      <c r="D220" s="10" t="s">
        <v>124</v>
      </c>
      <c r="E220" s="10">
        <v>160</v>
      </c>
      <c r="F220" s="10">
        <v>7</v>
      </c>
      <c r="G220" s="11">
        <f t="shared" si="102"/>
        <v>4.375</v>
      </c>
      <c r="H220" s="11">
        <v>5</v>
      </c>
      <c r="I220" s="11">
        <v>0</v>
      </c>
      <c r="J220" s="11">
        <v>2</v>
      </c>
      <c r="K220" s="11">
        <v>0</v>
      </c>
      <c r="L220" s="11">
        <f>H220+I220+J220+K220</f>
        <v>7</v>
      </c>
      <c r="M220" s="11">
        <f t="shared" si="103"/>
        <v>4.375</v>
      </c>
      <c r="N220" s="11">
        <v>0</v>
      </c>
      <c r="O220" s="11">
        <f t="shared" si="104"/>
        <v>0</v>
      </c>
      <c r="P220" s="12" t="s">
        <v>68</v>
      </c>
      <c r="Q220" s="12">
        <v>46</v>
      </c>
      <c r="R220" s="13" t="s">
        <v>124</v>
      </c>
      <c r="S220" s="13">
        <v>113</v>
      </c>
      <c r="T220" s="13">
        <v>0</v>
      </c>
      <c r="U220" s="14">
        <f t="shared" si="89"/>
        <v>0</v>
      </c>
      <c r="V220" s="14">
        <v>0</v>
      </c>
      <c r="W220" s="14">
        <v>0</v>
      </c>
      <c r="X220" s="14">
        <v>0</v>
      </c>
      <c r="Y220" s="14">
        <v>0</v>
      </c>
      <c r="Z220" s="14">
        <f>V220+W220+X220+Y220</f>
        <v>0</v>
      </c>
      <c r="AA220" s="14">
        <f t="shared" si="90"/>
        <v>0</v>
      </c>
      <c r="AB220" s="14">
        <v>0</v>
      </c>
      <c r="AC220" s="62">
        <f t="shared" si="91"/>
        <v>0</v>
      </c>
      <c r="AD220" s="64">
        <f t="shared" si="94"/>
        <v>4.375</v>
      </c>
    </row>
    <row r="221" spans="1:30" ht="15" hidden="1" outlineLevel="2" x14ac:dyDescent="0.25">
      <c r="A221" s="7">
        <v>46</v>
      </c>
      <c r="B221" s="8" t="s">
        <v>27</v>
      </c>
      <c r="C221" s="9" t="s">
        <v>68</v>
      </c>
      <c r="D221" s="10" t="s">
        <v>125</v>
      </c>
      <c r="E221" s="10">
        <v>123</v>
      </c>
      <c r="F221" s="10">
        <v>4</v>
      </c>
      <c r="G221" s="11">
        <f t="shared" si="102"/>
        <v>3.2520325203252032</v>
      </c>
      <c r="H221" s="11">
        <v>4</v>
      </c>
      <c r="I221" s="11">
        <v>0</v>
      </c>
      <c r="J221" s="11">
        <v>0</v>
      </c>
      <c r="K221" s="11">
        <v>0</v>
      </c>
      <c r="L221" s="11">
        <f>H221+I221+J221+K221</f>
        <v>4</v>
      </c>
      <c r="M221" s="11">
        <f t="shared" si="103"/>
        <v>3.2520325203252032</v>
      </c>
      <c r="N221" s="11">
        <v>0</v>
      </c>
      <c r="O221" s="11">
        <f t="shared" si="104"/>
        <v>0</v>
      </c>
      <c r="P221" s="12" t="s">
        <v>68</v>
      </c>
      <c r="Q221" s="12">
        <v>46</v>
      </c>
      <c r="R221" s="13" t="s">
        <v>125</v>
      </c>
      <c r="S221" s="13">
        <v>122</v>
      </c>
      <c r="T221" s="13">
        <v>5</v>
      </c>
      <c r="U221" s="14">
        <f t="shared" si="89"/>
        <v>4.0983606557377046</v>
      </c>
      <c r="V221" s="14">
        <v>5</v>
      </c>
      <c r="W221" s="14">
        <v>0</v>
      </c>
      <c r="X221" s="14">
        <v>0</v>
      </c>
      <c r="Y221" s="14">
        <v>0</v>
      </c>
      <c r="Z221" s="14">
        <f>V221+W221+X221+Y221</f>
        <v>5</v>
      </c>
      <c r="AA221" s="14">
        <f t="shared" si="90"/>
        <v>4.0983606557377046</v>
      </c>
      <c r="AB221" s="14">
        <v>0</v>
      </c>
      <c r="AC221" s="62">
        <f t="shared" si="91"/>
        <v>0</v>
      </c>
      <c r="AD221" s="64">
        <f t="shared" si="94"/>
        <v>-0.8463281354125014</v>
      </c>
    </row>
    <row r="222" spans="1:30" ht="15" hidden="1" outlineLevel="2" x14ac:dyDescent="0.25">
      <c r="A222" s="7">
        <v>46</v>
      </c>
      <c r="B222" s="8" t="s">
        <v>27</v>
      </c>
      <c r="C222" s="9" t="s">
        <v>68</v>
      </c>
      <c r="D222" s="10" t="s">
        <v>127</v>
      </c>
      <c r="E222" s="10">
        <v>344</v>
      </c>
      <c r="F222" s="10">
        <v>0</v>
      </c>
      <c r="G222" s="11">
        <f t="shared" si="102"/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f>H222+I222+J222+K222</f>
        <v>0</v>
      </c>
      <c r="M222" s="11">
        <f t="shared" si="103"/>
        <v>0</v>
      </c>
      <c r="N222" s="11">
        <v>0</v>
      </c>
      <c r="O222" s="11">
        <f t="shared" si="104"/>
        <v>0</v>
      </c>
      <c r="P222" s="12" t="s">
        <v>68</v>
      </c>
      <c r="Q222" s="12">
        <v>46</v>
      </c>
      <c r="R222" s="13" t="s">
        <v>127</v>
      </c>
      <c r="S222" s="13">
        <v>239</v>
      </c>
      <c r="T222" s="13">
        <v>44.6</v>
      </c>
      <c r="U222" s="14">
        <f t="shared" si="89"/>
        <v>18.661087866108787</v>
      </c>
      <c r="V222" s="14">
        <v>0</v>
      </c>
      <c r="W222" s="14">
        <v>0</v>
      </c>
      <c r="X222" s="14">
        <v>0</v>
      </c>
      <c r="Y222" s="14">
        <v>9</v>
      </c>
      <c r="Z222" s="14">
        <f>V222+W222+X222+Y222</f>
        <v>9</v>
      </c>
      <c r="AA222" s="14">
        <f t="shared" si="90"/>
        <v>3.7656903765690375</v>
      </c>
      <c r="AB222" s="14">
        <v>35.6</v>
      </c>
      <c r="AC222" s="62">
        <f t="shared" si="91"/>
        <v>14.895397489539748</v>
      </c>
      <c r="AD222" s="64">
        <f t="shared" si="94"/>
        <v>-18.661087866108787</v>
      </c>
    </row>
    <row r="223" spans="1:30" ht="15" outlineLevel="1" collapsed="1" x14ac:dyDescent="0.25">
      <c r="A223" s="7"/>
      <c r="B223" s="8" t="s">
        <v>100</v>
      </c>
      <c r="C223" s="9" t="s">
        <v>68</v>
      </c>
      <c r="D223" s="10"/>
      <c r="E223" s="10">
        <f>SUBTOTAL(9,E219:E222)</f>
        <v>750</v>
      </c>
      <c r="F223" s="10">
        <f>SUBTOTAL(9,F219:F222)</f>
        <v>20</v>
      </c>
      <c r="G223" s="11">
        <f t="shared" si="102"/>
        <v>2.6666666666666665</v>
      </c>
      <c r="H223" s="11"/>
      <c r="I223" s="11"/>
      <c r="J223" s="11"/>
      <c r="K223" s="11"/>
      <c r="L223" s="11">
        <f>SUBTOTAL(9,L219:L222)</f>
        <v>20</v>
      </c>
      <c r="M223" s="11">
        <f t="shared" si="103"/>
        <v>2.6666666666666665</v>
      </c>
      <c r="N223" s="11">
        <f>SUBTOTAL(9,N219:N222)</f>
        <v>0</v>
      </c>
      <c r="O223" s="11">
        <f t="shared" si="104"/>
        <v>0</v>
      </c>
      <c r="P223" s="12" t="s">
        <v>68</v>
      </c>
      <c r="Q223" s="12"/>
      <c r="R223" s="13"/>
      <c r="S223" s="13">
        <f>SUBTOTAL(9,S219:S222)</f>
        <v>526</v>
      </c>
      <c r="T223" s="13">
        <f>SUBTOTAL(9,T219:T222)</f>
        <v>49.6</v>
      </c>
      <c r="U223" s="14">
        <f t="shared" si="89"/>
        <v>9.4296577946768068</v>
      </c>
      <c r="V223" s="14"/>
      <c r="W223" s="14"/>
      <c r="X223" s="14"/>
      <c r="Y223" s="14"/>
      <c r="Z223" s="14">
        <f>SUBTOTAL(9,Z219:Z222)</f>
        <v>14</v>
      </c>
      <c r="AA223" s="14">
        <f t="shared" si="90"/>
        <v>2.661596958174905</v>
      </c>
      <c r="AB223" s="14">
        <f>SUBTOTAL(9,AB219:AB222)</f>
        <v>35.6</v>
      </c>
      <c r="AC223" s="62">
        <f t="shared" si="91"/>
        <v>6.7680608365019008</v>
      </c>
      <c r="AD223" s="64">
        <f t="shared" si="94"/>
        <v>-6.7629911280101407</v>
      </c>
    </row>
    <row r="224" spans="1:30" ht="15" hidden="1" outlineLevel="2" x14ac:dyDescent="0.25">
      <c r="A224" s="7">
        <v>25</v>
      </c>
      <c r="B224" s="8" t="s">
        <v>16</v>
      </c>
      <c r="C224" s="9" t="s">
        <v>68</v>
      </c>
      <c r="D224" s="10" t="s">
        <v>123</v>
      </c>
      <c r="E224" s="10">
        <v>183</v>
      </c>
      <c r="F224" s="10">
        <v>3</v>
      </c>
      <c r="G224" s="11">
        <f t="shared" si="102"/>
        <v>1.639344262295082</v>
      </c>
      <c r="H224" s="11">
        <v>3</v>
      </c>
      <c r="I224" s="11">
        <v>0</v>
      </c>
      <c r="J224" s="11">
        <v>0</v>
      </c>
      <c r="K224" s="11">
        <v>0</v>
      </c>
      <c r="L224" s="11">
        <f>H224+I224+J224+K224</f>
        <v>3</v>
      </c>
      <c r="M224" s="11">
        <f t="shared" si="103"/>
        <v>1.639344262295082</v>
      </c>
      <c r="N224" s="11">
        <v>0</v>
      </c>
      <c r="O224" s="11">
        <f t="shared" si="104"/>
        <v>0</v>
      </c>
      <c r="P224" s="12" t="s">
        <v>68</v>
      </c>
      <c r="Q224" s="12">
        <v>25</v>
      </c>
      <c r="R224" s="13" t="s">
        <v>123</v>
      </c>
      <c r="S224" s="13">
        <v>132</v>
      </c>
      <c r="T224" s="13">
        <v>0</v>
      </c>
      <c r="U224" s="14">
        <f t="shared" si="89"/>
        <v>0</v>
      </c>
      <c r="V224" s="14">
        <v>0</v>
      </c>
      <c r="W224" s="14">
        <v>0</v>
      </c>
      <c r="X224" s="14">
        <v>0</v>
      </c>
      <c r="Y224" s="14">
        <v>0</v>
      </c>
      <c r="Z224" s="14">
        <f>V224+W224+X224+Y224</f>
        <v>0</v>
      </c>
      <c r="AA224" s="14">
        <f t="shared" si="90"/>
        <v>0</v>
      </c>
      <c r="AB224" s="14">
        <v>0</v>
      </c>
      <c r="AC224" s="62">
        <f t="shared" si="91"/>
        <v>0</v>
      </c>
      <c r="AD224" s="64">
        <f t="shared" si="94"/>
        <v>1.639344262295082</v>
      </c>
    </row>
    <row r="225" spans="1:30" ht="15" hidden="1" outlineLevel="2" x14ac:dyDescent="0.25">
      <c r="A225" s="7">
        <v>25</v>
      </c>
      <c r="B225" s="8" t="s">
        <v>16</v>
      </c>
      <c r="C225" s="9" t="s">
        <v>68</v>
      </c>
      <c r="D225" s="10" t="s">
        <v>124</v>
      </c>
      <c r="E225" s="10">
        <v>1427</v>
      </c>
      <c r="F225" s="10">
        <v>80.5</v>
      </c>
      <c r="G225" s="11">
        <f t="shared" si="102"/>
        <v>5.6412053258584445</v>
      </c>
      <c r="H225" s="11">
        <v>15.5</v>
      </c>
      <c r="I225" s="11">
        <v>0</v>
      </c>
      <c r="J225" s="11">
        <v>4</v>
      </c>
      <c r="K225" s="11">
        <v>17</v>
      </c>
      <c r="L225" s="11">
        <f>H225+I225+J225+K225</f>
        <v>36.5</v>
      </c>
      <c r="M225" s="11">
        <f t="shared" si="103"/>
        <v>2.55781359495445</v>
      </c>
      <c r="N225" s="11">
        <v>44</v>
      </c>
      <c r="O225" s="11">
        <f t="shared" si="104"/>
        <v>3.0833917309039944</v>
      </c>
      <c r="P225" s="12" t="s">
        <v>68</v>
      </c>
      <c r="Q225" s="12">
        <v>25</v>
      </c>
      <c r="R225" s="13" t="s">
        <v>124</v>
      </c>
      <c r="S225" s="13">
        <v>1125.9000000000001</v>
      </c>
      <c r="T225" s="13">
        <v>141.9</v>
      </c>
      <c r="U225" s="14">
        <f t="shared" si="89"/>
        <v>12.603250732747135</v>
      </c>
      <c r="V225" s="14">
        <v>15.5</v>
      </c>
      <c r="W225" s="14">
        <v>0</v>
      </c>
      <c r="X225" s="14">
        <v>2</v>
      </c>
      <c r="Y225" s="14">
        <v>4.8</v>
      </c>
      <c r="Z225" s="14">
        <f>V225+W225+X225+Y225</f>
        <v>22.3</v>
      </c>
      <c r="AA225" s="14">
        <f t="shared" si="90"/>
        <v>1.98063771205258</v>
      </c>
      <c r="AB225" s="14">
        <v>119.6</v>
      </c>
      <c r="AC225" s="62">
        <f t="shared" si="91"/>
        <v>10.622613020694555</v>
      </c>
      <c r="AD225" s="64">
        <f t="shared" si="94"/>
        <v>-6.9620454068886906</v>
      </c>
    </row>
    <row r="226" spans="1:30" ht="15" hidden="1" outlineLevel="2" x14ac:dyDescent="0.25">
      <c r="A226" s="7">
        <v>25</v>
      </c>
      <c r="B226" s="8" t="s">
        <v>16</v>
      </c>
      <c r="C226" s="9" t="s">
        <v>68</v>
      </c>
      <c r="D226" s="10" t="s">
        <v>125</v>
      </c>
      <c r="E226" s="10">
        <v>1354.4</v>
      </c>
      <c r="F226" s="10">
        <v>177</v>
      </c>
      <c r="G226" s="11">
        <f t="shared" si="102"/>
        <v>13.068517424689899</v>
      </c>
      <c r="H226" s="11">
        <v>38</v>
      </c>
      <c r="I226" s="11">
        <v>0</v>
      </c>
      <c r="J226" s="11">
        <v>4</v>
      </c>
      <c r="K226" s="11">
        <v>12</v>
      </c>
      <c r="L226" s="11">
        <f>H226+I226+J226+K226</f>
        <v>54</v>
      </c>
      <c r="M226" s="11">
        <f t="shared" si="103"/>
        <v>3.987005316007088</v>
      </c>
      <c r="N226" s="11">
        <v>123</v>
      </c>
      <c r="O226" s="11">
        <f t="shared" si="104"/>
        <v>9.0815121086828103</v>
      </c>
      <c r="P226" s="12" t="s">
        <v>68</v>
      </c>
      <c r="Q226" s="12">
        <v>25</v>
      </c>
      <c r="R226" s="13" t="s">
        <v>125</v>
      </c>
      <c r="S226" s="13">
        <v>1151.8</v>
      </c>
      <c r="T226" s="13">
        <v>45.76</v>
      </c>
      <c r="U226" s="14">
        <f t="shared" si="89"/>
        <v>3.9729119638826185</v>
      </c>
      <c r="V226" s="14">
        <v>23.96</v>
      </c>
      <c r="W226" s="14">
        <v>0</v>
      </c>
      <c r="X226" s="14">
        <v>5</v>
      </c>
      <c r="Y226" s="14">
        <v>12</v>
      </c>
      <c r="Z226" s="14">
        <f>V226+W226+X226+Y226</f>
        <v>40.96</v>
      </c>
      <c r="AA226" s="14">
        <f t="shared" si="90"/>
        <v>3.5561729466921341</v>
      </c>
      <c r="AB226" s="14">
        <v>4.8</v>
      </c>
      <c r="AC226" s="62">
        <f t="shared" si="91"/>
        <v>0.41673901719048445</v>
      </c>
      <c r="AD226" s="64">
        <f t="shared" si="94"/>
        <v>9.0956054608072812</v>
      </c>
    </row>
    <row r="227" spans="1:30" ht="15" hidden="1" outlineLevel="2" x14ac:dyDescent="0.25">
      <c r="A227" s="7">
        <v>25</v>
      </c>
      <c r="B227" s="8" t="s">
        <v>16</v>
      </c>
      <c r="C227" s="9" t="s">
        <v>68</v>
      </c>
      <c r="D227" s="10" t="s">
        <v>126</v>
      </c>
      <c r="E227" s="10">
        <v>368</v>
      </c>
      <c r="F227" s="10">
        <v>18</v>
      </c>
      <c r="G227" s="11">
        <f t="shared" si="102"/>
        <v>4.8913043478260869</v>
      </c>
      <c r="H227" s="11">
        <v>5</v>
      </c>
      <c r="I227" s="11">
        <v>0</v>
      </c>
      <c r="J227" s="11">
        <v>0</v>
      </c>
      <c r="K227" s="11">
        <v>0</v>
      </c>
      <c r="L227" s="11">
        <f>H227+I227+J227+K227</f>
        <v>5</v>
      </c>
      <c r="M227" s="11">
        <f t="shared" si="103"/>
        <v>1.3586956521739131</v>
      </c>
      <c r="N227" s="11">
        <v>13</v>
      </c>
      <c r="O227" s="11">
        <f t="shared" si="104"/>
        <v>3.5326086956521738</v>
      </c>
      <c r="P227" s="12" t="s">
        <v>68</v>
      </c>
      <c r="Q227" s="12">
        <v>25</v>
      </c>
      <c r="R227" s="13" t="s">
        <v>126</v>
      </c>
      <c r="S227" s="13">
        <v>356</v>
      </c>
      <c r="T227" s="13">
        <v>2</v>
      </c>
      <c r="U227" s="14">
        <f t="shared" si="89"/>
        <v>0.5617977528089888</v>
      </c>
      <c r="V227" s="14">
        <v>2</v>
      </c>
      <c r="W227" s="14">
        <v>0</v>
      </c>
      <c r="X227" s="14">
        <v>0</v>
      </c>
      <c r="Y227" s="14">
        <v>0</v>
      </c>
      <c r="Z227" s="14">
        <f>V227+W227+X227+Y227</f>
        <v>2</v>
      </c>
      <c r="AA227" s="14">
        <f t="shared" si="90"/>
        <v>0.5617977528089888</v>
      </c>
      <c r="AB227" s="14">
        <v>0</v>
      </c>
      <c r="AC227" s="62">
        <f t="shared" si="91"/>
        <v>0</v>
      </c>
      <c r="AD227" s="64">
        <f t="shared" si="94"/>
        <v>4.3295065950170981</v>
      </c>
    </row>
    <row r="228" spans="1:30" ht="15" hidden="1" outlineLevel="2" x14ac:dyDescent="0.25">
      <c r="A228" s="7">
        <v>25</v>
      </c>
      <c r="B228" s="8" t="s">
        <v>16</v>
      </c>
      <c r="C228" s="9" t="s">
        <v>68</v>
      </c>
      <c r="D228" s="10" t="s">
        <v>127</v>
      </c>
      <c r="E228" s="10">
        <v>293</v>
      </c>
      <c r="F228" s="10">
        <v>71</v>
      </c>
      <c r="G228" s="11">
        <f t="shared" si="102"/>
        <v>24.232081911262799</v>
      </c>
      <c r="H228" s="11">
        <v>2</v>
      </c>
      <c r="I228" s="11">
        <v>0</v>
      </c>
      <c r="J228" s="11">
        <v>0</v>
      </c>
      <c r="K228" s="11">
        <v>0</v>
      </c>
      <c r="L228" s="11">
        <f>H228+I228+J228+K228</f>
        <v>2</v>
      </c>
      <c r="M228" s="11">
        <f t="shared" si="103"/>
        <v>0.68259385665529015</v>
      </c>
      <c r="N228" s="11">
        <v>69</v>
      </c>
      <c r="O228" s="11">
        <f t="shared" si="104"/>
        <v>23.549488054607508</v>
      </c>
      <c r="P228" s="12" t="s">
        <v>68</v>
      </c>
      <c r="Q228" s="12">
        <v>25</v>
      </c>
      <c r="R228" s="13" t="s">
        <v>127</v>
      </c>
      <c r="S228" s="13">
        <v>356</v>
      </c>
      <c r="T228" s="13">
        <v>55</v>
      </c>
      <c r="U228" s="14">
        <f t="shared" si="89"/>
        <v>15.44943820224719</v>
      </c>
      <c r="V228" s="14">
        <v>9</v>
      </c>
      <c r="W228" s="14">
        <v>0</v>
      </c>
      <c r="X228" s="14">
        <v>0</v>
      </c>
      <c r="Y228" s="14">
        <v>6</v>
      </c>
      <c r="Z228" s="14">
        <f>V228+W228+X228+Y228</f>
        <v>15</v>
      </c>
      <c r="AA228" s="14">
        <f t="shared" si="90"/>
        <v>4.213483146067416</v>
      </c>
      <c r="AB228" s="14">
        <v>40</v>
      </c>
      <c r="AC228" s="62">
        <f t="shared" si="91"/>
        <v>11.235955056179776</v>
      </c>
      <c r="AD228" s="64">
        <f t="shared" si="94"/>
        <v>8.7826437090156091</v>
      </c>
    </row>
    <row r="229" spans="1:30" ht="15" outlineLevel="1" collapsed="1" x14ac:dyDescent="0.25">
      <c r="A229" s="7"/>
      <c r="B229" s="8" t="s">
        <v>101</v>
      </c>
      <c r="C229" s="9" t="s">
        <v>68</v>
      </c>
      <c r="D229" s="10"/>
      <c r="E229" s="10">
        <f>SUBTOTAL(9,E224:E228)</f>
        <v>3625.4</v>
      </c>
      <c r="F229" s="10">
        <f>SUBTOTAL(9,F224:F228)</f>
        <v>349.5</v>
      </c>
      <c r="G229" s="11">
        <f t="shared" si="102"/>
        <v>9.6403155513874328</v>
      </c>
      <c r="H229" s="11"/>
      <c r="I229" s="11"/>
      <c r="J229" s="11"/>
      <c r="K229" s="11"/>
      <c r="L229" s="11">
        <f>SUBTOTAL(9,L224:L228)</f>
        <v>100.5</v>
      </c>
      <c r="M229" s="11">
        <f t="shared" si="103"/>
        <v>2.7721079053345838</v>
      </c>
      <c r="N229" s="11">
        <f>SUBTOTAL(9,N224:N228)</f>
        <v>249</v>
      </c>
      <c r="O229" s="11">
        <f t="shared" si="104"/>
        <v>6.8682076460528494</v>
      </c>
      <c r="P229" s="12" t="s">
        <v>68</v>
      </c>
      <c r="Q229" s="12"/>
      <c r="R229" s="13"/>
      <c r="S229" s="13">
        <f>SUBTOTAL(9,S224:S228)</f>
        <v>3121.7</v>
      </c>
      <c r="T229" s="13">
        <f>SUBTOTAL(9,T224:T228)</f>
        <v>244.66</v>
      </c>
      <c r="U229" s="14">
        <f t="shared" si="89"/>
        <v>7.8373962904827499</v>
      </c>
      <c r="V229" s="14"/>
      <c r="W229" s="14"/>
      <c r="X229" s="14"/>
      <c r="Y229" s="14"/>
      <c r="Z229" s="14">
        <f>SUBTOTAL(9,Z224:Z228)</f>
        <v>80.260000000000005</v>
      </c>
      <c r="AA229" s="14">
        <f t="shared" si="90"/>
        <v>2.5710350129737005</v>
      </c>
      <c r="AB229" s="14">
        <f>SUBTOTAL(9,AB224:AB228)</f>
        <v>164.39999999999998</v>
      </c>
      <c r="AC229" s="62">
        <f t="shared" si="91"/>
        <v>5.2663612775090485</v>
      </c>
      <c r="AD229" s="64">
        <f t="shared" si="94"/>
        <v>1.8029192609046829</v>
      </c>
    </row>
    <row r="230" spans="1:30" ht="15" hidden="1" outlineLevel="2" x14ac:dyDescent="0.25">
      <c r="A230" s="7">
        <v>27</v>
      </c>
      <c r="B230" s="8" t="s">
        <v>18</v>
      </c>
      <c r="C230" s="9" t="s">
        <v>68</v>
      </c>
      <c r="D230" s="10" t="s">
        <v>123</v>
      </c>
      <c r="E230" s="10">
        <v>0</v>
      </c>
      <c r="F230" s="10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f t="shared" ref="L230:L235" si="105">H230+I230+J230+K230</f>
        <v>0</v>
      </c>
      <c r="M230" s="11">
        <v>0</v>
      </c>
      <c r="N230" s="11">
        <v>0</v>
      </c>
      <c r="O230" s="11">
        <v>0</v>
      </c>
      <c r="P230" s="12" t="s">
        <v>68</v>
      </c>
      <c r="Q230" s="12">
        <v>27</v>
      </c>
      <c r="R230" s="13" t="s">
        <v>123</v>
      </c>
      <c r="S230" s="13">
        <v>0</v>
      </c>
      <c r="T230" s="13">
        <v>0</v>
      </c>
      <c r="U230" s="14">
        <v>0</v>
      </c>
      <c r="V230" s="14">
        <v>0</v>
      </c>
      <c r="W230" s="14">
        <v>0</v>
      </c>
      <c r="X230" s="14">
        <v>0</v>
      </c>
      <c r="Y230" s="14">
        <v>0</v>
      </c>
      <c r="Z230" s="14">
        <f t="shared" ref="Z230:Z235" si="106">V230+W230+X230+Y230</f>
        <v>0</v>
      </c>
      <c r="AA230" s="14">
        <v>0</v>
      </c>
      <c r="AB230" s="14">
        <v>0</v>
      </c>
      <c r="AC230" s="62">
        <v>0</v>
      </c>
      <c r="AD230" s="64">
        <f t="shared" si="94"/>
        <v>0</v>
      </c>
    </row>
    <row r="231" spans="1:30" ht="15" hidden="1" outlineLevel="2" x14ac:dyDescent="0.25">
      <c r="A231" s="7">
        <v>27</v>
      </c>
      <c r="B231" s="8" t="s">
        <v>18</v>
      </c>
      <c r="C231" s="9" t="s">
        <v>68</v>
      </c>
      <c r="D231" s="10" t="s">
        <v>124</v>
      </c>
      <c r="E231" s="10">
        <v>1392.84</v>
      </c>
      <c r="F231" s="10">
        <v>43.6</v>
      </c>
      <c r="G231" s="11">
        <f>F231*100/E231</f>
        <v>3.1302949369633271</v>
      </c>
      <c r="H231" s="11">
        <v>17</v>
      </c>
      <c r="I231" s="11">
        <v>0</v>
      </c>
      <c r="J231" s="11">
        <v>0</v>
      </c>
      <c r="K231" s="11">
        <v>0</v>
      </c>
      <c r="L231" s="11">
        <f t="shared" si="105"/>
        <v>17</v>
      </c>
      <c r="M231" s="11">
        <f>L231*100/E231</f>
        <v>1.2205278423939578</v>
      </c>
      <c r="N231" s="11">
        <v>26.6</v>
      </c>
      <c r="O231" s="11">
        <f>N231*100/E231</f>
        <v>1.9097670945693692</v>
      </c>
      <c r="P231" s="12" t="s">
        <v>68</v>
      </c>
      <c r="Q231" s="12">
        <v>27</v>
      </c>
      <c r="R231" s="13" t="s">
        <v>124</v>
      </c>
      <c r="S231" s="13">
        <v>1325.8</v>
      </c>
      <c r="T231" s="13">
        <v>64</v>
      </c>
      <c r="U231" s="14">
        <f t="shared" ref="U231:U242" si="107">T231*100/S231</f>
        <v>4.8272740986574147</v>
      </c>
      <c r="V231" s="14">
        <v>7</v>
      </c>
      <c r="W231" s="14">
        <v>0</v>
      </c>
      <c r="X231" s="14">
        <v>0</v>
      </c>
      <c r="Y231" s="14">
        <v>0</v>
      </c>
      <c r="Z231" s="14">
        <f t="shared" si="106"/>
        <v>7</v>
      </c>
      <c r="AA231" s="14">
        <f t="shared" ref="AA231:AA242" si="108">Z231*100/S231</f>
        <v>0.52798310454065467</v>
      </c>
      <c r="AB231" s="14">
        <v>57</v>
      </c>
      <c r="AC231" s="62">
        <f t="shared" ref="AC231:AC242" si="109">AB231*100/S231</f>
        <v>4.2992909941167596</v>
      </c>
      <c r="AD231" s="64">
        <f t="shared" si="94"/>
        <v>-1.6969791616940877</v>
      </c>
    </row>
    <row r="232" spans="1:30" ht="15" hidden="1" outlineLevel="2" x14ac:dyDescent="0.25">
      <c r="A232" s="7">
        <v>27</v>
      </c>
      <c r="B232" s="8" t="s">
        <v>18</v>
      </c>
      <c r="C232" s="9" t="s">
        <v>68</v>
      </c>
      <c r="D232" s="10" t="s">
        <v>125</v>
      </c>
      <c r="E232" s="10">
        <v>1253.76</v>
      </c>
      <c r="F232" s="10">
        <v>19.399999999999999</v>
      </c>
      <c r="G232" s="11">
        <f>F232*100/E232</f>
        <v>1.5473455844818784</v>
      </c>
      <c r="H232" s="11">
        <v>15.8</v>
      </c>
      <c r="I232" s="11">
        <v>0.6</v>
      </c>
      <c r="J232" s="11">
        <v>0</v>
      </c>
      <c r="K232" s="11">
        <v>0</v>
      </c>
      <c r="L232" s="11">
        <f t="shared" si="105"/>
        <v>16.400000000000002</v>
      </c>
      <c r="M232" s="11">
        <f>L232*100/E232</f>
        <v>1.3080653394589079</v>
      </c>
      <c r="N232" s="11">
        <v>3</v>
      </c>
      <c r="O232" s="11">
        <f>N232*100/E232</f>
        <v>0.23928024502297091</v>
      </c>
      <c r="P232" s="12" t="s">
        <v>68</v>
      </c>
      <c r="Q232" s="12">
        <v>27</v>
      </c>
      <c r="R232" s="13" t="s">
        <v>125</v>
      </c>
      <c r="S232" s="13">
        <v>1453.08</v>
      </c>
      <c r="T232" s="13">
        <v>83.6</v>
      </c>
      <c r="U232" s="14">
        <f t="shared" si="107"/>
        <v>5.7532964461695162</v>
      </c>
      <c r="V232" s="14">
        <v>28</v>
      </c>
      <c r="W232" s="14">
        <v>4.8</v>
      </c>
      <c r="X232" s="14">
        <v>0</v>
      </c>
      <c r="Y232" s="14">
        <v>10.8</v>
      </c>
      <c r="Z232" s="14">
        <f t="shared" si="106"/>
        <v>43.599999999999994</v>
      </c>
      <c r="AA232" s="14">
        <f t="shared" si="108"/>
        <v>3.0005230269496512</v>
      </c>
      <c r="AB232" s="14">
        <v>40</v>
      </c>
      <c r="AC232" s="62">
        <f t="shared" si="109"/>
        <v>2.7527734192198641</v>
      </c>
      <c r="AD232" s="64">
        <f t="shared" si="94"/>
        <v>-4.2059508616876382</v>
      </c>
    </row>
    <row r="233" spans="1:30" ht="15" hidden="1" outlineLevel="2" x14ac:dyDescent="0.25">
      <c r="A233" s="7">
        <v>27</v>
      </c>
      <c r="B233" s="8" t="s">
        <v>18</v>
      </c>
      <c r="C233" s="9" t="s">
        <v>68</v>
      </c>
      <c r="D233" s="10" t="s">
        <v>126</v>
      </c>
      <c r="E233" s="10">
        <v>2182</v>
      </c>
      <c r="F233" s="10">
        <v>108.5</v>
      </c>
      <c r="G233" s="11">
        <f>F233*100/E233</f>
        <v>4.9725022914757107</v>
      </c>
      <c r="H233" s="11">
        <v>29</v>
      </c>
      <c r="I233" s="11">
        <v>0</v>
      </c>
      <c r="J233" s="11">
        <v>3</v>
      </c>
      <c r="K233" s="11">
        <v>0</v>
      </c>
      <c r="L233" s="11">
        <f t="shared" si="105"/>
        <v>32</v>
      </c>
      <c r="M233" s="11">
        <f>L233*100/E233</f>
        <v>1.4665444546287809</v>
      </c>
      <c r="N233" s="11">
        <v>76.5</v>
      </c>
      <c r="O233" s="11">
        <f>N233*100/E233</f>
        <v>3.5059578368469295</v>
      </c>
      <c r="P233" s="12" t="s">
        <v>68</v>
      </c>
      <c r="Q233" s="12">
        <v>27</v>
      </c>
      <c r="R233" s="13" t="s">
        <v>126</v>
      </c>
      <c r="S233" s="13">
        <v>2168</v>
      </c>
      <c r="T233" s="13">
        <v>169.3</v>
      </c>
      <c r="U233" s="14">
        <f t="shared" si="107"/>
        <v>7.8090405904059041</v>
      </c>
      <c r="V233" s="14">
        <v>35</v>
      </c>
      <c r="W233" s="14">
        <v>0</v>
      </c>
      <c r="X233" s="14">
        <v>0</v>
      </c>
      <c r="Y233" s="14">
        <v>13</v>
      </c>
      <c r="Z233" s="14">
        <f t="shared" si="106"/>
        <v>48</v>
      </c>
      <c r="AA233" s="14">
        <f t="shared" si="108"/>
        <v>2.2140221402214024</v>
      </c>
      <c r="AB233" s="14">
        <v>121.3</v>
      </c>
      <c r="AC233" s="62">
        <f t="shared" si="109"/>
        <v>5.5950184501845017</v>
      </c>
      <c r="AD233" s="64">
        <f t="shared" si="94"/>
        <v>-2.8365382989301935</v>
      </c>
    </row>
    <row r="234" spans="1:30" ht="15" hidden="1" outlineLevel="2" x14ac:dyDescent="0.25">
      <c r="A234" s="7">
        <v>27</v>
      </c>
      <c r="B234" s="8" t="s">
        <v>18</v>
      </c>
      <c r="C234" s="9" t="s">
        <v>68</v>
      </c>
      <c r="D234" s="10" t="s">
        <v>127</v>
      </c>
      <c r="E234" s="10">
        <v>874</v>
      </c>
      <c r="F234" s="10">
        <v>12.2</v>
      </c>
      <c r="G234" s="11">
        <f>F234*100/E234</f>
        <v>1.3958810068649885</v>
      </c>
      <c r="H234" s="11">
        <v>8</v>
      </c>
      <c r="I234" s="11">
        <v>0</v>
      </c>
      <c r="J234" s="11">
        <v>0</v>
      </c>
      <c r="K234" s="11">
        <v>4.2</v>
      </c>
      <c r="L234" s="11">
        <f t="shared" si="105"/>
        <v>12.2</v>
      </c>
      <c r="M234" s="11">
        <f>L234*100/E234</f>
        <v>1.3958810068649885</v>
      </c>
      <c r="N234" s="11">
        <v>0</v>
      </c>
      <c r="O234" s="11">
        <f>N234*100/E234</f>
        <v>0</v>
      </c>
      <c r="P234" s="12" t="s">
        <v>68</v>
      </c>
      <c r="Q234" s="12">
        <v>27</v>
      </c>
      <c r="R234" s="13" t="s">
        <v>127</v>
      </c>
      <c r="S234" s="13">
        <v>924.6</v>
      </c>
      <c r="T234" s="13">
        <v>12.8</v>
      </c>
      <c r="U234" s="14">
        <f t="shared" si="107"/>
        <v>1.3843824356478476</v>
      </c>
      <c r="V234" s="14">
        <v>4.8</v>
      </c>
      <c r="W234" s="14">
        <v>0</v>
      </c>
      <c r="X234" s="14">
        <v>2</v>
      </c>
      <c r="Y234" s="14">
        <v>6</v>
      </c>
      <c r="Z234" s="14">
        <f t="shared" si="106"/>
        <v>12.8</v>
      </c>
      <c r="AA234" s="14">
        <f t="shared" si="108"/>
        <v>1.3843824356478476</v>
      </c>
      <c r="AB234" s="14">
        <v>0</v>
      </c>
      <c r="AC234" s="62">
        <f t="shared" si="109"/>
        <v>0</v>
      </c>
      <c r="AD234" s="64">
        <f t="shared" si="94"/>
        <v>1.1498571217140929E-2</v>
      </c>
    </row>
    <row r="235" spans="1:30" ht="15" hidden="1" outlineLevel="2" x14ac:dyDescent="0.25">
      <c r="A235" s="7">
        <v>27</v>
      </c>
      <c r="B235" s="8" t="s">
        <v>18</v>
      </c>
      <c r="C235" s="9" t="s">
        <v>68</v>
      </c>
      <c r="D235" s="10" t="s">
        <v>128</v>
      </c>
      <c r="E235" s="10">
        <v>0</v>
      </c>
      <c r="F235" s="10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f t="shared" si="105"/>
        <v>0</v>
      </c>
      <c r="M235" s="11">
        <v>0</v>
      </c>
      <c r="N235" s="11">
        <v>0</v>
      </c>
      <c r="O235" s="11">
        <v>0</v>
      </c>
      <c r="P235" s="12" t="s">
        <v>68</v>
      </c>
      <c r="Q235" s="12">
        <v>27</v>
      </c>
      <c r="R235" s="13" t="s">
        <v>128</v>
      </c>
      <c r="S235" s="13">
        <v>121</v>
      </c>
      <c r="T235" s="13">
        <v>0</v>
      </c>
      <c r="U235" s="14">
        <f t="shared" si="107"/>
        <v>0</v>
      </c>
      <c r="V235" s="14">
        <v>0</v>
      </c>
      <c r="W235" s="14">
        <v>0</v>
      </c>
      <c r="X235" s="14">
        <v>0</v>
      </c>
      <c r="Y235" s="14">
        <v>0</v>
      </c>
      <c r="Z235" s="14">
        <f t="shared" si="106"/>
        <v>0</v>
      </c>
      <c r="AA235" s="14">
        <f t="shared" si="108"/>
        <v>0</v>
      </c>
      <c r="AB235" s="14">
        <v>0</v>
      </c>
      <c r="AC235" s="62">
        <f t="shared" si="109"/>
        <v>0</v>
      </c>
      <c r="AD235" s="64">
        <f t="shared" si="94"/>
        <v>0</v>
      </c>
    </row>
    <row r="236" spans="1:30" ht="15" outlineLevel="1" collapsed="1" x14ac:dyDescent="0.25">
      <c r="A236" s="7"/>
      <c r="B236" s="8" t="s">
        <v>102</v>
      </c>
      <c r="C236" s="9" t="s">
        <v>68</v>
      </c>
      <c r="D236" s="10"/>
      <c r="E236" s="10">
        <f>SUBTOTAL(9,E230:E235)</f>
        <v>5702.6</v>
      </c>
      <c r="F236" s="10">
        <f>SUBTOTAL(9,F230:F235)</f>
        <v>183.7</v>
      </c>
      <c r="G236" s="11">
        <f>F236*100/E236</f>
        <v>3.2213376354645247</v>
      </c>
      <c r="H236" s="11"/>
      <c r="I236" s="11"/>
      <c r="J236" s="11"/>
      <c r="K236" s="11"/>
      <c r="L236" s="11">
        <f>SUBTOTAL(9,L230:L235)</f>
        <v>77.600000000000009</v>
      </c>
      <c r="M236" s="11">
        <f>L236*100/E236</f>
        <v>1.3607828008276928</v>
      </c>
      <c r="N236" s="11">
        <f>SUBTOTAL(9,N230:N235)</f>
        <v>106.1</v>
      </c>
      <c r="O236" s="11">
        <f>N236*100/E236</f>
        <v>1.8605548346368321</v>
      </c>
      <c r="P236" s="12" t="s">
        <v>68</v>
      </c>
      <c r="Q236" s="12"/>
      <c r="R236" s="13"/>
      <c r="S236" s="13">
        <f>SUBTOTAL(9,S230:S235)</f>
        <v>5992.4800000000005</v>
      </c>
      <c r="T236" s="13">
        <f>SUBTOTAL(9,T230:T235)</f>
        <v>329.7</v>
      </c>
      <c r="U236" s="14">
        <f t="shared" si="107"/>
        <v>5.5018957092889753</v>
      </c>
      <c r="V236" s="14"/>
      <c r="W236" s="14"/>
      <c r="X236" s="14"/>
      <c r="Y236" s="14"/>
      <c r="Z236" s="14">
        <f>SUBTOTAL(9,Z230:Z235)</f>
        <v>111.39999999999999</v>
      </c>
      <c r="AA236" s="14">
        <f t="shared" si="108"/>
        <v>1.8589966090833843</v>
      </c>
      <c r="AB236" s="14">
        <f>SUBTOTAL(9,AB230:AB235)</f>
        <v>218.3</v>
      </c>
      <c r="AC236" s="62">
        <f t="shared" si="109"/>
        <v>3.6428991002055908</v>
      </c>
      <c r="AD236" s="64">
        <f t="shared" si="94"/>
        <v>-2.2805580738244506</v>
      </c>
    </row>
    <row r="237" spans="1:30" ht="15" hidden="1" outlineLevel="2" x14ac:dyDescent="0.25">
      <c r="A237" s="7">
        <v>90</v>
      </c>
      <c r="B237" s="8" t="s">
        <v>47</v>
      </c>
      <c r="C237" s="9" t="s">
        <v>68</v>
      </c>
      <c r="D237" s="10" t="s">
        <v>123</v>
      </c>
      <c r="E237" s="10"/>
      <c r="F237" s="10"/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2" t="s">
        <v>68</v>
      </c>
      <c r="Q237" s="12">
        <v>90</v>
      </c>
      <c r="R237" s="13" t="s">
        <v>123</v>
      </c>
      <c r="S237" s="13">
        <v>244</v>
      </c>
      <c r="T237" s="13">
        <v>2</v>
      </c>
      <c r="U237" s="14">
        <f t="shared" si="107"/>
        <v>0.81967213114754101</v>
      </c>
      <c r="V237" s="14">
        <v>2</v>
      </c>
      <c r="W237" s="14">
        <v>0</v>
      </c>
      <c r="X237" s="14">
        <v>0</v>
      </c>
      <c r="Y237" s="14">
        <v>0</v>
      </c>
      <c r="Z237" s="14">
        <f>V237+W237+X237+Y237</f>
        <v>2</v>
      </c>
      <c r="AA237" s="14">
        <f t="shared" si="108"/>
        <v>0.81967213114754101</v>
      </c>
      <c r="AB237" s="14">
        <v>0</v>
      </c>
      <c r="AC237" s="62">
        <f t="shared" si="109"/>
        <v>0</v>
      </c>
      <c r="AD237" s="64">
        <f t="shared" si="94"/>
        <v>-0.81967213114754101</v>
      </c>
    </row>
    <row r="238" spans="1:30" ht="15" hidden="1" outlineLevel="2" x14ac:dyDescent="0.25">
      <c r="A238" s="7">
        <v>90</v>
      </c>
      <c r="B238" s="8" t="s">
        <v>47</v>
      </c>
      <c r="C238" s="9" t="s">
        <v>68</v>
      </c>
      <c r="D238" s="10" t="s">
        <v>124</v>
      </c>
      <c r="E238" s="10"/>
      <c r="F238" s="10"/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2" t="s">
        <v>68</v>
      </c>
      <c r="Q238" s="12">
        <v>90</v>
      </c>
      <c r="R238" s="13" t="s">
        <v>124</v>
      </c>
      <c r="S238" s="13">
        <v>599.20000000000005</v>
      </c>
      <c r="T238" s="13">
        <v>8.6199999999999992</v>
      </c>
      <c r="U238" s="14">
        <f t="shared" si="107"/>
        <v>1.4385847797062747</v>
      </c>
      <c r="V238" s="14">
        <v>8.6199999999999992</v>
      </c>
      <c r="W238" s="14">
        <v>0</v>
      </c>
      <c r="X238" s="14">
        <v>0</v>
      </c>
      <c r="Y238" s="14">
        <v>0</v>
      </c>
      <c r="Z238" s="14">
        <f>V238+W238+X238+Y238</f>
        <v>8.6199999999999992</v>
      </c>
      <c r="AA238" s="14">
        <f t="shared" si="108"/>
        <v>1.4385847797062747</v>
      </c>
      <c r="AB238" s="14">
        <v>0</v>
      </c>
      <c r="AC238" s="62">
        <f t="shared" si="109"/>
        <v>0</v>
      </c>
      <c r="AD238" s="64">
        <f t="shared" si="94"/>
        <v>-1.4385847797062747</v>
      </c>
    </row>
    <row r="239" spans="1:30" ht="15" hidden="1" outlineLevel="2" x14ac:dyDescent="0.25">
      <c r="A239" s="7">
        <v>90</v>
      </c>
      <c r="B239" s="8" t="s">
        <v>47</v>
      </c>
      <c r="C239" s="9" t="s">
        <v>68</v>
      </c>
      <c r="D239" s="10" t="s">
        <v>125</v>
      </c>
      <c r="E239" s="10"/>
      <c r="F239" s="10"/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2" t="s">
        <v>68</v>
      </c>
      <c r="Q239" s="12">
        <v>90</v>
      </c>
      <c r="R239" s="13" t="s">
        <v>125</v>
      </c>
      <c r="S239" s="13">
        <v>196</v>
      </c>
      <c r="T239" s="13">
        <v>0</v>
      </c>
      <c r="U239" s="14">
        <f t="shared" si="107"/>
        <v>0</v>
      </c>
      <c r="V239" s="14">
        <v>0</v>
      </c>
      <c r="W239" s="14">
        <v>0</v>
      </c>
      <c r="X239" s="14">
        <v>0</v>
      </c>
      <c r="Y239" s="14">
        <v>0</v>
      </c>
      <c r="Z239" s="14">
        <f>V239+W239+X239+Y239</f>
        <v>0</v>
      </c>
      <c r="AA239" s="14">
        <f t="shared" si="108"/>
        <v>0</v>
      </c>
      <c r="AB239" s="14">
        <v>0</v>
      </c>
      <c r="AC239" s="62">
        <f t="shared" si="109"/>
        <v>0</v>
      </c>
      <c r="AD239" s="64">
        <f t="shared" si="94"/>
        <v>0</v>
      </c>
    </row>
    <row r="240" spans="1:30" ht="15" hidden="1" outlineLevel="2" x14ac:dyDescent="0.25">
      <c r="A240" s="7">
        <v>90</v>
      </c>
      <c r="B240" s="8" t="s">
        <v>47</v>
      </c>
      <c r="C240" s="9" t="s">
        <v>68</v>
      </c>
      <c r="D240" s="10" t="s">
        <v>126</v>
      </c>
      <c r="E240" s="10"/>
      <c r="F240" s="10"/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12" t="s">
        <v>68</v>
      </c>
      <c r="Q240" s="12">
        <v>90</v>
      </c>
      <c r="R240" s="13" t="s">
        <v>126</v>
      </c>
      <c r="S240" s="13">
        <v>588</v>
      </c>
      <c r="T240" s="13">
        <v>7</v>
      </c>
      <c r="U240" s="14">
        <f t="shared" si="107"/>
        <v>1.1904761904761905</v>
      </c>
      <c r="V240" s="14">
        <v>7</v>
      </c>
      <c r="W240" s="14">
        <v>0</v>
      </c>
      <c r="X240" s="14">
        <v>0</v>
      </c>
      <c r="Y240" s="14">
        <v>0</v>
      </c>
      <c r="Z240" s="14">
        <f>V240+W240+X240+Y240</f>
        <v>7</v>
      </c>
      <c r="AA240" s="14">
        <f t="shared" si="108"/>
        <v>1.1904761904761905</v>
      </c>
      <c r="AB240" s="14">
        <v>0</v>
      </c>
      <c r="AC240" s="62">
        <f t="shared" si="109"/>
        <v>0</v>
      </c>
      <c r="AD240" s="64">
        <f t="shared" si="94"/>
        <v>-1.1904761904761905</v>
      </c>
    </row>
    <row r="241" spans="1:30" ht="15" hidden="1" outlineLevel="2" x14ac:dyDescent="0.25">
      <c r="A241" s="7">
        <v>90</v>
      </c>
      <c r="B241" s="8" t="s">
        <v>47</v>
      </c>
      <c r="C241" s="9" t="s">
        <v>68</v>
      </c>
      <c r="D241" s="10" t="s">
        <v>127</v>
      </c>
      <c r="E241" s="10"/>
      <c r="F241" s="10"/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2" t="s">
        <v>68</v>
      </c>
      <c r="Q241" s="12">
        <v>90</v>
      </c>
      <c r="R241" s="13" t="s">
        <v>127</v>
      </c>
      <c r="S241" s="13">
        <v>122</v>
      </c>
      <c r="T241" s="13">
        <v>0</v>
      </c>
      <c r="U241" s="14">
        <f t="shared" si="107"/>
        <v>0</v>
      </c>
      <c r="V241" s="14">
        <v>0</v>
      </c>
      <c r="W241" s="14">
        <v>0</v>
      </c>
      <c r="X241" s="14">
        <v>0</v>
      </c>
      <c r="Y241" s="14">
        <v>0</v>
      </c>
      <c r="Z241" s="14">
        <f>V241+W241+X241+Y241</f>
        <v>0</v>
      </c>
      <c r="AA241" s="14">
        <f t="shared" si="108"/>
        <v>0</v>
      </c>
      <c r="AB241" s="14">
        <v>0</v>
      </c>
      <c r="AC241" s="62">
        <f t="shared" si="109"/>
        <v>0</v>
      </c>
      <c r="AD241" s="64">
        <f t="shared" si="94"/>
        <v>0</v>
      </c>
    </row>
    <row r="242" spans="1:30" ht="15" outlineLevel="1" collapsed="1" x14ac:dyDescent="0.25">
      <c r="A242" s="7"/>
      <c r="B242" s="8" t="s">
        <v>103</v>
      </c>
      <c r="C242" s="9" t="s">
        <v>68</v>
      </c>
      <c r="D242" s="10"/>
      <c r="E242" s="10">
        <f>SUBTOTAL(9,E237:E241)</f>
        <v>0</v>
      </c>
      <c r="F242" s="10">
        <f>SUBTOTAL(9,F237:F241)</f>
        <v>0</v>
      </c>
      <c r="G242" s="11">
        <v>0</v>
      </c>
      <c r="H242" s="11"/>
      <c r="I242" s="11"/>
      <c r="J242" s="11"/>
      <c r="K242" s="11"/>
      <c r="L242" s="11">
        <f>SUBTOTAL(9,L237:L241)</f>
        <v>0</v>
      </c>
      <c r="M242" s="11">
        <v>0</v>
      </c>
      <c r="N242" s="11">
        <f>SUBTOTAL(9,N237:N241)</f>
        <v>0</v>
      </c>
      <c r="O242" s="11">
        <v>0</v>
      </c>
      <c r="P242" s="12" t="s">
        <v>68</v>
      </c>
      <c r="Q242" s="12"/>
      <c r="R242" s="13"/>
      <c r="S242" s="13">
        <f>SUBTOTAL(9,S237:S241)</f>
        <v>1749.2</v>
      </c>
      <c r="T242" s="13">
        <f>SUBTOTAL(9,T237:T241)</f>
        <v>17.619999999999997</v>
      </c>
      <c r="U242" s="14">
        <f t="shared" si="107"/>
        <v>1.0073176309169904</v>
      </c>
      <c r="V242" s="14"/>
      <c r="W242" s="14"/>
      <c r="X242" s="14"/>
      <c r="Y242" s="14"/>
      <c r="Z242" s="14">
        <f>SUBTOTAL(9,Z237:Z241)</f>
        <v>17.619999999999997</v>
      </c>
      <c r="AA242" s="14">
        <f t="shared" si="108"/>
        <v>1.0073176309169904</v>
      </c>
      <c r="AB242" s="14">
        <f>SUBTOTAL(9,AB237:AB241)</f>
        <v>0</v>
      </c>
      <c r="AC242" s="62">
        <f t="shared" si="109"/>
        <v>0</v>
      </c>
      <c r="AD242" s="64">
        <f t="shared" si="94"/>
        <v>-1.0073176309169904</v>
      </c>
    </row>
    <row r="243" spans="1:30" ht="15" hidden="1" outlineLevel="2" x14ac:dyDescent="0.25">
      <c r="A243" s="7" t="s">
        <v>7</v>
      </c>
      <c r="B243" s="8" t="s">
        <v>65</v>
      </c>
      <c r="C243" s="9" t="s">
        <v>70</v>
      </c>
      <c r="D243" s="10" t="s">
        <v>123</v>
      </c>
      <c r="E243" s="10">
        <v>287</v>
      </c>
      <c r="F243" s="10">
        <v>3</v>
      </c>
      <c r="G243" s="11">
        <f t="shared" ref="G243:G248" si="110">F243*100/E243</f>
        <v>1.0452961672473868</v>
      </c>
      <c r="H243" s="11">
        <v>1</v>
      </c>
      <c r="I243" s="11">
        <v>0</v>
      </c>
      <c r="J243" s="11">
        <v>2</v>
      </c>
      <c r="K243" s="11">
        <v>0</v>
      </c>
      <c r="L243" s="11">
        <f>H243+I243+J243+K243</f>
        <v>3</v>
      </c>
      <c r="M243" s="11">
        <f t="shared" ref="M243:M248" si="111">L243*100/E243</f>
        <v>1.0452961672473868</v>
      </c>
      <c r="N243" s="11">
        <v>0</v>
      </c>
      <c r="O243" s="11">
        <f t="shared" ref="O243:O248" si="112">N243*100/E243</f>
        <v>0</v>
      </c>
      <c r="P243" s="12"/>
      <c r="Q243" s="12"/>
      <c r="R243" s="13"/>
      <c r="S243" s="13"/>
      <c r="T243" s="13"/>
      <c r="U243" s="14">
        <v>0</v>
      </c>
      <c r="V243" s="14"/>
      <c r="W243" s="14"/>
      <c r="X243" s="14"/>
      <c r="Y243" s="14"/>
      <c r="Z243" s="14"/>
      <c r="AA243" s="14">
        <v>0</v>
      </c>
      <c r="AB243" s="14"/>
      <c r="AC243" s="62">
        <v>0</v>
      </c>
      <c r="AD243" s="64">
        <f t="shared" si="94"/>
        <v>1.0452961672473868</v>
      </c>
    </row>
    <row r="244" spans="1:30" ht="15" hidden="1" outlineLevel="2" x14ac:dyDescent="0.25">
      <c r="A244" s="7" t="s">
        <v>7</v>
      </c>
      <c r="B244" s="8" t="s">
        <v>65</v>
      </c>
      <c r="C244" s="9" t="s">
        <v>70</v>
      </c>
      <c r="D244" s="10" t="s">
        <v>124</v>
      </c>
      <c r="E244" s="10">
        <v>1051.81</v>
      </c>
      <c r="F244" s="10">
        <v>8</v>
      </c>
      <c r="G244" s="11">
        <f t="shared" si="110"/>
        <v>0.76059364333862589</v>
      </c>
      <c r="H244" s="11">
        <v>8</v>
      </c>
      <c r="I244" s="11">
        <v>0</v>
      </c>
      <c r="J244" s="11">
        <v>0</v>
      </c>
      <c r="K244" s="11">
        <v>0</v>
      </c>
      <c r="L244" s="11">
        <f>H244+I244+J244+K244</f>
        <v>8</v>
      </c>
      <c r="M244" s="11">
        <f t="shared" si="111"/>
        <v>0.76059364333862589</v>
      </c>
      <c r="N244" s="11">
        <v>0</v>
      </c>
      <c r="O244" s="11">
        <f t="shared" si="112"/>
        <v>0</v>
      </c>
      <c r="P244" s="12"/>
      <c r="Q244" s="12"/>
      <c r="R244" s="13"/>
      <c r="S244" s="13"/>
      <c r="T244" s="13"/>
      <c r="U244" s="14">
        <v>0</v>
      </c>
      <c r="V244" s="14"/>
      <c r="W244" s="14"/>
      <c r="X244" s="14"/>
      <c r="Y244" s="14"/>
      <c r="Z244" s="14"/>
      <c r="AA244" s="14">
        <v>0</v>
      </c>
      <c r="AB244" s="14"/>
      <c r="AC244" s="62">
        <v>0</v>
      </c>
      <c r="AD244" s="64">
        <f t="shared" si="94"/>
        <v>0.76059364333862589</v>
      </c>
    </row>
    <row r="245" spans="1:30" ht="15" hidden="1" outlineLevel="2" x14ac:dyDescent="0.25">
      <c r="A245" s="7" t="s">
        <v>7</v>
      </c>
      <c r="B245" s="8" t="s">
        <v>65</v>
      </c>
      <c r="C245" s="9" t="s">
        <v>70</v>
      </c>
      <c r="D245" s="10" t="s">
        <v>125</v>
      </c>
      <c r="E245" s="10">
        <v>2130</v>
      </c>
      <c r="F245" s="10">
        <v>46.18</v>
      </c>
      <c r="G245" s="11">
        <f t="shared" si="110"/>
        <v>2.1680751173708921</v>
      </c>
      <c r="H245" s="11">
        <v>18.38</v>
      </c>
      <c r="I245" s="11">
        <v>0</v>
      </c>
      <c r="J245" s="11">
        <v>2</v>
      </c>
      <c r="K245" s="11">
        <v>0</v>
      </c>
      <c r="L245" s="11">
        <f>H245+I245+J245+K245</f>
        <v>20.38</v>
      </c>
      <c r="M245" s="11">
        <f t="shared" si="111"/>
        <v>0.95680751173708922</v>
      </c>
      <c r="N245" s="11">
        <v>25.8</v>
      </c>
      <c r="O245" s="11">
        <f t="shared" si="112"/>
        <v>1.2112676056338028</v>
      </c>
      <c r="P245" s="12"/>
      <c r="Q245" s="12"/>
      <c r="R245" s="13"/>
      <c r="S245" s="13"/>
      <c r="T245" s="13"/>
      <c r="U245" s="14">
        <v>0</v>
      </c>
      <c r="V245" s="14"/>
      <c r="W245" s="14"/>
      <c r="X245" s="14"/>
      <c r="Y245" s="14"/>
      <c r="Z245" s="14"/>
      <c r="AA245" s="14">
        <v>0</v>
      </c>
      <c r="AB245" s="14"/>
      <c r="AC245" s="62">
        <v>0</v>
      </c>
      <c r="AD245" s="64">
        <f t="shared" si="94"/>
        <v>2.1680751173708921</v>
      </c>
    </row>
    <row r="246" spans="1:30" ht="15" hidden="1" outlineLevel="2" x14ac:dyDescent="0.25">
      <c r="A246" s="7" t="s">
        <v>7</v>
      </c>
      <c r="B246" s="8" t="s">
        <v>65</v>
      </c>
      <c r="C246" s="9" t="s">
        <v>70</v>
      </c>
      <c r="D246" s="10" t="s">
        <v>126</v>
      </c>
      <c r="E246" s="10">
        <v>1620.8</v>
      </c>
      <c r="F246" s="10">
        <v>88.54</v>
      </c>
      <c r="G246" s="11">
        <f t="shared" si="110"/>
        <v>5.462734452122409</v>
      </c>
      <c r="H246" s="11">
        <v>11.54</v>
      </c>
      <c r="I246" s="11">
        <v>0</v>
      </c>
      <c r="J246" s="11">
        <v>3</v>
      </c>
      <c r="K246" s="11">
        <v>12</v>
      </c>
      <c r="L246" s="11">
        <f>H246+I246+J246+K246</f>
        <v>26.54</v>
      </c>
      <c r="M246" s="11">
        <f t="shared" si="111"/>
        <v>1.6374629812438302</v>
      </c>
      <c r="N246" s="11">
        <v>62</v>
      </c>
      <c r="O246" s="11">
        <f t="shared" si="112"/>
        <v>3.8252714708785787</v>
      </c>
      <c r="P246" s="12"/>
      <c r="Q246" s="12"/>
      <c r="R246" s="13"/>
      <c r="S246" s="13"/>
      <c r="T246" s="13"/>
      <c r="U246" s="14">
        <v>0</v>
      </c>
      <c r="V246" s="14"/>
      <c r="W246" s="14"/>
      <c r="X246" s="14"/>
      <c r="Y246" s="14"/>
      <c r="Z246" s="14"/>
      <c r="AA246" s="14">
        <v>0</v>
      </c>
      <c r="AB246" s="14"/>
      <c r="AC246" s="62">
        <v>0</v>
      </c>
      <c r="AD246" s="64">
        <f t="shared" si="94"/>
        <v>5.462734452122409</v>
      </c>
    </row>
    <row r="247" spans="1:30" ht="15" hidden="1" outlineLevel="2" x14ac:dyDescent="0.25">
      <c r="A247" s="7" t="s">
        <v>7</v>
      </c>
      <c r="B247" s="8" t="s">
        <v>65</v>
      </c>
      <c r="C247" s="9" t="s">
        <v>70</v>
      </c>
      <c r="D247" s="10" t="s">
        <v>127</v>
      </c>
      <c r="E247" s="10">
        <v>690</v>
      </c>
      <c r="F247" s="10">
        <v>29</v>
      </c>
      <c r="G247" s="11">
        <f t="shared" si="110"/>
        <v>4.2028985507246377</v>
      </c>
      <c r="H247" s="11">
        <v>1</v>
      </c>
      <c r="I247" s="11">
        <v>0</v>
      </c>
      <c r="J247" s="11">
        <v>0</v>
      </c>
      <c r="K247" s="11">
        <v>17</v>
      </c>
      <c r="L247" s="11">
        <f>H247+I247+J247+K247</f>
        <v>18</v>
      </c>
      <c r="M247" s="11">
        <f t="shared" si="111"/>
        <v>2.6086956521739131</v>
      </c>
      <c r="N247" s="11">
        <v>11</v>
      </c>
      <c r="O247" s="11">
        <f t="shared" si="112"/>
        <v>1.5942028985507246</v>
      </c>
      <c r="P247" s="12"/>
      <c r="Q247" s="12"/>
      <c r="R247" s="13"/>
      <c r="S247" s="13"/>
      <c r="T247" s="13"/>
      <c r="U247" s="14">
        <v>0</v>
      </c>
      <c r="V247" s="14"/>
      <c r="W247" s="14"/>
      <c r="X247" s="14"/>
      <c r="Y247" s="14"/>
      <c r="Z247" s="14"/>
      <c r="AA247" s="14">
        <v>0</v>
      </c>
      <c r="AB247" s="14"/>
      <c r="AC247" s="62">
        <v>0</v>
      </c>
      <c r="AD247" s="64">
        <f t="shared" si="94"/>
        <v>4.2028985507246377</v>
      </c>
    </row>
    <row r="248" spans="1:30" ht="15" outlineLevel="1" collapsed="1" x14ac:dyDescent="0.25">
      <c r="A248" s="7"/>
      <c r="B248" s="8" t="s">
        <v>104</v>
      </c>
      <c r="C248" s="9" t="s">
        <v>70</v>
      </c>
      <c r="D248" s="10"/>
      <c r="E248" s="10">
        <f>SUBTOTAL(9,E243:E247)</f>
        <v>5779.61</v>
      </c>
      <c r="F248" s="10">
        <f>SUBTOTAL(9,F243:F247)</f>
        <v>174.72</v>
      </c>
      <c r="G248" s="11">
        <f t="shared" si="110"/>
        <v>3.0230413470805124</v>
      </c>
      <c r="H248" s="11"/>
      <c r="I248" s="11"/>
      <c r="J248" s="11"/>
      <c r="K248" s="11"/>
      <c r="L248" s="11">
        <f>SUBTOTAL(9,L243:L247)</f>
        <v>75.92</v>
      </c>
      <c r="M248" s="11">
        <f t="shared" si="111"/>
        <v>1.3135834424814132</v>
      </c>
      <c r="N248" s="11">
        <f>SUBTOTAL(9,N243:N247)</f>
        <v>98.8</v>
      </c>
      <c r="O248" s="11">
        <f t="shared" si="112"/>
        <v>1.7094579045990994</v>
      </c>
      <c r="P248" s="12" t="s">
        <v>70</v>
      </c>
      <c r="Q248" s="12"/>
      <c r="R248" s="13"/>
      <c r="S248" s="13">
        <f>SUBTOTAL(9,S243:S247)</f>
        <v>0</v>
      </c>
      <c r="T248" s="13">
        <f>SUBTOTAL(9,T243:T247)</f>
        <v>0</v>
      </c>
      <c r="U248" s="14">
        <v>0</v>
      </c>
      <c r="V248" s="14"/>
      <c r="W248" s="14"/>
      <c r="X248" s="14"/>
      <c r="Y248" s="14"/>
      <c r="Z248" s="14">
        <f>SUBTOTAL(9,Z243:Z247)</f>
        <v>0</v>
      </c>
      <c r="AA248" s="14">
        <v>0</v>
      </c>
      <c r="AB248" s="14">
        <f>SUBTOTAL(9,AB243:AB247)</f>
        <v>0</v>
      </c>
      <c r="AC248" s="62">
        <v>0</v>
      </c>
      <c r="AD248" s="64">
        <f t="shared" si="94"/>
        <v>3.0230413470805124</v>
      </c>
    </row>
    <row r="249" spans="1:30" ht="15" hidden="1" outlineLevel="2" x14ac:dyDescent="0.25">
      <c r="A249" s="7">
        <v>28</v>
      </c>
      <c r="B249" s="8" t="s">
        <v>19</v>
      </c>
      <c r="C249" s="9" t="s">
        <v>68</v>
      </c>
      <c r="D249" s="10" t="s">
        <v>122</v>
      </c>
      <c r="E249" s="10">
        <v>0</v>
      </c>
      <c r="F249" s="10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f t="shared" ref="L249:L255" si="113">H249+I249+J249+K249</f>
        <v>0</v>
      </c>
      <c r="M249" s="11">
        <v>0</v>
      </c>
      <c r="N249" s="11">
        <v>0</v>
      </c>
      <c r="O249" s="11">
        <v>0</v>
      </c>
      <c r="P249" s="12" t="s">
        <v>68</v>
      </c>
      <c r="Q249" s="12">
        <v>28</v>
      </c>
      <c r="R249" s="13" t="s">
        <v>122</v>
      </c>
      <c r="S249" s="13">
        <v>0</v>
      </c>
      <c r="T249" s="13">
        <v>0</v>
      </c>
      <c r="U249" s="14">
        <v>0</v>
      </c>
      <c r="V249" s="14">
        <v>0</v>
      </c>
      <c r="W249" s="14">
        <v>0</v>
      </c>
      <c r="X249" s="14">
        <v>0</v>
      </c>
      <c r="Y249" s="14">
        <v>0</v>
      </c>
      <c r="Z249" s="14">
        <f t="shared" ref="Z249:Z255" si="114">V249+W249+X249+Y249</f>
        <v>0</v>
      </c>
      <c r="AA249" s="14">
        <v>0</v>
      </c>
      <c r="AB249" s="14">
        <v>0</v>
      </c>
      <c r="AC249" s="62">
        <v>0</v>
      </c>
      <c r="AD249" s="64">
        <f t="shared" si="94"/>
        <v>0</v>
      </c>
    </row>
    <row r="250" spans="1:30" ht="15" hidden="1" outlineLevel="2" x14ac:dyDescent="0.25">
      <c r="A250" s="7">
        <v>28</v>
      </c>
      <c r="B250" s="8" t="s">
        <v>19</v>
      </c>
      <c r="C250" s="9" t="s">
        <v>68</v>
      </c>
      <c r="D250" s="10" t="s">
        <v>123</v>
      </c>
      <c r="E250" s="10">
        <v>2148.02</v>
      </c>
      <c r="F250" s="10">
        <v>44.44</v>
      </c>
      <c r="G250" s="11">
        <f t="shared" ref="G250:G261" si="115">F250*100/E250</f>
        <v>2.0688820402044672</v>
      </c>
      <c r="H250" s="11">
        <v>32.200000000000003</v>
      </c>
      <c r="I250" s="11">
        <v>0</v>
      </c>
      <c r="J250" s="11">
        <v>3.32</v>
      </c>
      <c r="K250" s="11">
        <v>2</v>
      </c>
      <c r="L250" s="11">
        <f t="shared" si="113"/>
        <v>37.520000000000003</v>
      </c>
      <c r="M250" s="11">
        <f t="shared" ref="M250:M261" si="116">L250*100/E250</f>
        <v>1.7467248908296946</v>
      </c>
      <c r="N250" s="11">
        <v>6.92</v>
      </c>
      <c r="O250" s="11">
        <f t="shared" ref="O250:O261" si="117">N250*100/E250</f>
        <v>0.32215714937477302</v>
      </c>
      <c r="P250" s="12" t="s">
        <v>68</v>
      </c>
      <c r="Q250" s="12">
        <v>28</v>
      </c>
      <c r="R250" s="13" t="s">
        <v>123</v>
      </c>
      <c r="S250" s="13">
        <v>1425.3</v>
      </c>
      <c r="T250" s="13">
        <v>33.72</v>
      </c>
      <c r="U250" s="14">
        <f t="shared" ref="U250:U261" si="118">T250*100/S250</f>
        <v>2.365817722584719</v>
      </c>
      <c r="V250" s="14">
        <v>30.12</v>
      </c>
      <c r="W250" s="14">
        <v>0</v>
      </c>
      <c r="X250" s="14">
        <v>0</v>
      </c>
      <c r="Y250" s="14">
        <v>0</v>
      </c>
      <c r="Z250" s="14">
        <f t="shared" si="114"/>
        <v>30.12</v>
      </c>
      <c r="AA250" s="14">
        <f t="shared" ref="AA250:AA261" si="119">Z250*100/S250</f>
        <v>2.1132393180383078</v>
      </c>
      <c r="AB250" s="14">
        <v>3.6</v>
      </c>
      <c r="AC250" s="62">
        <f t="shared" ref="AC250:AC261" si="120">AB250*100/S250</f>
        <v>0.25257840454641128</v>
      </c>
      <c r="AD250" s="64">
        <f t="shared" si="94"/>
        <v>-0.29693568238025181</v>
      </c>
    </row>
    <row r="251" spans="1:30" ht="15" hidden="1" outlineLevel="2" x14ac:dyDescent="0.25">
      <c r="A251" s="7">
        <v>28</v>
      </c>
      <c r="B251" s="8" t="s">
        <v>19</v>
      </c>
      <c r="C251" s="9" t="s">
        <v>68</v>
      </c>
      <c r="D251" s="10" t="s">
        <v>124</v>
      </c>
      <c r="E251" s="10">
        <v>12319.42</v>
      </c>
      <c r="F251" s="10">
        <v>846.53</v>
      </c>
      <c r="G251" s="11">
        <f t="shared" si="115"/>
        <v>6.8715085612796702</v>
      </c>
      <c r="H251" s="11">
        <v>243.8</v>
      </c>
      <c r="I251" s="11">
        <v>0</v>
      </c>
      <c r="J251" s="11">
        <v>23.7</v>
      </c>
      <c r="K251" s="11">
        <v>78.3</v>
      </c>
      <c r="L251" s="11">
        <f t="shared" si="113"/>
        <v>345.8</v>
      </c>
      <c r="M251" s="11">
        <f t="shared" si="116"/>
        <v>2.8069503272069625</v>
      </c>
      <c r="N251" s="11">
        <v>500.73</v>
      </c>
      <c r="O251" s="11">
        <f t="shared" si="117"/>
        <v>4.0645582340727078</v>
      </c>
      <c r="P251" s="12" t="s">
        <v>68</v>
      </c>
      <c r="Q251" s="12">
        <v>28</v>
      </c>
      <c r="R251" s="13" t="s">
        <v>124</v>
      </c>
      <c r="S251" s="13">
        <v>11027.32</v>
      </c>
      <c r="T251" s="13">
        <v>623.76</v>
      </c>
      <c r="U251" s="14">
        <f t="shared" si="118"/>
        <v>5.6564967734680778</v>
      </c>
      <c r="V251" s="14">
        <v>158.62</v>
      </c>
      <c r="W251" s="14">
        <v>1</v>
      </c>
      <c r="X251" s="14">
        <v>2.8</v>
      </c>
      <c r="Y251" s="14">
        <v>87.3</v>
      </c>
      <c r="Z251" s="14">
        <f t="shared" si="114"/>
        <v>249.72000000000003</v>
      </c>
      <c r="AA251" s="14">
        <f t="shared" si="119"/>
        <v>2.2645574808747733</v>
      </c>
      <c r="AB251" s="14">
        <v>374.04</v>
      </c>
      <c r="AC251" s="62">
        <f t="shared" si="120"/>
        <v>3.3919392925933045</v>
      </c>
      <c r="AD251" s="64">
        <f t="shared" si="94"/>
        <v>1.2150117878115925</v>
      </c>
    </row>
    <row r="252" spans="1:30" ht="15" hidden="1" outlineLevel="2" x14ac:dyDescent="0.25">
      <c r="A252" s="7">
        <v>28</v>
      </c>
      <c r="B252" s="8" t="s">
        <v>19</v>
      </c>
      <c r="C252" s="9" t="s">
        <v>68</v>
      </c>
      <c r="D252" s="10" t="s">
        <v>125</v>
      </c>
      <c r="E252" s="10">
        <v>8372.41</v>
      </c>
      <c r="F252" s="10">
        <v>568.67999999999995</v>
      </c>
      <c r="G252" s="11">
        <f t="shared" si="115"/>
        <v>6.7923095022818991</v>
      </c>
      <c r="H252" s="11">
        <v>152.80000000000001</v>
      </c>
      <c r="I252" s="11">
        <v>0</v>
      </c>
      <c r="J252" s="11">
        <v>24.75</v>
      </c>
      <c r="K252" s="11">
        <v>87.03</v>
      </c>
      <c r="L252" s="11">
        <f t="shared" si="113"/>
        <v>264.58000000000004</v>
      </c>
      <c r="M252" s="11">
        <f t="shared" si="116"/>
        <v>3.160141464643992</v>
      </c>
      <c r="N252" s="11">
        <v>304.10000000000002</v>
      </c>
      <c r="O252" s="11">
        <f t="shared" si="117"/>
        <v>3.6321680376379089</v>
      </c>
      <c r="P252" s="12" t="s">
        <v>68</v>
      </c>
      <c r="Q252" s="12">
        <v>28</v>
      </c>
      <c r="R252" s="13" t="s">
        <v>125</v>
      </c>
      <c r="S252" s="13">
        <v>7207.77</v>
      </c>
      <c r="T252" s="13">
        <v>374</v>
      </c>
      <c r="U252" s="14">
        <f t="shared" si="118"/>
        <v>5.1888448160804241</v>
      </c>
      <c r="V252" s="14">
        <v>124.1</v>
      </c>
      <c r="W252" s="14">
        <v>0</v>
      </c>
      <c r="X252" s="14">
        <v>7</v>
      </c>
      <c r="Y252" s="14">
        <v>34.5</v>
      </c>
      <c r="Z252" s="14">
        <f t="shared" si="114"/>
        <v>165.6</v>
      </c>
      <c r="AA252" s="14">
        <f t="shared" si="119"/>
        <v>2.297520592360744</v>
      </c>
      <c r="AB252" s="14">
        <v>208.4</v>
      </c>
      <c r="AC252" s="62">
        <f t="shared" si="120"/>
        <v>2.8913242237196801</v>
      </c>
      <c r="AD252" s="64">
        <f t="shared" si="94"/>
        <v>1.603464686201475</v>
      </c>
    </row>
    <row r="253" spans="1:30" ht="15" hidden="1" outlineLevel="2" x14ac:dyDescent="0.25">
      <c r="A253" s="7">
        <v>28</v>
      </c>
      <c r="B253" s="8" t="s">
        <v>19</v>
      </c>
      <c r="C253" s="9" t="s">
        <v>68</v>
      </c>
      <c r="D253" s="10" t="s">
        <v>126</v>
      </c>
      <c r="E253" s="10">
        <v>10515.05</v>
      </c>
      <c r="F253" s="10">
        <v>846.41</v>
      </c>
      <c r="G253" s="11">
        <f t="shared" si="115"/>
        <v>8.0495099880647274</v>
      </c>
      <c r="H253" s="11">
        <v>239.77</v>
      </c>
      <c r="I253" s="11">
        <v>3</v>
      </c>
      <c r="J253" s="11">
        <v>23.44</v>
      </c>
      <c r="K253" s="11">
        <v>117.38</v>
      </c>
      <c r="L253" s="11">
        <f t="shared" si="113"/>
        <v>383.59000000000003</v>
      </c>
      <c r="M253" s="11">
        <f t="shared" si="116"/>
        <v>3.64800928193399</v>
      </c>
      <c r="N253" s="11">
        <v>462.82</v>
      </c>
      <c r="O253" s="11">
        <f t="shared" si="117"/>
        <v>4.4015007061307365</v>
      </c>
      <c r="P253" s="12" t="s">
        <v>68</v>
      </c>
      <c r="Q253" s="12">
        <v>28</v>
      </c>
      <c r="R253" s="13" t="s">
        <v>126</v>
      </c>
      <c r="S253" s="13">
        <v>10183.82</v>
      </c>
      <c r="T253" s="13">
        <v>713.62</v>
      </c>
      <c r="U253" s="14">
        <f t="shared" si="118"/>
        <v>7.0073901541857575</v>
      </c>
      <c r="V253" s="14">
        <v>215.89</v>
      </c>
      <c r="W253" s="14">
        <v>0</v>
      </c>
      <c r="X253" s="14">
        <v>20</v>
      </c>
      <c r="Y253" s="14">
        <v>126.58</v>
      </c>
      <c r="Z253" s="14">
        <f t="shared" si="114"/>
        <v>362.46999999999997</v>
      </c>
      <c r="AA253" s="14">
        <f t="shared" si="119"/>
        <v>3.5592734357048732</v>
      </c>
      <c r="AB253" s="14">
        <v>351.15</v>
      </c>
      <c r="AC253" s="62">
        <f t="shared" si="120"/>
        <v>3.4481167184808843</v>
      </c>
      <c r="AD253" s="64">
        <f t="shared" si="94"/>
        <v>1.0421198338789699</v>
      </c>
    </row>
    <row r="254" spans="1:30" ht="15" hidden="1" outlineLevel="2" x14ac:dyDescent="0.25">
      <c r="A254" s="7">
        <v>28</v>
      </c>
      <c r="B254" s="8" t="s">
        <v>19</v>
      </c>
      <c r="C254" s="9" t="s">
        <v>68</v>
      </c>
      <c r="D254" s="10" t="s">
        <v>127</v>
      </c>
      <c r="E254" s="10">
        <v>6473.6</v>
      </c>
      <c r="F254" s="10">
        <v>513.97</v>
      </c>
      <c r="G254" s="11">
        <f t="shared" si="115"/>
        <v>7.9394772614928319</v>
      </c>
      <c r="H254" s="11">
        <v>92.45</v>
      </c>
      <c r="I254" s="11">
        <v>0</v>
      </c>
      <c r="J254" s="11">
        <v>14.5</v>
      </c>
      <c r="K254" s="11">
        <v>77.400000000000006</v>
      </c>
      <c r="L254" s="11">
        <f t="shared" si="113"/>
        <v>184.35000000000002</v>
      </c>
      <c r="M254" s="11">
        <f t="shared" si="116"/>
        <v>2.8477199703410778</v>
      </c>
      <c r="N254" s="11">
        <v>329.62</v>
      </c>
      <c r="O254" s="11">
        <f t="shared" si="117"/>
        <v>5.0917572911517546</v>
      </c>
      <c r="P254" s="12" t="s">
        <v>68</v>
      </c>
      <c r="Q254" s="12">
        <v>28</v>
      </c>
      <c r="R254" s="13" t="s">
        <v>127</v>
      </c>
      <c r="S254" s="13">
        <v>7164.91</v>
      </c>
      <c r="T254" s="13">
        <v>712.06</v>
      </c>
      <c r="U254" s="14">
        <f t="shared" si="118"/>
        <v>9.9381569342811016</v>
      </c>
      <c r="V254" s="14">
        <v>72.56</v>
      </c>
      <c r="W254" s="14">
        <v>0</v>
      </c>
      <c r="X254" s="14">
        <v>46.4</v>
      </c>
      <c r="Y254" s="14">
        <v>115.4</v>
      </c>
      <c r="Z254" s="14">
        <f t="shared" si="114"/>
        <v>234.36</v>
      </c>
      <c r="AA254" s="14">
        <f t="shared" si="119"/>
        <v>3.2709412958432136</v>
      </c>
      <c r="AB254" s="14">
        <v>477.7</v>
      </c>
      <c r="AC254" s="62">
        <f t="shared" si="120"/>
        <v>6.6672156384378871</v>
      </c>
      <c r="AD254" s="64">
        <f t="shared" si="94"/>
        <v>-1.9986796727882696</v>
      </c>
    </row>
    <row r="255" spans="1:30" ht="15" hidden="1" outlineLevel="2" x14ac:dyDescent="0.25">
      <c r="A255" s="7">
        <v>28</v>
      </c>
      <c r="B255" s="8" t="s">
        <v>19</v>
      </c>
      <c r="C255" s="9" t="s">
        <v>68</v>
      </c>
      <c r="D255" s="10" t="s">
        <v>128</v>
      </c>
      <c r="E255" s="10">
        <v>114</v>
      </c>
      <c r="F255" s="10">
        <v>0</v>
      </c>
      <c r="G255" s="11">
        <f t="shared" si="115"/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f t="shared" si="113"/>
        <v>0</v>
      </c>
      <c r="M255" s="11">
        <f t="shared" si="116"/>
        <v>0</v>
      </c>
      <c r="N255" s="11">
        <v>0</v>
      </c>
      <c r="O255" s="11">
        <f t="shared" si="117"/>
        <v>0</v>
      </c>
      <c r="P255" s="12" t="s">
        <v>68</v>
      </c>
      <c r="Q255" s="12">
        <v>28</v>
      </c>
      <c r="R255" s="13" t="s">
        <v>128</v>
      </c>
      <c r="S255" s="13">
        <v>216</v>
      </c>
      <c r="T255" s="13">
        <v>1</v>
      </c>
      <c r="U255" s="14">
        <f t="shared" si="118"/>
        <v>0.46296296296296297</v>
      </c>
      <c r="V255" s="14">
        <v>1</v>
      </c>
      <c r="W255" s="14">
        <v>0</v>
      </c>
      <c r="X255" s="14">
        <v>0</v>
      </c>
      <c r="Y255" s="14">
        <v>0</v>
      </c>
      <c r="Z255" s="14">
        <f t="shared" si="114"/>
        <v>1</v>
      </c>
      <c r="AA255" s="14">
        <f t="shared" si="119"/>
        <v>0.46296296296296297</v>
      </c>
      <c r="AB255" s="14">
        <v>0</v>
      </c>
      <c r="AC255" s="62">
        <f t="shared" si="120"/>
        <v>0</v>
      </c>
      <c r="AD255" s="64">
        <f t="shared" si="94"/>
        <v>-0.46296296296296297</v>
      </c>
    </row>
    <row r="256" spans="1:30" ht="15" outlineLevel="1" collapsed="1" x14ac:dyDescent="0.25">
      <c r="A256" s="7"/>
      <c r="B256" s="8" t="s">
        <v>105</v>
      </c>
      <c r="C256" s="9" t="s">
        <v>68</v>
      </c>
      <c r="D256" s="10"/>
      <c r="E256" s="10">
        <f>SUBTOTAL(9,E249:E255)</f>
        <v>39942.499999999993</v>
      </c>
      <c r="F256" s="10">
        <f>SUBTOTAL(9,F249:F255)</f>
        <v>2820.0299999999997</v>
      </c>
      <c r="G256" s="11">
        <f t="shared" si="115"/>
        <v>7.06022407210365</v>
      </c>
      <c r="H256" s="11"/>
      <c r="I256" s="11"/>
      <c r="J256" s="11"/>
      <c r="K256" s="11"/>
      <c r="L256" s="11">
        <f>SUBTOTAL(9,L249:L255)</f>
        <v>1215.8400000000001</v>
      </c>
      <c r="M256" s="11">
        <f t="shared" si="116"/>
        <v>3.0439757150904434</v>
      </c>
      <c r="N256" s="11">
        <f>SUBTOTAL(9,N249:N255)</f>
        <v>1604.19</v>
      </c>
      <c r="O256" s="11">
        <f t="shared" si="117"/>
        <v>4.0162483570132075</v>
      </c>
      <c r="P256" s="12" t="s">
        <v>68</v>
      </c>
      <c r="Q256" s="12"/>
      <c r="R256" s="13"/>
      <c r="S256" s="13">
        <f>SUBTOTAL(9,S249:S255)</f>
        <v>37225.119999999995</v>
      </c>
      <c r="T256" s="13">
        <f>SUBTOTAL(9,T249:T255)</f>
        <v>2458.16</v>
      </c>
      <c r="U256" s="14">
        <f t="shared" si="118"/>
        <v>6.603497853062664</v>
      </c>
      <c r="V256" s="14"/>
      <c r="W256" s="14"/>
      <c r="X256" s="14"/>
      <c r="Y256" s="14"/>
      <c r="Z256" s="14">
        <f>SUBTOTAL(9,Z249:Z255)</f>
        <v>1043.27</v>
      </c>
      <c r="AA256" s="14">
        <f t="shared" si="119"/>
        <v>2.8025967411253481</v>
      </c>
      <c r="AB256" s="14">
        <f>SUBTOTAL(9,AB249:AB255)</f>
        <v>1414.89</v>
      </c>
      <c r="AC256" s="62">
        <f t="shared" si="120"/>
        <v>3.8009011119373159</v>
      </c>
      <c r="AD256" s="64">
        <f t="shared" si="94"/>
        <v>0.45672621904098598</v>
      </c>
    </row>
    <row r="257" spans="1:30" ht="15" hidden="1" outlineLevel="2" x14ac:dyDescent="0.25">
      <c r="A257" s="7">
        <v>30</v>
      </c>
      <c r="B257" s="8" t="s">
        <v>20</v>
      </c>
      <c r="C257" s="9" t="s">
        <v>68</v>
      </c>
      <c r="D257" s="10" t="s">
        <v>123</v>
      </c>
      <c r="E257" s="10">
        <v>374.81</v>
      </c>
      <c r="F257" s="10">
        <v>34.75</v>
      </c>
      <c r="G257" s="11">
        <f t="shared" si="115"/>
        <v>9.2713641578399724</v>
      </c>
      <c r="H257" s="11">
        <v>1.35</v>
      </c>
      <c r="I257" s="11">
        <v>0</v>
      </c>
      <c r="J257" s="11">
        <v>0.5</v>
      </c>
      <c r="K257" s="11">
        <v>0</v>
      </c>
      <c r="L257" s="11">
        <f t="shared" ref="L257:L262" si="121">H257+I257+J257+K257</f>
        <v>1.85</v>
      </c>
      <c r="M257" s="11">
        <f t="shared" si="116"/>
        <v>0.49358341559723595</v>
      </c>
      <c r="N257" s="11">
        <v>32.9</v>
      </c>
      <c r="O257" s="11">
        <f t="shared" si="117"/>
        <v>8.7777807422427365</v>
      </c>
      <c r="P257" s="12" t="s">
        <v>68</v>
      </c>
      <c r="Q257" s="12">
        <v>30</v>
      </c>
      <c r="R257" s="13" t="s">
        <v>123</v>
      </c>
      <c r="S257" s="13">
        <v>381.72</v>
      </c>
      <c r="T257" s="13">
        <v>24.2</v>
      </c>
      <c r="U257" s="14">
        <f t="shared" si="118"/>
        <v>6.3397254532117779</v>
      </c>
      <c r="V257" s="14">
        <v>9</v>
      </c>
      <c r="W257" s="14">
        <v>0</v>
      </c>
      <c r="X257" s="14">
        <v>0</v>
      </c>
      <c r="Y257" s="14">
        <v>15</v>
      </c>
      <c r="Z257" s="14">
        <f t="shared" ref="Z257:Z262" si="122">V257+W257+X257+Y257</f>
        <v>24</v>
      </c>
      <c r="AA257" s="14">
        <f t="shared" si="119"/>
        <v>6.287331027978623</v>
      </c>
      <c r="AB257" s="14">
        <v>0.2</v>
      </c>
      <c r="AC257" s="62">
        <f t="shared" si="120"/>
        <v>5.2394425233155191E-2</v>
      </c>
      <c r="AD257" s="64">
        <f t="shared" si="94"/>
        <v>2.9316387046281944</v>
      </c>
    </row>
    <row r="258" spans="1:30" ht="15" hidden="1" outlineLevel="2" x14ac:dyDescent="0.25">
      <c r="A258" s="7">
        <v>30</v>
      </c>
      <c r="B258" s="8" t="s">
        <v>20</v>
      </c>
      <c r="C258" s="9" t="s">
        <v>68</v>
      </c>
      <c r="D258" s="10" t="s">
        <v>124</v>
      </c>
      <c r="E258" s="10">
        <v>1559.37</v>
      </c>
      <c r="F258" s="10">
        <v>63</v>
      </c>
      <c r="G258" s="11">
        <f t="shared" si="115"/>
        <v>4.0400931145270205</v>
      </c>
      <c r="H258" s="11">
        <v>35.700000000000003</v>
      </c>
      <c r="I258" s="11">
        <v>0</v>
      </c>
      <c r="J258" s="11">
        <v>5.2</v>
      </c>
      <c r="K258" s="11">
        <v>20.5</v>
      </c>
      <c r="L258" s="11">
        <f t="shared" si="121"/>
        <v>61.400000000000006</v>
      </c>
      <c r="M258" s="11">
        <f t="shared" si="116"/>
        <v>3.9374875751104623</v>
      </c>
      <c r="N258" s="11">
        <v>1.6</v>
      </c>
      <c r="O258" s="11">
        <f t="shared" si="117"/>
        <v>0.10260553941655925</v>
      </c>
      <c r="P258" s="12" t="s">
        <v>68</v>
      </c>
      <c r="Q258" s="12">
        <v>30</v>
      </c>
      <c r="R258" s="13" t="s">
        <v>124</v>
      </c>
      <c r="S258" s="13">
        <v>1352.46</v>
      </c>
      <c r="T258" s="13">
        <v>38.9</v>
      </c>
      <c r="U258" s="14">
        <f t="shared" si="118"/>
        <v>2.8762403324312733</v>
      </c>
      <c r="V258" s="14">
        <v>29</v>
      </c>
      <c r="W258" s="14">
        <v>1.6</v>
      </c>
      <c r="X258" s="14">
        <v>0</v>
      </c>
      <c r="Y258" s="14">
        <v>4</v>
      </c>
      <c r="Z258" s="14">
        <f t="shared" si="122"/>
        <v>34.6</v>
      </c>
      <c r="AA258" s="14">
        <f t="shared" si="119"/>
        <v>2.5583011697203615</v>
      </c>
      <c r="AB258" s="14">
        <v>4.3</v>
      </c>
      <c r="AC258" s="62">
        <f t="shared" si="120"/>
        <v>0.31793916271091194</v>
      </c>
      <c r="AD258" s="64">
        <f t="shared" si="94"/>
        <v>1.1638527820957472</v>
      </c>
    </row>
    <row r="259" spans="1:30" ht="15" hidden="1" outlineLevel="2" x14ac:dyDescent="0.25">
      <c r="A259" s="7">
        <v>30</v>
      </c>
      <c r="B259" s="8" t="s">
        <v>20</v>
      </c>
      <c r="C259" s="9" t="s">
        <v>68</v>
      </c>
      <c r="D259" s="10" t="s">
        <v>125</v>
      </c>
      <c r="E259" s="10">
        <v>3148.79</v>
      </c>
      <c r="F259" s="10">
        <v>70.7</v>
      </c>
      <c r="G259" s="11">
        <f t="shared" si="115"/>
        <v>2.2453069274229147</v>
      </c>
      <c r="H259" s="11">
        <v>46.9</v>
      </c>
      <c r="I259" s="11">
        <v>0</v>
      </c>
      <c r="J259" s="11">
        <v>3</v>
      </c>
      <c r="K259" s="11">
        <v>7</v>
      </c>
      <c r="L259" s="11">
        <f t="shared" si="121"/>
        <v>56.9</v>
      </c>
      <c r="M259" s="11">
        <f t="shared" si="116"/>
        <v>1.8070433404577633</v>
      </c>
      <c r="N259" s="11">
        <v>13.8</v>
      </c>
      <c r="O259" s="11">
        <f t="shared" si="117"/>
        <v>0.43826358696515172</v>
      </c>
      <c r="P259" s="12" t="s">
        <v>68</v>
      </c>
      <c r="Q259" s="12">
        <v>30</v>
      </c>
      <c r="R259" s="13" t="s">
        <v>125</v>
      </c>
      <c r="S259" s="13">
        <v>2429.4</v>
      </c>
      <c r="T259" s="13">
        <v>194.83</v>
      </c>
      <c r="U259" s="14">
        <f t="shared" si="118"/>
        <v>8.0196756400757394</v>
      </c>
      <c r="V259" s="14">
        <v>46.9</v>
      </c>
      <c r="W259" s="14">
        <v>1.6</v>
      </c>
      <c r="X259" s="14">
        <v>9</v>
      </c>
      <c r="Y259" s="14">
        <v>0</v>
      </c>
      <c r="Z259" s="14">
        <f t="shared" si="122"/>
        <v>57.5</v>
      </c>
      <c r="AA259" s="14">
        <f t="shared" si="119"/>
        <v>2.3668395488598009</v>
      </c>
      <c r="AB259" s="14">
        <v>137.33000000000001</v>
      </c>
      <c r="AC259" s="62">
        <f t="shared" si="120"/>
        <v>5.6528360912159386</v>
      </c>
      <c r="AD259" s="64">
        <f t="shared" ref="AD259:AD322" si="123">G259-U259</f>
        <v>-5.7743687126528247</v>
      </c>
    </row>
    <row r="260" spans="1:30" ht="15" hidden="1" outlineLevel="2" x14ac:dyDescent="0.25">
      <c r="A260" s="7">
        <v>30</v>
      </c>
      <c r="B260" s="8" t="s">
        <v>20</v>
      </c>
      <c r="C260" s="9" t="s">
        <v>68</v>
      </c>
      <c r="D260" s="10" t="s">
        <v>126</v>
      </c>
      <c r="E260" s="10">
        <v>2062.65</v>
      </c>
      <c r="F260" s="10">
        <v>231.12</v>
      </c>
      <c r="G260" s="11">
        <f t="shared" si="115"/>
        <v>11.205003272489273</v>
      </c>
      <c r="H260" s="11">
        <v>34.909999999999997</v>
      </c>
      <c r="I260" s="11">
        <v>0</v>
      </c>
      <c r="J260" s="11">
        <v>0</v>
      </c>
      <c r="K260" s="11">
        <v>10.11</v>
      </c>
      <c r="L260" s="11">
        <f t="shared" si="121"/>
        <v>45.019999999999996</v>
      </c>
      <c r="M260" s="11">
        <f t="shared" si="116"/>
        <v>2.1826291421229969</v>
      </c>
      <c r="N260" s="11">
        <v>186.1</v>
      </c>
      <c r="O260" s="11">
        <f t="shared" si="117"/>
        <v>9.0223741303662752</v>
      </c>
      <c r="P260" s="12" t="s">
        <v>68</v>
      </c>
      <c r="Q260" s="12">
        <v>30</v>
      </c>
      <c r="R260" s="13" t="s">
        <v>126</v>
      </c>
      <c r="S260" s="13">
        <v>1947.12</v>
      </c>
      <c r="T260" s="13">
        <v>138.66</v>
      </c>
      <c r="U260" s="14">
        <f t="shared" si="118"/>
        <v>7.1212868236164182</v>
      </c>
      <c r="V260" s="14">
        <v>22.55</v>
      </c>
      <c r="W260" s="14">
        <v>1</v>
      </c>
      <c r="X260" s="14">
        <v>5</v>
      </c>
      <c r="Y260" s="14">
        <v>27.8</v>
      </c>
      <c r="Z260" s="14">
        <f t="shared" si="122"/>
        <v>56.35</v>
      </c>
      <c r="AA260" s="14">
        <f t="shared" si="119"/>
        <v>2.894017831463906</v>
      </c>
      <c r="AB260" s="14">
        <v>82.31</v>
      </c>
      <c r="AC260" s="62">
        <f t="shared" si="120"/>
        <v>4.2272689921525126</v>
      </c>
      <c r="AD260" s="64">
        <f t="shared" si="123"/>
        <v>4.0837164488728552</v>
      </c>
    </row>
    <row r="261" spans="1:30" ht="15" hidden="1" outlineLevel="2" x14ac:dyDescent="0.25">
      <c r="A261" s="7">
        <v>30</v>
      </c>
      <c r="B261" s="8" t="s">
        <v>20</v>
      </c>
      <c r="C261" s="9" t="s">
        <v>68</v>
      </c>
      <c r="D261" s="10" t="s">
        <v>127</v>
      </c>
      <c r="E261" s="10">
        <v>1258.29</v>
      </c>
      <c r="F261" s="10">
        <v>292.52</v>
      </c>
      <c r="G261" s="11">
        <f t="shared" si="115"/>
        <v>23.247423090066679</v>
      </c>
      <c r="H261" s="11">
        <v>19.8</v>
      </c>
      <c r="I261" s="11">
        <v>0</v>
      </c>
      <c r="J261" s="11">
        <v>2.04</v>
      </c>
      <c r="K261" s="11">
        <v>0</v>
      </c>
      <c r="L261" s="11">
        <f t="shared" si="121"/>
        <v>21.84</v>
      </c>
      <c r="M261" s="11">
        <f t="shared" si="116"/>
        <v>1.735688911141311</v>
      </c>
      <c r="N261" s="11">
        <v>270.68</v>
      </c>
      <c r="O261" s="11">
        <f t="shared" si="117"/>
        <v>21.511734178925369</v>
      </c>
      <c r="P261" s="12" t="s">
        <v>68</v>
      </c>
      <c r="Q261" s="12">
        <v>30</v>
      </c>
      <c r="R261" s="13" t="s">
        <v>127</v>
      </c>
      <c r="S261" s="13">
        <v>1444.57</v>
      </c>
      <c r="T261" s="13">
        <v>121.57</v>
      </c>
      <c r="U261" s="14">
        <f t="shared" si="118"/>
        <v>8.415653100922766</v>
      </c>
      <c r="V261" s="14">
        <v>19.510000000000002</v>
      </c>
      <c r="W261" s="14">
        <v>0</v>
      </c>
      <c r="X261" s="14">
        <v>0</v>
      </c>
      <c r="Y261" s="14">
        <v>33.299999999999997</v>
      </c>
      <c r="Z261" s="14">
        <f t="shared" si="122"/>
        <v>52.81</v>
      </c>
      <c r="AA261" s="14">
        <f t="shared" si="119"/>
        <v>3.6557591532428337</v>
      </c>
      <c r="AB261" s="14">
        <v>68.77</v>
      </c>
      <c r="AC261" s="62">
        <f t="shared" si="120"/>
        <v>4.7605861951999557</v>
      </c>
      <c r="AD261" s="64">
        <f t="shared" si="123"/>
        <v>14.831769989143913</v>
      </c>
    </row>
    <row r="262" spans="1:30" ht="15" hidden="1" outlineLevel="2" x14ac:dyDescent="0.25">
      <c r="A262" s="7">
        <v>30</v>
      </c>
      <c r="B262" s="8" t="s">
        <v>20</v>
      </c>
      <c r="C262" s="9" t="s">
        <v>68</v>
      </c>
      <c r="D262" s="10" t="s">
        <v>128</v>
      </c>
      <c r="E262" s="10">
        <v>0</v>
      </c>
      <c r="F262" s="10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f t="shared" si="121"/>
        <v>0</v>
      </c>
      <c r="M262" s="11">
        <v>0</v>
      </c>
      <c r="N262" s="11">
        <v>0</v>
      </c>
      <c r="O262" s="11">
        <v>0</v>
      </c>
      <c r="P262" s="12" t="s">
        <v>68</v>
      </c>
      <c r="Q262" s="12">
        <v>30</v>
      </c>
      <c r="R262" s="13" t="s">
        <v>128</v>
      </c>
      <c r="S262" s="13">
        <v>0</v>
      </c>
      <c r="T262" s="13">
        <v>0</v>
      </c>
      <c r="U262" s="14">
        <v>0</v>
      </c>
      <c r="V262" s="14">
        <v>0</v>
      </c>
      <c r="W262" s="14">
        <v>0</v>
      </c>
      <c r="X262" s="14">
        <v>0</v>
      </c>
      <c r="Y262" s="14">
        <v>0</v>
      </c>
      <c r="Z262" s="14">
        <f t="shared" si="122"/>
        <v>0</v>
      </c>
      <c r="AA262" s="14">
        <v>0</v>
      </c>
      <c r="AB262" s="14">
        <v>0</v>
      </c>
      <c r="AC262" s="62">
        <v>0</v>
      </c>
      <c r="AD262" s="64">
        <f t="shared" si="123"/>
        <v>0</v>
      </c>
    </row>
    <row r="263" spans="1:30" ht="15" outlineLevel="1" collapsed="1" x14ac:dyDescent="0.25">
      <c r="A263" s="7"/>
      <c r="B263" s="8" t="s">
        <v>106</v>
      </c>
      <c r="C263" s="9" t="s">
        <v>68</v>
      </c>
      <c r="D263" s="10"/>
      <c r="E263" s="10">
        <f>SUBTOTAL(9,E257:E262)</f>
        <v>8403.91</v>
      </c>
      <c r="F263" s="10">
        <f>SUBTOTAL(9,F257:F262)</f>
        <v>692.08999999999992</v>
      </c>
      <c r="G263" s="11">
        <f t="shared" ref="G263:G281" si="124">F263*100/E263</f>
        <v>8.2353333150878569</v>
      </c>
      <c r="H263" s="11"/>
      <c r="I263" s="11"/>
      <c r="J263" s="11"/>
      <c r="K263" s="11"/>
      <c r="L263" s="11">
        <f>SUBTOTAL(9,L257:L262)</f>
        <v>187.01000000000002</v>
      </c>
      <c r="M263" s="11">
        <f t="shared" ref="M263:M281" si="125">L263*100/E263</f>
        <v>2.225273711879352</v>
      </c>
      <c r="N263" s="11">
        <f>SUBTOTAL(9,N257:N262)</f>
        <v>505.08</v>
      </c>
      <c r="O263" s="11">
        <f t="shared" ref="O263:O281" si="126">N263*100/E263</f>
        <v>6.0100596032085063</v>
      </c>
      <c r="P263" s="12" t="s">
        <v>68</v>
      </c>
      <c r="Q263" s="12"/>
      <c r="R263" s="13"/>
      <c r="S263" s="13">
        <f>SUBTOTAL(9,S257:S262)</f>
        <v>7555.2699999999995</v>
      </c>
      <c r="T263" s="13">
        <f>SUBTOTAL(9,T257:T262)</f>
        <v>518.16000000000008</v>
      </c>
      <c r="U263" s="14">
        <f t="shared" ref="U263:U275" si="127">T263*100/S263</f>
        <v>6.8582592018551303</v>
      </c>
      <c r="V263" s="14"/>
      <c r="W263" s="14"/>
      <c r="X263" s="14"/>
      <c r="Y263" s="14"/>
      <c r="Z263" s="14">
        <f>SUBTOTAL(9,Z257:Z262)</f>
        <v>225.26</v>
      </c>
      <c r="AA263" s="14">
        <f t="shared" ref="AA263:AA275" si="128">Z263*100/S263</f>
        <v>2.9814950359153283</v>
      </c>
      <c r="AB263" s="14">
        <f>SUBTOTAL(9,AB257:AB262)</f>
        <v>292.91000000000003</v>
      </c>
      <c r="AC263" s="62">
        <f t="shared" ref="AC263:AC275" si="129">AB263*100/S263</f>
        <v>3.8768965238833299</v>
      </c>
      <c r="AD263" s="64">
        <f t="shared" si="123"/>
        <v>1.3770741132327267</v>
      </c>
    </row>
    <row r="264" spans="1:30" ht="15" hidden="1" outlineLevel="2" x14ac:dyDescent="0.25">
      <c r="A264" s="7">
        <v>43</v>
      </c>
      <c r="B264" s="8" t="s">
        <v>25</v>
      </c>
      <c r="C264" s="9" t="s">
        <v>68</v>
      </c>
      <c r="D264" s="10" t="s">
        <v>123</v>
      </c>
      <c r="E264" s="10">
        <v>654</v>
      </c>
      <c r="F264" s="10">
        <v>25.5</v>
      </c>
      <c r="G264" s="11">
        <f t="shared" si="124"/>
        <v>3.8990825688073394</v>
      </c>
      <c r="H264" s="11">
        <v>11</v>
      </c>
      <c r="I264" s="11">
        <v>0</v>
      </c>
      <c r="J264" s="11">
        <v>0</v>
      </c>
      <c r="K264" s="11">
        <v>0</v>
      </c>
      <c r="L264" s="11">
        <f>H264+I264+J264+K264</f>
        <v>11</v>
      </c>
      <c r="M264" s="11">
        <f t="shared" si="125"/>
        <v>1.6819571865443426</v>
      </c>
      <c r="N264" s="11">
        <v>14.5</v>
      </c>
      <c r="O264" s="11">
        <f t="shared" si="126"/>
        <v>2.217125382262997</v>
      </c>
      <c r="P264" s="12" t="s">
        <v>68</v>
      </c>
      <c r="Q264" s="12">
        <v>43</v>
      </c>
      <c r="R264" s="13" t="s">
        <v>123</v>
      </c>
      <c r="S264" s="13">
        <v>816</v>
      </c>
      <c r="T264" s="13">
        <v>22.5</v>
      </c>
      <c r="U264" s="14">
        <f t="shared" si="127"/>
        <v>2.7573529411764706</v>
      </c>
      <c r="V264" s="14">
        <v>3</v>
      </c>
      <c r="W264" s="14">
        <v>0</v>
      </c>
      <c r="X264" s="14">
        <v>0</v>
      </c>
      <c r="Y264" s="14">
        <v>12</v>
      </c>
      <c r="Z264" s="14">
        <f>V264+W264+X264+Y264</f>
        <v>15</v>
      </c>
      <c r="AA264" s="14">
        <f t="shared" si="128"/>
        <v>1.838235294117647</v>
      </c>
      <c r="AB264" s="14">
        <v>7.5</v>
      </c>
      <c r="AC264" s="62">
        <f t="shared" si="129"/>
        <v>0.91911764705882348</v>
      </c>
      <c r="AD264" s="64">
        <f t="shared" si="123"/>
        <v>1.1417296276308688</v>
      </c>
    </row>
    <row r="265" spans="1:30" ht="15" hidden="1" outlineLevel="2" x14ac:dyDescent="0.25">
      <c r="A265" s="7">
        <v>43</v>
      </c>
      <c r="B265" s="8" t="s">
        <v>25</v>
      </c>
      <c r="C265" s="9" t="s">
        <v>68</v>
      </c>
      <c r="D265" s="10" t="s">
        <v>124</v>
      </c>
      <c r="E265" s="10">
        <v>1994</v>
      </c>
      <c r="F265" s="10">
        <v>82.8</v>
      </c>
      <c r="G265" s="11">
        <f t="shared" si="124"/>
        <v>4.1524573721163494</v>
      </c>
      <c r="H265" s="11">
        <v>36</v>
      </c>
      <c r="I265" s="11">
        <v>0</v>
      </c>
      <c r="J265" s="11">
        <v>0</v>
      </c>
      <c r="K265" s="11">
        <v>0</v>
      </c>
      <c r="L265" s="11">
        <f>H265+I265+J265+K265</f>
        <v>36</v>
      </c>
      <c r="M265" s="11">
        <f t="shared" si="125"/>
        <v>1.8054162487462386</v>
      </c>
      <c r="N265" s="11">
        <v>46.8</v>
      </c>
      <c r="O265" s="11">
        <f t="shared" si="126"/>
        <v>2.3470411233701105</v>
      </c>
      <c r="P265" s="12" t="s">
        <v>68</v>
      </c>
      <c r="Q265" s="12">
        <v>43</v>
      </c>
      <c r="R265" s="13" t="s">
        <v>124</v>
      </c>
      <c r="S265" s="13">
        <v>2052</v>
      </c>
      <c r="T265" s="13">
        <v>131.19999999999999</v>
      </c>
      <c r="U265" s="14">
        <f t="shared" si="127"/>
        <v>6.3937621832358662</v>
      </c>
      <c r="V265" s="14">
        <v>33</v>
      </c>
      <c r="W265" s="14">
        <v>0</v>
      </c>
      <c r="X265" s="14">
        <v>0</v>
      </c>
      <c r="Y265" s="14">
        <v>20.2</v>
      </c>
      <c r="Z265" s="14">
        <f>V265+W265+X265+Y265</f>
        <v>53.2</v>
      </c>
      <c r="AA265" s="14">
        <f t="shared" si="128"/>
        <v>2.5925925925925926</v>
      </c>
      <c r="AB265" s="14">
        <v>78</v>
      </c>
      <c r="AC265" s="62">
        <f t="shared" si="129"/>
        <v>3.801169590643275</v>
      </c>
      <c r="AD265" s="64">
        <f t="shared" si="123"/>
        <v>-2.2413048111195168</v>
      </c>
    </row>
    <row r="266" spans="1:30" ht="15" hidden="1" outlineLevel="2" x14ac:dyDescent="0.25">
      <c r="A266" s="7">
        <v>43</v>
      </c>
      <c r="B266" s="8" t="s">
        <v>25</v>
      </c>
      <c r="C266" s="9" t="s">
        <v>68</v>
      </c>
      <c r="D266" s="10" t="s">
        <v>125</v>
      </c>
      <c r="E266" s="10">
        <v>969.29</v>
      </c>
      <c r="F266" s="10">
        <v>42.86</v>
      </c>
      <c r="G266" s="11">
        <f t="shared" si="124"/>
        <v>4.4217932713635753</v>
      </c>
      <c r="H266" s="11">
        <v>9.66</v>
      </c>
      <c r="I266" s="11">
        <v>7</v>
      </c>
      <c r="J266" s="11">
        <v>1</v>
      </c>
      <c r="K266" s="11">
        <v>4</v>
      </c>
      <c r="L266" s="11">
        <f>H266+I266+J266+K266</f>
        <v>21.66</v>
      </c>
      <c r="M266" s="11">
        <f t="shared" si="125"/>
        <v>2.2346253443241961</v>
      </c>
      <c r="N266" s="11">
        <v>21.2</v>
      </c>
      <c r="O266" s="11">
        <f t="shared" si="126"/>
        <v>2.1871679270393796</v>
      </c>
      <c r="P266" s="12" t="s">
        <v>68</v>
      </c>
      <c r="Q266" s="12">
        <v>43</v>
      </c>
      <c r="R266" s="13" t="s">
        <v>125</v>
      </c>
      <c r="S266" s="13">
        <v>1059.96</v>
      </c>
      <c r="T266" s="13">
        <v>43.04</v>
      </c>
      <c r="U266" s="14">
        <f t="shared" si="127"/>
        <v>4.0605305860598513</v>
      </c>
      <c r="V266" s="14">
        <v>12.34</v>
      </c>
      <c r="W266" s="14">
        <v>0</v>
      </c>
      <c r="X266" s="14">
        <v>2</v>
      </c>
      <c r="Y266" s="14">
        <v>13.25</v>
      </c>
      <c r="Z266" s="14">
        <f>V266+W266+X266+Y266</f>
        <v>27.59</v>
      </c>
      <c r="AA266" s="14">
        <f t="shared" si="128"/>
        <v>2.6029284123929206</v>
      </c>
      <c r="AB266" s="14">
        <v>15.45</v>
      </c>
      <c r="AC266" s="62">
        <f t="shared" si="129"/>
        <v>1.4576021736669307</v>
      </c>
      <c r="AD266" s="64">
        <f t="shared" si="123"/>
        <v>0.36126268530372396</v>
      </c>
    </row>
    <row r="267" spans="1:30" ht="15" hidden="1" outlineLevel="2" x14ac:dyDescent="0.25">
      <c r="A267" s="7">
        <v>43</v>
      </c>
      <c r="B267" s="8" t="s">
        <v>25</v>
      </c>
      <c r="C267" s="9" t="s">
        <v>68</v>
      </c>
      <c r="D267" s="10" t="s">
        <v>126</v>
      </c>
      <c r="E267" s="10">
        <v>1057</v>
      </c>
      <c r="F267" s="10">
        <v>58</v>
      </c>
      <c r="G267" s="11">
        <f t="shared" si="124"/>
        <v>5.4872280037842955</v>
      </c>
      <c r="H267" s="11">
        <v>16</v>
      </c>
      <c r="I267" s="11">
        <v>0</v>
      </c>
      <c r="J267" s="11">
        <v>0</v>
      </c>
      <c r="K267" s="11">
        <v>6</v>
      </c>
      <c r="L267" s="11">
        <f>H267+I267+J267+K267</f>
        <v>22</v>
      </c>
      <c r="M267" s="11">
        <f t="shared" si="125"/>
        <v>2.0813623462630084</v>
      </c>
      <c r="N267" s="11">
        <v>36</v>
      </c>
      <c r="O267" s="11">
        <f t="shared" si="126"/>
        <v>3.4058656575212867</v>
      </c>
      <c r="P267" s="12" t="s">
        <v>68</v>
      </c>
      <c r="Q267" s="12">
        <v>43</v>
      </c>
      <c r="R267" s="13" t="s">
        <v>126</v>
      </c>
      <c r="S267" s="13">
        <v>1001</v>
      </c>
      <c r="T267" s="13">
        <v>74.3</v>
      </c>
      <c r="U267" s="14">
        <f t="shared" si="127"/>
        <v>7.4225774225774224</v>
      </c>
      <c r="V267" s="14">
        <v>14</v>
      </c>
      <c r="W267" s="14">
        <v>0</v>
      </c>
      <c r="X267" s="14">
        <v>11</v>
      </c>
      <c r="Y267" s="14">
        <v>8</v>
      </c>
      <c r="Z267" s="14">
        <f>V267+W267+X267+Y267</f>
        <v>33</v>
      </c>
      <c r="AA267" s="14">
        <f t="shared" si="128"/>
        <v>3.2967032967032965</v>
      </c>
      <c r="AB267" s="14">
        <v>41.3</v>
      </c>
      <c r="AC267" s="62">
        <f t="shared" si="129"/>
        <v>4.1258741258741258</v>
      </c>
      <c r="AD267" s="64">
        <f t="shared" si="123"/>
        <v>-1.9353494187931268</v>
      </c>
    </row>
    <row r="268" spans="1:30" ht="15" hidden="1" outlineLevel="2" x14ac:dyDescent="0.25">
      <c r="A268" s="7">
        <v>43</v>
      </c>
      <c r="B268" s="8" t="s">
        <v>25</v>
      </c>
      <c r="C268" s="9" t="s">
        <v>68</v>
      </c>
      <c r="D268" s="10" t="s">
        <v>127</v>
      </c>
      <c r="E268" s="10">
        <v>157.9</v>
      </c>
      <c r="F268" s="10">
        <v>11</v>
      </c>
      <c r="G268" s="11">
        <f t="shared" si="124"/>
        <v>6.9664344521849273</v>
      </c>
      <c r="H268" s="11">
        <v>7.4</v>
      </c>
      <c r="I268" s="11">
        <v>0</v>
      </c>
      <c r="J268" s="11">
        <v>0</v>
      </c>
      <c r="K268" s="11">
        <v>2.4</v>
      </c>
      <c r="L268" s="11">
        <f>H268+I268+J268+K268</f>
        <v>9.8000000000000007</v>
      </c>
      <c r="M268" s="11">
        <f t="shared" si="125"/>
        <v>6.2064597846738447</v>
      </c>
      <c r="N268" s="11">
        <v>1.2</v>
      </c>
      <c r="O268" s="11">
        <f t="shared" si="126"/>
        <v>0.75997466751108289</v>
      </c>
      <c r="P268" s="12" t="s">
        <v>68</v>
      </c>
      <c r="Q268" s="12">
        <v>43</v>
      </c>
      <c r="R268" s="13" t="s">
        <v>127</v>
      </c>
      <c r="S268" s="13">
        <v>152.6</v>
      </c>
      <c r="T268" s="13">
        <v>23.4</v>
      </c>
      <c r="U268" s="14">
        <f t="shared" si="127"/>
        <v>15.334207077326344</v>
      </c>
      <c r="V268" s="14">
        <v>0.9</v>
      </c>
      <c r="W268" s="14">
        <v>0</v>
      </c>
      <c r="X268" s="14">
        <v>0</v>
      </c>
      <c r="Y268" s="14">
        <v>4.8</v>
      </c>
      <c r="Z268" s="14">
        <f>V268+W268+X268+Y268</f>
        <v>5.7</v>
      </c>
      <c r="AA268" s="14">
        <f t="shared" si="128"/>
        <v>3.7352555701179555</v>
      </c>
      <c r="AB268" s="14">
        <v>17.7</v>
      </c>
      <c r="AC268" s="62">
        <f t="shared" si="129"/>
        <v>11.598951507208389</v>
      </c>
      <c r="AD268" s="64">
        <f t="shared" si="123"/>
        <v>-8.3677726251414164</v>
      </c>
    </row>
    <row r="269" spans="1:30" outlineLevel="1" collapsed="1" x14ac:dyDescent="0.3">
      <c r="A269" s="7"/>
      <c r="B269" s="8" t="s">
        <v>107</v>
      </c>
      <c r="C269" s="9" t="s">
        <v>68</v>
      </c>
      <c r="D269" s="10"/>
      <c r="E269" s="10">
        <f>SUBTOTAL(9,E264:E268)</f>
        <v>4832.1899999999996</v>
      </c>
      <c r="F269" s="10">
        <f>SUBTOTAL(9,F264:F268)</f>
        <v>220.16</v>
      </c>
      <c r="G269" s="11">
        <f t="shared" si="124"/>
        <v>4.556112238964114</v>
      </c>
      <c r="H269" s="11"/>
      <c r="I269" s="11"/>
      <c r="J269" s="11"/>
      <c r="K269" s="11"/>
      <c r="L269" s="11">
        <f>SUBTOTAL(9,L264:L268)</f>
        <v>100.46</v>
      </c>
      <c r="M269" s="11">
        <f t="shared" si="125"/>
        <v>2.078974543633425</v>
      </c>
      <c r="N269" s="11">
        <f>SUBTOTAL(9,N264:N268)</f>
        <v>119.7</v>
      </c>
      <c r="O269" s="11">
        <f t="shared" si="126"/>
        <v>2.4771376953306889</v>
      </c>
      <c r="P269" s="12" t="s">
        <v>68</v>
      </c>
      <c r="Q269" s="12"/>
      <c r="R269" s="13"/>
      <c r="S269" s="13">
        <f>SUBTOTAL(9,S264:S268)</f>
        <v>5081.5600000000004</v>
      </c>
      <c r="T269" s="13">
        <f>SUBTOTAL(9,T264:T268)</f>
        <v>294.43999999999994</v>
      </c>
      <c r="U269" s="14">
        <f t="shared" si="127"/>
        <v>5.7942836451798252</v>
      </c>
      <c r="V269" s="14"/>
      <c r="W269" s="14"/>
      <c r="X269" s="14"/>
      <c r="Y269" s="14"/>
      <c r="Z269" s="14">
        <f>SUBTOTAL(9,Z264:Z268)</f>
        <v>134.49</v>
      </c>
      <c r="AA269" s="14">
        <f t="shared" si="128"/>
        <v>2.6466282007887338</v>
      </c>
      <c r="AB269" s="14">
        <f>SUBTOTAL(9,AB264:AB268)</f>
        <v>159.94999999999999</v>
      </c>
      <c r="AC269" s="62">
        <f t="shared" si="129"/>
        <v>3.1476554443910918</v>
      </c>
      <c r="AD269" s="64">
        <f t="shared" si="123"/>
        <v>-1.2381714062157112</v>
      </c>
    </row>
    <row r="270" spans="1:30" ht="15" hidden="1" outlineLevel="2" x14ac:dyDescent="0.25">
      <c r="A270" s="7" t="s">
        <v>5</v>
      </c>
      <c r="B270" s="8" t="s">
        <v>50</v>
      </c>
      <c r="C270" s="9" t="s">
        <v>70</v>
      </c>
      <c r="D270" s="10" t="s">
        <v>123</v>
      </c>
      <c r="E270" s="10">
        <v>828</v>
      </c>
      <c r="F270" s="10">
        <v>44.9</v>
      </c>
      <c r="G270" s="11">
        <f t="shared" si="124"/>
        <v>5.4227053140096615</v>
      </c>
      <c r="H270" s="11">
        <v>15</v>
      </c>
      <c r="I270" s="11">
        <v>0</v>
      </c>
      <c r="J270" s="11">
        <v>0</v>
      </c>
      <c r="K270" s="11">
        <v>4.8</v>
      </c>
      <c r="L270" s="11">
        <f>H270+I270+J270+K270</f>
        <v>19.8</v>
      </c>
      <c r="M270" s="11">
        <f t="shared" si="125"/>
        <v>2.3913043478260869</v>
      </c>
      <c r="N270" s="11">
        <v>25.1</v>
      </c>
      <c r="O270" s="11">
        <f t="shared" si="126"/>
        <v>3.031400966183575</v>
      </c>
      <c r="P270" s="12" t="s">
        <v>70</v>
      </c>
      <c r="Q270" s="12" t="s">
        <v>5</v>
      </c>
      <c r="R270" s="13" t="s">
        <v>123</v>
      </c>
      <c r="S270" s="13">
        <v>947</v>
      </c>
      <c r="T270" s="13">
        <v>4</v>
      </c>
      <c r="U270" s="14">
        <f t="shared" si="127"/>
        <v>0.42238648363252373</v>
      </c>
      <c r="V270" s="14">
        <v>4</v>
      </c>
      <c r="W270" s="14">
        <v>0</v>
      </c>
      <c r="X270" s="14">
        <v>0</v>
      </c>
      <c r="Y270" s="14">
        <v>0</v>
      </c>
      <c r="Z270" s="14">
        <f>V270+W270+X270+Y270</f>
        <v>4</v>
      </c>
      <c r="AA270" s="14">
        <f t="shared" si="128"/>
        <v>0.42238648363252373</v>
      </c>
      <c r="AB270" s="14">
        <v>0</v>
      </c>
      <c r="AC270" s="62">
        <f t="shared" si="129"/>
        <v>0</v>
      </c>
      <c r="AD270" s="64">
        <f t="shared" si="123"/>
        <v>5.0003188303771378</v>
      </c>
    </row>
    <row r="271" spans="1:30" ht="15" hidden="1" outlineLevel="2" x14ac:dyDescent="0.25">
      <c r="A271" s="7" t="s">
        <v>5</v>
      </c>
      <c r="B271" s="8" t="s">
        <v>50</v>
      </c>
      <c r="C271" s="9" t="s">
        <v>70</v>
      </c>
      <c r="D271" s="10" t="s">
        <v>124</v>
      </c>
      <c r="E271" s="10">
        <v>3219</v>
      </c>
      <c r="F271" s="10">
        <v>285</v>
      </c>
      <c r="G271" s="11">
        <f t="shared" si="124"/>
        <v>8.8536812674743715</v>
      </c>
      <c r="H271" s="11">
        <v>68</v>
      </c>
      <c r="I271" s="11">
        <v>1</v>
      </c>
      <c r="J271" s="11">
        <v>2</v>
      </c>
      <c r="K271" s="11">
        <v>25</v>
      </c>
      <c r="L271" s="11">
        <f>H271+I271+J271+K271</f>
        <v>96</v>
      </c>
      <c r="M271" s="11">
        <f t="shared" si="125"/>
        <v>2.9822926374650511</v>
      </c>
      <c r="N271" s="11">
        <v>189</v>
      </c>
      <c r="O271" s="11">
        <f t="shared" si="126"/>
        <v>5.8713886300093199</v>
      </c>
      <c r="P271" s="12" t="s">
        <v>70</v>
      </c>
      <c r="Q271" s="12" t="s">
        <v>5</v>
      </c>
      <c r="R271" s="13" t="s">
        <v>124</v>
      </c>
      <c r="S271" s="13">
        <v>2481.1999999999998</v>
      </c>
      <c r="T271" s="13">
        <v>233.55</v>
      </c>
      <c r="U271" s="14">
        <f t="shared" si="127"/>
        <v>9.412784136708046</v>
      </c>
      <c r="V271" s="14">
        <v>58</v>
      </c>
      <c r="W271" s="14">
        <v>0</v>
      </c>
      <c r="X271" s="14">
        <v>9.8000000000000007</v>
      </c>
      <c r="Y271" s="14">
        <v>19</v>
      </c>
      <c r="Z271" s="14">
        <f>V271+W271+X271+Y271</f>
        <v>86.8</v>
      </c>
      <c r="AA271" s="14">
        <f t="shared" si="128"/>
        <v>3.4983072706754799</v>
      </c>
      <c r="AB271" s="14">
        <v>146.75</v>
      </c>
      <c r="AC271" s="62">
        <f t="shared" si="129"/>
        <v>5.9144768660325653</v>
      </c>
      <c r="AD271" s="64">
        <f t="shared" si="123"/>
        <v>-0.55910286923367458</v>
      </c>
    </row>
    <row r="272" spans="1:30" ht="15" hidden="1" outlineLevel="2" x14ac:dyDescent="0.25">
      <c r="A272" s="7" t="s">
        <v>5</v>
      </c>
      <c r="B272" s="8" t="s">
        <v>50</v>
      </c>
      <c r="C272" s="9" t="s">
        <v>70</v>
      </c>
      <c r="D272" s="10" t="s">
        <v>125</v>
      </c>
      <c r="E272" s="10">
        <v>5829.4</v>
      </c>
      <c r="F272" s="10">
        <v>437.85</v>
      </c>
      <c r="G272" s="11">
        <f t="shared" si="124"/>
        <v>7.5110646035612589</v>
      </c>
      <c r="H272" s="11">
        <v>97</v>
      </c>
      <c r="I272" s="11">
        <v>0</v>
      </c>
      <c r="J272" s="11">
        <v>12</v>
      </c>
      <c r="K272" s="11">
        <v>101</v>
      </c>
      <c r="L272" s="11">
        <f>H272+I272+J272+K272</f>
        <v>210</v>
      </c>
      <c r="M272" s="11">
        <f t="shared" si="125"/>
        <v>3.6024290664562395</v>
      </c>
      <c r="N272" s="11">
        <v>227.85</v>
      </c>
      <c r="O272" s="11">
        <f t="shared" si="126"/>
        <v>3.9086355371050194</v>
      </c>
      <c r="P272" s="12" t="s">
        <v>70</v>
      </c>
      <c r="Q272" s="12" t="s">
        <v>5</v>
      </c>
      <c r="R272" s="13" t="s">
        <v>125</v>
      </c>
      <c r="S272" s="13">
        <v>5587.48</v>
      </c>
      <c r="T272" s="13">
        <v>334.4</v>
      </c>
      <c r="U272" s="14">
        <f t="shared" si="127"/>
        <v>5.9848088941705386</v>
      </c>
      <c r="V272" s="14">
        <v>94</v>
      </c>
      <c r="W272" s="14">
        <v>0</v>
      </c>
      <c r="X272" s="14">
        <v>6.5</v>
      </c>
      <c r="Y272" s="14">
        <v>60.9</v>
      </c>
      <c r="Z272" s="14">
        <f>V272+W272+X272+Y272</f>
        <v>161.4</v>
      </c>
      <c r="AA272" s="14">
        <f t="shared" si="128"/>
        <v>2.8886009435380533</v>
      </c>
      <c r="AB272" s="14">
        <v>173</v>
      </c>
      <c r="AC272" s="62">
        <f t="shared" si="129"/>
        <v>3.0962079506324858</v>
      </c>
      <c r="AD272" s="64">
        <f t="shared" si="123"/>
        <v>1.5262557093907203</v>
      </c>
    </row>
    <row r="273" spans="1:30" ht="15" hidden="1" outlineLevel="2" x14ac:dyDescent="0.25">
      <c r="A273" s="7" t="s">
        <v>5</v>
      </c>
      <c r="B273" s="8" t="s">
        <v>50</v>
      </c>
      <c r="C273" s="9" t="s">
        <v>70</v>
      </c>
      <c r="D273" s="10" t="s">
        <v>126</v>
      </c>
      <c r="E273" s="10">
        <v>5953.5</v>
      </c>
      <c r="F273" s="10">
        <v>225.7</v>
      </c>
      <c r="G273" s="11">
        <f t="shared" si="124"/>
        <v>3.7910472831107751</v>
      </c>
      <c r="H273" s="11">
        <v>84</v>
      </c>
      <c r="I273" s="11">
        <v>0</v>
      </c>
      <c r="J273" s="11">
        <v>0</v>
      </c>
      <c r="K273" s="11">
        <v>37</v>
      </c>
      <c r="L273" s="11">
        <f>H273+I273+J273+K273</f>
        <v>121</v>
      </c>
      <c r="M273" s="11">
        <f t="shared" si="125"/>
        <v>2.0324179054337783</v>
      </c>
      <c r="N273" s="11">
        <v>104.7</v>
      </c>
      <c r="O273" s="11">
        <f t="shared" si="126"/>
        <v>1.7586293776769968</v>
      </c>
      <c r="P273" s="12" t="s">
        <v>70</v>
      </c>
      <c r="Q273" s="12" t="s">
        <v>5</v>
      </c>
      <c r="R273" s="13" t="s">
        <v>126</v>
      </c>
      <c r="S273" s="13">
        <v>5405.4</v>
      </c>
      <c r="T273" s="13">
        <v>167.8</v>
      </c>
      <c r="U273" s="14">
        <f t="shared" si="127"/>
        <v>3.1043031043031046</v>
      </c>
      <c r="V273" s="14">
        <v>51</v>
      </c>
      <c r="W273" s="14">
        <v>0</v>
      </c>
      <c r="X273" s="14">
        <v>4</v>
      </c>
      <c r="Y273" s="14">
        <v>26.5</v>
      </c>
      <c r="Z273" s="14">
        <f>V273+W273+X273+Y273</f>
        <v>81.5</v>
      </c>
      <c r="AA273" s="14">
        <f t="shared" si="128"/>
        <v>1.5077515077515078</v>
      </c>
      <c r="AB273" s="14">
        <v>86.3</v>
      </c>
      <c r="AC273" s="62">
        <f t="shared" si="129"/>
        <v>1.5965515965515966</v>
      </c>
      <c r="AD273" s="64">
        <f t="shared" si="123"/>
        <v>0.68674417880767047</v>
      </c>
    </row>
    <row r="274" spans="1:30" ht="15" hidden="1" outlineLevel="2" x14ac:dyDescent="0.25">
      <c r="A274" s="7" t="s">
        <v>5</v>
      </c>
      <c r="B274" s="8" t="s">
        <v>50</v>
      </c>
      <c r="C274" s="9" t="s">
        <v>70</v>
      </c>
      <c r="D274" s="10" t="s">
        <v>127</v>
      </c>
      <c r="E274" s="10">
        <v>3208.5</v>
      </c>
      <c r="F274" s="10">
        <v>203.3</v>
      </c>
      <c r="G274" s="11">
        <f t="shared" si="124"/>
        <v>6.3362942184821565</v>
      </c>
      <c r="H274" s="11">
        <v>54.8</v>
      </c>
      <c r="I274" s="11">
        <v>0</v>
      </c>
      <c r="J274" s="11">
        <v>3</v>
      </c>
      <c r="K274" s="11">
        <v>23</v>
      </c>
      <c r="L274" s="11">
        <f>H274+I274+J274+K274</f>
        <v>80.8</v>
      </c>
      <c r="M274" s="11">
        <f t="shared" si="125"/>
        <v>2.5183107371045659</v>
      </c>
      <c r="N274" s="11">
        <v>122.5</v>
      </c>
      <c r="O274" s="11">
        <f t="shared" si="126"/>
        <v>3.8179834813775906</v>
      </c>
      <c r="P274" s="12" t="s">
        <v>70</v>
      </c>
      <c r="Q274" s="12" t="s">
        <v>5</v>
      </c>
      <c r="R274" s="13" t="s">
        <v>127</v>
      </c>
      <c r="S274" s="13">
        <v>3530</v>
      </c>
      <c r="T274" s="13">
        <v>465.8</v>
      </c>
      <c r="U274" s="14">
        <f t="shared" si="127"/>
        <v>13.195467422096318</v>
      </c>
      <c r="V274" s="14">
        <v>29</v>
      </c>
      <c r="W274" s="14">
        <v>0</v>
      </c>
      <c r="X274" s="14">
        <v>4</v>
      </c>
      <c r="Y274" s="14">
        <v>77.2</v>
      </c>
      <c r="Z274" s="14">
        <f>V274+W274+X274+Y274</f>
        <v>110.2</v>
      </c>
      <c r="AA274" s="14">
        <f t="shared" si="128"/>
        <v>3.1218130311614729</v>
      </c>
      <c r="AB274" s="14">
        <v>355.6</v>
      </c>
      <c r="AC274" s="62">
        <f t="shared" si="129"/>
        <v>10.073654390934845</v>
      </c>
      <c r="AD274" s="64">
        <f t="shared" si="123"/>
        <v>-6.8591732036141613</v>
      </c>
    </row>
    <row r="275" spans="1:30" outlineLevel="1" collapsed="1" x14ac:dyDescent="0.3">
      <c r="A275" s="7"/>
      <c r="B275" s="8" t="s">
        <v>108</v>
      </c>
      <c r="C275" s="9" t="s">
        <v>70</v>
      </c>
      <c r="D275" s="10"/>
      <c r="E275" s="10">
        <f>SUBTOTAL(9,E270:E274)</f>
        <v>19038.400000000001</v>
      </c>
      <c r="F275" s="10">
        <f>SUBTOTAL(9,F270:F274)</f>
        <v>1196.75</v>
      </c>
      <c r="G275" s="11">
        <f t="shared" si="124"/>
        <v>6.28597991427851</v>
      </c>
      <c r="H275" s="11"/>
      <c r="I275" s="11"/>
      <c r="J275" s="11"/>
      <c r="K275" s="11"/>
      <c r="L275" s="11">
        <f>SUBTOTAL(9,L270:L274)</f>
        <v>527.6</v>
      </c>
      <c r="M275" s="11">
        <f t="shared" si="125"/>
        <v>2.7712412807798974</v>
      </c>
      <c r="N275" s="11">
        <f>SUBTOTAL(9,N270:N274)</f>
        <v>669.15</v>
      </c>
      <c r="O275" s="11">
        <f t="shared" si="126"/>
        <v>3.514738633498613</v>
      </c>
      <c r="P275" s="12" t="s">
        <v>70</v>
      </c>
      <c r="Q275" s="12"/>
      <c r="R275" s="13"/>
      <c r="S275" s="13">
        <f>SUBTOTAL(9,S270:S274)</f>
        <v>17951.080000000002</v>
      </c>
      <c r="T275" s="13">
        <f>SUBTOTAL(9,T270:T274)</f>
        <v>1205.55</v>
      </c>
      <c r="U275" s="14">
        <f t="shared" si="127"/>
        <v>6.715751921332866</v>
      </c>
      <c r="V275" s="14"/>
      <c r="W275" s="14"/>
      <c r="X275" s="14"/>
      <c r="Y275" s="14"/>
      <c r="Z275" s="14">
        <f>SUBTOTAL(9,Z270:Z274)</f>
        <v>443.9</v>
      </c>
      <c r="AA275" s="14">
        <f t="shared" si="128"/>
        <v>2.4728317182030271</v>
      </c>
      <c r="AB275" s="14">
        <f>SUBTOTAL(9,AB270:AB274)</f>
        <v>761.65000000000009</v>
      </c>
      <c r="AC275" s="62">
        <f t="shared" si="129"/>
        <v>4.2429202031298399</v>
      </c>
      <c r="AD275" s="64">
        <f t="shared" si="123"/>
        <v>-0.42977200705435603</v>
      </c>
    </row>
    <row r="276" spans="1:30" ht="15" hidden="1" outlineLevel="2" x14ac:dyDescent="0.25">
      <c r="A276" s="7" t="s">
        <v>6</v>
      </c>
      <c r="B276" s="8" t="s">
        <v>51</v>
      </c>
      <c r="C276" s="9" t="s">
        <v>70</v>
      </c>
      <c r="D276" s="10" t="s">
        <v>122</v>
      </c>
      <c r="E276" s="10">
        <v>14</v>
      </c>
      <c r="F276" s="10">
        <v>0</v>
      </c>
      <c r="G276" s="11">
        <f t="shared" si="124"/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f t="shared" ref="L276:L282" si="130">H276+I276+J276+K276</f>
        <v>0</v>
      </c>
      <c r="M276" s="11">
        <f t="shared" si="125"/>
        <v>0</v>
      </c>
      <c r="N276" s="11">
        <v>0</v>
      </c>
      <c r="O276" s="11">
        <f t="shared" si="126"/>
        <v>0</v>
      </c>
      <c r="P276" s="12" t="s">
        <v>70</v>
      </c>
      <c r="Q276" s="12" t="s">
        <v>6</v>
      </c>
      <c r="R276" s="13" t="s">
        <v>122</v>
      </c>
      <c r="S276" s="13">
        <v>0</v>
      </c>
      <c r="T276" s="13">
        <v>0</v>
      </c>
      <c r="U276" s="14">
        <v>0</v>
      </c>
      <c r="V276" s="14">
        <v>0</v>
      </c>
      <c r="W276" s="14">
        <v>0</v>
      </c>
      <c r="X276" s="14">
        <v>0</v>
      </c>
      <c r="Y276" s="14">
        <v>0</v>
      </c>
      <c r="Z276" s="14">
        <f t="shared" ref="Z276:Z282" si="131">V276+W276+X276+Y276</f>
        <v>0</v>
      </c>
      <c r="AA276" s="14">
        <v>0</v>
      </c>
      <c r="AB276" s="14">
        <v>0</v>
      </c>
      <c r="AC276" s="62">
        <v>0</v>
      </c>
      <c r="AD276" s="64">
        <f t="shared" si="123"/>
        <v>0</v>
      </c>
    </row>
    <row r="277" spans="1:30" ht="15" hidden="1" outlineLevel="2" x14ac:dyDescent="0.25">
      <c r="A277" s="7" t="s">
        <v>6</v>
      </c>
      <c r="B277" s="8" t="s">
        <v>51</v>
      </c>
      <c r="C277" s="9" t="s">
        <v>70</v>
      </c>
      <c r="D277" s="10" t="s">
        <v>123</v>
      </c>
      <c r="E277" s="10">
        <v>383</v>
      </c>
      <c r="F277" s="10">
        <v>15</v>
      </c>
      <c r="G277" s="11">
        <f t="shared" si="124"/>
        <v>3.9164490861618799</v>
      </c>
      <c r="H277" s="11">
        <v>7</v>
      </c>
      <c r="I277" s="11">
        <v>0</v>
      </c>
      <c r="J277" s="11">
        <v>3</v>
      </c>
      <c r="K277" s="11">
        <v>5</v>
      </c>
      <c r="L277" s="11">
        <f t="shared" si="130"/>
        <v>15</v>
      </c>
      <c r="M277" s="11">
        <f t="shared" si="125"/>
        <v>3.9164490861618799</v>
      </c>
      <c r="N277" s="11">
        <v>0</v>
      </c>
      <c r="O277" s="11">
        <f t="shared" si="126"/>
        <v>0</v>
      </c>
      <c r="P277" s="12" t="s">
        <v>70</v>
      </c>
      <c r="Q277" s="12" t="s">
        <v>6</v>
      </c>
      <c r="R277" s="13" t="s">
        <v>123</v>
      </c>
      <c r="S277" s="13">
        <v>490</v>
      </c>
      <c r="T277" s="13">
        <v>15</v>
      </c>
      <c r="U277" s="14">
        <f t="shared" ref="U277:U304" si="132">T277*100/S277</f>
        <v>3.0612244897959182</v>
      </c>
      <c r="V277" s="14">
        <v>2</v>
      </c>
      <c r="W277" s="14">
        <v>0</v>
      </c>
      <c r="X277" s="14">
        <v>0</v>
      </c>
      <c r="Y277" s="14">
        <v>13</v>
      </c>
      <c r="Z277" s="14">
        <f t="shared" si="131"/>
        <v>15</v>
      </c>
      <c r="AA277" s="14">
        <f t="shared" ref="AA277:AA304" si="133">Z277*100/S277</f>
        <v>3.0612244897959182</v>
      </c>
      <c r="AB277" s="14">
        <v>0</v>
      </c>
      <c r="AC277" s="62">
        <f t="shared" ref="AC277:AC304" si="134">AB277*100/S277</f>
        <v>0</v>
      </c>
      <c r="AD277" s="64">
        <f t="shared" si="123"/>
        <v>0.85522459636596171</v>
      </c>
    </row>
    <row r="278" spans="1:30" ht="15" hidden="1" outlineLevel="2" x14ac:dyDescent="0.25">
      <c r="A278" s="7" t="s">
        <v>6</v>
      </c>
      <c r="B278" s="8" t="s">
        <v>51</v>
      </c>
      <c r="C278" s="9" t="s">
        <v>70</v>
      </c>
      <c r="D278" s="10" t="s">
        <v>124</v>
      </c>
      <c r="E278" s="10">
        <v>1105.44</v>
      </c>
      <c r="F278" s="10">
        <v>17</v>
      </c>
      <c r="G278" s="11">
        <f t="shared" si="124"/>
        <v>1.5378491822260818</v>
      </c>
      <c r="H278" s="11">
        <v>15</v>
      </c>
      <c r="I278" s="11">
        <v>0</v>
      </c>
      <c r="J278" s="11">
        <v>2</v>
      </c>
      <c r="K278" s="11">
        <v>0</v>
      </c>
      <c r="L278" s="11">
        <f t="shared" si="130"/>
        <v>17</v>
      </c>
      <c r="M278" s="11">
        <f t="shared" si="125"/>
        <v>1.5378491822260818</v>
      </c>
      <c r="N278" s="11">
        <v>0</v>
      </c>
      <c r="O278" s="11">
        <f t="shared" si="126"/>
        <v>0</v>
      </c>
      <c r="P278" s="12" t="s">
        <v>70</v>
      </c>
      <c r="Q278" s="12" t="s">
        <v>6</v>
      </c>
      <c r="R278" s="13" t="s">
        <v>124</v>
      </c>
      <c r="S278" s="13">
        <v>1669.92</v>
      </c>
      <c r="T278" s="13">
        <v>47.5</v>
      </c>
      <c r="U278" s="14">
        <f t="shared" si="132"/>
        <v>2.8444476382102137</v>
      </c>
      <c r="V278" s="14">
        <v>25</v>
      </c>
      <c r="W278" s="14">
        <v>0</v>
      </c>
      <c r="X278" s="14">
        <v>3</v>
      </c>
      <c r="Y278" s="14">
        <v>8</v>
      </c>
      <c r="Z278" s="14">
        <f t="shared" si="131"/>
        <v>36</v>
      </c>
      <c r="AA278" s="14">
        <f t="shared" si="133"/>
        <v>2.1557918942224776</v>
      </c>
      <c r="AB278" s="14">
        <v>11.5</v>
      </c>
      <c r="AC278" s="62">
        <f t="shared" si="134"/>
        <v>0.68865574398773588</v>
      </c>
      <c r="AD278" s="64">
        <f t="shared" si="123"/>
        <v>-1.3065984559841319</v>
      </c>
    </row>
    <row r="279" spans="1:30" ht="15" hidden="1" outlineLevel="2" x14ac:dyDescent="0.25">
      <c r="A279" s="7" t="s">
        <v>6</v>
      </c>
      <c r="B279" s="8" t="s">
        <v>51</v>
      </c>
      <c r="C279" s="9" t="s">
        <v>70</v>
      </c>
      <c r="D279" s="10" t="s">
        <v>125</v>
      </c>
      <c r="E279" s="10">
        <v>2428.5</v>
      </c>
      <c r="F279" s="10">
        <v>110.8</v>
      </c>
      <c r="G279" s="11">
        <f t="shared" si="124"/>
        <v>4.5624871319744695</v>
      </c>
      <c r="H279" s="11">
        <v>47</v>
      </c>
      <c r="I279" s="11">
        <v>0</v>
      </c>
      <c r="J279" s="11">
        <v>1</v>
      </c>
      <c r="K279" s="11">
        <v>23.6</v>
      </c>
      <c r="L279" s="11">
        <f t="shared" si="130"/>
        <v>71.599999999999994</v>
      </c>
      <c r="M279" s="11">
        <f t="shared" si="125"/>
        <v>2.9483220094708664</v>
      </c>
      <c r="N279" s="11">
        <v>39.200000000000003</v>
      </c>
      <c r="O279" s="11">
        <f t="shared" si="126"/>
        <v>1.6141651225036033</v>
      </c>
      <c r="P279" s="12" t="s">
        <v>70</v>
      </c>
      <c r="Q279" s="12" t="s">
        <v>6</v>
      </c>
      <c r="R279" s="13" t="s">
        <v>125</v>
      </c>
      <c r="S279" s="13">
        <v>3019</v>
      </c>
      <c r="T279" s="13">
        <v>181.9</v>
      </c>
      <c r="U279" s="14">
        <f t="shared" si="132"/>
        <v>6.0251738986419348</v>
      </c>
      <c r="V279" s="14">
        <v>72</v>
      </c>
      <c r="W279" s="14">
        <v>0</v>
      </c>
      <c r="X279" s="14">
        <v>1</v>
      </c>
      <c r="Y279" s="14">
        <v>21.5</v>
      </c>
      <c r="Z279" s="14">
        <f t="shared" si="131"/>
        <v>94.5</v>
      </c>
      <c r="AA279" s="14">
        <f t="shared" si="133"/>
        <v>3.1301755548194765</v>
      </c>
      <c r="AB279" s="14">
        <v>87.4</v>
      </c>
      <c r="AC279" s="62">
        <f t="shared" si="134"/>
        <v>2.8949983438224578</v>
      </c>
      <c r="AD279" s="64">
        <f t="shared" si="123"/>
        <v>-1.4626867666674652</v>
      </c>
    </row>
    <row r="280" spans="1:30" ht="15" hidden="1" outlineLevel="2" x14ac:dyDescent="0.25">
      <c r="A280" s="7" t="s">
        <v>6</v>
      </c>
      <c r="B280" s="8" t="s">
        <v>51</v>
      </c>
      <c r="C280" s="9" t="s">
        <v>70</v>
      </c>
      <c r="D280" s="10" t="s">
        <v>126</v>
      </c>
      <c r="E280" s="10">
        <v>6001.4</v>
      </c>
      <c r="F280" s="10">
        <v>626.1</v>
      </c>
      <c r="G280" s="11">
        <f t="shared" si="124"/>
        <v>10.432565734661912</v>
      </c>
      <c r="H280" s="11">
        <v>119.6</v>
      </c>
      <c r="I280" s="11">
        <v>0</v>
      </c>
      <c r="J280" s="11">
        <v>11.5</v>
      </c>
      <c r="K280" s="11">
        <v>33.5</v>
      </c>
      <c r="L280" s="11">
        <f t="shared" si="130"/>
        <v>164.6</v>
      </c>
      <c r="M280" s="11">
        <f t="shared" si="125"/>
        <v>2.7426933715466393</v>
      </c>
      <c r="N280" s="11">
        <v>461.5</v>
      </c>
      <c r="O280" s="11">
        <f t="shared" si="126"/>
        <v>7.6898723631152732</v>
      </c>
      <c r="P280" s="12" t="s">
        <v>70</v>
      </c>
      <c r="Q280" s="12" t="s">
        <v>6</v>
      </c>
      <c r="R280" s="13" t="s">
        <v>126</v>
      </c>
      <c r="S280" s="13">
        <v>6114.2</v>
      </c>
      <c r="T280" s="13">
        <v>410.5</v>
      </c>
      <c r="U280" s="14">
        <f t="shared" si="132"/>
        <v>6.7138791665303721</v>
      </c>
      <c r="V280" s="14">
        <v>117.5</v>
      </c>
      <c r="W280" s="14">
        <v>0</v>
      </c>
      <c r="X280" s="14">
        <v>19.5</v>
      </c>
      <c r="Y280" s="14">
        <v>77.900000000000006</v>
      </c>
      <c r="Z280" s="14">
        <f t="shared" si="131"/>
        <v>214.9</v>
      </c>
      <c r="AA280" s="14">
        <f t="shared" si="133"/>
        <v>3.5147688986294203</v>
      </c>
      <c r="AB280" s="14">
        <v>195.6</v>
      </c>
      <c r="AC280" s="62">
        <f t="shared" si="134"/>
        <v>3.1991102679009518</v>
      </c>
      <c r="AD280" s="64">
        <f t="shared" si="123"/>
        <v>3.71868656813154</v>
      </c>
    </row>
    <row r="281" spans="1:30" ht="15" hidden="1" outlineLevel="2" x14ac:dyDescent="0.25">
      <c r="A281" s="7" t="s">
        <v>6</v>
      </c>
      <c r="B281" s="8" t="s">
        <v>51</v>
      </c>
      <c r="C281" s="9" t="s">
        <v>70</v>
      </c>
      <c r="D281" s="10" t="s">
        <v>127</v>
      </c>
      <c r="E281" s="10">
        <v>2394</v>
      </c>
      <c r="F281" s="10">
        <v>83</v>
      </c>
      <c r="G281" s="11">
        <f t="shared" si="124"/>
        <v>3.4670008354218882</v>
      </c>
      <c r="H281" s="11">
        <v>31</v>
      </c>
      <c r="I281" s="11">
        <v>0</v>
      </c>
      <c r="J281" s="11">
        <v>2</v>
      </c>
      <c r="K281" s="11">
        <v>17</v>
      </c>
      <c r="L281" s="11">
        <f t="shared" si="130"/>
        <v>50</v>
      </c>
      <c r="M281" s="11">
        <f t="shared" si="125"/>
        <v>2.0885547201336676</v>
      </c>
      <c r="N281" s="11">
        <v>33</v>
      </c>
      <c r="O281" s="11">
        <f t="shared" si="126"/>
        <v>1.3784461152882206</v>
      </c>
      <c r="P281" s="12" t="s">
        <v>70</v>
      </c>
      <c r="Q281" s="12" t="s">
        <v>6</v>
      </c>
      <c r="R281" s="13" t="s">
        <v>127</v>
      </c>
      <c r="S281" s="13">
        <v>3329</v>
      </c>
      <c r="T281" s="13">
        <v>158</v>
      </c>
      <c r="U281" s="14">
        <f t="shared" si="132"/>
        <v>4.7461700210273357</v>
      </c>
      <c r="V281" s="14">
        <v>23</v>
      </c>
      <c r="W281" s="14">
        <v>0</v>
      </c>
      <c r="X281" s="14">
        <v>1</v>
      </c>
      <c r="Y281" s="14">
        <v>24</v>
      </c>
      <c r="Z281" s="14">
        <f t="shared" si="131"/>
        <v>48</v>
      </c>
      <c r="AA281" s="14">
        <f t="shared" si="133"/>
        <v>1.441874436767798</v>
      </c>
      <c r="AB281" s="14">
        <v>110</v>
      </c>
      <c r="AC281" s="62">
        <f t="shared" si="134"/>
        <v>3.3042955842595374</v>
      </c>
      <c r="AD281" s="64">
        <f t="shared" si="123"/>
        <v>-1.2791691856054475</v>
      </c>
    </row>
    <row r="282" spans="1:30" ht="15" hidden="1" outlineLevel="2" x14ac:dyDescent="0.25">
      <c r="A282" s="7" t="s">
        <v>6</v>
      </c>
      <c r="B282" s="8" t="s">
        <v>51</v>
      </c>
      <c r="C282" s="9" t="s">
        <v>70</v>
      </c>
      <c r="D282" s="10" t="s">
        <v>128</v>
      </c>
      <c r="E282" s="10">
        <v>0</v>
      </c>
      <c r="F282" s="10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f t="shared" si="130"/>
        <v>0</v>
      </c>
      <c r="M282" s="11">
        <v>0</v>
      </c>
      <c r="N282" s="11">
        <v>0</v>
      </c>
      <c r="O282" s="11">
        <v>0</v>
      </c>
      <c r="P282" s="12" t="s">
        <v>70</v>
      </c>
      <c r="Q282" s="12" t="s">
        <v>6</v>
      </c>
      <c r="R282" s="13" t="s">
        <v>128</v>
      </c>
      <c r="S282" s="13">
        <v>216</v>
      </c>
      <c r="T282" s="13">
        <v>43.5</v>
      </c>
      <c r="U282" s="14">
        <f t="shared" si="132"/>
        <v>20.138888888888889</v>
      </c>
      <c r="V282" s="14">
        <v>8</v>
      </c>
      <c r="W282" s="14">
        <v>0</v>
      </c>
      <c r="X282" s="14">
        <v>0</v>
      </c>
      <c r="Y282" s="14">
        <v>4</v>
      </c>
      <c r="Z282" s="14">
        <f t="shared" si="131"/>
        <v>12</v>
      </c>
      <c r="AA282" s="14">
        <f t="shared" si="133"/>
        <v>5.5555555555555554</v>
      </c>
      <c r="AB282" s="14">
        <v>31.5</v>
      </c>
      <c r="AC282" s="62">
        <f t="shared" si="134"/>
        <v>14.583333333333334</v>
      </c>
      <c r="AD282" s="64">
        <f t="shared" si="123"/>
        <v>-20.138888888888889</v>
      </c>
    </row>
    <row r="283" spans="1:30" outlineLevel="1" collapsed="1" x14ac:dyDescent="0.3">
      <c r="A283" s="7"/>
      <c r="B283" s="8" t="s">
        <v>109</v>
      </c>
      <c r="C283" s="9" t="s">
        <v>70</v>
      </c>
      <c r="D283" s="10"/>
      <c r="E283" s="10">
        <f>SUBTOTAL(9,E276:E282)</f>
        <v>12326.34</v>
      </c>
      <c r="F283" s="10">
        <f>SUBTOTAL(9,F276:F282)</f>
        <v>851.90000000000009</v>
      </c>
      <c r="G283" s="11">
        <f t="shared" ref="G283:G289" si="135">F283*100/E283</f>
        <v>6.9112161436403676</v>
      </c>
      <c r="H283" s="11"/>
      <c r="I283" s="11"/>
      <c r="J283" s="11"/>
      <c r="K283" s="11"/>
      <c r="L283" s="11">
        <f>SUBTOTAL(9,L276:L282)</f>
        <v>318.2</v>
      </c>
      <c r="M283" s="11">
        <f t="shared" ref="M283:M289" si="136">L283*100/E283</f>
        <v>2.5814637597210526</v>
      </c>
      <c r="N283" s="11">
        <f>SUBTOTAL(9,N276:N282)</f>
        <v>533.70000000000005</v>
      </c>
      <c r="O283" s="11">
        <f t="shared" ref="O283:O289" si="137">N283*100/E283</f>
        <v>4.3297523839193151</v>
      </c>
      <c r="P283" s="12" t="s">
        <v>70</v>
      </c>
      <c r="Q283" s="12"/>
      <c r="R283" s="13"/>
      <c r="S283" s="13">
        <f>SUBTOTAL(9,S276:S282)</f>
        <v>14838.119999999999</v>
      </c>
      <c r="T283" s="13">
        <f>SUBTOTAL(9,T276:T282)</f>
        <v>856.4</v>
      </c>
      <c r="U283" s="14">
        <f t="shared" si="132"/>
        <v>5.7716206635341951</v>
      </c>
      <c r="V283" s="14"/>
      <c r="W283" s="14"/>
      <c r="X283" s="14"/>
      <c r="Y283" s="14"/>
      <c r="Z283" s="14">
        <f>SUBTOTAL(9,Z276:Z282)</f>
        <v>420.4</v>
      </c>
      <c r="AA283" s="14">
        <f t="shared" si="133"/>
        <v>2.8332430253967487</v>
      </c>
      <c r="AB283" s="14">
        <f>SUBTOTAL(9,AB276:AB282)</f>
        <v>436</v>
      </c>
      <c r="AC283" s="62">
        <f t="shared" si="134"/>
        <v>2.938377638137446</v>
      </c>
      <c r="AD283" s="64">
        <f t="shared" si="123"/>
        <v>1.1395954801061725</v>
      </c>
    </row>
    <row r="284" spans="1:30" ht="15" hidden="1" outlineLevel="2" x14ac:dyDescent="0.25">
      <c r="A284" s="7">
        <v>33</v>
      </c>
      <c r="B284" s="8" t="s">
        <v>21</v>
      </c>
      <c r="C284" s="9" t="s">
        <v>68</v>
      </c>
      <c r="D284" s="10" t="s">
        <v>122</v>
      </c>
      <c r="E284" s="10">
        <v>119</v>
      </c>
      <c r="F284" s="10">
        <v>10</v>
      </c>
      <c r="G284" s="11">
        <f t="shared" si="135"/>
        <v>8.4033613445378155</v>
      </c>
      <c r="H284" s="11">
        <v>6</v>
      </c>
      <c r="I284" s="11">
        <v>0</v>
      </c>
      <c r="J284" s="11">
        <v>0</v>
      </c>
      <c r="K284" s="11">
        <v>4</v>
      </c>
      <c r="L284" s="11">
        <f t="shared" ref="L284:L290" si="138">H284+I284+J284+K284</f>
        <v>10</v>
      </c>
      <c r="M284" s="11">
        <f t="shared" si="136"/>
        <v>8.4033613445378155</v>
      </c>
      <c r="N284" s="11">
        <v>0</v>
      </c>
      <c r="O284" s="11">
        <f t="shared" si="137"/>
        <v>0</v>
      </c>
      <c r="P284" s="12" t="s">
        <v>68</v>
      </c>
      <c r="Q284" s="12">
        <v>33</v>
      </c>
      <c r="R284" s="13" t="s">
        <v>122</v>
      </c>
      <c r="S284" s="13">
        <v>122</v>
      </c>
      <c r="T284" s="13">
        <v>2.63</v>
      </c>
      <c r="U284" s="14">
        <f t="shared" si="132"/>
        <v>2.1557377049180326</v>
      </c>
      <c r="V284" s="14">
        <v>2.63</v>
      </c>
      <c r="W284" s="14">
        <v>0</v>
      </c>
      <c r="X284" s="14">
        <v>0</v>
      </c>
      <c r="Y284" s="14">
        <v>0</v>
      </c>
      <c r="Z284" s="14">
        <f t="shared" ref="Z284:Z290" si="139">V284+W284+X284+Y284</f>
        <v>2.63</v>
      </c>
      <c r="AA284" s="14">
        <f t="shared" si="133"/>
        <v>2.1557377049180326</v>
      </c>
      <c r="AB284" s="14">
        <v>0</v>
      </c>
      <c r="AC284" s="62">
        <f t="shared" si="134"/>
        <v>0</v>
      </c>
      <c r="AD284" s="64">
        <f t="shared" si="123"/>
        <v>6.2476236396197828</v>
      </c>
    </row>
    <row r="285" spans="1:30" ht="15" hidden="1" outlineLevel="2" x14ac:dyDescent="0.25">
      <c r="A285" s="7">
        <v>33</v>
      </c>
      <c r="B285" s="8" t="s">
        <v>21</v>
      </c>
      <c r="C285" s="9" t="s">
        <v>68</v>
      </c>
      <c r="D285" s="10" t="s">
        <v>123</v>
      </c>
      <c r="E285" s="10">
        <v>5372</v>
      </c>
      <c r="F285" s="10">
        <v>318.02999999999997</v>
      </c>
      <c r="G285" s="11">
        <f t="shared" si="135"/>
        <v>5.9201414743112428</v>
      </c>
      <c r="H285" s="11">
        <v>96.33</v>
      </c>
      <c r="I285" s="11">
        <v>0</v>
      </c>
      <c r="J285" s="11">
        <v>4.5999999999999996</v>
      </c>
      <c r="K285" s="11">
        <v>35</v>
      </c>
      <c r="L285" s="11">
        <f t="shared" si="138"/>
        <v>135.93</v>
      </c>
      <c r="M285" s="11">
        <f t="shared" si="136"/>
        <v>2.5303425167535369</v>
      </c>
      <c r="N285" s="11">
        <v>182.1</v>
      </c>
      <c r="O285" s="11">
        <f t="shared" si="137"/>
        <v>3.3897989575577068</v>
      </c>
      <c r="P285" s="12" t="s">
        <v>68</v>
      </c>
      <c r="Q285" s="12">
        <v>33</v>
      </c>
      <c r="R285" s="13" t="s">
        <v>123</v>
      </c>
      <c r="S285" s="13">
        <v>4017.4</v>
      </c>
      <c r="T285" s="13">
        <v>139.4</v>
      </c>
      <c r="U285" s="14">
        <f t="shared" si="132"/>
        <v>3.4699059092945688</v>
      </c>
      <c r="V285" s="14">
        <v>70</v>
      </c>
      <c r="W285" s="14">
        <v>0</v>
      </c>
      <c r="X285" s="14">
        <v>2</v>
      </c>
      <c r="Y285" s="14">
        <v>12</v>
      </c>
      <c r="Z285" s="14">
        <f t="shared" si="139"/>
        <v>84</v>
      </c>
      <c r="AA285" s="14">
        <f t="shared" si="133"/>
        <v>2.090904565141634</v>
      </c>
      <c r="AB285" s="14">
        <v>55.4</v>
      </c>
      <c r="AC285" s="62">
        <f t="shared" si="134"/>
        <v>1.3790013441529347</v>
      </c>
      <c r="AD285" s="64">
        <f t="shared" si="123"/>
        <v>2.4502355650166741</v>
      </c>
    </row>
    <row r="286" spans="1:30" ht="15" hidden="1" outlineLevel="2" x14ac:dyDescent="0.25">
      <c r="A286" s="7">
        <v>33</v>
      </c>
      <c r="B286" s="8" t="s">
        <v>21</v>
      </c>
      <c r="C286" s="9" t="s">
        <v>68</v>
      </c>
      <c r="D286" s="10" t="s">
        <v>124</v>
      </c>
      <c r="E286" s="10">
        <v>18825.7</v>
      </c>
      <c r="F286" s="10">
        <v>1629.26</v>
      </c>
      <c r="G286" s="11">
        <f t="shared" si="135"/>
        <v>8.6544457842205063</v>
      </c>
      <c r="H286" s="11">
        <v>428.2</v>
      </c>
      <c r="I286" s="11">
        <v>4.7</v>
      </c>
      <c r="J286" s="11">
        <v>47.96</v>
      </c>
      <c r="K286" s="11">
        <v>191.8</v>
      </c>
      <c r="L286" s="11">
        <f t="shared" si="138"/>
        <v>672.66</v>
      </c>
      <c r="M286" s="11">
        <f t="shared" si="136"/>
        <v>3.5730942275718829</v>
      </c>
      <c r="N286" s="11">
        <v>956.6</v>
      </c>
      <c r="O286" s="11">
        <f t="shared" si="137"/>
        <v>5.0813515566486238</v>
      </c>
      <c r="P286" s="12" t="s">
        <v>68</v>
      </c>
      <c r="Q286" s="12">
        <v>33</v>
      </c>
      <c r="R286" s="13" t="s">
        <v>124</v>
      </c>
      <c r="S286" s="13">
        <v>18094.150000000001</v>
      </c>
      <c r="T286" s="13">
        <v>906.81</v>
      </c>
      <c r="U286" s="14">
        <f t="shared" si="132"/>
        <v>5.0116197776629461</v>
      </c>
      <c r="V286" s="14">
        <v>456.61</v>
      </c>
      <c r="W286" s="14">
        <v>0.8</v>
      </c>
      <c r="X286" s="14">
        <v>46.75</v>
      </c>
      <c r="Y286" s="14">
        <v>102.5</v>
      </c>
      <c r="Z286" s="14">
        <f t="shared" si="139"/>
        <v>606.66000000000008</v>
      </c>
      <c r="AA286" s="14">
        <f t="shared" si="133"/>
        <v>3.3527963457802663</v>
      </c>
      <c r="AB286" s="14">
        <v>300.14999999999998</v>
      </c>
      <c r="AC286" s="62">
        <f t="shared" si="134"/>
        <v>1.65882343188268</v>
      </c>
      <c r="AD286" s="64">
        <f t="shared" si="123"/>
        <v>3.6428260065575602</v>
      </c>
    </row>
    <row r="287" spans="1:30" ht="15" hidden="1" outlineLevel="2" x14ac:dyDescent="0.25">
      <c r="A287" s="7">
        <v>33</v>
      </c>
      <c r="B287" s="8" t="s">
        <v>21</v>
      </c>
      <c r="C287" s="9" t="s">
        <v>68</v>
      </c>
      <c r="D287" s="10" t="s">
        <v>125</v>
      </c>
      <c r="E287" s="10">
        <v>11979.62</v>
      </c>
      <c r="F287" s="10">
        <v>702.02</v>
      </c>
      <c r="G287" s="11">
        <f t="shared" si="135"/>
        <v>5.8601191022753643</v>
      </c>
      <c r="H287" s="11">
        <v>235.1</v>
      </c>
      <c r="I287" s="11">
        <v>0</v>
      </c>
      <c r="J287" s="11">
        <v>43.3</v>
      </c>
      <c r="K287" s="11">
        <v>87.36</v>
      </c>
      <c r="L287" s="11">
        <f t="shared" si="138"/>
        <v>365.76</v>
      </c>
      <c r="M287" s="11">
        <f t="shared" si="136"/>
        <v>3.0531853264126907</v>
      </c>
      <c r="N287" s="11">
        <v>336.26</v>
      </c>
      <c r="O287" s="11">
        <f t="shared" si="137"/>
        <v>2.8069337758626731</v>
      </c>
      <c r="P287" s="12" t="s">
        <v>68</v>
      </c>
      <c r="Q287" s="12">
        <v>33</v>
      </c>
      <c r="R287" s="13" t="s">
        <v>125</v>
      </c>
      <c r="S287" s="13">
        <v>11876.2</v>
      </c>
      <c r="T287" s="13">
        <v>935.62</v>
      </c>
      <c r="U287" s="14">
        <f t="shared" si="132"/>
        <v>7.8781091594954606</v>
      </c>
      <c r="V287" s="14">
        <v>251.5</v>
      </c>
      <c r="W287" s="14">
        <v>0.9</v>
      </c>
      <c r="X287" s="14">
        <v>37.5</v>
      </c>
      <c r="Y287" s="14">
        <v>106.5</v>
      </c>
      <c r="Z287" s="14">
        <f t="shared" si="139"/>
        <v>396.4</v>
      </c>
      <c r="AA287" s="14">
        <f t="shared" si="133"/>
        <v>3.3377679729206311</v>
      </c>
      <c r="AB287" s="14">
        <v>539.22</v>
      </c>
      <c r="AC287" s="62">
        <f t="shared" si="134"/>
        <v>4.54034118657483</v>
      </c>
      <c r="AD287" s="64">
        <f t="shared" si="123"/>
        <v>-2.0179900572200964</v>
      </c>
    </row>
    <row r="288" spans="1:30" ht="15" hidden="1" outlineLevel="2" x14ac:dyDescent="0.25">
      <c r="A288" s="7">
        <v>33</v>
      </c>
      <c r="B288" s="8" t="s">
        <v>21</v>
      </c>
      <c r="C288" s="9" t="s">
        <v>68</v>
      </c>
      <c r="D288" s="10" t="s">
        <v>126</v>
      </c>
      <c r="E288" s="10">
        <v>10787.36</v>
      </c>
      <c r="F288" s="10">
        <v>967.25</v>
      </c>
      <c r="G288" s="11">
        <f t="shared" si="135"/>
        <v>8.9665126592604665</v>
      </c>
      <c r="H288" s="11">
        <v>225.75</v>
      </c>
      <c r="I288" s="11">
        <v>0</v>
      </c>
      <c r="J288" s="11">
        <v>24</v>
      </c>
      <c r="K288" s="11">
        <v>99.7</v>
      </c>
      <c r="L288" s="11">
        <f t="shared" si="138"/>
        <v>349.45</v>
      </c>
      <c r="M288" s="11">
        <f t="shared" si="136"/>
        <v>3.2394394921463636</v>
      </c>
      <c r="N288" s="11">
        <v>617.79999999999995</v>
      </c>
      <c r="O288" s="11">
        <f t="shared" si="137"/>
        <v>5.7270731671141029</v>
      </c>
      <c r="P288" s="12" t="s">
        <v>68</v>
      </c>
      <c r="Q288" s="12">
        <v>33</v>
      </c>
      <c r="R288" s="13" t="s">
        <v>126</v>
      </c>
      <c r="S288" s="13">
        <v>10963.45</v>
      </c>
      <c r="T288" s="13">
        <v>606.41</v>
      </c>
      <c r="U288" s="14">
        <f t="shared" si="132"/>
        <v>5.5311968404106366</v>
      </c>
      <c r="V288" s="14">
        <v>201.73</v>
      </c>
      <c r="W288" s="14">
        <v>0</v>
      </c>
      <c r="X288" s="14">
        <v>22</v>
      </c>
      <c r="Y288" s="14">
        <v>142.85</v>
      </c>
      <c r="Z288" s="14">
        <f t="shared" si="139"/>
        <v>366.58</v>
      </c>
      <c r="AA288" s="14">
        <f t="shared" si="133"/>
        <v>3.3436555098987997</v>
      </c>
      <c r="AB288" s="14">
        <v>239.83</v>
      </c>
      <c r="AC288" s="62">
        <f t="shared" si="134"/>
        <v>2.187541330511837</v>
      </c>
      <c r="AD288" s="64">
        <f t="shared" si="123"/>
        <v>3.4353158188498298</v>
      </c>
    </row>
    <row r="289" spans="1:30" ht="15" hidden="1" outlineLevel="2" x14ac:dyDescent="0.25">
      <c r="A289" s="7">
        <v>33</v>
      </c>
      <c r="B289" s="8" t="s">
        <v>21</v>
      </c>
      <c r="C289" s="9" t="s">
        <v>68</v>
      </c>
      <c r="D289" s="10" t="s">
        <v>127</v>
      </c>
      <c r="E289" s="10">
        <v>6730.35</v>
      </c>
      <c r="F289" s="10">
        <v>368.75</v>
      </c>
      <c r="G289" s="11">
        <f t="shared" si="135"/>
        <v>5.4789126865616202</v>
      </c>
      <c r="H289" s="11">
        <v>89</v>
      </c>
      <c r="I289" s="11">
        <v>0</v>
      </c>
      <c r="J289" s="11">
        <v>21.2</v>
      </c>
      <c r="K289" s="11">
        <v>51.6</v>
      </c>
      <c r="L289" s="11">
        <f t="shared" si="138"/>
        <v>161.80000000000001</v>
      </c>
      <c r="M289" s="11">
        <f t="shared" si="136"/>
        <v>2.4040354513509699</v>
      </c>
      <c r="N289" s="11">
        <v>206.95</v>
      </c>
      <c r="O289" s="11">
        <f t="shared" si="137"/>
        <v>3.0748772352106499</v>
      </c>
      <c r="P289" s="12" t="s">
        <v>68</v>
      </c>
      <c r="Q289" s="12">
        <v>33</v>
      </c>
      <c r="R289" s="13" t="s">
        <v>127</v>
      </c>
      <c r="S289" s="13">
        <v>7662.65</v>
      </c>
      <c r="T289" s="13">
        <v>593.4</v>
      </c>
      <c r="U289" s="14">
        <f t="shared" si="132"/>
        <v>7.7440572125831144</v>
      </c>
      <c r="V289" s="14">
        <v>168</v>
      </c>
      <c r="W289" s="14">
        <v>0</v>
      </c>
      <c r="X289" s="14">
        <v>6</v>
      </c>
      <c r="Y289" s="14">
        <v>69.900000000000006</v>
      </c>
      <c r="Z289" s="14">
        <f t="shared" si="139"/>
        <v>243.9</v>
      </c>
      <c r="AA289" s="14">
        <f t="shared" si="133"/>
        <v>3.1829719483468515</v>
      </c>
      <c r="AB289" s="14">
        <v>349.5</v>
      </c>
      <c r="AC289" s="62">
        <f t="shared" si="134"/>
        <v>4.5610852642362634</v>
      </c>
      <c r="AD289" s="64">
        <f t="shared" si="123"/>
        <v>-2.2651445260214942</v>
      </c>
    </row>
    <row r="290" spans="1:30" ht="15" hidden="1" outlineLevel="2" x14ac:dyDescent="0.25">
      <c r="A290" s="7">
        <v>33</v>
      </c>
      <c r="B290" s="8" t="s">
        <v>21</v>
      </c>
      <c r="C290" s="9" t="s">
        <v>68</v>
      </c>
      <c r="D290" s="10" t="s">
        <v>128</v>
      </c>
      <c r="E290" s="10">
        <v>0</v>
      </c>
      <c r="F290" s="10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f t="shared" si="138"/>
        <v>0</v>
      </c>
      <c r="M290" s="11">
        <v>0</v>
      </c>
      <c r="N290" s="11">
        <v>0</v>
      </c>
      <c r="O290" s="11">
        <v>0</v>
      </c>
      <c r="P290" s="12" t="s">
        <v>68</v>
      </c>
      <c r="Q290" s="12">
        <v>33</v>
      </c>
      <c r="R290" s="13" t="s">
        <v>128</v>
      </c>
      <c r="S290" s="13">
        <v>151</v>
      </c>
      <c r="T290" s="13">
        <v>10</v>
      </c>
      <c r="U290" s="14">
        <f t="shared" si="132"/>
        <v>6.6225165562913908</v>
      </c>
      <c r="V290" s="14">
        <v>10</v>
      </c>
      <c r="W290" s="14">
        <v>0</v>
      </c>
      <c r="X290" s="14">
        <v>0</v>
      </c>
      <c r="Y290" s="14">
        <v>0</v>
      </c>
      <c r="Z290" s="14">
        <f t="shared" si="139"/>
        <v>10</v>
      </c>
      <c r="AA290" s="14">
        <f t="shared" si="133"/>
        <v>6.6225165562913908</v>
      </c>
      <c r="AB290" s="14">
        <v>0</v>
      </c>
      <c r="AC290" s="62">
        <f t="shared" si="134"/>
        <v>0</v>
      </c>
      <c r="AD290" s="64">
        <f t="shared" si="123"/>
        <v>-6.6225165562913908</v>
      </c>
    </row>
    <row r="291" spans="1:30" outlineLevel="1" collapsed="1" x14ac:dyDescent="0.3">
      <c r="A291" s="7"/>
      <c r="B291" s="8" t="s">
        <v>110</v>
      </c>
      <c r="C291" s="9" t="s">
        <v>68</v>
      </c>
      <c r="D291" s="10"/>
      <c r="E291" s="10">
        <f>SUBTOTAL(9,E284:E290)</f>
        <v>53814.03</v>
      </c>
      <c r="F291" s="10">
        <f>SUBTOTAL(9,F284:F290)</f>
        <v>3995.31</v>
      </c>
      <c r="G291" s="11">
        <f t="shared" ref="G291:G304" si="140">F291*100/E291</f>
        <v>7.4242906543144978</v>
      </c>
      <c r="H291" s="11"/>
      <c r="I291" s="11"/>
      <c r="J291" s="11"/>
      <c r="K291" s="11"/>
      <c r="L291" s="11">
        <f>SUBTOTAL(9,L284:L290)</f>
        <v>1695.6</v>
      </c>
      <c r="M291" s="11">
        <f t="shared" ref="M291:M304" si="141">L291*100/E291</f>
        <v>3.1508511813740765</v>
      </c>
      <c r="N291" s="11">
        <f>SUBTOTAL(9,N284:N290)</f>
        <v>2299.71</v>
      </c>
      <c r="O291" s="11">
        <f t="shared" ref="O291:O304" si="142">N291*100/E291</f>
        <v>4.2734394729404208</v>
      </c>
      <c r="P291" s="12" t="s">
        <v>68</v>
      </c>
      <c r="Q291" s="12"/>
      <c r="R291" s="13"/>
      <c r="S291" s="13">
        <f>SUBTOTAL(9,S284:S290)</f>
        <v>52886.85</v>
      </c>
      <c r="T291" s="13">
        <f>SUBTOTAL(9,T284:T290)</f>
        <v>3194.27</v>
      </c>
      <c r="U291" s="14">
        <f t="shared" si="132"/>
        <v>6.0398189720128919</v>
      </c>
      <c r="V291" s="14"/>
      <c r="W291" s="14"/>
      <c r="X291" s="14"/>
      <c r="Y291" s="14"/>
      <c r="Z291" s="14">
        <f>SUBTOTAL(9,Z284:Z290)</f>
        <v>1710.17</v>
      </c>
      <c r="AA291" s="14">
        <f t="shared" si="133"/>
        <v>3.2336393640385088</v>
      </c>
      <c r="AB291" s="14">
        <f>SUBTOTAL(9,AB284:AB290)</f>
        <v>1484.1</v>
      </c>
      <c r="AC291" s="62">
        <f t="shared" si="134"/>
        <v>2.806179607974383</v>
      </c>
      <c r="AD291" s="64">
        <f t="shared" si="123"/>
        <v>1.3844716823016059</v>
      </c>
    </row>
    <row r="292" spans="1:30" ht="15" hidden="1" outlineLevel="2" x14ac:dyDescent="0.25">
      <c r="A292" s="7">
        <v>77</v>
      </c>
      <c r="B292" s="8" t="s">
        <v>44</v>
      </c>
      <c r="C292" s="9" t="s">
        <v>68</v>
      </c>
      <c r="D292" s="10" t="s">
        <v>122</v>
      </c>
      <c r="E292" s="10">
        <v>360</v>
      </c>
      <c r="F292" s="10">
        <v>17</v>
      </c>
      <c r="G292" s="11">
        <f t="shared" si="140"/>
        <v>4.7222222222222223</v>
      </c>
      <c r="H292" s="11">
        <v>17</v>
      </c>
      <c r="I292" s="11">
        <v>0</v>
      </c>
      <c r="J292" s="11">
        <v>0</v>
      </c>
      <c r="K292" s="11">
        <v>0</v>
      </c>
      <c r="L292" s="11">
        <f t="shared" ref="L292:L298" si="143">H292+I292+J292+K292</f>
        <v>17</v>
      </c>
      <c r="M292" s="11">
        <f t="shared" si="141"/>
        <v>4.7222222222222223</v>
      </c>
      <c r="N292" s="11">
        <v>0</v>
      </c>
      <c r="O292" s="11">
        <f t="shared" si="142"/>
        <v>0</v>
      </c>
      <c r="P292" s="12" t="s">
        <v>68</v>
      </c>
      <c r="Q292" s="12">
        <v>77</v>
      </c>
      <c r="R292" s="13" t="s">
        <v>122</v>
      </c>
      <c r="S292" s="13">
        <v>117</v>
      </c>
      <c r="T292" s="13">
        <v>5</v>
      </c>
      <c r="U292" s="14">
        <f t="shared" si="132"/>
        <v>4.2735042735042734</v>
      </c>
      <c r="V292" s="14">
        <v>2</v>
      </c>
      <c r="W292" s="14">
        <v>0</v>
      </c>
      <c r="X292" s="14">
        <v>0</v>
      </c>
      <c r="Y292" s="14">
        <v>3</v>
      </c>
      <c r="Z292" s="14">
        <f t="shared" ref="Z292:Z298" si="144">V292+W292+X292+Y292</f>
        <v>5</v>
      </c>
      <c r="AA292" s="14">
        <f t="shared" si="133"/>
        <v>4.2735042735042734</v>
      </c>
      <c r="AB292" s="14">
        <v>0</v>
      </c>
      <c r="AC292" s="62">
        <f t="shared" si="134"/>
        <v>0</v>
      </c>
      <c r="AD292" s="64">
        <f t="shared" si="123"/>
        <v>0.4487179487179489</v>
      </c>
    </row>
    <row r="293" spans="1:30" ht="15" hidden="1" outlineLevel="2" x14ac:dyDescent="0.25">
      <c r="A293" s="7">
        <v>77</v>
      </c>
      <c r="B293" s="8" t="s">
        <v>44</v>
      </c>
      <c r="C293" s="9" t="s">
        <v>68</v>
      </c>
      <c r="D293" s="10" t="s">
        <v>123</v>
      </c>
      <c r="E293" s="10">
        <v>3263.14</v>
      </c>
      <c r="F293" s="10">
        <v>220.1</v>
      </c>
      <c r="G293" s="11">
        <f t="shared" si="140"/>
        <v>6.7450369889125197</v>
      </c>
      <c r="H293" s="11">
        <v>68.8</v>
      </c>
      <c r="I293" s="11">
        <v>0</v>
      </c>
      <c r="J293" s="11">
        <v>19</v>
      </c>
      <c r="K293" s="11">
        <v>42.4</v>
      </c>
      <c r="L293" s="11">
        <f t="shared" si="143"/>
        <v>130.19999999999999</v>
      </c>
      <c r="M293" s="11">
        <f t="shared" si="141"/>
        <v>3.990021880765152</v>
      </c>
      <c r="N293" s="11">
        <v>89.9</v>
      </c>
      <c r="O293" s="11">
        <f t="shared" si="142"/>
        <v>2.7550151081473673</v>
      </c>
      <c r="P293" s="12" t="s">
        <v>68</v>
      </c>
      <c r="Q293" s="12">
        <v>77</v>
      </c>
      <c r="R293" s="13" t="s">
        <v>123</v>
      </c>
      <c r="S293" s="13">
        <v>1576.9</v>
      </c>
      <c r="T293" s="13">
        <v>46.1</v>
      </c>
      <c r="U293" s="14">
        <f t="shared" si="132"/>
        <v>2.9234574164499967</v>
      </c>
      <c r="V293" s="14">
        <v>17.100000000000001</v>
      </c>
      <c r="W293" s="14">
        <v>0</v>
      </c>
      <c r="X293" s="14">
        <v>6</v>
      </c>
      <c r="Y293" s="14">
        <v>23</v>
      </c>
      <c r="Z293" s="14">
        <f t="shared" si="144"/>
        <v>46.1</v>
      </c>
      <c r="AA293" s="14">
        <f t="shared" si="133"/>
        <v>2.9234574164499967</v>
      </c>
      <c r="AB293" s="14">
        <v>0</v>
      </c>
      <c r="AC293" s="62">
        <f t="shared" si="134"/>
        <v>0</v>
      </c>
      <c r="AD293" s="64">
        <f t="shared" si="123"/>
        <v>3.821579572462523</v>
      </c>
    </row>
    <row r="294" spans="1:30" ht="15" hidden="1" outlineLevel="2" x14ac:dyDescent="0.25">
      <c r="A294" s="7">
        <v>77</v>
      </c>
      <c r="B294" s="8" t="s">
        <v>44</v>
      </c>
      <c r="C294" s="9" t="s">
        <v>68</v>
      </c>
      <c r="D294" s="10" t="s">
        <v>124</v>
      </c>
      <c r="E294" s="10">
        <v>5873.8</v>
      </c>
      <c r="F294" s="10">
        <v>272.77</v>
      </c>
      <c r="G294" s="11">
        <f t="shared" si="140"/>
        <v>4.6438421464809831</v>
      </c>
      <c r="H294" s="11">
        <v>97.17</v>
      </c>
      <c r="I294" s="11">
        <v>4</v>
      </c>
      <c r="J294" s="11">
        <v>15.3</v>
      </c>
      <c r="K294" s="11">
        <v>57.3</v>
      </c>
      <c r="L294" s="11">
        <f t="shared" si="143"/>
        <v>173.76999999999998</v>
      </c>
      <c r="M294" s="11">
        <f t="shared" si="141"/>
        <v>2.958391501242807</v>
      </c>
      <c r="N294" s="11">
        <v>99</v>
      </c>
      <c r="O294" s="11">
        <f t="shared" si="142"/>
        <v>1.6854506452381763</v>
      </c>
      <c r="P294" s="12" t="s">
        <v>68</v>
      </c>
      <c r="Q294" s="12">
        <v>77</v>
      </c>
      <c r="R294" s="13" t="s">
        <v>124</v>
      </c>
      <c r="S294" s="13">
        <v>4818.62</v>
      </c>
      <c r="T294" s="13">
        <v>251.97</v>
      </c>
      <c r="U294" s="14">
        <f t="shared" si="132"/>
        <v>5.2290904864878325</v>
      </c>
      <c r="V294" s="14">
        <v>72.47</v>
      </c>
      <c r="W294" s="14">
        <v>0</v>
      </c>
      <c r="X294" s="14">
        <v>9</v>
      </c>
      <c r="Y294" s="14">
        <v>18.2</v>
      </c>
      <c r="Z294" s="14">
        <f t="shared" si="144"/>
        <v>99.67</v>
      </c>
      <c r="AA294" s="14">
        <f t="shared" si="133"/>
        <v>2.0684345310483083</v>
      </c>
      <c r="AB294" s="14">
        <v>152.30000000000001</v>
      </c>
      <c r="AC294" s="62">
        <f t="shared" si="134"/>
        <v>3.1606559554395246</v>
      </c>
      <c r="AD294" s="64">
        <f t="shared" si="123"/>
        <v>-0.58524834000684933</v>
      </c>
    </row>
    <row r="295" spans="1:30" ht="15" hidden="1" outlineLevel="2" x14ac:dyDescent="0.25">
      <c r="A295" s="7">
        <v>77</v>
      </c>
      <c r="B295" s="8" t="s">
        <v>44</v>
      </c>
      <c r="C295" s="9" t="s">
        <v>68</v>
      </c>
      <c r="D295" s="10" t="s">
        <v>125</v>
      </c>
      <c r="E295" s="10">
        <v>7917.07</v>
      </c>
      <c r="F295" s="10">
        <v>604.42999999999995</v>
      </c>
      <c r="G295" s="11">
        <f t="shared" si="140"/>
        <v>7.6345163046430047</v>
      </c>
      <c r="H295" s="11">
        <v>131.6</v>
      </c>
      <c r="I295" s="11">
        <v>4</v>
      </c>
      <c r="J295" s="11">
        <v>9.6999999999999993</v>
      </c>
      <c r="K295" s="11">
        <v>77.95</v>
      </c>
      <c r="L295" s="11">
        <f t="shared" si="143"/>
        <v>223.25</v>
      </c>
      <c r="M295" s="11">
        <f t="shared" si="141"/>
        <v>2.8198563357403685</v>
      </c>
      <c r="N295" s="11">
        <v>381.19</v>
      </c>
      <c r="O295" s="11">
        <f t="shared" si="142"/>
        <v>4.8147862782569817</v>
      </c>
      <c r="P295" s="12" t="s">
        <v>68</v>
      </c>
      <c r="Q295" s="12">
        <v>77</v>
      </c>
      <c r="R295" s="13" t="s">
        <v>125</v>
      </c>
      <c r="S295" s="13">
        <v>6823.5</v>
      </c>
      <c r="T295" s="13">
        <v>610.15</v>
      </c>
      <c r="U295" s="14">
        <f t="shared" si="132"/>
        <v>8.9418919909137546</v>
      </c>
      <c r="V295" s="14">
        <v>93</v>
      </c>
      <c r="W295" s="14">
        <v>0</v>
      </c>
      <c r="X295" s="14">
        <v>17.2</v>
      </c>
      <c r="Y295" s="14">
        <v>100.3</v>
      </c>
      <c r="Z295" s="14">
        <f t="shared" si="144"/>
        <v>210.5</v>
      </c>
      <c r="AA295" s="14">
        <f t="shared" si="133"/>
        <v>3.0849270902029748</v>
      </c>
      <c r="AB295" s="14">
        <v>399.65</v>
      </c>
      <c r="AC295" s="62">
        <f t="shared" si="134"/>
        <v>5.8569649007107794</v>
      </c>
      <c r="AD295" s="64">
        <f t="shared" si="123"/>
        <v>-1.30737568627075</v>
      </c>
    </row>
    <row r="296" spans="1:30" ht="15" hidden="1" outlineLevel="2" x14ac:dyDescent="0.25">
      <c r="A296" s="7">
        <v>77</v>
      </c>
      <c r="B296" s="8" t="s">
        <v>44</v>
      </c>
      <c r="C296" s="9" t="s">
        <v>68</v>
      </c>
      <c r="D296" s="10" t="s">
        <v>126</v>
      </c>
      <c r="E296" s="10">
        <v>7914.3</v>
      </c>
      <c r="F296" s="10">
        <v>586.4</v>
      </c>
      <c r="G296" s="11">
        <f t="shared" si="140"/>
        <v>7.4093729072691206</v>
      </c>
      <c r="H296" s="11">
        <v>112.4</v>
      </c>
      <c r="I296" s="11">
        <v>1</v>
      </c>
      <c r="J296" s="11">
        <v>8.1999999999999993</v>
      </c>
      <c r="K296" s="11">
        <v>103.8</v>
      </c>
      <c r="L296" s="11">
        <f t="shared" si="143"/>
        <v>225.4</v>
      </c>
      <c r="M296" s="11">
        <f t="shared" si="141"/>
        <v>2.8480092996222028</v>
      </c>
      <c r="N296" s="11">
        <v>361</v>
      </c>
      <c r="O296" s="11">
        <f t="shared" si="142"/>
        <v>4.5613636076469177</v>
      </c>
      <c r="P296" s="12" t="s">
        <v>68</v>
      </c>
      <c r="Q296" s="12">
        <v>77</v>
      </c>
      <c r="R296" s="13" t="s">
        <v>126</v>
      </c>
      <c r="S296" s="13">
        <v>7953.4</v>
      </c>
      <c r="T296" s="13">
        <v>723.1</v>
      </c>
      <c r="U296" s="14">
        <f t="shared" si="132"/>
        <v>9.0917092061256817</v>
      </c>
      <c r="V296" s="14">
        <v>91.2</v>
      </c>
      <c r="W296" s="14">
        <v>0</v>
      </c>
      <c r="X296" s="14">
        <v>13.7</v>
      </c>
      <c r="Y296" s="14">
        <v>50.5</v>
      </c>
      <c r="Z296" s="14">
        <f t="shared" si="144"/>
        <v>155.4</v>
      </c>
      <c r="AA296" s="14">
        <f t="shared" si="133"/>
        <v>1.953881358915684</v>
      </c>
      <c r="AB296" s="14">
        <v>567.70000000000005</v>
      </c>
      <c r="AC296" s="62">
        <f t="shared" si="134"/>
        <v>7.1378278472099996</v>
      </c>
      <c r="AD296" s="64">
        <f t="shared" si="123"/>
        <v>-1.6823362988565611</v>
      </c>
    </row>
    <row r="297" spans="1:30" ht="15" hidden="1" outlineLevel="2" x14ac:dyDescent="0.25">
      <c r="A297" s="7">
        <v>77</v>
      </c>
      <c r="B297" s="8" t="s">
        <v>44</v>
      </c>
      <c r="C297" s="9" t="s">
        <v>68</v>
      </c>
      <c r="D297" s="10" t="s">
        <v>127</v>
      </c>
      <c r="E297" s="10">
        <v>2458.5700000000002</v>
      </c>
      <c r="F297" s="10">
        <v>199.6</v>
      </c>
      <c r="G297" s="11">
        <f t="shared" si="140"/>
        <v>8.1185404523767879</v>
      </c>
      <c r="H297" s="11">
        <v>31.6</v>
      </c>
      <c r="I297" s="11">
        <v>0</v>
      </c>
      <c r="J297" s="11">
        <v>3</v>
      </c>
      <c r="K297" s="11">
        <v>24.5</v>
      </c>
      <c r="L297" s="11">
        <f t="shared" si="143"/>
        <v>59.1</v>
      </c>
      <c r="M297" s="11">
        <f t="shared" si="141"/>
        <v>2.4038363764302013</v>
      </c>
      <c r="N297" s="11">
        <v>140.5</v>
      </c>
      <c r="O297" s="11">
        <f t="shared" si="142"/>
        <v>5.7147040759465861</v>
      </c>
      <c r="P297" s="12" t="s">
        <v>68</v>
      </c>
      <c r="Q297" s="12">
        <v>77</v>
      </c>
      <c r="R297" s="13" t="s">
        <v>127</v>
      </c>
      <c r="S297" s="13">
        <v>2715.44</v>
      </c>
      <c r="T297" s="13">
        <v>206.46</v>
      </c>
      <c r="U297" s="14">
        <f t="shared" si="132"/>
        <v>7.6031876970214771</v>
      </c>
      <c r="V297" s="14">
        <v>20</v>
      </c>
      <c r="W297" s="14">
        <v>0</v>
      </c>
      <c r="X297" s="14">
        <v>3</v>
      </c>
      <c r="Y297" s="14">
        <v>24.38</v>
      </c>
      <c r="Z297" s="14">
        <f t="shared" si="144"/>
        <v>47.379999999999995</v>
      </c>
      <c r="AA297" s="14">
        <f t="shared" si="133"/>
        <v>1.7448369325044928</v>
      </c>
      <c r="AB297" s="14">
        <v>159.09</v>
      </c>
      <c r="AC297" s="62">
        <f t="shared" si="134"/>
        <v>5.8587190289603157</v>
      </c>
      <c r="AD297" s="64">
        <f t="shared" si="123"/>
        <v>0.51535275535531078</v>
      </c>
    </row>
    <row r="298" spans="1:30" ht="15" hidden="1" outlineLevel="2" x14ac:dyDescent="0.25">
      <c r="A298" s="7">
        <v>77</v>
      </c>
      <c r="B298" s="8" t="s">
        <v>44</v>
      </c>
      <c r="C298" s="9" t="s">
        <v>68</v>
      </c>
      <c r="D298" s="10" t="s">
        <v>128</v>
      </c>
      <c r="E298" s="10">
        <v>416</v>
      </c>
      <c r="F298" s="10">
        <v>2</v>
      </c>
      <c r="G298" s="11">
        <f t="shared" si="140"/>
        <v>0.48076923076923078</v>
      </c>
      <c r="H298" s="11">
        <v>2</v>
      </c>
      <c r="I298" s="11">
        <v>0</v>
      </c>
      <c r="J298" s="11">
        <v>0</v>
      </c>
      <c r="K298" s="11">
        <v>0</v>
      </c>
      <c r="L298" s="11">
        <f t="shared" si="143"/>
        <v>2</v>
      </c>
      <c r="M298" s="11">
        <f t="shared" si="141"/>
        <v>0.48076923076923078</v>
      </c>
      <c r="N298" s="11">
        <v>0</v>
      </c>
      <c r="O298" s="11">
        <f t="shared" si="142"/>
        <v>0</v>
      </c>
      <c r="P298" s="12" t="s">
        <v>68</v>
      </c>
      <c r="Q298" s="12">
        <v>77</v>
      </c>
      <c r="R298" s="13" t="s">
        <v>128</v>
      </c>
      <c r="S298" s="13">
        <v>566.82000000000005</v>
      </c>
      <c r="T298" s="13">
        <v>59.36</v>
      </c>
      <c r="U298" s="14">
        <f t="shared" si="132"/>
        <v>10.47246039307011</v>
      </c>
      <c r="V298" s="14">
        <v>6</v>
      </c>
      <c r="W298" s="14">
        <v>3</v>
      </c>
      <c r="X298" s="14">
        <v>0</v>
      </c>
      <c r="Y298" s="14">
        <v>0</v>
      </c>
      <c r="Z298" s="14">
        <f t="shared" si="144"/>
        <v>9</v>
      </c>
      <c r="AA298" s="14">
        <f t="shared" si="133"/>
        <v>1.587805652588123</v>
      </c>
      <c r="AB298" s="14">
        <v>50.36</v>
      </c>
      <c r="AC298" s="62">
        <f t="shared" si="134"/>
        <v>8.8846547404819862</v>
      </c>
      <c r="AD298" s="64">
        <f t="shared" si="123"/>
        <v>-9.9916911623008797</v>
      </c>
    </row>
    <row r="299" spans="1:30" outlineLevel="1" collapsed="1" x14ac:dyDescent="0.3">
      <c r="A299" s="7"/>
      <c r="B299" s="8" t="s">
        <v>111</v>
      </c>
      <c r="C299" s="9" t="s">
        <v>68</v>
      </c>
      <c r="D299" s="10"/>
      <c r="E299" s="10">
        <f>SUBTOTAL(9,E292:E298)</f>
        <v>28202.880000000001</v>
      </c>
      <c r="F299" s="10">
        <f>SUBTOTAL(9,F292:F298)</f>
        <v>1902.2999999999997</v>
      </c>
      <c r="G299" s="11">
        <f t="shared" si="140"/>
        <v>6.7450558240860499</v>
      </c>
      <c r="H299" s="11"/>
      <c r="I299" s="11"/>
      <c r="J299" s="11"/>
      <c r="K299" s="11"/>
      <c r="L299" s="11">
        <f>SUBTOTAL(9,L292:L298)</f>
        <v>830.72</v>
      </c>
      <c r="M299" s="11">
        <f t="shared" si="141"/>
        <v>2.9455147843057161</v>
      </c>
      <c r="N299" s="11">
        <f>SUBTOTAL(9,N292:N298)</f>
        <v>1071.5900000000001</v>
      </c>
      <c r="O299" s="11">
        <f t="shared" si="142"/>
        <v>3.7995764971520645</v>
      </c>
      <c r="P299" s="12" t="s">
        <v>68</v>
      </c>
      <c r="Q299" s="12"/>
      <c r="R299" s="13"/>
      <c r="S299" s="13">
        <f>SUBTOTAL(9,S292:S298)</f>
        <v>24571.679999999997</v>
      </c>
      <c r="T299" s="13">
        <f>SUBTOTAL(9,T292:T298)</f>
        <v>1902.14</v>
      </c>
      <c r="U299" s="14">
        <f t="shared" si="132"/>
        <v>7.7411882297018364</v>
      </c>
      <c r="V299" s="14"/>
      <c r="W299" s="14"/>
      <c r="X299" s="14"/>
      <c r="Y299" s="14"/>
      <c r="Z299" s="14">
        <f>SUBTOTAL(9,Z292:Z298)</f>
        <v>573.04999999999995</v>
      </c>
      <c r="AA299" s="14">
        <f t="shared" si="133"/>
        <v>2.3321563686325071</v>
      </c>
      <c r="AB299" s="14">
        <f>SUBTOTAL(9,AB292:AB298)</f>
        <v>1329.1</v>
      </c>
      <c r="AC299" s="62">
        <f t="shared" si="134"/>
        <v>5.4090725583273107</v>
      </c>
      <c r="AD299" s="64">
        <f t="shared" si="123"/>
        <v>-0.99613240561578653</v>
      </c>
    </row>
    <row r="300" spans="1:30" ht="15" hidden="1" outlineLevel="2" x14ac:dyDescent="0.25">
      <c r="A300" s="7">
        <v>34</v>
      </c>
      <c r="B300" s="8" t="s">
        <v>22</v>
      </c>
      <c r="C300" s="9" t="s">
        <v>68</v>
      </c>
      <c r="D300" s="10" t="s">
        <v>123</v>
      </c>
      <c r="E300" s="10">
        <v>366.2</v>
      </c>
      <c r="F300" s="10">
        <v>9</v>
      </c>
      <c r="G300" s="11">
        <f t="shared" si="140"/>
        <v>2.4576734025122886</v>
      </c>
      <c r="H300" s="11">
        <v>5</v>
      </c>
      <c r="I300" s="11">
        <v>0</v>
      </c>
      <c r="J300" s="11">
        <v>0</v>
      </c>
      <c r="K300" s="11">
        <v>4</v>
      </c>
      <c r="L300" s="11">
        <f t="shared" ref="L300:L305" si="145">H300+I300+J300+K300</f>
        <v>9</v>
      </c>
      <c r="M300" s="11">
        <f t="shared" si="141"/>
        <v>2.4576734025122886</v>
      </c>
      <c r="N300" s="11">
        <v>0</v>
      </c>
      <c r="O300" s="11">
        <f t="shared" si="142"/>
        <v>0</v>
      </c>
      <c r="P300" s="12" t="s">
        <v>68</v>
      </c>
      <c r="Q300" s="12">
        <v>34</v>
      </c>
      <c r="R300" s="13" t="s">
        <v>123</v>
      </c>
      <c r="S300" s="13">
        <v>490.43</v>
      </c>
      <c r="T300" s="13">
        <v>13</v>
      </c>
      <c r="U300" s="14">
        <f t="shared" si="132"/>
        <v>2.6507350692249658</v>
      </c>
      <c r="V300" s="14">
        <v>10</v>
      </c>
      <c r="W300" s="14">
        <v>0</v>
      </c>
      <c r="X300" s="14">
        <v>3</v>
      </c>
      <c r="Y300" s="14">
        <v>0</v>
      </c>
      <c r="Z300" s="14">
        <f t="shared" ref="Z300:Z305" si="146">V300+W300+X300+Y300</f>
        <v>13</v>
      </c>
      <c r="AA300" s="14">
        <f t="shared" si="133"/>
        <v>2.6507350692249658</v>
      </c>
      <c r="AB300" s="14">
        <v>0</v>
      </c>
      <c r="AC300" s="62">
        <f t="shared" si="134"/>
        <v>0</v>
      </c>
      <c r="AD300" s="64">
        <f t="shared" si="123"/>
        <v>-0.19306166671267722</v>
      </c>
    </row>
    <row r="301" spans="1:30" ht="15" hidden="1" outlineLevel="2" x14ac:dyDescent="0.25">
      <c r="A301" s="7">
        <v>34</v>
      </c>
      <c r="B301" s="8" t="s">
        <v>22</v>
      </c>
      <c r="C301" s="9" t="s">
        <v>68</v>
      </c>
      <c r="D301" s="10" t="s">
        <v>124</v>
      </c>
      <c r="E301" s="10">
        <v>1619.06</v>
      </c>
      <c r="F301" s="10">
        <v>96.13</v>
      </c>
      <c r="G301" s="11">
        <f t="shared" si="140"/>
        <v>5.9373957728558544</v>
      </c>
      <c r="H301" s="11">
        <v>10.93</v>
      </c>
      <c r="I301" s="11">
        <v>0</v>
      </c>
      <c r="J301" s="11">
        <v>3</v>
      </c>
      <c r="K301" s="11">
        <v>8</v>
      </c>
      <c r="L301" s="11">
        <f t="shared" si="145"/>
        <v>21.93</v>
      </c>
      <c r="M301" s="11">
        <f t="shared" si="141"/>
        <v>1.3544896421380308</v>
      </c>
      <c r="N301" s="11">
        <v>74.2</v>
      </c>
      <c r="O301" s="11">
        <f t="shared" si="142"/>
        <v>4.5829061307178245</v>
      </c>
      <c r="P301" s="12" t="s">
        <v>68</v>
      </c>
      <c r="Q301" s="12">
        <v>34</v>
      </c>
      <c r="R301" s="13" t="s">
        <v>124</v>
      </c>
      <c r="S301" s="13">
        <v>1410.64</v>
      </c>
      <c r="T301" s="13">
        <v>73.31</v>
      </c>
      <c r="U301" s="14">
        <f t="shared" si="132"/>
        <v>5.1969318890716263</v>
      </c>
      <c r="V301" s="14">
        <v>13</v>
      </c>
      <c r="W301" s="14">
        <v>0.31</v>
      </c>
      <c r="X301" s="14">
        <v>0</v>
      </c>
      <c r="Y301" s="14">
        <v>18</v>
      </c>
      <c r="Z301" s="14">
        <f t="shared" si="146"/>
        <v>31.310000000000002</v>
      </c>
      <c r="AA301" s="14">
        <f t="shared" si="133"/>
        <v>2.2195599160664661</v>
      </c>
      <c r="AB301" s="14">
        <v>42</v>
      </c>
      <c r="AC301" s="62">
        <f t="shared" si="134"/>
        <v>2.9773719730051607</v>
      </c>
      <c r="AD301" s="64">
        <f t="shared" si="123"/>
        <v>0.74046388378422812</v>
      </c>
    </row>
    <row r="302" spans="1:30" ht="15" hidden="1" outlineLevel="2" x14ac:dyDescent="0.25">
      <c r="A302" s="7">
        <v>34</v>
      </c>
      <c r="B302" s="8" t="s">
        <v>22</v>
      </c>
      <c r="C302" s="9" t="s">
        <v>68</v>
      </c>
      <c r="D302" s="10" t="s">
        <v>125</v>
      </c>
      <c r="E302" s="10">
        <v>2330.1999999999998</v>
      </c>
      <c r="F302" s="10">
        <v>167.36</v>
      </c>
      <c r="G302" s="11">
        <f t="shared" si="140"/>
        <v>7.1822161187880873</v>
      </c>
      <c r="H302" s="11">
        <v>36</v>
      </c>
      <c r="I302" s="11">
        <v>0</v>
      </c>
      <c r="J302" s="11">
        <v>3</v>
      </c>
      <c r="K302" s="11">
        <v>57.5</v>
      </c>
      <c r="L302" s="11">
        <f t="shared" si="145"/>
        <v>96.5</v>
      </c>
      <c r="M302" s="11">
        <f t="shared" si="141"/>
        <v>4.1412754270019745</v>
      </c>
      <c r="N302" s="11">
        <v>70.86</v>
      </c>
      <c r="O302" s="11">
        <f t="shared" si="142"/>
        <v>3.0409406917861128</v>
      </c>
      <c r="P302" s="12" t="s">
        <v>68</v>
      </c>
      <c r="Q302" s="12">
        <v>34</v>
      </c>
      <c r="R302" s="13" t="s">
        <v>125</v>
      </c>
      <c r="S302" s="13">
        <v>2243.5500000000002</v>
      </c>
      <c r="T302" s="13">
        <v>65.790000000000006</v>
      </c>
      <c r="U302" s="14">
        <f t="shared" si="132"/>
        <v>2.9324062311960954</v>
      </c>
      <c r="V302" s="14">
        <v>47.62</v>
      </c>
      <c r="W302" s="14">
        <v>0</v>
      </c>
      <c r="X302" s="14">
        <v>4.62</v>
      </c>
      <c r="Y302" s="14">
        <v>10.55</v>
      </c>
      <c r="Z302" s="14">
        <f t="shared" si="146"/>
        <v>62.789999999999992</v>
      </c>
      <c r="AA302" s="14">
        <f t="shared" si="133"/>
        <v>2.7986895767867881</v>
      </c>
      <c r="AB302" s="14">
        <v>3</v>
      </c>
      <c r="AC302" s="62">
        <f t="shared" si="134"/>
        <v>0.13371665440930666</v>
      </c>
      <c r="AD302" s="64">
        <f t="shared" si="123"/>
        <v>4.2498098875919919</v>
      </c>
    </row>
    <row r="303" spans="1:30" ht="15" hidden="1" outlineLevel="2" x14ac:dyDescent="0.25">
      <c r="A303" s="7">
        <v>34</v>
      </c>
      <c r="B303" s="8" t="s">
        <v>22</v>
      </c>
      <c r="C303" s="9" t="s">
        <v>68</v>
      </c>
      <c r="D303" s="10" t="s">
        <v>126</v>
      </c>
      <c r="E303" s="10">
        <v>1781</v>
      </c>
      <c r="F303" s="10">
        <v>150.30000000000001</v>
      </c>
      <c r="G303" s="11">
        <f t="shared" si="140"/>
        <v>8.4390791690061775</v>
      </c>
      <c r="H303" s="11">
        <v>30</v>
      </c>
      <c r="I303" s="11">
        <v>0</v>
      </c>
      <c r="J303" s="11">
        <v>15</v>
      </c>
      <c r="K303" s="11">
        <v>21.5</v>
      </c>
      <c r="L303" s="11">
        <f t="shared" si="145"/>
        <v>66.5</v>
      </c>
      <c r="M303" s="11">
        <f t="shared" si="141"/>
        <v>3.73385738349242</v>
      </c>
      <c r="N303" s="11">
        <v>83.8</v>
      </c>
      <c r="O303" s="11">
        <f t="shared" si="142"/>
        <v>4.7052217855137561</v>
      </c>
      <c r="P303" s="12" t="s">
        <v>68</v>
      </c>
      <c r="Q303" s="12">
        <v>34</v>
      </c>
      <c r="R303" s="13" t="s">
        <v>126</v>
      </c>
      <c r="S303" s="13">
        <v>1751</v>
      </c>
      <c r="T303" s="13">
        <v>107</v>
      </c>
      <c r="U303" s="14">
        <f t="shared" si="132"/>
        <v>6.1107938320959452</v>
      </c>
      <c r="V303" s="14">
        <v>40</v>
      </c>
      <c r="W303" s="14">
        <v>1</v>
      </c>
      <c r="X303" s="14">
        <v>3</v>
      </c>
      <c r="Y303" s="14">
        <v>26</v>
      </c>
      <c r="Z303" s="14">
        <f t="shared" si="146"/>
        <v>70</v>
      </c>
      <c r="AA303" s="14">
        <f t="shared" si="133"/>
        <v>3.9977155910908051</v>
      </c>
      <c r="AB303" s="14">
        <v>37</v>
      </c>
      <c r="AC303" s="62">
        <f t="shared" si="134"/>
        <v>2.1130782410051401</v>
      </c>
      <c r="AD303" s="64">
        <f t="shared" si="123"/>
        <v>2.3282853369102323</v>
      </c>
    </row>
    <row r="304" spans="1:30" ht="15" hidden="1" outlineLevel="2" x14ac:dyDescent="0.25">
      <c r="A304" s="7">
        <v>34</v>
      </c>
      <c r="B304" s="8" t="s">
        <v>22</v>
      </c>
      <c r="C304" s="9" t="s">
        <v>68</v>
      </c>
      <c r="D304" s="10" t="s">
        <v>127</v>
      </c>
      <c r="E304" s="10">
        <v>1565</v>
      </c>
      <c r="F304" s="10">
        <v>303.3</v>
      </c>
      <c r="G304" s="11">
        <f t="shared" si="140"/>
        <v>19.380191693290733</v>
      </c>
      <c r="H304" s="11">
        <v>17</v>
      </c>
      <c r="I304" s="11">
        <v>0</v>
      </c>
      <c r="J304" s="11">
        <v>5</v>
      </c>
      <c r="K304" s="11">
        <v>27.8</v>
      </c>
      <c r="L304" s="11">
        <f t="shared" si="145"/>
        <v>49.8</v>
      </c>
      <c r="M304" s="11">
        <f t="shared" si="141"/>
        <v>3.1821086261980831</v>
      </c>
      <c r="N304" s="11">
        <v>253.5</v>
      </c>
      <c r="O304" s="11">
        <f t="shared" si="142"/>
        <v>16.19808306709265</v>
      </c>
      <c r="P304" s="12" t="s">
        <v>68</v>
      </c>
      <c r="Q304" s="12">
        <v>34</v>
      </c>
      <c r="R304" s="13" t="s">
        <v>127</v>
      </c>
      <c r="S304" s="13">
        <v>1534.8</v>
      </c>
      <c r="T304" s="13">
        <v>266.2</v>
      </c>
      <c r="U304" s="14">
        <f t="shared" si="132"/>
        <v>17.344279384936147</v>
      </c>
      <c r="V304" s="14">
        <v>9</v>
      </c>
      <c r="W304" s="14">
        <v>0</v>
      </c>
      <c r="X304" s="14">
        <v>0</v>
      </c>
      <c r="Y304" s="14">
        <v>0</v>
      </c>
      <c r="Z304" s="14">
        <f t="shared" si="146"/>
        <v>9</v>
      </c>
      <c r="AA304" s="14">
        <f t="shared" si="133"/>
        <v>0.58639562157935887</v>
      </c>
      <c r="AB304" s="14">
        <v>257.2</v>
      </c>
      <c r="AC304" s="62">
        <f t="shared" si="134"/>
        <v>16.757883763356791</v>
      </c>
      <c r="AD304" s="64">
        <f t="shared" si="123"/>
        <v>2.035912308354586</v>
      </c>
    </row>
    <row r="305" spans="1:30" ht="15" hidden="1" outlineLevel="2" x14ac:dyDescent="0.25">
      <c r="A305" s="7">
        <v>34</v>
      </c>
      <c r="B305" s="8" t="s">
        <v>22</v>
      </c>
      <c r="C305" s="9" t="s">
        <v>68</v>
      </c>
      <c r="D305" s="10" t="s">
        <v>128</v>
      </c>
      <c r="E305" s="10">
        <v>0</v>
      </c>
      <c r="F305" s="10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f t="shared" si="145"/>
        <v>0</v>
      </c>
      <c r="M305" s="11">
        <v>0</v>
      </c>
      <c r="N305" s="11">
        <v>0</v>
      </c>
      <c r="O305" s="11">
        <v>0</v>
      </c>
      <c r="P305" s="12" t="s">
        <v>68</v>
      </c>
      <c r="Q305" s="12">
        <v>34</v>
      </c>
      <c r="R305" s="13" t="s">
        <v>128</v>
      </c>
      <c r="S305" s="13">
        <v>0</v>
      </c>
      <c r="T305" s="13">
        <v>0</v>
      </c>
      <c r="U305" s="14">
        <v>0</v>
      </c>
      <c r="V305" s="14">
        <v>0</v>
      </c>
      <c r="W305" s="14">
        <v>0</v>
      </c>
      <c r="X305" s="14">
        <v>0</v>
      </c>
      <c r="Y305" s="14">
        <v>0</v>
      </c>
      <c r="Z305" s="14">
        <f t="shared" si="146"/>
        <v>0</v>
      </c>
      <c r="AA305" s="14">
        <v>0</v>
      </c>
      <c r="AB305" s="14">
        <v>0</v>
      </c>
      <c r="AC305" s="62">
        <v>0</v>
      </c>
      <c r="AD305" s="64">
        <f t="shared" si="123"/>
        <v>0</v>
      </c>
    </row>
    <row r="306" spans="1:30" outlineLevel="1" collapsed="1" x14ac:dyDescent="0.3">
      <c r="A306" s="7"/>
      <c r="B306" s="8" t="s">
        <v>112</v>
      </c>
      <c r="C306" s="9" t="s">
        <v>68</v>
      </c>
      <c r="D306" s="10"/>
      <c r="E306" s="10">
        <f>SUBTOTAL(9,E300:E305)</f>
        <v>7661.46</v>
      </c>
      <c r="F306" s="10">
        <f>SUBTOTAL(9,F300:F305)</f>
        <v>726.09</v>
      </c>
      <c r="G306" s="11">
        <f t="shared" ref="G306:G336" si="147">F306*100/E306</f>
        <v>9.4771753686634135</v>
      </c>
      <c r="H306" s="11"/>
      <c r="I306" s="11"/>
      <c r="J306" s="11"/>
      <c r="K306" s="11"/>
      <c r="L306" s="11">
        <f>SUBTOTAL(9,L300:L305)</f>
        <v>243.73000000000002</v>
      </c>
      <c r="M306" s="11">
        <f t="shared" ref="M306:M336" si="148">L306*100/E306</f>
        <v>3.1812474384777838</v>
      </c>
      <c r="N306" s="11">
        <f>SUBTOTAL(9,N300:N305)</f>
        <v>482.36</v>
      </c>
      <c r="O306" s="11">
        <f t="shared" ref="O306:O336" si="149">N306*100/E306</f>
        <v>6.2959279301856306</v>
      </c>
      <c r="P306" s="12" t="s">
        <v>68</v>
      </c>
      <c r="Q306" s="12"/>
      <c r="R306" s="13"/>
      <c r="S306" s="13">
        <f>SUBTOTAL(9,S300:S305)</f>
        <v>7430.420000000001</v>
      </c>
      <c r="T306" s="13">
        <f>SUBTOTAL(9,T300:T305)</f>
        <v>525.29999999999995</v>
      </c>
      <c r="U306" s="14">
        <f t="shared" ref="U306:U314" si="150">T306*100/S306</f>
        <v>7.0695869143332386</v>
      </c>
      <c r="V306" s="14"/>
      <c r="W306" s="14"/>
      <c r="X306" s="14"/>
      <c r="Y306" s="14"/>
      <c r="Z306" s="14">
        <f>SUBTOTAL(9,Z300:Z305)</f>
        <v>186.1</v>
      </c>
      <c r="AA306" s="14">
        <f t="shared" ref="AA306:AA314" si="151">Z306*100/S306</f>
        <v>2.5045690553158497</v>
      </c>
      <c r="AB306" s="14">
        <f>SUBTOTAL(9,AB300:AB305)</f>
        <v>339.2</v>
      </c>
      <c r="AC306" s="62">
        <f t="shared" ref="AC306:AC314" si="152">AB306*100/S306</f>
        <v>4.5650178590173898</v>
      </c>
      <c r="AD306" s="64">
        <f t="shared" si="123"/>
        <v>2.4075884543301749</v>
      </c>
    </row>
    <row r="307" spans="1:30" ht="15" hidden="1" outlineLevel="2" x14ac:dyDescent="0.25">
      <c r="A307" s="7">
        <v>48</v>
      </c>
      <c r="B307" s="8" t="s">
        <v>29</v>
      </c>
      <c r="C307" s="9" t="s">
        <v>68</v>
      </c>
      <c r="D307" s="10" t="s">
        <v>122</v>
      </c>
      <c r="E307" s="10">
        <v>2304.31</v>
      </c>
      <c r="F307" s="10">
        <v>150</v>
      </c>
      <c r="G307" s="11">
        <f t="shared" si="147"/>
        <v>6.5095408169907696</v>
      </c>
      <c r="H307" s="11">
        <v>37</v>
      </c>
      <c r="I307" s="11">
        <v>2</v>
      </c>
      <c r="J307" s="11">
        <v>19</v>
      </c>
      <c r="K307" s="11">
        <v>29.5</v>
      </c>
      <c r="L307" s="11">
        <f t="shared" ref="L307:L313" si="153">H307+I307+J307+K307</f>
        <v>87.5</v>
      </c>
      <c r="M307" s="11">
        <f t="shared" si="148"/>
        <v>3.7972321432446154</v>
      </c>
      <c r="N307" s="11">
        <v>62.5</v>
      </c>
      <c r="O307" s="11">
        <f t="shared" si="149"/>
        <v>2.7123086737461541</v>
      </c>
      <c r="P307" s="12" t="s">
        <v>68</v>
      </c>
      <c r="Q307" s="12">
        <v>48</v>
      </c>
      <c r="R307" s="13" t="s">
        <v>122</v>
      </c>
      <c r="S307" s="13">
        <v>1747.95</v>
      </c>
      <c r="T307" s="13">
        <v>51.55</v>
      </c>
      <c r="U307" s="14">
        <f t="shared" si="150"/>
        <v>2.9491690265739865</v>
      </c>
      <c r="V307" s="14">
        <v>18.25</v>
      </c>
      <c r="W307" s="14">
        <v>0</v>
      </c>
      <c r="X307" s="14">
        <v>0</v>
      </c>
      <c r="Y307" s="14">
        <v>8.4</v>
      </c>
      <c r="Z307" s="14">
        <f t="shared" ref="Z307:Z313" si="154">V307+W307+X307+Y307</f>
        <v>26.65</v>
      </c>
      <c r="AA307" s="14">
        <f t="shared" si="151"/>
        <v>1.5246431534082783</v>
      </c>
      <c r="AB307" s="14">
        <v>24.9</v>
      </c>
      <c r="AC307" s="62">
        <f t="shared" si="152"/>
        <v>1.4245258731657084</v>
      </c>
      <c r="AD307" s="64">
        <f t="shared" si="123"/>
        <v>3.5603717904167831</v>
      </c>
    </row>
    <row r="308" spans="1:30" ht="15" hidden="1" outlineLevel="2" x14ac:dyDescent="0.25">
      <c r="A308" s="7">
        <v>48</v>
      </c>
      <c r="B308" s="8" t="s">
        <v>29</v>
      </c>
      <c r="C308" s="9" t="s">
        <v>68</v>
      </c>
      <c r="D308" s="10" t="s">
        <v>123</v>
      </c>
      <c r="E308" s="10">
        <v>20171.36</v>
      </c>
      <c r="F308" s="10">
        <v>1676.94</v>
      </c>
      <c r="G308" s="11">
        <f t="shared" si="147"/>
        <v>8.3134701874340653</v>
      </c>
      <c r="H308" s="11">
        <v>280.58</v>
      </c>
      <c r="I308" s="11">
        <v>5.28</v>
      </c>
      <c r="J308" s="11">
        <v>83.17</v>
      </c>
      <c r="K308" s="11">
        <v>266.20999999999998</v>
      </c>
      <c r="L308" s="11">
        <f t="shared" si="153"/>
        <v>635.24</v>
      </c>
      <c r="M308" s="11">
        <f t="shared" si="148"/>
        <v>3.1492175044221113</v>
      </c>
      <c r="N308" s="11">
        <v>1041.7</v>
      </c>
      <c r="O308" s="11">
        <f t="shared" si="149"/>
        <v>5.1642526830119531</v>
      </c>
      <c r="P308" s="12" t="s">
        <v>68</v>
      </c>
      <c r="Q308" s="12">
        <v>48</v>
      </c>
      <c r="R308" s="13" t="s">
        <v>123</v>
      </c>
      <c r="S308" s="13">
        <v>19247.16</v>
      </c>
      <c r="T308" s="13">
        <v>1431.24</v>
      </c>
      <c r="U308" s="14">
        <f t="shared" si="150"/>
        <v>7.4361100546781964</v>
      </c>
      <c r="V308" s="14">
        <v>245.88</v>
      </c>
      <c r="W308" s="14">
        <v>1.75</v>
      </c>
      <c r="X308" s="14">
        <v>30.02</v>
      </c>
      <c r="Y308" s="14">
        <v>247.81</v>
      </c>
      <c r="Z308" s="14">
        <f t="shared" si="154"/>
        <v>525.46</v>
      </c>
      <c r="AA308" s="14">
        <f t="shared" si="151"/>
        <v>2.7300651109046736</v>
      </c>
      <c r="AB308" s="14">
        <v>905.79</v>
      </c>
      <c r="AC308" s="62">
        <f t="shared" si="152"/>
        <v>4.7060968994906265</v>
      </c>
      <c r="AD308" s="64">
        <f t="shared" si="123"/>
        <v>0.87736013275586888</v>
      </c>
    </row>
    <row r="309" spans="1:30" ht="15" hidden="1" outlineLevel="2" x14ac:dyDescent="0.25">
      <c r="A309" s="7">
        <v>48</v>
      </c>
      <c r="B309" s="8" t="s">
        <v>29</v>
      </c>
      <c r="C309" s="9" t="s">
        <v>68</v>
      </c>
      <c r="D309" s="10" t="s">
        <v>124</v>
      </c>
      <c r="E309" s="10">
        <v>55618.15</v>
      </c>
      <c r="F309" s="10">
        <v>5236.7</v>
      </c>
      <c r="G309" s="11">
        <f t="shared" si="147"/>
        <v>9.4154516106702584</v>
      </c>
      <c r="H309" s="11">
        <v>669.28</v>
      </c>
      <c r="I309" s="11">
        <v>18.03</v>
      </c>
      <c r="J309" s="11">
        <v>158.72</v>
      </c>
      <c r="K309" s="11">
        <v>730.65</v>
      </c>
      <c r="L309" s="11">
        <f t="shared" si="153"/>
        <v>1576.6799999999998</v>
      </c>
      <c r="M309" s="11">
        <f t="shared" si="148"/>
        <v>2.8348299970423319</v>
      </c>
      <c r="N309" s="11">
        <v>3660.02</v>
      </c>
      <c r="O309" s="11">
        <f t="shared" si="149"/>
        <v>6.5806216136279252</v>
      </c>
      <c r="P309" s="12" t="s">
        <v>68</v>
      </c>
      <c r="Q309" s="12">
        <v>48</v>
      </c>
      <c r="R309" s="13" t="s">
        <v>124</v>
      </c>
      <c r="S309" s="13">
        <v>55567.71</v>
      </c>
      <c r="T309" s="13">
        <v>5499.23</v>
      </c>
      <c r="U309" s="14">
        <f t="shared" si="150"/>
        <v>9.8964488549195213</v>
      </c>
      <c r="V309" s="14">
        <v>778.53</v>
      </c>
      <c r="W309" s="14">
        <v>17.850000000000001</v>
      </c>
      <c r="X309" s="14">
        <v>126.68</v>
      </c>
      <c r="Y309" s="14">
        <v>941.48</v>
      </c>
      <c r="Z309" s="14">
        <f t="shared" si="154"/>
        <v>1864.54</v>
      </c>
      <c r="AA309" s="14">
        <f t="shared" si="151"/>
        <v>3.3554378972968295</v>
      </c>
      <c r="AB309" s="14">
        <v>3634.69</v>
      </c>
      <c r="AC309" s="62">
        <f t="shared" si="152"/>
        <v>6.5410109576226914</v>
      </c>
      <c r="AD309" s="64">
        <f t="shared" si="123"/>
        <v>-0.48099724424926293</v>
      </c>
    </row>
    <row r="310" spans="1:30" ht="15" hidden="1" outlineLevel="2" x14ac:dyDescent="0.25">
      <c r="A310" s="7">
        <v>48</v>
      </c>
      <c r="B310" s="8" t="s">
        <v>29</v>
      </c>
      <c r="C310" s="9" t="s">
        <v>68</v>
      </c>
      <c r="D310" s="10" t="s">
        <v>125</v>
      </c>
      <c r="E310" s="10">
        <v>71746.19</v>
      </c>
      <c r="F310" s="10">
        <v>6222.81</v>
      </c>
      <c r="G310" s="11">
        <f t="shared" si="147"/>
        <v>8.6733664881717054</v>
      </c>
      <c r="H310" s="11">
        <v>917.56</v>
      </c>
      <c r="I310" s="11">
        <v>10.52</v>
      </c>
      <c r="J310" s="11">
        <v>143.19</v>
      </c>
      <c r="K310" s="11">
        <v>1026.49</v>
      </c>
      <c r="L310" s="11">
        <f t="shared" si="153"/>
        <v>2097.7600000000002</v>
      </c>
      <c r="M310" s="11">
        <f t="shared" si="148"/>
        <v>2.9238625772323243</v>
      </c>
      <c r="N310" s="11">
        <v>4125.0600000000004</v>
      </c>
      <c r="O310" s="11">
        <f t="shared" si="149"/>
        <v>5.7495178489617365</v>
      </c>
      <c r="P310" s="12" t="s">
        <v>68</v>
      </c>
      <c r="Q310" s="12">
        <v>48</v>
      </c>
      <c r="R310" s="13" t="s">
        <v>125</v>
      </c>
      <c r="S310" s="13">
        <v>75077.33</v>
      </c>
      <c r="T310" s="13">
        <v>8072.06</v>
      </c>
      <c r="U310" s="14">
        <f t="shared" si="150"/>
        <v>10.751660987411245</v>
      </c>
      <c r="V310" s="14">
        <v>1055.07</v>
      </c>
      <c r="W310" s="14">
        <v>15.23</v>
      </c>
      <c r="X310" s="14">
        <v>170.5</v>
      </c>
      <c r="Y310" s="14">
        <v>1128.31</v>
      </c>
      <c r="Z310" s="14">
        <f t="shared" si="154"/>
        <v>2369.1099999999997</v>
      </c>
      <c r="AA310" s="14">
        <f t="shared" si="151"/>
        <v>3.1555597408698466</v>
      </c>
      <c r="AB310" s="14">
        <v>5702.95</v>
      </c>
      <c r="AC310" s="62">
        <f t="shared" si="152"/>
        <v>7.5961012465413988</v>
      </c>
      <c r="AD310" s="64">
        <f t="shared" si="123"/>
        <v>-2.07829449923954</v>
      </c>
    </row>
    <row r="311" spans="1:30" ht="15" hidden="1" outlineLevel="2" x14ac:dyDescent="0.25">
      <c r="A311" s="7">
        <v>48</v>
      </c>
      <c r="B311" s="8" t="s">
        <v>29</v>
      </c>
      <c r="C311" s="9" t="s">
        <v>68</v>
      </c>
      <c r="D311" s="10" t="s">
        <v>126</v>
      </c>
      <c r="E311" s="10">
        <v>74805.039999999994</v>
      </c>
      <c r="F311" s="10">
        <v>7627.57</v>
      </c>
      <c r="G311" s="11">
        <f t="shared" si="147"/>
        <v>10.196599052684151</v>
      </c>
      <c r="H311" s="11">
        <v>831.17</v>
      </c>
      <c r="I311" s="11">
        <v>7.6</v>
      </c>
      <c r="J311" s="11">
        <v>187.02</v>
      </c>
      <c r="K311" s="11">
        <v>948.78</v>
      </c>
      <c r="L311" s="11">
        <f t="shared" si="153"/>
        <v>1974.57</v>
      </c>
      <c r="M311" s="11">
        <f t="shared" si="148"/>
        <v>2.6396216083836066</v>
      </c>
      <c r="N311" s="11">
        <v>5653</v>
      </c>
      <c r="O311" s="11">
        <f t="shared" si="149"/>
        <v>7.5569774443005455</v>
      </c>
      <c r="P311" s="12" t="s">
        <v>68</v>
      </c>
      <c r="Q311" s="12">
        <v>48</v>
      </c>
      <c r="R311" s="13" t="s">
        <v>126</v>
      </c>
      <c r="S311" s="13">
        <v>78575.100000000006</v>
      </c>
      <c r="T311" s="13">
        <v>9307.8799999999992</v>
      </c>
      <c r="U311" s="14">
        <f t="shared" si="150"/>
        <v>11.845839203513579</v>
      </c>
      <c r="V311" s="14">
        <v>1049.47</v>
      </c>
      <c r="W311" s="14">
        <v>15.93</v>
      </c>
      <c r="X311" s="14">
        <v>218.88</v>
      </c>
      <c r="Y311" s="14">
        <v>1443.94</v>
      </c>
      <c r="Z311" s="14">
        <f t="shared" si="154"/>
        <v>2728.2200000000003</v>
      </c>
      <c r="AA311" s="14">
        <f t="shared" si="151"/>
        <v>3.472117757406608</v>
      </c>
      <c r="AB311" s="14">
        <v>6579.66</v>
      </c>
      <c r="AC311" s="62">
        <f t="shared" si="152"/>
        <v>8.3737214461069716</v>
      </c>
      <c r="AD311" s="64">
        <f t="shared" si="123"/>
        <v>-1.6492401508294279</v>
      </c>
    </row>
    <row r="312" spans="1:30" ht="15" hidden="1" outlineLevel="2" x14ac:dyDescent="0.25">
      <c r="A312" s="7">
        <v>48</v>
      </c>
      <c r="B312" s="8" t="s">
        <v>29</v>
      </c>
      <c r="C312" s="9" t="s">
        <v>68</v>
      </c>
      <c r="D312" s="10" t="s">
        <v>127</v>
      </c>
      <c r="E312" s="10">
        <v>35633.35</v>
      </c>
      <c r="F312" s="10">
        <v>4586.84</v>
      </c>
      <c r="G312" s="11">
        <f t="shared" si="147"/>
        <v>12.872323258969477</v>
      </c>
      <c r="H312" s="11">
        <v>346.77</v>
      </c>
      <c r="I312" s="11">
        <v>5.2</v>
      </c>
      <c r="J312" s="11">
        <v>78.25</v>
      </c>
      <c r="K312" s="11">
        <v>435.56</v>
      </c>
      <c r="L312" s="11">
        <f t="shared" si="153"/>
        <v>865.78</v>
      </c>
      <c r="M312" s="11">
        <f t="shared" si="148"/>
        <v>2.4296901638493154</v>
      </c>
      <c r="N312" s="11">
        <v>3721.06</v>
      </c>
      <c r="O312" s="11">
        <f t="shared" si="149"/>
        <v>10.442633095120161</v>
      </c>
      <c r="P312" s="12" t="s">
        <v>68</v>
      </c>
      <c r="Q312" s="12">
        <v>48</v>
      </c>
      <c r="R312" s="13" t="s">
        <v>127</v>
      </c>
      <c r="S312" s="13">
        <v>43461.27</v>
      </c>
      <c r="T312" s="13">
        <v>5246.43</v>
      </c>
      <c r="U312" s="14">
        <f t="shared" si="150"/>
        <v>12.071506423995434</v>
      </c>
      <c r="V312" s="14">
        <v>509.81</v>
      </c>
      <c r="W312" s="14">
        <v>5.57</v>
      </c>
      <c r="X312" s="14">
        <v>73.69</v>
      </c>
      <c r="Y312" s="14">
        <v>720.91</v>
      </c>
      <c r="Z312" s="14">
        <f t="shared" si="154"/>
        <v>1309.98</v>
      </c>
      <c r="AA312" s="14">
        <f t="shared" si="151"/>
        <v>3.0141318926023102</v>
      </c>
      <c r="AB312" s="14">
        <v>3936.46</v>
      </c>
      <c r="AC312" s="62">
        <f t="shared" si="152"/>
        <v>9.057397540384807</v>
      </c>
      <c r="AD312" s="64">
        <f t="shared" si="123"/>
        <v>0.80081683497404299</v>
      </c>
    </row>
    <row r="313" spans="1:30" ht="15" hidden="1" outlineLevel="2" x14ac:dyDescent="0.25">
      <c r="A313" s="7">
        <v>48</v>
      </c>
      <c r="B313" s="8" t="s">
        <v>29</v>
      </c>
      <c r="C313" s="9" t="s">
        <v>68</v>
      </c>
      <c r="D313" s="10" t="s">
        <v>128</v>
      </c>
      <c r="E313" s="10">
        <v>354.51</v>
      </c>
      <c r="F313" s="10">
        <v>44.2</v>
      </c>
      <c r="G313" s="11">
        <f t="shared" si="147"/>
        <v>12.467913458012468</v>
      </c>
      <c r="H313" s="11">
        <v>0.7</v>
      </c>
      <c r="I313" s="11">
        <v>0</v>
      </c>
      <c r="J313" s="11">
        <v>0</v>
      </c>
      <c r="K313" s="11">
        <v>4</v>
      </c>
      <c r="L313" s="11">
        <f t="shared" si="153"/>
        <v>4.7</v>
      </c>
      <c r="M313" s="11">
        <f t="shared" si="148"/>
        <v>1.3257736030013259</v>
      </c>
      <c r="N313" s="11">
        <v>39.5</v>
      </c>
      <c r="O313" s="11">
        <f t="shared" si="149"/>
        <v>11.142139855011143</v>
      </c>
      <c r="P313" s="12" t="s">
        <v>68</v>
      </c>
      <c r="Q313" s="12">
        <v>48</v>
      </c>
      <c r="R313" s="13" t="s">
        <v>128</v>
      </c>
      <c r="S313" s="13">
        <v>1115.03</v>
      </c>
      <c r="T313" s="13">
        <v>77.19</v>
      </c>
      <c r="U313" s="14">
        <f t="shared" si="150"/>
        <v>6.9226836946091135</v>
      </c>
      <c r="V313" s="14">
        <v>12.84</v>
      </c>
      <c r="W313" s="14">
        <v>1</v>
      </c>
      <c r="X313" s="14">
        <v>0</v>
      </c>
      <c r="Y313" s="14">
        <v>15</v>
      </c>
      <c r="Z313" s="14">
        <f t="shared" si="154"/>
        <v>28.84</v>
      </c>
      <c r="AA313" s="14">
        <f t="shared" si="151"/>
        <v>2.5864774938790887</v>
      </c>
      <c r="AB313" s="14">
        <v>48.35</v>
      </c>
      <c r="AC313" s="62">
        <f t="shared" si="152"/>
        <v>4.3362062007300253</v>
      </c>
      <c r="AD313" s="64">
        <f t="shared" si="123"/>
        <v>5.5452297634033547</v>
      </c>
    </row>
    <row r="314" spans="1:30" outlineLevel="1" collapsed="1" x14ac:dyDescent="0.3">
      <c r="A314" s="7"/>
      <c r="B314" s="8" t="s">
        <v>113</v>
      </c>
      <c r="C314" s="9" t="s">
        <v>68</v>
      </c>
      <c r="D314" s="10"/>
      <c r="E314" s="10">
        <f>SUBTOTAL(9,E307:E313)</f>
        <v>260632.91</v>
      </c>
      <c r="F314" s="10">
        <f>SUBTOTAL(9,F307:F313)</f>
        <v>25545.06</v>
      </c>
      <c r="G314" s="11">
        <f t="shared" si="147"/>
        <v>9.8011644039887358</v>
      </c>
      <c r="H314" s="11"/>
      <c r="I314" s="11"/>
      <c r="J314" s="11"/>
      <c r="K314" s="11"/>
      <c r="L314" s="11">
        <f>SUBTOTAL(9,L307:L313)</f>
        <v>7242.23</v>
      </c>
      <c r="M314" s="11">
        <f t="shared" si="148"/>
        <v>2.7787089512218546</v>
      </c>
      <c r="N314" s="11">
        <f>SUBTOTAL(9,N307:N313)</f>
        <v>18302.84</v>
      </c>
      <c r="O314" s="11">
        <f t="shared" si="149"/>
        <v>7.0224592895808895</v>
      </c>
      <c r="P314" s="12" t="s">
        <v>68</v>
      </c>
      <c r="Q314" s="12"/>
      <c r="R314" s="13"/>
      <c r="S314" s="13">
        <f>SUBTOTAL(9,S307:S313)</f>
        <v>274791.55000000005</v>
      </c>
      <c r="T314" s="13">
        <f>SUBTOTAL(9,T307:T313)</f>
        <v>29685.579999999998</v>
      </c>
      <c r="U314" s="14">
        <f t="shared" si="150"/>
        <v>10.802944995943287</v>
      </c>
      <c r="V314" s="14"/>
      <c r="W314" s="14"/>
      <c r="X314" s="14"/>
      <c r="Y314" s="14"/>
      <c r="Z314" s="14">
        <f>SUBTOTAL(9,Z307:Z313)</f>
        <v>8852.8000000000011</v>
      </c>
      <c r="AA314" s="14">
        <f t="shared" si="151"/>
        <v>3.2216420046395164</v>
      </c>
      <c r="AB314" s="14">
        <f>SUBTOTAL(9,AB307:AB313)</f>
        <v>20832.799999999996</v>
      </c>
      <c r="AC314" s="62">
        <f t="shared" si="152"/>
        <v>7.5813102695479504</v>
      </c>
      <c r="AD314" s="64">
        <f t="shared" si="123"/>
        <v>-1.0017805919545513</v>
      </c>
    </row>
    <row r="315" spans="1:30" ht="15" hidden="1" outlineLevel="2" x14ac:dyDescent="0.25">
      <c r="A315" s="7" t="s">
        <v>3</v>
      </c>
      <c r="B315" s="8" t="s">
        <v>48</v>
      </c>
      <c r="C315" s="9" t="s">
        <v>70</v>
      </c>
      <c r="D315" s="10" t="s">
        <v>122</v>
      </c>
      <c r="E315" s="10">
        <v>101</v>
      </c>
      <c r="F315" s="10">
        <v>12</v>
      </c>
      <c r="G315" s="11">
        <f t="shared" si="147"/>
        <v>11.881188118811881</v>
      </c>
      <c r="H315" s="11">
        <v>4</v>
      </c>
      <c r="I315" s="11">
        <v>0</v>
      </c>
      <c r="J315" s="11">
        <v>0</v>
      </c>
      <c r="K315" s="11">
        <v>8</v>
      </c>
      <c r="L315" s="11">
        <f t="shared" ref="L315:L321" si="155">H315+I315+J315+K315</f>
        <v>12</v>
      </c>
      <c r="M315" s="11">
        <f t="shared" si="148"/>
        <v>11.881188118811881</v>
      </c>
      <c r="N315" s="11">
        <v>0</v>
      </c>
      <c r="O315" s="11">
        <f t="shared" si="149"/>
        <v>0</v>
      </c>
      <c r="P315" s="12" t="s">
        <v>70</v>
      </c>
      <c r="Q315" s="12" t="s">
        <v>3</v>
      </c>
      <c r="R315" s="13" t="s">
        <v>122</v>
      </c>
      <c r="S315" s="13"/>
      <c r="T315" s="13"/>
      <c r="U315" s="14">
        <v>0</v>
      </c>
      <c r="V315" s="14"/>
      <c r="W315" s="14"/>
      <c r="X315" s="14"/>
      <c r="Y315" s="14"/>
      <c r="Z315" s="14"/>
      <c r="AA315" s="14">
        <v>0</v>
      </c>
      <c r="AB315" s="14"/>
      <c r="AC315" s="62">
        <v>0</v>
      </c>
      <c r="AD315" s="64">
        <f t="shared" si="123"/>
        <v>11.881188118811881</v>
      </c>
    </row>
    <row r="316" spans="1:30" ht="15" hidden="1" outlineLevel="2" x14ac:dyDescent="0.25">
      <c r="A316" s="7" t="s">
        <v>3</v>
      </c>
      <c r="B316" s="8" t="s">
        <v>48</v>
      </c>
      <c r="C316" s="9" t="s">
        <v>70</v>
      </c>
      <c r="D316" s="10" t="s">
        <v>123</v>
      </c>
      <c r="E316" s="10">
        <v>414</v>
      </c>
      <c r="F316" s="10">
        <v>6</v>
      </c>
      <c r="G316" s="11">
        <f t="shared" si="147"/>
        <v>1.4492753623188406</v>
      </c>
      <c r="H316" s="11">
        <v>6</v>
      </c>
      <c r="I316" s="11">
        <v>0</v>
      </c>
      <c r="J316" s="11">
        <v>0</v>
      </c>
      <c r="K316" s="11">
        <v>0</v>
      </c>
      <c r="L316" s="11">
        <f t="shared" si="155"/>
        <v>6</v>
      </c>
      <c r="M316" s="11">
        <f t="shared" si="148"/>
        <v>1.4492753623188406</v>
      </c>
      <c r="N316" s="11">
        <v>0</v>
      </c>
      <c r="O316" s="11">
        <f t="shared" si="149"/>
        <v>0</v>
      </c>
      <c r="P316" s="12" t="s">
        <v>70</v>
      </c>
      <c r="Q316" s="12" t="s">
        <v>3</v>
      </c>
      <c r="R316" s="13" t="s">
        <v>123</v>
      </c>
      <c r="S316" s="13">
        <v>362</v>
      </c>
      <c r="T316" s="13">
        <v>13</v>
      </c>
      <c r="U316" s="14">
        <f t="shared" ref="U316:U336" si="156">T316*100/S316</f>
        <v>3.5911602209944751</v>
      </c>
      <c r="V316" s="14">
        <v>9</v>
      </c>
      <c r="W316" s="14">
        <v>0</v>
      </c>
      <c r="X316" s="14">
        <v>0</v>
      </c>
      <c r="Y316" s="14">
        <v>4</v>
      </c>
      <c r="Z316" s="14">
        <f t="shared" ref="Z316:Z321" si="157">V316+W316+X316+Y316</f>
        <v>13</v>
      </c>
      <c r="AA316" s="14">
        <f t="shared" ref="AA316:AA336" si="158">Z316*100/S316</f>
        <v>3.5911602209944751</v>
      </c>
      <c r="AB316" s="14">
        <v>0</v>
      </c>
      <c r="AC316" s="62">
        <f t="shared" ref="AC316:AC336" si="159">AB316*100/S316</f>
        <v>0</v>
      </c>
      <c r="AD316" s="64">
        <f t="shared" si="123"/>
        <v>-2.1418848586756347</v>
      </c>
    </row>
    <row r="317" spans="1:30" ht="15" hidden="1" outlineLevel="2" x14ac:dyDescent="0.25">
      <c r="A317" s="7" t="s">
        <v>3</v>
      </c>
      <c r="B317" s="8" t="s">
        <v>48</v>
      </c>
      <c r="C317" s="9" t="s">
        <v>70</v>
      </c>
      <c r="D317" s="10" t="s">
        <v>124</v>
      </c>
      <c r="E317" s="10">
        <v>3881.8</v>
      </c>
      <c r="F317" s="10">
        <v>64</v>
      </c>
      <c r="G317" s="11">
        <f t="shared" si="147"/>
        <v>1.6487196661342676</v>
      </c>
      <c r="H317" s="11">
        <v>53</v>
      </c>
      <c r="I317" s="11">
        <v>0</v>
      </c>
      <c r="J317" s="11">
        <v>5</v>
      </c>
      <c r="K317" s="11">
        <v>3</v>
      </c>
      <c r="L317" s="11">
        <f t="shared" si="155"/>
        <v>61</v>
      </c>
      <c r="M317" s="11">
        <f t="shared" si="148"/>
        <v>1.5714359317842237</v>
      </c>
      <c r="N317" s="11">
        <v>3</v>
      </c>
      <c r="O317" s="11">
        <f t="shared" si="149"/>
        <v>7.7283734350043792E-2</v>
      </c>
      <c r="P317" s="12" t="s">
        <v>70</v>
      </c>
      <c r="Q317" s="12" t="s">
        <v>3</v>
      </c>
      <c r="R317" s="13" t="s">
        <v>124</v>
      </c>
      <c r="S317" s="13">
        <v>3456</v>
      </c>
      <c r="T317" s="13">
        <v>150.76</v>
      </c>
      <c r="U317" s="14">
        <f t="shared" si="156"/>
        <v>4.3622685185185182</v>
      </c>
      <c r="V317" s="14">
        <v>32</v>
      </c>
      <c r="W317" s="14">
        <v>0</v>
      </c>
      <c r="X317" s="14">
        <v>8</v>
      </c>
      <c r="Y317" s="14">
        <v>17</v>
      </c>
      <c r="Z317" s="14">
        <f t="shared" si="157"/>
        <v>57</v>
      </c>
      <c r="AA317" s="14">
        <f t="shared" si="158"/>
        <v>1.6493055555555556</v>
      </c>
      <c r="AB317" s="14">
        <v>93.76</v>
      </c>
      <c r="AC317" s="62">
        <f t="shared" si="159"/>
        <v>2.7129629629629628</v>
      </c>
      <c r="AD317" s="64">
        <f t="shared" si="123"/>
        <v>-2.7135488523842506</v>
      </c>
    </row>
    <row r="318" spans="1:30" ht="15" hidden="1" outlineLevel="2" x14ac:dyDescent="0.25">
      <c r="A318" s="7" t="s">
        <v>3</v>
      </c>
      <c r="B318" s="8" t="s">
        <v>48</v>
      </c>
      <c r="C318" s="9" t="s">
        <v>70</v>
      </c>
      <c r="D318" s="10" t="s">
        <v>125</v>
      </c>
      <c r="E318" s="10">
        <v>6302.24</v>
      </c>
      <c r="F318" s="10">
        <v>432.5</v>
      </c>
      <c r="G318" s="11">
        <f t="shared" si="147"/>
        <v>6.862639315544949</v>
      </c>
      <c r="H318" s="11">
        <v>94.2</v>
      </c>
      <c r="I318" s="11">
        <v>0</v>
      </c>
      <c r="J318" s="11">
        <v>16</v>
      </c>
      <c r="K318" s="11">
        <v>37.799999999999997</v>
      </c>
      <c r="L318" s="11">
        <f t="shared" si="155"/>
        <v>148</v>
      </c>
      <c r="M318" s="11">
        <f t="shared" si="148"/>
        <v>2.3483713727182716</v>
      </c>
      <c r="N318" s="11">
        <v>284.5</v>
      </c>
      <c r="O318" s="11">
        <f t="shared" si="149"/>
        <v>4.5142679428266774</v>
      </c>
      <c r="P318" s="12" t="s">
        <v>70</v>
      </c>
      <c r="Q318" s="12" t="s">
        <v>3</v>
      </c>
      <c r="R318" s="13" t="s">
        <v>125</v>
      </c>
      <c r="S318" s="13">
        <v>6210.31</v>
      </c>
      <c r="T318" s="13">
        <v>311.42</v>
      </c>
      <c r="U318" s="14">
        <f t="shared" si="156"/>
        <v>5.0145644903394517</v>
      </c>
      <c r="V318" s="14">
        <v>68</v>
      </c>
      <c r="W318" s="14">
        <v>0</v>
      </c>
      <c r="X318" s="14">
        <v>8</v>
      </c>
      <c r="Y318" s="14">
        <v>30.5</v>
      </c>
      <c r="Z318" s="14">
        <f t="shared" si="157"/>
        <v>106.5</v>
      </c>
      <c r="AA318" s="14">
        <f t="shared" si="158"/>
        <v>1.7148902389735776</v>
      </c>
      <c r="AB318" s="14">
        <v>204.92</v>
      </c>
      <c r="AC318" s="62">
        <f t="shared" si="159"/>
        <v>3.2996742513658734</v>
      </c>
      <c r="AD318" s="64">
        <f t="shared" si="123"/>
        <v>1.8480748252054973</v>
      </c>
    </row>
    <row r="319" spans="1:30" ht="15" hidden="1" outlineLevel="2" x14ac:dyDescent="0.25">
      <c r="A319" s="7" t="s">
        <v>3</v>
      </c>
      <c r="B319" s="8" t="s">
        <v>48</v>
      </c>
      <c r="C319" s="9" t="s">
        <v>70</v>
      </c>
      <c r="D319" s="10" t="s">
        <v>126</v>
      </c>
      <c r="E319" s="10">
        <v>4735.8999999999996</v>
      </c>
      <c r="F319" s="10">
        <v>139.80000000000001</v>
      </c>
      <c r="G319" s="11">
        <f t="shared" si="147"/>
        <v>2.9519204375092385</v>
      </c>
      <c r="H319" s="11">
        <v>41.4</v>
      </c>
      <c r="I319" s="11">
        <v>0</v>
      </c>
      <c r="J319" s="11">
        <v>1</v>
      </c>
      <c r="K319" s="11">
        <v>22</v>
      </c>
      <c r="L319" s="11">
        <f t="shared" si="155"/>
        <v>64.400000000000006</v>
      </c>
      <c r="M319" s="11">
        <f t="shared" si="148"/>
        <v>1.359826009839735</v>
      </c>
      <c r="N319" s="11">
        <v>75.400000000000006</v>
      </c>
      <c r="O319" s="11">
        <f t="shared" si="149"/>
        <v>1.5920944276695035</v>
      </c>
      <c r="P319" s="12" t="s">
        <v>70</v>
      </c>
      <c r="Q319" s="12" t="s">
        <v>3</v>
      </c>
      <c r="R319" s="13" t="s">
        <v>126</v>
      </c>
      <c r="S319" s="13">
        <v>4592.3</v>
      </c>
      <c r="T319" s="13">
        <v>98.5</v>
      </c>
      <c r="U319" s="14">
        <f t="shared" si="156"/>
        <v>2.1448947150665245</v>
      </c>
      <c r="V319" s="14">
        <v>38</v>
      </c>
      <c r="W319" s="14">
        <v>0</v>
      </c>
      <c r="X319" s="14">
        <v>0</v>
      </c>
      <c r="Y319" s="14">
        <v>35.5</v>
      </c>
      <c r="Z319" s="14">
        <f t="shared" si="157"/>
        <v>73.5</v>
      </c>
      <c r="AA319" s="14">
        <f t="shared" si="158"/>
        <v>1.6005051934760359</v>
      </c>
      <c r="AB319" s="14">
        <v>25</v>
      </c>
      <c r="AC319" s="62">
        <f t="shared" si="159"/>
        <v>0.54438952159048837</v>
      </c>
      <c r="AD319" s="64">
        <f t="shared" si="123"/>
        <v>0.80702572244271398</v>
      </c>
    </row>
    <row r="320" spans="1:30" ht="15" hidden="1" outlineLevel="2" x14ac:dyDescent="0.25">
      <c r="A320" s="7" t="s">
        <v>3</v>
      </c>
      <c r="B320" s="8" t="s">
        <v>48</v>
      </c>
      <c r="C320" s="9" t="s">
        <v>70</v>
      </c>
      <c r="D320" s="10" t="s">
        <v>127</v>
      </c>
      <c r="E320" s="10">
        <v>2542</v>
      </c>
      <c r="F320" s="10">
        <v>200.7</v>
      </c>
      <c r="G320" s="11">
        <f t="shared" si="147"/>
        <v>7.895357985837923</v>
      </c>
      <c r="H320" s="11">
        <v>21</v>
      </c>
      <c r="I320" s="11">
        <v>0</v>
      </c>
      <c r="J320" s="11">
        <v>8</v>
      </c>
      <c r="K320" s="11">
        <v>17</v>
      </c>
      <c r="L320" s="11">
        <f t="shared" si="155"/>
        <v>46</v>
      </c>
      <c r="M320" s="11">
        <f t="shared" si="148"/>
        <v>1.8095987411487018</v>
      </c>
      <c r="N320" s="11">
        <v>154.69999999999999</v>
      </c>
      <c r="O320" s="11">
        <f t="shared" si="149"/>
        <v>6.0857592446892204</v>
      </c>
      <c r="P320" s="12" t="s">
        <v>70</v>
      </c>
      <c r="Q320" s="12" t="s">
        <v>3</v>
      </c>
      <c r="R320" s="13" t="s">
        <v>127</v>
      </c>
      <c r="S320" s="13">
        <v>2793</v>
      </c>
      <c r="T320" s="13">
        <v>165.2</v>
      </c>
      <c r="U320" s="14">
        <f t="shared" si="156"/>
        <v>5.9147869674185465</v>
      </c>
      <c r="V320" s="14">
        <v>43</v>
      </c>
      <c r="W320" s="14">
        <v>0</v>
      </c>
      <c r="X320" s="14">
        <v>5</v>
      </c>
      <c r="Y320" s="14">
        <v>51.4</v>
      </c>
      <c r="Z320" s="14">
        <f t="shared" si="157"/>
        <v>99.4</v>
      </c>
      <c r="AA320" s="14">
        <f t="shared" si="158"/>
        <v>3.5588972431077694</v>
      </c>
      <c r="AB320" s="14">
        <v>65.8</v>
      </c>
      <c r="AC320" s="62">
        <f t="shared" si="159"/>
        <v>2.355889724310777</v>
      </c>
      <c r="AD320" s="64">
        <f t="shared" si="123"/>
        <v>1.9805710184193765</v>
      </c>
    </row>
    <row r="321" spans="1:30" ht="15" hidden="1" outlineLevel="2" x14ac:dyDescent="0.25">
      <c r="A321" s="7" t="s">
        <v>3</v>
      </c>
      <c r="B321" s="8" t="s">
        <v>48</v>
      </c>
      <c r="C321" s="9" t="s">
        <v>70</v>
      </c>
      <c r="D321" s="10" t="s">
        <v>128</v>
      </c>
      <c r="E321" s="10">
        <v>123</v>
      </c>
      <c r="F321" s="10">
        <v>7</v>
      </c>
      <c r="G321" s="11">
        <f t="shared" si="147"/>
        <v>5.691056910569106</v>
      </c>
      <c r="H321" s="11">
        <v>4</v>
      </c>
      <c r="I321" s="11">
        <v>0</v>
      </c>
      <c r="J321" s="11">
        <v>0</v>
      </c>
      <c r="K321" s="11">
        <v>3</v>
      </c>
      <c r="L321" s="11">
        <f t="shared" si="155"/>
        <v>7</v>
      </c>
      <c r="M321" s="11">
        <f t="shared" si="148"/>
        <v>5.691056910569106</v>
      </c>
      <c r="N321" s="11">
        <v>0</v>
      </c>
      <c r="O321" s="11">
        <f t="shared" si="149"/>
        <v>0</v>
      </c>
      <c r="P321" s="12" t="s">
        <v>70</v>
      </c>
      <c r="Q321" s="12" t="s">
        <v>3</v>
      </c>
      <c r="R321" s="13" t="s">
        <v>128</v>
      </c>
      <c r="S321" s="13">
        <v>117</v>
      </c>
      <c r="T321" s="13">
        <v>0</v>
      </c>
      <c r="U321" s="14">
        <f t="shared" si="156"/>
        <v>0</v>
      </c>
      <c r="V321" s="14">
        <v>0</v>
      </c>
      <c r="W321" s="14">
        <v>0</v>
      </c>
      <c r="X321" s="14">
        <v>0</v>
      </c>
      <c r="Y321" s="14">
        <v>0</v>
      </c>
      <c r="Z321" s="14">
        <f t="shared" si="157"/>
        <v>0</v>
      </c>
      <c r="AA321" s="14">
        <f t="shared" si="158"/>
        <v>0</v>
      </c>
      <c r="AB321" s="14">
        <v>0</v>
      </c>
      <c r="AC321" s="62">
        <f t="shared" si="159"/>
        <v>0</v>
      </c>
      <c r="AD321" s="64">
        <f t="shared" si="123"/>
        <v>5.691056910569106</v>
      </c>
    </row>
    <row r="322" spans="1:30" outlineLevel="1" collapsed="1" x14ac:dyDescent="0.3">
      <c r="A322" s="7"/>
      <c r="B322" s="8" t="s">
        <v>114</v>
      </c>
      <c r="C322" s="9" t="s">
        <v>70</v>
      </c>
      <c r="D322" s="10"/>
      <c r="E322" s="10">
        <f>SUBTOTAL(9,E315:E321)</f>
        <v>18099.940000000002</v>
      </c>
      <c r="F322" s="10">
        <f>SUBTOTAL(9,F315:F321)</f>
        <v>862</v>
      </c>
      <c r="G322" s="11">
        <f t="shared" si="147"/>
        <v>4.7624467263427386</v>
      </c>
      <c r="H322" s="11"/>
      <c r="I322" s="11"/>
      <c r="J322" s="11"/>
      <c r="K322" s="11"/>
      <c r="L322" s="11">
        <f>SUBTOTAL(9,L315:L321)</f>
        <v>344.4</v>
      </c>
      <c r="M322" s="11">
        <f t="shared" si="148"/>
        <v>1.9027687384599064</v>
      </c>
      <c r="N322" s="11">
        <f>SUBTOTAL(9,N315:N321)</f>
        <v>517.59999999999991</v>
      </c>
      <c r="O322" s="11">
        <f t="shared" si="149"/>
        <v>2.859677987882832</v>
      </c>
      <c r="P322" s="12" t="s">
        <v>70</v>
      </c>
      <c r="Q322" s="12"/>
      <c r="R322" s="13"/>
      <c r="S322" s="13">
        <f>SUBTOTAL(9,S315:S321)</f>
        <v>17530.61</v>
      </c>
      <c r="T322" s="13">
        <f>SUBTOTAL(9,T315:T321)</f>
        <v>738.88000000000011</v>
      </c>
      <c r="U322" s="14">
        <f t="shared" si="156"/>
        <v>4.2147991427565845</v>
      </c>
      <c r="V322" s="14"/>
      <c r="W322" s="14"/>
      <c r="X322" s="14"/>
      <c r="Y322" s="14"/>
      <c r="Z322" s="14">
        <f>SUBTOTAL(9,Z315:Z321)</f>
        <v>349.4</v>
      </c>
      <c r="AA322" s="14">
        <f t="shared" si="158"/>
        <v>1.9930852377641166</v>
      </c>
      <c r="AB322" s="14">
        <f>SUBTOTAL(9,AB315:AB321)</f>
        <v>389.48</v>
      </c>
      <c r="AC322" s="62">
        <f t="shared" si="159"/>
        <v>2.2217139049924675</v>
      </c>
      <c r="AD322" s="64">
        <f t="shared" si="123"/>
        <v>0.54764758358615406</v>
      </c>
    </row>
    <row r="323" spans="1:30" ht="15" hidden="1" outlineLevel="2" x14ac:dyDescent="0.25">
      <c r="A323" s="7">
        <v>13</v>
      </c>
      <c r="B323" s="8" t="s">
        <v>9</v>
      </c>
      <c r="C323" s="9" t="s">
        <v>68</v>
      </c>
      <c r="D323" s="10" t="s">
        <v>122</v>
      </c>
      <c r="E323" s="10">
        <v>5160.6499999999996</v>
      </c>
      <c r="F323" s="10">
        <v>433.85</v>
      </c>
      <c r="G323" s="11">
        <f t="shared" si="147"/>
        <v>8.4068867293848655</v>
      </c>
      <c r="H323" s="11">
        <v>108.47</v>
      </c>
      <c r="I323" s="11">
        <v>0</v>
      </c>
      <c r="J323" s="11">
        <v>18.05</v>
      </c>
      <c r="K323" s="11">
        <v>96.89</v>
      </c>
      <c r="L323" s="11">
        <f t="shared" ref="L323:L329" si="160">H323+I323+J323+K323</f>
        <v>223.41</v>
      </c>
      <c r="M323" s="11">
        <f t="shared" si="148"/>
        <v>4.3291058296919962</v>
      </c>
      <c r="N323" s="11">
        <v>210.44</v>
      </c>
      <c r="O323" s="11">
        <f t="shared" si="149"/>
        <v>4.0777808996928684</v>
      </c>
      <c r="P323" s="12" t="s">
        <v>68</v>
      </c>
      <c r="Q323" s="12">
        <v>13</v>
      </c>
      <c r="R323" s="13" t="s">
        <v>122</v>
      </c>
      <c r="S323" s="13">
        <v>1218.72</v>
      </c>
      <c r="T323" s="13">
        <v>111.2</v>
      </c>
      <c r="U323" s="14">
        <f t="shared" si="156"/>
        <v>9.1243271629250362</v>
      </c>
      <c r="V323" s="14">
        <v>23.2</v>
      </c>
      <c r="W323" s="14">
        <v>0</v>
      </c>
      <c r="X323" s="14">
        <v>9</v>
      </c>
      <c r="Y323" s="14">
        <v>48</v>
      </c>
      <c r="Z323" s="14">
        <f t="shared" ref="Z323:Z329" si="161">V323+W323+X323+Y323</f>
        <v>80.2</v>
      </c>
      <c r="AA323" s="14">
        <f t="shared" si="158"/>
        <v>6.5806748063542075</v>
      </c>
      <c r="AB323" s="14">
        <v>31</v>
      </c>
      <c r="AC323" s="62">
        <f t="shared" si="159"/>
        <v>2.5436523565708282</v>
      </c>
      <c r="AD323" s="64">
        <f t="shared" ref="AD323:AD354" si="162">G323-U323</f>
        <v>-0.71744043354017073</v>
      </c>
    </row>
    <row r="324" spans="1:30" ht="15" hidden="1" outlineLevel="2" x14ac:dyDescent="0.25">
      <c r="A324" s="7">
        <v>13</v>
      </c>
      <c r="B324" s="8" t="s">
        <v>9</v>
      </c>
      <c r="C324" s="9" t="s">
        <v>68</v>
      </c>
      <c r="D324" s="10" t="s">
        <v>123</v>
      </c>
      <c r="E324" s="10">
        <v>251833.2</v>
      </c>
      <c r="F324" s="10">
        <v>15751.49</v>
      </c>
      <c r="G324" s="11">
        <f t="shared" si="147"/>
        <v>6.2547313062773293</v>
      </c>
      <c r="H324" s="11">
        <v>4157.97</v>
      </c>
      <c r="I324" s="11">
        <v>4.6399999999999997</v>
      </c>
      <c r="J324" s="11">
        <v>647.73</v>
      </c>
      <c r="K324" s="11">
        <v>2190.04</v>
      </c>
      <c r="L324" s="11">
        <f t="shared" si="160"/>
        <v>7000.38</v>
      </c>
      <c r="M324" s="11">
        <f t="shared" si="148"/>
        <v>2.7797685134446133</v>
      </c>
      <c r="N324" s="11">
        <v>8751.1</v>
      </c>
      <c r="O324" s="11">
        <f t="shared" si="149"/>
        <v>3.474958821950402</v>
      </c>
      <c r="P324" s="12" t="s">
        <v>68</v>
      </c>
      <c r="Q324" s="12">
        <v>13</v>
      </c>
      <c r="R324" s="13" t="s">
        <v>123</v>
      </c>
      <c r="S324" s="13">
        <v>193379.20000000001</v>
      </c>
      <c r="T324" s="13">
        <v>10721.31</v>
      </c>
      <c r="U324" s="14">
        <f t="shared" si="156"/>
        <v>5.5441898611639715</v>
      </c>
      <c r="V324" s="14">
        <v>3134.93</v>
      </c>
      <c r="W324" s="14">
        <v>15.67</v>
      </c>
      <c r="X324" s="14">
        <v>497.58</v>
      </c>
      <c r="Y324" s="14">
        <v>1657.68</v>
      </c>
      <c r="Z324" s="14">
        <f t="shared" si="161"/>
        <v>5305.86</v>
      </c>
      <c r="AA324" s="14">
        <f t="shared" si="158"/>
        <v>2.7437594115602919</v>
      </c>
      <c r="AB324" s="14">
        <v>5415.45</v>
      </c>
      <c r="AC324" s="62">
        <f t="shared" si="159"/>
        <v>2.80043044960368</v>
      </c>
      <c r="AD324" s="64">
        <f t="shared" si="162"/>
        <v>0.71054144511335782</v>
      </c>
    </row>
    <row r="325" spans="1:30" ht="15" hidden="1" outlineLevel="2" x14ac:dyDescent="0.25">
      <c r="A325" s="7">
        <v>13</v>
      </c>
      <c r="B325" s="8" t="s">
        <v>9</v>
      </c>
      <c r="C325" s="9" t="s">
        <v>68</v>
      </c>
      <c r="D325" s="10" t="s">
        <v>124</v>
      </c>
      <c r="E325" s="10">
        <v>387449.1</v>
      </c>
      <c r="F325" s="10">
        <v>25472.76</v>
      </c>
      <c r="G325" s="11">
        <f t="shared" si="147"/>
        <v>6.5744790735092691</v>
      </c>
      <c r="H325" s="11">
        <v>4923.67</v>
      </c>
      <c r="I325" s="11">
        <v>28.67</v>
      </c>
      <c r="J325" s="11">
        <v>849.21</v>
      </c>
      <c r="K325" s="11">
        <v>3313.32</v>
      </c>
      <c r="L325" s="11">
        <f t="shared" si="160"/>
        <v>9114.8700000000008</v>
      </c>
      <c r="M325" s="11">
        <f t="shared" si="148"/>
        <v>2.3525335327917918</v>
      </c>
      <c r="N325" s="11">
        <v>16357.89</v>
      </c>
      <c r="O325" s="11">
        <f t="shared" si="149"/>
        <v>4.2219455407174777</v>
      </c>
      <c r="P325" s="12" t="s">
        <v>68</v>
      </c>
      <c r="Q325" s="12">
        <v>13</v>
      </c>
      <c r="R325" s="13" t="s">
        <v>124</v>
      </c>
      <c r="S325" s="13">
        <v>390134.39</v>
      </c>
      <c r="T325" s="13">
        <v>25434.23</v>
      </c>
      <c r="U325" s="14">
        <f t="shared" si="156"/>
        <v>6.5193509344305687</v>
      </c>
      <c r="V325" s="14">
        <v>4740.79</v>
      </c>
      <c r="W325" s="14">
        <v>29.28</v>
      </c>
      <c r="X325" s="14">
        <v>730.88</v>
      </c>
      <c r="Y325" s="14">
        <v>3076.34</v>
      </c>
      <c r="Z325" s="14">
        <f t="shared" si="161"/>
        <v>8577.2900000000009</v>
      </c>
      <c r="AA325" s="14">
        <f t="shared" si="158"/>
        <v>2.1985475312750564</v>
      </c>
      <c r="AB325" s="14">
        <v>16856.95</v>
      </c>
      <c r="AC325" s="62">
        <f t="shared" si="159"/>
        <v>4.3208059663748175</v>
      </c>
      <c r="AD325" s="64">
        <f t="shared" si="162"/>
        <v>5.51281390787004E-2</v>
      </c>
    </row>
    <row r="326" spans="1:30" ht="15" hidden="1" outlineLevel="2" x14ac:dyDescent="0.25">
      <c r="A326" s="7">
        <v>13</v>
      </c>
      <c r="B326" s="8" t="s">
        <v>9</v>
      </c>
      <c r="C326" s="9" t="s">
        <v>68</v>
      </c>
      <c r="D326" s="10" t="s">
        <v>125</v>
      </c>
      <c r="E326" s="10">
        <v>344578.58</v>
      </c>
      <c r="F326" s="10">
        <v>23751.81</v>
      </c>
      <c r="G326" s="11">
        <f t="shared" si="147"/>
        <v>6.8930024611512417</v>
      </c>
      <c r="H326" s="11">
        <v>4035.88</v>
      </c>
      <c r="I326" s="11">
        <v>18.829999999999998</v>
      </c>
      <c r="J326" s="11">
        <v>734.79</v>
      </c>
      <c r="K326" s="11">
        <v>3269.86</v>
      </c>
      <c r="L326" s="11">
        <f t="shared" si="160"/>
        <v>8059.3600000000006</v>
      </c>
      <c r="M326" s="11">
        <f t="shared" si="148"/>
        <v>2.3389033642195636</v>
      </c>
      <c r="N326" s="11">
        <v>15692.45</v>
      </c>
      <c r="O326" s="11">
        <f t="shared" si="149"/>
        <v>4.5540990969316777</v>
      </c>
      <c r="P326" s="12" t="s">
        <v>68</v>
      </c>
      <c r="Q326" s="12">
        <v>13</v>
      </c>
      <c r="R326" s="13" t="s">
        <v>125</v>
      </c>
      <c r="S326" s="13">
        <v>343656</v>
      </c>
      <c r="T326" s="13">
        <v>23104.47</v>
      </c>
      <c r="U326" s="14">
        <f t="shared" si="156"/>
        <v>6.7231388365109295</v>
      </c>
      <c r="V326" s="14">
        <v>3992.58</v>
      </c>
      <c r="W326" s="14">
        <v>22.36</v>
      </c>
      <c r="X326" s="14">
        <v>617.33000000000004</v>
      </c>
      <c r="Y326" s="14">
        <v>3266.57</v>
      </c>
      <c r="Z326" s="14">
        <f t="shared" si="161"/>
        <v>7898.84</v>
      </c>
      <c r="AA326" s="14">
        <f t="shared" si="158"/>
        <v>2.2984728914961474</v>
      </c>
      <c r="AB326" s="14">
        <v>15205.64</v>
      </c>
      <c r="AC326" s="62">
        <f t="shared" si="159"/>
        <v>4.4246688549014133</v>
      </c>
      <c r="AD326" s="64">
        <f t="shared" si="162"/>
        <v>0.16986362464031224</v>
      </c>
    </row>
    <row r="327" spans="1:30" ht="15" hidden="1" outlineLevel="2" x14ac:dyDescent="0.25">
      <c r="A327" s="7">
        <v>13</v>
      </c>
      <c r="B327" s="8" t="s">
        <v>9</v>
      </c>
      <c r="C327" s="9" t="s">
        <v>68</v>
      </c>
      <c r="D327" s="10" t="s">
        <v>126</v>
      </c>
      <c r="E327" s="10">
        <v>262648.71000000002</v>
      </c>
      <c r="F327" s="10">
        <v>19992.259999999998</v>
      </c>
      <c r="G327" s="11">
        <f t="shared" si="147"/>
        <v>7.6117868616221251</v>
      </c>
      <c r="H327" s="11">
        <v>2964.52</v>
      </c>
      <c r="I327" s="11">
        <v>16.690000000000001</v>
      </c>
      <c r="J327" s="11">
        <v>610.57000000000005</v>
      </c>
      <c r="K327" s="11">
        <v>2748.77</v>
      </c>
      <c r="L327" s="11">
        <f t="shared" si="160"/>
        <v>6340.55</v>
      </c>
      <c r="M327" s="11">
        <f t="shared" si="148"/>
        <v>2.414080008236096</v>
      </c>
      <c r="N327" s="11">
        <v>13651.71</v>
      </c>
      <c r="O327" s="11">
        <f t="shared" si="149"/>
        <v>5.1977068533860296</v>
      </c>
      <c r="P327" s="12" t="s">
        <v>68</v>
      </c>
      <c r="Q327" s="12">
        <v>13</v>
      </c>
      <c r="R327" s="13" t="s">
        <v>126</v>
      </c>
      <c r="S327" s="13">
        <v>258437.75</v>
      </c>
      <c r="T327" s="13">
        <v>21681.21</v>
      </c>
      <c r="U327" s="14">
        <f t="shared" si="156"/>
        <v>8.3893355363138706</v>
      </c>
      <c r="V327" s="14">
        <v>2989.73</v>
      </c>
      <c r="W327" s="14">
        <v>8.1999999999999993</v>
      </c>
      <c r="X327" s="14">
        <v>477.05</v>
      </c>
      <c r="Y327" s="14">
        <v>2903.03</v>
      </c>
      <c r="Z327" s="14">
        <f t="shared" si="161"/>
        <v>6378.01</v>
      </c>
      <c r="AA327" s="14">
        <f t="shared" si="158"/>
        <v>2.4679095836424825</v>
      </c>
      <c r="AB327" s="14">
        <v>15303.2</v>
      </c>
      <c r="AC327" s="62">
        <f t="shared" si="159"/>
        <v>5.9214259526713882</v>
      </c>
      <c r="AD327" s="64">
        <f t="shared" si="162"/>
        <v>-0.77754867469174549</v>
      </c>
    </row>
    <row r="328" spans="1:30" ht="15" hidden="1" outlineLevel="2" x14ac:dyDescent="0.25">
      <c r="A328" s="7">
        <v>13</v>
      </c>
      <c r="B328" s="8" t="s">
        <v>9</v>
      </c>
      <c r="C328" s="9" t="s">
        <v>68</v>
      </c>
      <c r="D328" s="10" t="s">
        <v>127</v>
      </c>
      <c r="E328" s="10">
        <v>176373.36</v>
      </c>
      <c r="F328" s="10">
        <v>16170.67</v>
      </c>
      <c r="G328" s="11">
        <f t="shared" si="147"/>
        <v>9.168431105468537</v>
      </c>
      <c r="H328" s="11">
        <v>1689.61</v>
      </c>
      <c r="I328" s="11">
        <v>7.85</v>
      </c>
      <c r="J328" s="11">
        <v>439.56</v>
      </c>
      <c r="K328" s="11">
        <v>1506.47</v>
      </c>
      <c r="L328" s="11">
        <f t="shared" si="160"/>
        <v>3643.49</v>
      </c>
      <c r="M328" s="11">
        <f t="shared" si="148"/>
        <v>2.0657824968578025</v>
      </c>
      <c r="N328" s="11">
        <v>12527.19</v>
      </c>
      <c r="O328" s="11">
        <f t="shared" si="149"/>
        <v>7.1026542784012285</v>
      </c>
      <c r="P328" s="12" t="s">
        <v>68</v>
      </c>
      <c r="Q328" s="12">
        <v>13</v>
      </c>
      <c r="R328" s="13" t="s">
        <v>127</v>
      </c>
      <c r="S328" s="13">
        <v>202958.62</v>
      </c>
      <c r="T328" s="13">
        <v>17147.900000000001</v>
      </c>
      <c r="U328" s="14">
        <f t="shared" si="156"/>
        <v>8.4489636360357601</v>
      </c>
      <c r="V328" s="14">
        <v>2052.52</v>
      </c>
      <c r="W328" s="14">
        <v>9.7799999999999994</v>
      </c>
      <c r="X328" s="14">
        <v>365.05</v>
      </c>
      <c r="Y328" s="14">
        <v>1887.29</v>
      </c>
      <c r="Z328" s="14">
        <f t="shared" si="161"/>
        <v>4314.6400000000003</v>
      </c>
      <c r="AA328" s="14">
        <f t="shared" si="158"/>
        <v>2.1258717663728697</v>
      </c>
      <c r="AB328" s="14">
        <v>12833.26</v>
      </c>
      <c r="AC328" s="62">
        <f t="shared" si="159"/>
        <v>6.3230918696628899</v>
      </c>
      <c r="AD328" s="64">
        <f t="shared" si="162"/>
        <v>0.71946746943277695</v>
      </c>
    </row>
    <row r="329" spans="1:30" ht="15" hidden="1" outlineLevel="2" x14ac:dyDescent="0.25">
      <c r="A329" s="7">
        <v>13</v>
      </c>
      <c r="B329" s="8" t="s">
        <v>9</v>
      </c>
      <c r="C329" s="9" t="s">
        <v>68</v>
      </c>
      <c r="D329" s="10" t="s">
        <v>128</v>
      </c>
      <c r="E329" s="10">
        <v>2228.63</v>
      </c>
      <c r="F329" s="10">
        <v>30.46</v>
      </c>
      <c r="G329" s="11">
        <f t="shared" si="147"/>
        <v>1.3667589505660427</v>
      </c>
      <c r="H329" s="11">
        <v>18.559999999999999</v>
      </c>
      <c r="I329" s="11">
        <v>0</v>
      </c>
      <c r="J329" s="11">
        <v>0</v>
      </c>
      <c r="K329" s="11">
        <v>0</v>
      </c>
      <c r="L329" s="11">
        <f t="shared" si="160"/>
        <v>18.559999999999999</v>
      </c>
      <c r="M329" s="11">
        <f t="shared" si="148"/>
        <v>0.83279862516433845</v>
      </c>
      <c r="N329" s="11">
        <v>11.9</v>
      </c>
      <c r="O329" s="11">
        <f t="shared" si="149"/>
        <v>0.53396032540170413</v>
      </c>
      <c r="P329" s="12" t="s">
        <v>68</v>
      </c>
      <c r="Q329" s="12">
        <v>13</v>
      </c>
      <c r="R329" s="13" t="s">
        <v>128</v>
      </c>
      <c r="S329" s="13">
        <v>5299.69</v>
      </c>
      <c r="T329" s="13">
        <v>239.76</v>
      </c>
      <c r="U329" s="14">
        <f t="shared" si="156"/>
        <v>4.5240381984606648</v>
      </c>
      <c r="V329" s="14">
        <v>35.21</v>
      </c>
      <c r="W329" s="14">
        <v>0</v>
      </c>
      <c r="X329" s="14">
        <v>7.7</v>
      </c>
      <c r="Y329" s="14">
        <v>34.6</v>
      </c>
      <c r="Z329" s="14">
        <f t="shared" si="161"/>
        <v>77.510000000000005</v>
      </c>
      <c r="AA329" s="14">
        <f t="shared" si="158"/>
        <v>1.4625383748860785</v>
      </c>
      <c r="AB329" s="14">
        <v>162.25</v>
      </c>
      <c r="AC329" s="62">
        <f t="shared" si="159"/>
        <v>3.0614998235745867</v>
      </c>
      <c r="AD329" s="64">
        <f t="shared" si="162"/>
        <v>-3.1572792478946221</v>
      </c>
    </row>
    <row r="330" spans="1:30" outlineLevel="1" collapsed="1" x14ac:dyDescent="0.3">
      <c r="A330" s="7"/>
      <c r="B330" s="8" t="s">
        <v>115</v>
      </c>
      <c r="C330" s="9" t="s">
        <v>68</v>
      </c>
      <c r="D330" s="10"/>
      <c r="E330" s="10">
        <f>SUBTOTAL(9,E323:E329)</f>
        <v>1430272.23</v>
      </c>
      <c r="F330" s="10">
        <f>SUBTOTAL(9,F323:F329)</f>
        <v>101603.3</v>
      </c>
      <c r="G330" s="11">
        <f t="shared" si="147"/>
        <v>7.1037735242891493</v>
      </c>
      <c r="H330" s="11"/>
      <c r="I330" s="11"/>
      <c r="J330" s="11"/>
      <c r="K330" s="11"/>
      <c r="L330" s="11">
        <f>SUBTOTAL(9,L323:L329)</f>
        <v>34400.619999999995</v>
      </c>
      <c r="M330" s="11">
        <f t="shared" si="148"/>
        <v>2.4051798866289946</v>
      </c>
      <c r="N330" s="11">
        <f>SUBTOTAL(9,N323:N329)</f>
        <v>67202.679999999993</v>
      </c>
      <c r="O330" s="11">
        <f t="shared" si="149"/>
        <v>4.6985936376601529</v>
      </c>
      <c r="P330" s="12" t="s">
        <v>68</v>
      </c>
      <c r="Q330" s="12"/>
      <c r="R330" s="13"/>
      <c r="S330" s="13">
        <f>SUBTOTAL(9,S323:S329)</f>
        <v>1395084.37</v>
      </c>
      <c r="T330" s="13">
        <f>SUBTOTAL(9,T323:T329)</f>
        <v>98440.08</v>
      </c>
      <c r="U330" s="14">
        <f t="shared" si="156"/>
        <v>7.0562097975479423</v>
      </c>
      <c r="V330" s="14"/>
      <c r="W330" s="14"/>
      <c r="X330" s="14"/>
      <c r="Y330" s="14"/>
      <c r="Z330" s="14">
        <f>SUBTOTAL(9,Z323:Z329)</f>
        <v>32632.350000000002</v>
      </c>
      <c r="AA330" s="14">
        <f t="shared" si="158"/>
        <v>2.3390950899980334</v>
      </c>
      <c r="AB330" s="14">
        <f>SUBTOTAL(9,AB323:AB329)</f>
        <v>65807.75</v>
      </c>
      <c r="AC330" s="62">
        <f t="shared" si="159"/>
        <v>4.7171161411549605</v>
      </c>
      <c r="AD330" s="64">
        <f t="shared" si="162"/>
        <v>4.7563726741207013E-2</v>
      </c>
    </row>
    <row r="331" spans="1:30" ht="15" hidden="1" outlineLevel="2" x14ac:dyDescent="0.25">
      <c r="A331" s="7">
        <v>35</v>
      </c>
      <c r="B331" s="8" t="s">
        <v>23</v>
      </c>
      <c r="C331" s="9" t="s">
        <v>68</v>
      </c>
      <c r="D331" s="10" t="s">
        <v>122</v>
      </c>
      <c r="E331" s="10">
        <v>230</v>
      </c>
      <c r="F331" s="10">
        <v>3</v>
      </c>
      <c r="G331" s="11">
        <f t="shared" si="147"/>
        <v>1.3043478260869565</v>
      </c>
      <c r="H331" s="11">
        <v>3</v>
      </c>
      <c r="I331" s="11">
        <v>0</v>
      </c>
      <c r="J331" s="11">
        <v>0</v>
      </c>
      <c r="K331" s="11">
        <v>0</v>
      </c>
      <c r="L331" s="11">
        <f t="shared" ref="L331:L337" si="163">H331+I331+J331+K331</f>
        <v>3</v>
      </c>
      <c r="M331" s="11">
        <f t="shared" si="148"/>
        <v>1.3043478260869565</v>
      </c>
      <c r="N331" s="11">
        <v>0</v>
      </c>
      <c r="O331" s="11">
        <f t="shared" si="149"/>
        <v>0</v>
      </c>
      <c r="P331" s="12" t="s">
        <v>68</v>
      </c>
      <c r="Q331" s="12">
        <v>35</v>
      </c>
      <c r="R331" s="13" t="s">
        <v>122</v>
      </c>
      <c r="S331" s="13">
        <v>113</v>
      </c>
      <c r="T331" s="13">
        <v>5</v>
      </c>
      <c r="U331" s="14">
        <f t="shared" si="156"/>
        <v>4.4247787610619467</v>
      </c>
      <c r="V331" s="14">
        <v>5</v>
      </c>
      <c r="W331" s="14">
        <v>0</v>
      </c>
      <c r="X331" s="14">
        <v>0</v>
      </c>
      <c r="Y331" s="14">
        <v>0</v>
      </c>
      <c r="Z331" s="14">
        <f t="shared" ref="Z331:Z337" si="164">V331+W331+X331+Y331</f>
        <v>5</v>
      </c>
      <c r="AA331" s="14">
        <f t="shared" si="158"/>
        <v>4.4247787610619467</v>
      </c>
      <c r="AB331" s="14">
        <v>0</v>
      </c>
      <c r="AC331" s="62">
        <f t="shared" si="159"/>
        <v>0</v>
      </c>
      <c r="AD331" s="64">
        <f t="shared" si="162"/>
        <v>-3.1204309349749901</v>
      </c>
    </row>
    <row r="332" spans="1:30" ht="15" hidden="1" outlineLevel="2" x14ac:dyDescent="0.25">
      <c r="A332" s="7">
        <v>35</v>
      </c>
      <c r="B332" s="8" t="s">
        <v>23</v>
      </c>
      <c r="C332" s="9" t="s">
        <v>68</v>
      </c>
      <c r="D332" s="10" t="s">
        <v>123</v>
      </c>
      <c r="E332" s="10">
        <v>1152.5999999999999</v>
      </c>
      <c r="F332" s="10">
        <v>105.6</v>
      </c>
      <c r="G332" s="11">
        <f t="shared" si="147"/>
        <v>9.1618948464341496</v>
      </c>
      <c r="H332" s="11">
        <v>22.4</v>
      </c>
      <c r="I332" s="11">
        <v>0</v>
      </c>
      <c r="J332" s="11">
        <v>4</v>
      </c>
      <c r="K332" s="11">
        <v>14</v>
      </c>
      <c r="L332" s="11">
        <f t="shared" si="163"/>
        <v>40.4</v>
      </c>
      <c r="M332" s="11">
        <f t="shared" si="148"/>
        <v>3.5051188617039739</v>
      </c>
      <c r="N332" s="11">
        <v>65.2</v>
      </c>
      <c r="O332" s="11">
        <f t="shared" si="149"/>
        <v>5.6567759847301753</v>
      </c>
      <c r="P332" s="12" t="s">
        <v>68</v>
      </c>
      <c r="Q332" s="12">
        <v>35</v>
      </c>
      <c r="R332" s="13" t="s">
        <v>123</v>
      </c>
      <c r="S332" s="13">
        <v>1001.4</v>
      </c>
      <c r="T332" s="13">
        <v>66.8</v>
      </c>
      <c r="U332" s="14">
        <f t="shared" si="156"/>
        <v>6.6706610744957064</v>
      </c>
      <c r="V332" s="14">
        <v>24.8</v>
      </c>
      <c r="W332" s="14">
        <v>0</v>
      </c>
      <c r="X332" s="14">
        <v>2</v>
      </c>
      <c r="Y332" s="14">
        <v>5</v>
      </c>
      <c r="Z332" s="14">
        <f t="shared" si="164"/>
        <v>31.8</v>
      </c>
      <c r="AA332" s="14">
        <f t="shared" si="158"/>
        <v>3.1755542240862793</v>
      </c>
      <c r="AB332" s="14">
        <v>35</v>
      </c>
      <c r="AC332" s="62">
        <f t="shared" si="159"/>
        <v>3.4951068504094267</v>
      </c>
      <c r="AD332" s="64">
        <f t="shared" si="162"/>
        <v>2.4912337719384432</v>
      </c>
    </row>
    <row r="333" spans="1:30" ht="15" hidden="1" outlineLevel="2" x14ac:dyDescent="0.25">
      <c r="A333" s="7">
        <v>35</v>
      </c>
      <c r="B333" s="8" t="s">
        <v>23</v>
      </c>
      <c r="C333" s="9" t="s">
        <v>68</v>
      </c>
      <c r="D333" s="10" t="s">
        <v>124</v>
      </c>
      <c r="E333" s="10">
        <v>5239.7</v>
      </c>
      <c r="F333" s="10">
        <v>480.77</v>
      </c>
      <c r="G333" s="11">
        <f t="shared" si="147"/>
        <v>9.1755253163349053</v>
      </c>
      <c r="H333" s="11">
        <v>56.87</v>
      </c>
      <c r="I333" s="11">
        <v>0.8</v>
      </c>
      <c r="J333" s="11">
        <v>8.5</v>
      </c>
      <c r="K333" s="11">
        <v>32</v>
      </c>
      <c r="L333" s="11">
        <f t="shared" si="163"/>
        <v>98.169999999999987</v>
      </c>
      <c r="M333" s="11">
        <f t="shared" si="148"/>
        <v>1.873580548504685</v>
      </c>
      <c r="N333" s="11">
        <v>382.6</v>
      </c>
      <c r="O333" s="11">
        <f t="shared" si="149"/>
        <v>7.3019447678302196</v>
      </c>
      <c r="P333" s="12" t="s">
        <v>68</v>
      </c>
      <c r="Q333" s="12">
        <v>35</v>
      </c>
      <c r="R333" s="13" t="s">
        <v>124</v>
      </c>
      <c r="S333" s="13">
        <v>4119.92</v>
      </c>
      <c r="T333" s="13">
        <v>279.89999999999998</v>
      </c>
      <c r="U333" s="14">
        <f t="shared" si="156"/>
        <v>6.7938212392473627</v>
      </c>
      <c r="V333" s="14">
        <v>59</v>
      </c>
      <c r="W333" s="14">
        <v>0</v>
      </c>
      <c r="X333" s="14">
        <v>7</v>
      </c>
      <c r="Y333" s="14">
        <v>37.4</v>
      </c>
      <c r="Z333" s="14">
        <f t="shared" si="164"/>
        <v>103.4</v>
      </c>
      <c r="AA333" s="14">
        <f t="shared" si="158"/>
        <v>2.5097574710188546</v>
      </c>
      <c r="AB333" s="14">
        <v>176.5</v>
      </c>
      <c r="AC333" s="62">
        <f t="shared" si="159"/>
        <v>4.284063768228509</v>
      </c>
      <c r="AD333" s="64">
        <f t="shared" si="162"/>
        <v>2.3817040770875426</v>
      </c>
    </row>
    <row r="334" spans="1:30" ht="15" hidden="1" outlineLevel="2" x14ac:dyDescent="0.25">
      <c r="A334" s="7">
        <v>35</v>
      </c>
      <c r="B334" s="8" t="s">
        <v>23</v>
      </c>
      <c r="C334" s="9" t="s">
        <v>68</v>
      </c>
      <c r="D334" s="10" t="s">
        <v>125</v>
      </c>
      <c r="E334" s="10">
        <v>8618.35</v>
      </c>
      <c r="F334" s="10">
        <v>496.3</v>
      </c>
      <c r="G334" s="11">
        <f t="shared" si="147"/>
        <v>5.7586428956818878</v>
      </c>
      <c r="H334" s="11">
        <v>91.3</v>
      </c>
      <c r="I334" s="11">
        <v>0</v>
      </c>
      <c r="J334" s="11">
        <v>12.6</v>
      </c>
      <c r="K334" s="11">
        <v>54.5</v>
      </c>
      <c r="L334" s="11">
        <f t="shared" si="163"/>
        <v>158.39999999999998</v>
      </c>
      <c r="M334" s="11">
        <f t="shared" si="148"/>
        <v>1.8379388165948236</v>
      </c>
      <c r="N334" s="11">
        <v>337.9</v>
      </c>
      <c r="O334" s="11">
        <f t="shared" si="149"/>
        <v>3.9207040790870642</v>
      </c>
      <c r="P334" s="12" t="s">
        <v>68</v>
      </c>
      <c r="Q334" s="12">
        <v>35</v>
      </c>
      <c r="R334" s="13" t="s">
        <v>125</v>
      </c>
      <c r="S334" s="13">
        <v>7286.6</v>
      </c>
      <c r="T334" s="13">
        <v>315.32</v>
      </c>
      <c r="U334" s="14">
        <f t="shared" si="156"/>
        <v>4.3273954930969172</v>
      </c>
      <c r="V334" s="14">
        <v>125.5</v>
      </c>
      <c r="W334" s="14">
        <v>0</v>
      </c>
      <c r="X334" s="14">
        <v>6.7</v>
      </c>
      <c r="Y334" s="14">
        <v>61</v>
      </c>
      <c r="Z334" s="14">
        <f t="shared" si="164"/>
        <v>193.2</v>
      </c>
      <c r="AA334" s="14">
        <f t="shared" si="158"/>
        <v>2.6514423736722201</v>
      </c>
      <c r="AB334" s="14">
        <v>122.13</v>
      </c>
      <c r="AC334" s="62">
        <f t="shared" si="159"/>
        <v>1.6760903576427963</v>
      </c>
      <c r="AD334" s="64">
        <f t="shared" si="162"/>
        <v>1.4312474025849706</v>
      </c>
    </row>
    <row r="335" spans="1:30" ht="15" hidden="1" outlineLevel="2" x14ac:dyDescent="0.25">
      <c r="A335" s="7">
        <v>35</v>
      </c>
      <c r="B335" s="8" t="s">
        <v>23</v>
      </c>
      <c r="C335" s="9" t="s">
        <v>68</v>
      </c>
      <c r="D335" s="10" t="s">
        <v>126</v>
      </c>
      <c r="E335" s="10">
        <v>8048.8</v>
      </c>
      <c r="F335" s="10">
        <v>384.83</v>
      </c>
      <c r="G335" s="11">
        <f t="shared" si="147"/>
        <v>4.7812096213100093</v>
      </c>
      <c r="H335" s="11">
        <v>75.53</v>
      </c>
      <c r="I335" s="11">
        <v>0</v>
      </c>
      <c r="J335" s="11">
        <v>14</v>
      </c>
      <c r="K335" s="11">
        <v>73.599999999999994</v>
      </c>
      <c r="L335" s="11">
        <f t="shared" si="163"/>
        <v>163.13</v>
      </c>
      <c r="M335" s="11">
        <f t="shared" si="148"/>
        <v>2.0267617533048403</v>
      </c>
      <c r="N335" s="11">
        <v>221.7</v>
      </c>
      <c r="O335" s="11">
        <f t="shared" si="149"/>
        <v>2.7544478680051685</v>
      </c>
      <c r="P335" s="12" t="s">
        <v>68</v>
      </c>
      <c r="Q335" s="12">
        <v>35</v>
      </c>
      <c r="R335" s="13" t="s">
        <v>126</v>
      </c>
      <c r="S335" s="13">
        <v>8921.7000000000007</v>
      </c>
      <c r="T335" s="13">
        <v>677.95</v>
      </c>
      <c r="U335" s="14">
        <f t="shared" si="156"/>
        <v>7.5988881042850576</v>
      </c>
      <c r="V335" s="14">
        <v>93</v>
      </c>
      <c r="W335" s="14">
        <v>0</v>
      </c>
      <c r="X335" s="14">
        <v>11.1</v>
      </c>
      <c r="Y335" s="14">
        <v>86</v>
      </c>
      <c r="Z335" s="14">
        <f t="shared" si="164"/>
        <v>190.1</v>
      </c>
      <c r="AA335" s="14">
        <f t="shared" si="158"/>
        <v>2.1307598327672976</v>
      </c>
      <c r="AB335" s="14">
        <v>487.85</v>
      </c>
      <c r="AC335" s="62">
        <f t="shared" si="159"/>
        <v>5.4681282715177595</v>
      </c>
      <c r="AD335" s="64">
        <f t="shared" si="162"/>
        <v>-2.8176784829750483</v>
      </c>
    </row>
    <row r="336" spans="1:30" ht="15" hidden="1" outlineLevel="2" x14ac:dyDescent="0.25">
      <c r="A336" s="7">
        <v>35</v>
      </c>
      <c r="B336" s="8" t="s">
        <v>23</v>
      </c>
      <c r="C336" s="9" t="s">
        <v>68</v>
      </c>
      <c r="D336" s="10" t="s">
        <v>127</v>
      </c>
      <c r="E336" s="10">
        <v>5514.18</v>
      </c>
      <c r="F336" s="10">
        <v>568.94000000000005</v>
      </c>
      <c r="G336" s="11">
        <f t="shared" si="147"/>
        <v>10.3177625685052</v>
      </c>
      <c r="H336" s="11">
        <v>43</v>
      </c>
      <c r="I336" s="11">
        <v>0</v>
      </c>
      <c r="J336" s="11">
        <v>9</v>
      </c>
      <c r="K336" s="11">
        <v>30.5</v>
      </c>
      <c r="L336" s="11">
        <f t="shared" si="163"/>
        <v>82.5</v>
      </c>
      <c r="M336" s="11">
        <f t="shared" si="148"/>
        <v>1.4961426721652176</v>
      </c>
      <c r="N336" s="11">
        <v>486.44</v>
      </c>
      <c r="O336" s="11">
        <f t="shared" si="149"/>
        <v>8.8216198963399819</v>
      </c>
      <c r="P336" s="12" t="s">
        <v>68</v>
      </c>
      <c r="Q336" s="12">
        <v>35</v>
      </c>
      <c r="R336" s="13" t="s">
        <v>127</v>
      </c>
      <c r="S336" s="13">
        <v>6486</v>
      </c>
      <c r="T336" s="13">
        <v>471.38</v>
      </c>
      <c r="U336" s="14">
        <f t="shared" si="156"/>
        <v>7.2676534073388837</v>
      </c>
      <c r="V336" s="14">
        <v>78.7</v>
      </c>
      <c r="W336" s="14">
        <v>0</v>
      </c>
      <c r="X336" s="14">
        <v>3</v>
      </c>
      <c r="Y336" s="14">
        <v>48.8</v>
      </c>
      <c r="Z336" s="14">
        <f t="shared" si="164"/>
        <v>130.5</v>
      </c>
      <c r="AA336" s="14">
        <f t="shared" si="158"/>
        <v>2.0120259019426459</v>
      </c>
      <c r="AB336" s="14">
        <v>340.88</v>
      </c>
      <c r="AC336" s="62">
        <f t="shared" si="159"/>
        <v>5.2556275053962382</v>
      </c>
      <c r="AD336" s="64">
        <f t="shared" si="162"/>
        <v>3.0501091611663167</v>
      </c>
    </row>
    <row r="337" spans="1:30" ht="15" hidden="1" outlineLevel="2" x14ac:dyDescent="0.25">
      <c r="A337" s="7">
        <v>35</v>
      </c>
      <c r="B337" s="8" t="s">
        <v>23</v>
      </c>
      <c r="C337" s="9" t="s">
        <v>68</v>
      </c>
      <c r="D337" s="10" t="s">
        <v>128</v>
      </c>
      <c r="E337" s="10">
        <v>0</v>
      </c>
      <c r="F337" s="10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f t="shared" si="163"/>
        <v>0</v>
      </c>
      <c r="M337" s="11">
        <v>0</v>
      </c>
      <c r="N337" s="11">
        <v>0</v>
      </c>
      <c r="O337" s="11">
        <v>0</v>
      </c>
      <c r="P337" s="12" t="s">
        <v>68</v>
      </c>
      <c r="Q337" s="12">
        <v>35</v>
      </c>
      <c r="R337" s="13" t="s">
        <v>128</v>
      </c>
      <c r="S337" s="13">
        <v>0</v>
      </c>
      <c r="T337" s="13">
        <v>0</v>
      </c>
      <c r="U337" s="14">
        <v>0</v>
      </c>
      <c r="V337" s="14">
        <v>0</v>
      </c>
      <c r="W337" s="14">
        <v>0</v>
      </c>
      <c r="X337" s="14">
        <v>0</v>
      </c>
      <c r="Y337" s="14">
        <v>0</v>
      </c>
      <c r="Z337" s="14">
        <f t="shared" si="164"/>
        <v>0</v>
      </c>
      <c r="AA337" s="14">
        <v>0</v>
      </c>
      <c r="AB337" s="14">
        <v>0</v>
      </c>
      <c r="AC337" s="62">
        <v>0</v>
      </c>
      <c r="AD337" s="64">
        <f t="shared" si="162"/>
        <v>0</v>
      </c>
    </row>
    <row r="338" spans="1:30" outlineLevel="1" collapsed="1" x14ac:dyDescent="0.3">
      <c r="A338" s="7"/>
      <c r="B338" s="8" t="s">
        <v>116</v>
      </c>
      <c r="C338" s="9" t="s">
        <v>68</v>
      </c>
      <c r="D338" s="10"/>
      <c r="E338" s="10">
        <f>SUBTOTAL(9,E331:E337)</f>
        <v>28803.63</v>
      </c>
      <c r="F338" s="10">
        <f>SUBTOTAL(9,F331:F337)</f>
        <v>2039.44</v>
      </c>
      <c r="G338" s="11">
        <f t="shared" ref="G338:G346" si="165">F338*100/E338</f>
        <v>7.0804964513153372</v>
      </c>
      <c r="H338" s="11"/>
      <c r="I338" s="11"/>
      <c r="J338" s="11"/>
      <c r="K338" s="11"/>
      <c r="L338" s="11">
        <f>SUBTOTAL(9,L331:L337)</f>
        <v>545.59999999999991</v>
      </c>
      <c r="M338" s="11">
        <f t="shared" ref="M338:M346" si="166">L338*100/E338</f>
        <v>1.8942056956015609</v>
      </c>
      <c r="N338" s="11">
        <f>SUBTOTAL(9,N331:N337)</f>
        <v>1493.8400000000001</v>
      </c>
      <c r="O338" s="11">
        <f t="shared" ref="O338:O346" si="167">N338*100/E338</f>
        <v>5.1862907557137765</v>
      </c>
      <c r="P338" s="12" t="s">
        <v>68</v>
      </c>
      <c r="Q338" s="12"/>
      <c r="R338" s="13"/>
      <c r="S338" s="13">
        <f>SUBTOTAL(9,S331:S337)</f>
        <v>27928.620000000003</v>
      </c>
      <c r="T338" s="13">
        <f>SUBTOTAL(9,T331:T337)</f>
        <v>1816.35</v>
      </c>
      <c r="U338" s="14">
        <f>T338*100/S338</f>
        <v>6.5035436767015335</v>
      </c>
      <c r="V338" s="14"/>
      <c r="W338" s="14"/>
      <c r="X338" s="14"/>
      <c r="Y338" s="14"/>
      <c r="Z338" s="14">
        <f>SUBTOTAL(9,Z331:Z337)</f>
        <v>654</v>
      </c>
      <c r="AA338" s="14">
        <f>Z338*100/S338</f>
        <v>2.3416839070458901</v>
      </c>
      <c r="AB338" s="14">
        <f>SUBTOTAL(9,AB331:AB337)</f>
        <v>1162.3600000000001</v>
      </c>
      <c r="AC338" s="62">
        <f>AB338*100/S338</f>
        <v>4.1618955752199716</v>
      </c>
      <c r="AD338" s="64">
        <f t="shared" si="162"/>
        <v>0.57695277461380368</v>
      </c>
    </row>
    <row r="339" spans="1:30" ht="15" hidden="1" outlineLevel="2" x14ac:dyDescent="0.25">
      <c r="A339" s="7">
        <v>80</v>
      </c>
      <c r="B339" s="8" t="s">
        <v>45</v>
      </c>
      <c r="C339" s="9" t="s">
        <v>68</v>
      </c>
      <c r="D339" s="10" t="s">
        <v>122</v>
      </c>
      <c r="E339" s="10">
        <v>351</v>
      </c>
      <c r="F339" s="10">
        <v>16</v>
      </c>
      <c r="G339" s="11">
        <f t="shared" si="165"/>
        <v>4.5584045584045585</v>
      </c>
      <c r="H339" s="11">
        <v>8</v>
      </c>
      <c r="I339" s="11">
        <v>0</v>
      </c>
      <c r="J339" s="11">
        <v>0</v>
      </c>
      <c r="K339" s="11">
        <v>8</v>
      </c>
      <c r="L339" s="11">
        <f t="shared" ref="L339:L345" si="168">H339+I339+J339+K339</f>
        <v>16</v>
      </c>
      <c r="M339" s="11">
        <f t="shared" si="166"/>
        <v>4.5584045584045585</v>
      </c>
      <c r="N339" s="11">
        <v>0</v>
      </c>
      <c r="O339" s="11">
        <f t="shared" si="167"/>
        <v>0</v>
      </c>
      <c r="P339" s="12" t="s">
        <v>68</v>
      </c>
      <c r="Q339" s="12">
        <v>80</v>
      </c>
      <c r="R339" s="13" t="s">
        <v>122</v>
      </c>
      <c r="S339" s="13"/>
      <c r="T339" s="13"/>
      <c r="U339" s="14">
        <v>0</v>
      </c>
      <c r="V339" s="14"/>
      <c r="W339" s="14"/>
      <c r="X339" s="14"/>
      <c r="Y339" s="14"/>
      <c r="Z339" s="14"/>
      <c r="AA339" s="14">
        <v>0</v>
      </c>
      <c r="AB339" s="14"/>
      <c r="AC339" s="62">
        <v>0</v>
      </c>
      <c r="AD339" s="64">
        <f t="shared" si="162"/>
        <v>4.5584045584045585</v>
      </c>
    </row>
    <row r="340" spans="1:30" ht="15" hidden="1" outlineLevel="2" x14ac:dyDescent="0.25">
      <c r="A340" s="7">
        <v>80</v>
      </c>
      <c r="B340" s="8" t="s">
        <v>45</v>
      </c>
      <c r="C340" s="9" t="s">
        <v>68</v>
      </c>
      <c r="D340" s="10" t="s">
        <v>123</v>
      </c>
      <c r="E340" s="10">
        <v>4200.6000000000004</v>
      </c>
      <c r="F340" s="10">
        <v>374</v>
      </c>
      <c r="G340" s="11">
        <f t="shared" si="165"/>
        <v>8.9034899776222431</v>
      </c>
      <c r="H340" s="11">
        <v>99.5</v>
      </c>
      <c r="I340" s="11">
        <v>0</v>
      </c>
      <c r="J340" s="11">
        <v>16</v>
      </c>
      <c r="K340" s="11">
        <v>70.7</v>
      </c>
      <c r="L340" s="11">
        <f t="shared" si="168"/>
        <v>186.2</v>
      </c>
      <c r="M340" s="11">
        <f t="shared" si="166"/>
        <v>4.4327000904632667</v>
      </c>
      <c r="N340" s="11">
        <v>187.8</v>
      </c>
      <c r="O340" s="11">
        <f t="shared" si="167"/>
        <v>4.4707898871589773</v>
      </c>
      <c r="P340" s="12" t="s">
        <v>68</v>
      </c>
      <c r="Q340" s="12">
        <v>80</v>
      </c>
      <c r="R340" s="13" t="s">
        <v>123</v>
      </c>
      <c r="S340" s="13">
        <v>2832.5</v>
      </c>
      <c r="T340" s="13">
        <v>152.1</v>
      </c>
      <c r="U340" s="14">
        <f t="shared" ref="U340:U346" si="169">T340*100/S340</f>
        <v>5.3698146513680491</v>
      </c>
      <c r="V340" s="14">
        <v>67.599999999999994</v>
      </c>
      <c r="W340" s="14">
        <v>0</v>
      </c>
      <c r="X340" s="14">
        <v>7</v>
      </c>
      <c r="Y340" s="14">
        <v>32</v>
      </c>
      <c r="Z340" s="14">
        <f t="shared" ref="Z340:Z345" si="170">V340+W340+X340+Y340</f>
        <v>106.6</v>
      </c>
      <c r="AA340" s="14">
        <f t="shared" ref="AA340:AA346" si="171">Z340*100/S340</f>
        <v>3.7634598411297442</v>
      </c>
      <c r="AB340" s="14">
        <v>45.5</v>
      </c>
      <c r="AC340" s="62">
        <f t="shared" ref="AC340:AC346" si="172">AB340*100/S340</f>
        <v>1.6063548102383054</v>
      </c>
      <c r="AD340" s="64">
        <f t="shared" si="162"/>
        <v>3.533675326254194</v>
      </c>
    </row>
    <row r="341" spans="1:30" ht="15" hidden="1" outlineLevel="2" x14ac:dyDescent="0.25">
      <c r="A341" s="7">
        <v>80</v>
      </c>
      <c r="B341" s="8" t="s">
        <v>45</v>
      </c>
      <c r="C341" s="9" t="s">
        <v>68</v>
      </c>
      <c r="D341" s="10" t="s">
        <v>124</v>
      </c>
      <c r="E341" s="10">
        <v>13596.7</v>
      </c>
      <c r="F341" s="10">
        <v>862.7</v>
      </c>
      <c r="G341" s="11">
        <f t="shared" si="165"/>
        <v>6.3449219295858548</v>
      </c>
      <c r="H341" s="11">
        <v>253.8</v>
      </c>
      <c r="I341" s="11">
        <v>5.5</v>
      </c>
      <c r="J341" s="11">
        <v>21</v>
      </c>
      <c r="K341" s="11">
        <v>95.9</v>
      </c>
      <c r="L341" s="11">
        <f t="shared" si="168"/>
        <v>376.20000000000005</v>
      </c>
      <c r="M341" s="11">
        <f t="shared" si="166"/>
        <v>2.7668478380783577</v>
      </c>
      <c r="N341" s="11">
        <v>486.5</v>
      </c>
      <c r="O341" s="11">
        <f t="shared" si="167"/>
        <v>3.578074091507498</v>
      </c>
      <c r="P341" s="12" t="s">
        <v>68</v>
      </c>
      <c r="Q341" s="12">
        <v>80</v>
      </c>
      <c r="R341" s="13" t="s">
        <v>124</v>
      </c>
      <c r="S341" s="13">
        <v>12387.2</v>
      </c>
      <c r="T341" s="13">
        <v>878.54</v>
      </c>
      <c r="U341" s="14">
        <f t="shared" si="169"/>
        <v>7.0923211056574527</v>
      </c>
      <c r="V341" s="14">
        <v>260.60000000000002</v>
      </c>
      <c r="W341" s="14">
        <v>0</v>
      </c>
      <c r="X341" s="14">
        <v>16.399999999999999</v>
      </c>
      <c r="Y341" s="14">
        <v>168</v>
      </c>
      <c r="Z341" s="14">
        <f t="shared" si="170"/>
        <v>445</v>
      </c>
      <c r="AA341" s="14">
        <f t="shared" si="171"/>
        <v>3.5924179798501679</v>
      </c>
      <c r="AB341" s="14">
        <v>433.54</v>
      </c>
      <c r="AC341" s="62">
        <f t="shared" si="172"/>
        <v>3.4999031258072848</v>
      </c>
      <c r="AD341" s="64">
        <f t="shared" si="162"/>
        <v>-0.74739917607159789</v>
      </c>
    </row>
    <row r="342" spans="1:30" ht="15" hidden="1" outlineLevel="2" x14ac:dyDescent="0.25">
      <c r="A342" s="7">
        <v>80</v>
      </c>
      <c r="B342" s="8" t="s">
        <v>45</v>
      </c>
      <c r="C342" s="9" t="s">
        <v>68</v>
      </c>
      <c r="D342" s="10" t="s">
        <v>125</v>
      </c>
      <c r="E342" s="10">
        <v>17993.64</v>
      </c>
      <c r="F342" s="10">
        <v>1441.6</v>
      </c>
      <c r="G342" s="11">
        <f t="shared" si="165"/>
        <v>8.0117196965149908</v>
      </c>
      <c r="H342" s="11">
        <v>340.7</v>
      </c>
      <c r="I342" s="11">
        <v>0</v>
      </c>
      <c r="J342" s="11">
        <v>31.7</v>
      </c>
      <c r="K342" s="11">
        <v>175.4</v>
      </c>
      <c r="L342" s="11">
        <f t="shared" si="168"/>
        <v>547.79999999999995</v>
      </c>
      <c r="M342" s="11">
        <f t="shared" si="166"/>
        <v>3.0444090245219977</v>
      </c>
      <c r="N342" s="11">
        <v>893.8</v>
      </c>
      <c r="O342" s="11">
        <f t="shared" si="167"/>
        <v>4.9673106719929931</v>
      </c>
      <c r="P342" s="12" t="s">
        <v>68</v>
      </c>
      <c r="Q342" s="12">
        <v>80</v>
      </c>
      <c r="R342" s="13" t="s">
        <v>125</v>
      </c>
      <c r="S342" s="13">
        <v>17542.43</v>
      </c>
      <c r="T342" s="13">
        <v>1562</v>
      </c>
      <c r="U342" s="14">
        <f t="shared" si="169"/>
        <v>8.9041255971949145</v>
      </c>
      <c r="V342" s="14">
        <v>435.7</v>
      </c>
      <c r="W342" s="14">
        <v>0</v>
      </c>
      <c r="X342" s="14">
        <v>17</v>
      </c>
      <c r="Y342" s="14">
        <v>190.8</v>
      </c>
      <c r="Z342" s="14">
        <f t="shared" si="170"/>
        <v>643.5</v>
      </c>
      <c r="AA342" s="14">
        <f t="shared" si="171"/>
        <v>3.6682489256049475</v>
      </c>
      <c r="AB342" s="14">
        <v>918.5</v>
      </c>
      <c r="AC342" s="62">
        <f t="shared" si="172"/>
        <v>5.2358766715899678</v>
      </c>
      <c r="AD342" s="64">
        <f t="shared" si="162"/>
        <v>-0.89240590067992365</v>
      </c>
    </row>
    <row r="343" spans="1:30" ht="15" hidden="1" outlineLevel="2" x14ac:dyDescent="0.25">
      <c r="A343" s="7">
        <v>80</v>
      </c>
      <c r="B343" s="8" t="s">
        <v>45</v>
      </c>
      <c r="C343" s="9" t="s">
        <v>68</v>
      </c>
      <c r="D343" s="10" t="s">
        <v>126</v>
      </c>
      <c r="E343" s="10">
        <v>19900.38</v>
      </c>
      <c r="F343" s="10">
        <v>1198.4000000000001</v>
      </c>
      <c r="G343" s="11">
        <f t="shared" si="165"/>
        <v>6.0219955598837815</v>
      </c>
      <c r="H343" s="11">
        <v>312.2</v>
      </c>
      <c r="I343" s="11">
        <v>0</v>
      </c>
      <c r="J343" s="11">
        <v>13</v>
      </c>
      <c r="K343" s="11">
        <v>167.8</v>
      </c>
      <c r="L343" s="11">
        <f t="shared" si="168"/>
        <v>493</v>
      </c>
      <c r="M343" s="11">
        <f t="shared" si="166"/>
        <v>2.4773396286905074</v>
      </c>
      <c r="N343" s="11">
        <v>705.4</v>
      </c>
      <c r="O343" s="11">
        <f t="shared" si="167"/>
        <v>3.5446559311932737</v>
      </c>
      <c r="P343" s="12" t="s">
        <v>68</v>
      </c>
      <c r="Q343" s="12">
        <v>80</v>
      </c>
      <c r="R343" s="13" t="s">
        <v>126</v>
      </c>
      <c r="S343" s="13">
        <v>19323.55</v>
      </c>
      <c r="T343" s="13">
        <v>1106.3900000000001</v>
      </c>
      <c r="U343" s="14">
        <f t="shared" si="169"/>
        <v>5.7256042497367208</v>
      </c>
      <c r="V343" s="14">
        <v>354</v>
      </c>
      <c r="W343" s="14">
        <v>0</v>
      </c>
      <c r="X343" s="14">
        <v>31.6</v>
      </c>
      <c r="Y343" s="14">
        <v>177.8</v>
      </c>
      <c r="Z343" s="14">
        <f t="shared" si="170"/>
        <v>563.40000000000009</v>
      </c>
      <c r="AA343" s="14">
        <f t="shared" si="171"/>
        <v>2.9156133319188249</v>
      </c>
      <c r="AB343" s="14">
        <v>542.99</v>
      </c>
      <c r="AC343" s="62">
        <f t="shared" si="172"/>
        <v>2.8099909178178959</v>
      </c>
      <c r="AD343" s="64">
        <f t="shared" si="162"/>
        <v>0.29639131014706077</v>
      </c>
    </row>
    <row r="344" spans="1:30" ht="15" hidden="1" outlineLevel="2" x14ac:dyDescent="0.25">
      <c r="A344" s="7">
        <v>80</v>
      </c>
      <c r="B344" s="8" t="s">
        <v>45</v>
      </c>
      <c r="C344" s="9" t="s">
        <v>68</v>
      </c>
      <c r="D344" s="10" t="s">
        <v>127</v>
      </c>
      <c r="E344" s="10">
        <v>11179.03</v>
      </c>
      <c r="F344" s="10">
        <v>1218.46</v>
      </c>
      <c r="G344" s="11">
        <f t="shared" si="165"/>
        <v>10.899514537486704</v>
      </c>
      <c r="H344" s="11">
        <v>209.3</v>
      </c>
      <c r="I344" s="11">
        <v>0</v>
      </c>
      <c r="J344" s="11">
        <v>10.9</v>
      </c>
      <c r="K344" s="11">
        <v>102.2</v>
      </c>
      <c r="L344" s="11">
        <f t="shared" si="168"/>
        <v>322.40000000000003</v>
      </c>
      <c r="M344" s="11">
        <f t="shared" si="166"/>
        <v>2.8839711495541205</v>
      </c>
      <c r="N344" s="11">
        <v>896.06</v>
      </c>
      <c r="O344" s="11">
        <f t="shared" si="167"/>
        <v>8.0155433879325848</v>
      </c>
      <c r="P344" s="12" t="s">
        <v>68</v>
      </c>
      <c r="Q344" s="12">
        <v>80</v>
      </c>
      <c r="R344" s="13" t="s">
        <v>127</v>
      </c>
      <c r="S344" s="13">
        <v>12261.4</v>
      </c>
      <c r="T344" s="13">
        <v>1097.5</v>
      </c>
      <c r="U344" s="14">
        <f t="shared" si="169"/>
        <v>8.9508538992284734</v>
      </c>
      <c r="V344" s="14">
        <v>254.8</v>
      </c>
      <c r="W344" s="14">
        <v>0</v>
      </c>
      <c r="X344" s="14">
        <v>18.5</v>
      </c>
      <c r="Y344" s="14">
        <v>177</v>
      </c>
      <c r="Z344" s="14">
        <f t="shared" si="170"/>
        <v>450.3</v>
      </c>
      <c r="AA344" s="14">
        <f t="shared" si="171"/>
        <v>3.6725006932324207</v>
      </c>
      <c r="AB344" s="14">
        <v>647.20000000000005</v>
      </c>
      <c r="AC344" s="62">
        <f t="shared" si="172"/>
        <v>5.2783532059960532</v>
      </c>
      <c r="AD344" s="64">
        <f t="shared" si="162"/>
        <v>1.9486606382582305</v>
      </c>
    </row>
    <row r="345" spans="1:30" ht="15" hidden="1" outlineLevel="2" x14ac:dyDescent="0.25">
      <c r="A345" s="7">
        <v>80</v>
      </c>
      <c r="B345" s="8" t="s">
        <v>45</v>
      </c>
      <c r="C345" s="9" t="s">
        <v>68</v>
      </c>
      <c r="D345" s="10" t="s">
        <v>128</v>
      </c>
      <c r="E345" s="10">
        <v>161</v>
      </c>
      <c r="F345" s="10">
        <v>2</v>
      </c>
      <c r="G345" s="11">
        <f t="shared" si="165"/>
        <v>1.2422360248447204</v>
      </c>
      <c r="H345" s="11">
        <v>2</v>
      </c>
      <c r="I345" s="11">
        <v>0</v>
      </c>
      <c r="J345" s="11">
        <v>0</v>
      </c>
      <c r="K345" s="11">
        <v>0</v>
      </c>
      <c r="L345" s="11">
        <f t="shared" si="168"/>
        <v>2</v>
      </c>
      <c r="M345" s="11">
        <f t="shared" si="166"/>
        <v>1.2422360248447204</v>
      </c>
      <c r="N345" s="11">
        <v>0</v>
      </c>
      <c r="O345" s="11">
        <f t="shared" si="167"/>
        <v>0</v>
      </c>
      <c r="P345" s="12" t="s">
        <v>68</v>
      </c>
      <c r="Q345" s="12">
        <v>80</v>
      </c>
      <c r="R345" s="13" t="s">
        <v>128</v>
      </c>
      <c r="S345" s="13">
        <v>675</v>
      </c>
      <c r="T345" s="13">
        <v>42</v>
      </c>
      <c r="U345" s="14">
        <f t="shared" si="169"/>
        <v>6.2222222222222223</v>
      </c>
      <c r="V345" s="14">
        <v>7</v>
      </c>
      <c r="W345" s="14">
        <v>3</v>
      </c>
      <c r="X345" s="14">
        <v>0</v>
      </c>
      <c r="Y345" s="14">
        <v>11</v>
      </c>
      <c r="Z345" s="14">
        <f t="shared" si="170"/>
        <v>21</v>
      </c>
      <c r="AA345" s="14">
        <f t="shared" si="171"/>
        <v>3.1111111111111112</v>
      </c>
      <c r="AB345" s="14">
        <v>21</v>
      </c>
      <c r="AC345" s="62">
        <f t="shared" si="172"/>
        <v>3.1111111111111112</v>
      </c>
      <c r="AD345" s="64">
        <f t="shared" si="162"/>
        <v>-4.9799861973775021</v>
      </c>
    </row>
    <row r="346" spans="1:30" outlineLevel="1" collapsed="1" x14ac:dyDescent="0.3">
      <c r="A346" s="7"/>
      <c r="B346" s="8" t="s">
        <v>117</v>
      </c>
      <c r="C346" s="9" t="s">
        <v>68</v>
      </c>
      <c r="D346" s="10"/>
      <c r="E346" s="10">
        <f>SUBTOTAL(9,E339:E345)</f>
        <v>67382.350000000006</v>
      </c>
      <c r="F346" s="10">
        <f>SUBTOTAL(9,F339:F345)</f>
        <v>5113.16</v>
      </c>
      <c r="G346" s="11">
        <f t="shared" si="165"/>
        <v>7.5882779392526372</v>
      </c>
      <c r="H346" s="11"/>
      <c r="I346" s="11"/>
      <c r="J346" s="11"/>
      <c r="K346" s="11"/>
      <c r="L346" s="11">
        <f>SUBTOTAL(9,L339:L345)</f>
        <v>1943.6000000000001</v>
      </c>
      <c r="M346" s="11">
        <f t="shared" si="166"/>
        <v>2.8844348705558649</v>
      </c>
      <c r="N346" s="11">
        <f>SUBTOTAL(9,N339:N345)</f>
        <v>3169.56</v>
      </c>
      <c r="O346" s="11">
        <f t="shared" si="167"/>
        <v>4.7038430686967727</v>
      </c>
      <c r="P346" s="12" t="s">
        <v>68</v>
      </c>
      <c r="Q346" s="12"/>
      <c r="R346" s="13"/>
      <c r="S346" s="13">
        <f>SUBTOTAL(9,S339:S345)</f>
        <v>65022.080000000002</v>
      </c>
      <c r="T346" s="13">
        <f>SUBTOTAL(9,T339:T345)</f>
        <v>4838.53</v>
      </c>
      <c r="U346" s="14">
        <f t="shared" si="169"/>
        <v>7.4413645334015763</v>
      </c>
      <c r="V346" s="14"/>
      <c r="W346" s="14"/>
      <c r="X346" s="14"/>
      <c r="Y346" s="14"/>
      <c r="Z346" s="14">
        <f>SUBTOTAL(9,Z339:Z345)</f>
        <v>2229.8000000000002</v>
      </c>
      <c r="AA346" s="14">
        <f t="shared" si="171"/>
        <v>3.42929663277459</v>
      </c>
      <c r="AB346" s="14">
        <f>SUBTOTAL(9,AB339:AB345)</f>
        <v>2608.73</v>
      </c>
      <c r="AC346" s="62">
        <f t="shared" si="172"/>
        <v>4.0120679006269873</v>
      </c>
      <c r="AD346" s="64">
        <f t="shared" si="162"/>
        <v>0.14691340585106083</v>
      </c>
    </row>
    <row r="347" spans="1:30" ht="15" hidden="1" outlineLevel="2" x14ac:dyDescent="0.25">
      <c r="A347" s="7">
        <v>83</v>
      </c>
      <c r="B347" s="8" t="s">
        <v>46</v>
      </c>
      <c r="C347" s="9" t="s">
        <v>68</v>
      </c>
      <c r="D347" s="10" t="s">
        <v>122</v>
      </c>
      <c r="E347" s="10">
        <v>0</v>
      </c>
      <c r="F347" s="10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f t="shared" ref="L347:L353" si="173">H347+I347+J347+K347</f>
        <v>0</v>
      </c>
      <c r="M347" s="11">
        <v>0</v>
      </c>
      <c r="N347" s="11">
        <v>0</v>
      </c>
      <c r="O347" s="11">
        <v>0</v>
      </c>
      <c r="P347" s="12" t="s">
        <v>68</v>
      </c>
      <c r="Q347" s="12">
        <v>83</v>
      </c>
      <c r="R347" s="13" t="s">
        <v>122</v>
      </c>
      <c r="S347" s="13">
        <v>0</v>
      </c>
      <c r="T347" s="13">
        <v>0</v>
      </c>
      <c r="U347" s="14">
        <v>0</v>
      </c>
      <c r="V347" s="14">
        <v>0</v>
      </c>
      <c r="W347" s="14">
        <v>0</v>
      </c>
      <c r="X347" s="14">
        <v>0</v>
      </c>
      <c r="Y347" s="14">
        <v>0</v>
      </c>
      <c r="Z347" s="14">
        <f t="shared" ref="Z347:Z353" si="174">V347+W347+X347+Y347</f>
        <v>0</v>
      </c>
      <c r="AA347" s="14">
        <v>0</v>
      </c>
      <c r="AB347" s="14">
        <v>0</v>
      </c>
      <c r="AC347" s="62">
        <v>0</v>
      </c>
      <c r="AD347" s="64">
        <f t="shared" si="162"/>
        <v>0</v>
      </c>
    </row>
    <row r="348" spans="1:30" ht="15" hidden="1" outlineLevel="2" x14ac:dyDescent="0.25">
      <c r="A348" s="7">
        <v>83</v>
      </c>
      <c r="B348" s="8" t="s">
        <v>46</v>
      </c>
      <c r="C348" s="9" t="s">
        <v>68</v>
      </c>
      <c r="D348" s="10" t="s">
        <v>123</v>
      </c>
      <c r="E348" s="10">
        <v>6590.77</v>
      </c>
      <c r="F348" s="10">
        <v>496.46</v>
      </c>
      <c r="G348" s="11">
        <f t="shared" ref="G348:G354" si="175">F348*100/E348</f>
        <v>7.5326555167302143</v>
      </c>
      <c r="H348" s="11">
        <v>117.92</v>
      </c>
      <c r="I348" s="11">
        <v>2.33</v>
      </c>
      <c r="J348" s="11">
        <v>26.55</v>
      </c>
      <c r="K348" s="11">
        <v>79.75</v>
      </c>
      <c r="L348" s="11">
        <f t="shared" si="173"/>
        <v>226.55</v>
      </c>
      <c r="M348" s="11">
        <f t="shared" ref="M348:M354" si="176">L348*100/E348</f>
        <v>3.4373828854595136</v>
      </c>
      <c r="N348" s="11">
        <v>269.91000000000003</v>
      </c>
      <c r="O348" s="11">
        <f t="shared" ref="O348:O354" si="177">N348*100/E348</f>
        <v>4.095272631270702</v>
      </c>
      <c r="P348" s="12" t="s">
        <v>68</v>
      </c>
      <c r="Q348" s="12">
        <v>83</v>
      </c>
      <c r="R348" s="13" t="s">
        <v>123</v>
      </c>
      <c r="S348" s="13">
        <v>5536.22</v>
      </c>
      <c r="T348" s="13">
        <v>510.98</v>
      </c>
      <c r="U348" s="14">
        <f t="shared" ref="U348:U354" si="178">T348*100/S348</f>
        <v>9.2297632680782193</v>
      </c>
      <c r="V348" s="14">
        <v>105.87</v>
      </c>
      <c r="W348" s="14">
        <v>1.03</v>
      </c>
      <c r="X348" s="14">
        <v>12.09</v>
      </c>
      <c r="Y348" s="14">
        <v>65.41</v>
      </c>
      <c r="Z348" s="14">
        <f t="shared" si="174"/>
        <v>184.4</v>
      </c>
      <c r="AA348" s="14">
        <f t="shared" ref="AA348:AA354" si="179">Z348*100/S348</f>
        <v>3.3307924901828323</v>
      </c>
      <c r="AB348" s="14">
        <v>326.58</v>
      </c>
      <c r="AC348" s="62">
        <f t="shared" ref="AC348:AC354" si="180">AB348*100/S348</f>
        <v>5.8989707778953866</v>
      </c>
      <c r="AD348" s="64">
        <f t="shared" si="162"/>
        <v>-1.6971077513480051</v>
      </c>
    </row>
    <row r="349" spans="1:30" ht="15" hidden="1" outlineLevel="2" x14ac:dyDescent="0.25">
      <c r="A349" s="7">
        <v>83</v>
      </c>
      <c r="B349" s="8" t="s">
        <v>46</v>
      </c>
      <c r="C349" s="9" t="s">
        <v>68</v>
      </c>
      <c r="D349" s="10" t="s">
        <v>124</v>
      </c>
      <c r="E349" s="10">
        <v>23666.63</v>
      </c>
      <c r="F349" s="10">
        <v>1697.88</v>
      </c>
      <c r="G349" s="11">
        <f t="shared" si="175"/>
        <v>7.1741519599537407</v>
      </c>
      <c r="H349" s="11">
        <v>446.65</v>
      </c>
      <c r="I349" s="11">
        <v>2.74</v>
      </c>
      <c r="J349" s="11">
        <v>68.02</v>
      </c>
      <c r="K349" s="11">
        <v>253.88</v>
      </c>
      <c r="L349" s="11">
        <f t="shared" si="173"/>
        <v>771.29</v>
      </c>
      <c r="M349" s="11">
        <f t="shared" si="176"/>
        <v>3.2589768801050254</v>
      </c>
      <c r="N349" s="11">
        <v>926.6</v>
      </c>
      <c r="O349" s="11">
        <f t="shared" si="177"/>
        <v>3.9152173334353053</v>
      </c>
      <c r="P349" s="12" t="s">
        <v>68</v>
      </c>
      <c r="Q349" s="12">
        <v>83</v>
      </c>
      <c r="R349" s="13" t="s">
        <v>124</v>
      </c>
      <c r="S349" s="13">
        <v>24263.23</v>
      </c>
      <c r="T349" s="13">
        <v>1943.52</v>
      </c>
      <c r="U349" s="14">
        <f t="shared" si="178"/>
        <v>8.010145392843409</v>
      </c>
      <c r="V349" s="14">
        <v>546.36</v>
      </c>
      <c r="W349" s="14">
        <v>3.55</v>
      </c>
      <c r="X349" s="14">
        <v>50.25</v>
      </c>
      <c r="Y349" s="14">
        <v>253.04</v>
      </c>
      <c r="Z349" s="14">
        <f t="shared" si="174"/>
        <v>853.19999999999993</v>
      </c>
      <c r="AA349" s="14">
        <f t="shared" si="179"/>
        <v>3.5164320661346409</v>
      </c>
      <c r="AB349" s="14">
        <v>1090.32</v>
      </c>
      <c r="AC349" s="62">
        <f t="shared" si="180"/>
        <v>4.493713326708769</v>
      </c>
      <c r="AD349" s="64">
        <f t="shared" si="162"/>
        <v>-0.83599343288966832</v>
      </c>
    </row>
    <row r="350" spans="1:30" ht="15" hidden="1" outlineLevel="2" x14ac:dyDescent="0.25">
      <c r="A350" s="7">
        <v>83</v>
      </c>
      <c r="B350" s="8" t="s">
        <v>46</v>
      </c>
      <c r="C350" s="9" t="s">
        <v>68</v>
      </c>
      <c r="D350" s="10" t="s">
        <v>125</v>
      </c>
      <c r="E350" s="10">
        <v>25690.81</v>
      </c>
      <c r="F350" s="10">
        <v>2091.21</v>
      </c>
      <c r="G350" s="11">
        <f t="shared" si="175"/>
        <v>8.1399146231668045</v>
      </c>
      <c r="H350" s="11">
        <v>521.66</v>
      </c>
      <c r="I350" s="11">
        <v>3.79</v>
      </c>
      <c r="J350" s="11">
        <v>58.16</v>
      </c>
      <c r="K350" s="11">
        <v>314.14</v>
      </c>
      <c r="L350" s="11">
        <f t="shared" si="173"/>
        <v>897.74999999999989</v>
      </c>
      <c r="M350" s="11">
        <f t="shared" si="176"/>
        <v>3.494440229794233</v>
      </c>
      <c r="N350" s="11">
        <v>1193.47</v>
      </c>
      <c r="O350" s="11">
        <f t="shared" si="177"/>
        <v>4.645513317797298</v>
      </c>
      <c r="P350" s="12" t="s">
        <v>68</v>
      </c>
      <c r="Q350" s="12">
        <v>83</v>
      </c>
      <c r="R350" s="13" t="s">
        <v>125</v>
      </c>
      <c r="S350" s="13">
        <v>24852.41</v>
      </c>
      <c r="T350" s="13">
        <v>2214.81</v>
      </c>
      <c r="U350" s="14">
        <f t="shared" si="178"/>
        <v>8.9118520095234217</v>
      </c>
      <c r="V350" s="14">
        <v>461.5</v>
      </c>
      <c r="W350" s="14">
        <v>0.59</v>
      </c>
      <c r="X350" s="14">
        <v>62.7</v>
      </c>
      <c r="Y350" s="14">
        <v>340</v>
      </c>
      <c r="Z350" s="14">
        <f t="shared" si="174"/>
        <v>864.79</v>
      </c>
      <c r="AA350" s="14">
        <f t="shared" si="179"/>
        <v>3.4797027732924093</v>
      </c>
      <c r="AB350" s="14">
        <v>1350.01</v>
      </c>
      <c r="AC350" s="62">
        <f t="shared" si="180"/>
        <v>5.4321089986846349</v>
      </c>
      <c r="AD350" s="64">
        <f t="shared" si="162"/>
        <v>-0.77193738635661724</v>
      </c>
    </row>
    <row r="351" spans="1:30" ht="15" hidden="1" outlineLevel="2" x14ac:dyDescent="0.25">
      <c r="A351" s="7">
        <v>83</v>
      </c>
      <c r="B351" s="8" t="s">
        <v>46</v>
      </c>
      <c r="C351" s="9" t="s">
        <v>68</v>
      </c>
      <c r="D351" s="10" t="s">
        <v>126</v>
      </c>
      <c r="E351" s="10">
        <v>22554.69</v>
      </c>
      <c r="F351" s="10">
        <v>2238.21</v>
      </c>
      <c r="G351" s="11">
        <f t="shared" si="175"/>
        <v>9.923479329576244</v>
      </c>
      <c r="H351" s="11">
        <v>452.69</v>
      </c>
      <c r="I351" s="11">
        <v>2.64</v>
      </c>
      <c r="J351" s="11">
        <v>55.2</v>
      </c>
      <c r="K351" s="11">
        <v>294.05</v>
      </c>
      <c r="L351" s="11">
        <f t="shared" si="173"/>
        <v>804.57999999999993</v>
      </c>
      <c r="M351" s="11">
        <f t="shared" si="176"/>
        <v>3.567240338927292</v>
      </c>
      <c r="N351" s="11">
        <v>1433.62</v>
      </c>
      <c r="O351" s="11">
        <f t="shared" si="177"/>
        <v>6.3561946539721896</v>
      </c>
      <c r="P351" s="12" t="s">
        <v>68</v>
      </c>
      <c r="Q351" s="12">
        <v>83</v>
      </c>
      <c r="R351" s="13" t="s">
        <v>126</v>
      </c>
      <c r="S351" s="13">
        <v>22164.06</v>
      </c>
      <c r="T351" s="13">
        <v>2555.2199999999998</v>
      </c>
      <c r="U351" s="14">
        <f t="shared" si="178"/>
        <v>11.528663972214474</v>
      </c>
      <c r="V351" s="14">
        <v>462.76</v>
      </c>
      <c r="W351" s="14">
        <v>6.07</v>
      </c>
      <c r="X351" s="14">
        <v>47.18</v>
      </c>
      <c r="Y351" s="14">
        <v>318.27</v>
      </c>
      <c r="Z351" s="14">
        <f t="shared" si="174"/>
        <v>834.28</v>
      </c>
      <c r="AA351" s="14">
        <f t="shared" si="179"/>
        <v>3.7641118098398936</v>
      </c>
      <c r="AB351" s="14">
        <v>1720.94</v>
      </c>
      <c r="AC351" s="62">
        <f t="shared" si="180"/>
        <v>7.7645521623745823</v>
      </c>
      <c r="AD351" s="64">
        <f t="shared" si="162"/>
        <v>-1.6051846426382301</v>
      </c>
    </row>
    <row r="352" spans="1:30" ht="15" hidden="1" outlineLevel="2" x14ac:dyDescent="0.25">
      <c r="A352" s="7">
        <v>83</v>
      </c>
      <c r="B352" s="8" t="s">
        <v>46</v>
      </c>
      <c r="C352" s="9" t="s">
        <v>68</v>
      </c>
      <c r="D352" s="10" t="s">
        <v>127</v>
      </c>
      <c r="E352" s="10">
        <v>10848.21</v>
      </c>
      <c r="F352" s="10">
        <v>1168.79</v>
      </c>
      <c r="G352" s="11">
        <f t="shared" si="175"/>
        <v>10.774035532129265</v>
      </c>
      <c r="H352" s="11">
        <v>215.76</v>
      </c>
      <c r="I352" s="11">
        <v>1.77</v>
      </c>
      <c r="J352" s="11">
        <v>24.07</v>
      </c>
      <c r="K352" s="11">
        <v>221.56</v>
      </c>
      <c r="L352" s="11">
        <f t="shared" si="173"/>
        <v>463.15999999999997</v>
      </c>
      <c r="M352" s="11">
        <f t="shared" si="176"/>
        <v>4.2694601229142872</v>
      </c>
      <c r="N352" s="11">
        <v>705.63</v>
      </c>
      <c r="O352" s="11">
        <f t="shared" si="177"/>
        <v>6.5045754092149766</v>
      </c>
      <c r="P352" s="12" t="s">
        <v>68</v>
      </c>
      <c r="Q352" s="12">
        <v>83</v>
      </c>
      <c r="R352" s="13" t="s">
        <v>127</v>
      </c>
      <c r="S352" s="13">
        <v>11920.93</v>
      </c>
      <c r="T352" s="13">
        <v>1326.64</v>
      </c>
      <c r="U352" s="14">
        <f t="shared" si="178"/>
        <v>11.128661941643815</v>
      </c>
      <c r="V352" s="14">
        <v>230.09</v>
      </c>
      <c r="W352" s="14">
        <v>0.25</v>
      </c>
      <c r="X352" s="14">
        <v>10.3</v>
      </c>
      <c r="Y352" s="14">
        <v>212.07</v>
      </c>
      <c r="Z352" s="14">
        <f t="shared" si="174"/>
        <v>452.71000000000004</v>
      </c>
      <c r="AA352" s="14">
        <f t="shared" si="179"/>
        <v>3.7976063948030898</v>
      </c>
      <c r="AB352" s="14">
        <v>873.93</v>
      </c>
      <c r="AC352" s="62">
        <f t="shared" si="180"/>
        <v>7.3310555468407248</v>
      </c>
      <c r="AD352" s="64">
        <f t="shared" si="162"/>
        <v>-0.35462640951454993</v>
      </c>
    </row>
    <row r="353" spans="1:30" ht="15" hidden="1" outlineLevel="2" x14ac:dyDescent="0.25">
      <c r="A353" s="7">
        <v>83</v>
      </c>
      <c r="B353" s="8" t="s">
        <v>46</v>
      </c>
      <c r="C353" s="9" t="s">
        <v>68</v>
      </c>
      <c r="D353" s="10" t="s">
        <v>128</v>
      </c>
      <c r="E353" s="10">
        <v>523</v>
      </c>
      <c r="F353" s="10">
        <v>13.33</v>
      </c>
      <c r="G353" s="11">
        <f t="shared" si="175"/>
        <v>2.5487571701720841</v>
      </c>
      <c r="H353" s="11">
        <v>8.83</v>
      </c>
      <c r="I353" s="11">
        <v>0</v>
      </c>
      <c r="J353" s="11">
        <v>2</v>
      </c>
      <c r="K353" s="11">
        <v>2.5</v>
      </c>
      <c r="L353" s="11">
        <f t="shared" si="173"/>
        <v>13.33</v>
      </c>
      <c r="M353" s="11">
        <f t="shared" si="176"/>
        <v>2.5487571701720841</v>
      </c>
      <c r="N353" s="11">
        <v>0</v>
      </c>
      <c r="O353" s="11">
        <f t="shared" si="177"/>
        <v>0</v>
      </c>
      <c r="P353" s="12" t="s">
        <v>68</v>
      </c>
      <c r="Q353" s="12">
        <v>83</v>
      </c>
      <c r="R353" s="13" t="s">
        <v>128</v>
      </c>
      <c r="S353" s="13">
        <v>672.54</v>
      </c>
      <c r="T353" s="13">
        <v>19.38</v>
      </c>
      <c r="U353" s="14">
        <f t="shared" si="178"/>
        <v>2.8816129895619591</v>
      </c>
      <c r="V353" s="14">
        <v>10.84</v>
      </c>
      <c r="W353" s="14">
        <v>0</v>
      </c>
      <c r="X353" s="14">
        <v>0</v>
      </c>
      <c r="Y353" s="14">
        <v>6.83</v>
      </c>
      <c r="Z353" s="14">
        <f t="shared" si="174"/>
        <v>17.670000000000002</v>
      </c>
      <c r="AA353" s="14">
        <f t="shared" si="179"/>
        <v>2.6273530198947279</v>
      </c>
      <c r="AB353" s="14">
        <v>1.7</v>
      </c>
      <c r="AC353" s="62">
        <f t="shared" si="180"/>
        <v>0.25277306925982101</v>
      </c>
      <c r="AD353" s="64">
        <f t="shared" si="162"/>
        <v>-0.33285581938987496</v>
      </c>
    </row>
    <row r="354" spans="1:30" outlineLevel="1" collapsed="1" x14ac:dyDescent="0.3">
      <c r="A354" s="7"/>
      <c r="B354" s="8" t="s">
        <v>118</v>
      </c>
      <c r="C354" s="9" t="s">
        <v>68</v>
      </c>
      <c r="D354" s="10"/>
      <c r="E354" s="10">
        <f>SUBTOTAL(9,E347:E353)</f>
        <v>89874.110000000015</v>
      </c>
      <c r="F354" s="10">
        <f>SUBTOTAL(9,F347:F353)</f>
        <v>7705.88</v>
      </c>
      <c r="G354" s="11">
        <f t="shared" si="175"/>
        <v>8.5740821244293812</v>
      </c>
      <c r="H354" s="11"/>
      <c r="I354" s="11"/>
      <c r="J354" s="11"/>
      <c r="K354" s="11"/>
      <c r="L354" s="11">
        <f>SUBTOTAL(9,L347:L353)</f>
        <v>3176.6599999999994</v>
      </c>
      <c r="M354" s="11">
        <f t="shared" si="176"/>
        <v>3.5345662950097632</v>
      </c>
      <c r="N354" s="11">
        <f>SUBTOTAL(9,N347:N353)</f>
        <v>4529.2299999999996</v>
      </c>
      <c r="O354" s="11">
        <f t="shared" si="177"/>
        <v>5.0395269560944733</v>
      </c>
      <c r="P354" s="12" t="s">
        <v>68</v>
      </c>
      <c r="Q354" s="12"/>
      <c r="R354" s="13"/>
      <c r="S354" s="13">
        <f>SUBTOTAL(9,S347:S353)</f>
        <v>89409.39</v>
      </c>
      <c r="T354" s="13">
        <f>SUBTOTAL(9,T347:T353)</f>
        <v>8570.5499999999975</v>
      </c>
      <c r="U354" s="14">
        <f t="shared" si="178"/>
        <v>9.5857381422689478</v>
      </c>
      <c r="V354" s="14"/>
      <c r="W354" s="14"/>
      <c r="X354" s="14"/>
      <c r="Y354" s="14"/>
      <c r="Z354" s="14">
        <f>SUBTOTAL(9,Z347:Z353)</f>
        <v>3207.05</v>
      </c>
      <c r="AA354" s="14">
        <f t="shared" si="179"/>
        <v>3.5869275028047949</v>
      </c>
      <c r="AB354" s="14">
        <f>SUBTOTAL(9,AB347:AB353)</f>
        <v>5363.4800000000005</v>
      </c>
      <c r="AC354" s="62">
        <f t="shared" si="180"/>
        <v>5.9987882704489985</v>
      </c>
      <c r="AD354" s="64">
        <f t="shared" si="162"/>
        <v>-1.0116560178395666</v>
      </c>
    </row>
    <row r="355" spans="1:30" x14ac:dyDescent="0.3">
      <c r="A355" s="7"/>
      <c r="B355" s="8" t="s">
        <v>119</v>
      </c>
      <c r="C355" s="9"/>
      <c r="D355" s="10"/>
      <c r="E355" s="10">
        <v>4143231.64</v>
      </c>
      <c r="F355" s="10">
        <f>SUBTOTAL(9,F3:F353)</f>
        <v>349525.54000000004</v>
      </c>
      <c r="G355" s="11">
        <f t="shared" ref="G355" si="181">F355*100/E355</f>
        <v>8.4360607943223762</v>
      </c>
      <c r="H355" s="11"/>
      <c r="I355" s="11"/>
      <c r="J355" s="11"/>
      <c r="K355" s="11"/>
      <c r="L355" s="11">
        <f>SUBTOTAL(9,L3:L353)</f>
        <v>117961.18999999999</v>
      </c>
      <c r="M355" s="11">
        <f t="shared" ref="M355" si="182">L355*100/E355</f>
        <v>2.8470817045604524</v>
      </c>
      <c r="N355" s="11">
        <f>SUBTOTAL(9,N3:N353)</f>
        <v>231564.37000000011</v>
      </c>
      <c r="O355" s="11">
        <f t="shared" ref="O355" si="183">N355*100/E355</f>
        <v>5.5889795724769114</v>
      </c>
      <c r="P355" s="12"/>
      <c r="Q355" s="12"/>
      <c r="R355" s="13"/>
      <c r="S355" s="13">
        <f>SUBTOTAL(9,S3:S353)</f>
        <v>4069601.0800000019</v>
      </c>
      <c r="T355" s="13">
        <f>SUBTOTAL(9,T3:T353)</f>
        <v>355048.61999999988</v>
      </c>
      <c r="U355" s="14">
        <f t="shared" ref="U355" si="184">T355*100/S355</f>
        <v>8.7244084375955513</v>
      </c>
      <c r="V355" s="14"/>
      <c r="W355" s="14"/>
      <c r="X355" s="14"/>
      <c r="Y355" s="14"/>
      <c r="Z355" s="14">
        <f>SUBTOTAL(9,Z3:Z353)</f>
        <v>122387.76999999996</v>
      </c>
      <c r="AA355" s="14">
        <f t="shared" ref="AA355" si="185">Z355*100/S355</f>
        <v>3.007365282102783</v>
      </c>
      <c r="AB355" s="14">
        <f>SUBTOTAL(9,AB3:AB353)</f>
        <v>232660.80000000008</v>
      </c>
      <c r="AC355" s="62">
        <f t="shared" ref="AC355" si="186">AB355*100/S355</f>
        <v>5.7170419268711212</v>
      </c>
      <c r="AD355" s="64">
        <f t="shared" ref="AD355" si="187">G355-U355</f>
        <v>-0.28834764327317508</v>
      </c>
    </row>
    <row r="364" spans="1:30" x14ac:dyDescent="0.3">
      <c r="E364">
        <v>4143231.64</v>
      </c>
    </row>
  </sheetData>
  <autoFilter ref="A2:U354"/>
  <sortState ref="A3:AD354">
    <sortCondition ref="B24"/>
  </sortState>
  <mergeCells count="2">
    <mergeCell ref="C1:O1"/>
    <mergeCell ref="P1:A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B2" sqref="B2:B17"/>
    </sheetView>
  </sheetViews>
  <sheetFormatPr baseColWidth="10" defaultRowHeight="14.4" x14ac:dyDescent="0.3"/>
  <cols>
    <col min="2" max="2" width="23.44140625" bestFit="1" customWidth="1"/>
    <col min="3" max="4" width="0" hidden="1" customWidth="1"/>
    <col min="6" max="6" width="0" hidden="1" customWidth="1"/>
    <col min="8" max="8" width="0" hidden="1" customWidth="1"/>
    <col min="9" max="9" width="16.33203125" bestFit="1" customWidth="1"/>
    <col min="10" max="11" width="0" hidden="1" customWidth="1"/>
    <col min="13" max="13" width="0" hidden="1" customWidth="1"/>
    <col min="15" max="15" width="0" hidden="1" customWidth="1"/>
    <col min="16" max="16" width="16.33203125" bestFit="1" customWidth="1"/>
  </cols>
  <sheetData>
    <row r="1" spans="1:16" x14ac:dyDescent="0.3">
      <c r="E1" s="70" t="s">
        <v>129</v>
      </c>
      <c r="F1" s="71"/>
      <c r="G1" s="71"/>
      <c r="H1" s="71"/>
      <c r="I1" s="72"/>
      <c r="L1" s="73" t="s">
        <v>130</v>
      </c>
      <c r="M1" s="74"/>
      <c r="N1" s="74"/>
      <c r="O1" s="74"/>
      <c r="P1" s="75"/>
    </row>
    <row r="2" spans="1:16" x14ac:dyDescent="0.3">
      <c r="A2" s="8" t="s">
        <v>0</v>
      </c>
      <c r="B2" s="8" t="s">
        <v>135</v>
      </c>
      <c r="C2" s="8" t="s">
        <v>53</v>
      </c>
      <c r="D2" s="28" t="s">
        <v>54</v>
      </c>
      <c r="E2" s="23" t="s">
        <v>1</v>
      </c>
      <c r="F2" s="10" t="s">
        <v>131</v>
      </c>
      <c r="G2" s="10" t="s">
        <v>132</v>
      </c>
      <c r="H2" s="10" t="s">
        <v>133</v>
      </c>
      <c r="I2" s="24" t="s">
        <v>134</v>
      </c>
      <c r="J2" s="30" t="s">
        <v>53</v>
      </c>
      <c r="K2" s="28" t="s">
        <v>54</v>
      </c>
      <c r="L2" s="31" t="s">
        <v>1</v>
      </c>
      <c r="M2" s="13" t="s">
        <v>131</v>
      </c>
      <c r="N2" s="13" t="s">
        <v>132</v>
      </c>
      <c r="O2" s="13" t="s">
        <v>133</v>
      </c>
      <c r="P2" s="32" t="s">
        <v>134</v>
      </c>
    </row>
    <row r="3" spans="1:16" ht="15" x14ac:dyDescent="0.25">
      <c r="A3" s="15">
        <v>11</v>
      </c>
      <c r="B3" s="15" t="s">
        <v>8</v>
      </c>
      <c r="C3" s="15">
        <v>57440.94</v>
      </c>
      <c r="D3" s="29">
        <v>8001.74</v>
      </c>
      <c r="E3" s="33">
        <v>13.93</v>
      </c>
      <c r="F3" s="18">
        <v>2864.73</v>
      </c>
      <c r="G3" s="18">
        <v>4.99</v>
      </c>
      <c r="H3" s="18">
        <v>5137.01</v>
      </c>
      <c r="I3" s="34">
        <v>8.94</v>
      </c>
      <c r="J3" s="35">
        <v>54923.03</v>
      </c>
      <c r="K3" s="36">
        <v>7156.16</v>
      </c>
      <c r="L3" s="37">
        <v>13.03</v>
      </c>
      <c r="M3" s="21">
        <v>2764.88</v>
      </c>
      <c r="N3" s="21">
        <v>5.03</v>
      </c>
      <c r="O3" s="21">
        <v>4391.2700000000004</v>
      </c>
      <c r="P3" s="38">
        <v>8</v>
      </c>
    </row>
    <row r="4" spans="1:16" ht="15" x14ac:dyDescent="0.25">
      <c r="A4" s="15">
        <v>52</v>
      </c>
      <c r="B4" s="15" t="s">
        <v>30</v>
      </c>
      <c r="C4" s="15">
        <v>34621.89</v>
      </c>
      <c r="D4" s="29">
        <v>3193.49</v>
      </c>
      <c r="E4" s="33">
        <v>9.2200000000000006</v>
      </c>
      <c r="F4" s="18">
        <v>1259.8599999999999</v>
      </c>
      <c r="G4" s="18">
        <v>3.64</v>
      </c>
      <c r="H4" s="18">
        <v>1933.63</v>
      </c>
      <c r="I4" s="34">
        <v>5.58</v>
      </c>
      <c r="J4" s="35">
        <v>33888.76</v>
      </c>
      <c r="K4" s="36">
        <v>3727.22</v>
      </c>
      <c r="L4" s="37">
        <v>11</v>
      </c>
      <c r="M4" s="21">
        <v>1509.16</v>
      </c>
      <c r="N4" s="21">
        <v>4.45</v>
      </c>
      <c r="O4" s="21">
        <v>2218.06</v>
      </c>
      <c r="P4" s="38">
        <v>6.55</v>
      </c>
    </row>
    <row r="5" spans="1:16" ht="15" x14ac:dyDescent="0.25">
      <c r="A5" s="15">
        <v>53</v>
      </c>
      <c r="B5" s="15" t="s">
        <v>63</v>
      </c>
      <c r="C5" s="15">
        <v>22748.080000000002</v>
      </c>
      <c r="D5" s="29">
        <v>2676.48</v>
      </c>
      <c r="E5" s="33">
        <v>11.77</v>
      </c>
      <c r="F5" s="18">
        <v>1053.5</v>
      </c>
      <c r="G5" s="18">
        <v>4.63</v>
      </c>
      <c r="H5" s="18">
        <v>1622.98</v>
      </c>
      <c r="I5" s="34">
        <v>7.13</v>
      </c>
      <c r="J5" s="35">
        <v>24667.81</v>
      </c>
      <c r="K5" s="36">
        <v>3203.38</v>
      </c>
      <c r="L5" s="37">
        <v>12.99</v>
      </c>
      <c r="M5" s="21">
        <v>1277.6500000000001</v>
      </c>
      <c r="N5" s="21">
        <v>5.18</v>
      </c>
      <c r="O5" s="21">
        <v>1925.73</v>
      </c>
      <c r="P5" s="38">
        <v>7.81</v>
      </c>
    </row>
    <row r="6" spans="1:16" ht="15" x14ac:dyDescent="0.25">
      <c r="A6" s="15">
        <v>54</v>
      </c>
      <c r="B6" s="15" t="s">
        <v>31</v>
      </c>
      <c r="C6" s="15">
        <v>48553.86</v>
      </c>
      <c r="D6" s="29">
        <v>4984.79</v>
      </c>
      <c r="E6" s="33">
        <v>10.27</v>
      </c>
      <c r="F6" s="18">
        <v>1906.8</v>
      </c>
      <c r="G6" s="18">
        <v>3.93</v>
      </c>
      <c r="H6" s="18">
        <v>3077.99</v>
      </c>
      <c r="I6" s="34">
        <v>6.34</v>
      </c>
      <c r="J6" s="35">
        <v>47267.41</v>
      </c>
      <c r="K6" s="36">
        <v>4273.3900000000003</v>
      </c>
      <c r="L6" s="37">
        <v>9.0399999999999991</v>
      </c>
      <c r="M6" s="21">
        <v>1655.69</v>
      </c>
      <c r="N6" s="21">
        <v>3.5</v>
      </c>
      <c r="O6" s="21">
        <v>2617.6999999999998</v>
      </c>
      <c r="P6" s="38">
        <v>5.54</v>
      </c>
    </row>
    <row r="7" spans="1:16" x14ac:dyDescent="0.3">
      <c r="A7" s="15">
        <v>55</v>
      </c>
      <c r="B7" s="15" t="s">
        <v>32</v>
      </c>
      <c r="C7" s="15">
        <v>64297.75</v>
      </c>
      <c r="D7" s="29">
        <v>7919.25</v>
      </c>
      <c r="E7" s="33">
        <v>12.32</v>
      </c>
      <c r="F7" s="18">
        <v>3098.06</v>
      </c>
      <c r="G7" s="18">
        <v>4.82</v>
      </c>
      <c r="H7" s="18">
        <v>4821.1899999999996</v>
      </c>
      <c r="I7" s="34">
        <v>7.5</v>
      </c>
      <c r="J7" s="35">
        <v>63442.95</v>
      </c>
      <c r="K7" s="36">
        <v>9237.14</v>
      </c>
      <c r="L7" s="37">
        <v>14.56</v>
      </c>
      <c r="M7" s="21">
        <v>2676.3</v>
      </c>
      <c r="N7" s="21">
        <v>4.22</v>
      </c>
      <c r="O7" s="21">
        <v>6560.84</v>
      </c>
      <c r="P7" s="38">
        <v>10.34</v>
      </c>
    </row>
    <row r="8" spans="1:16" ht="15" x14ac:dyDescent="0.25">
      <c r="A8" s="15">
        <v>58</v>
      </c>
      <c r="B8" s="15" t="s">
        <v>34</v>
      </c>
      <c r="C8" s="15">
        <v>54981.69</v>
      </c>
      <c r="D8" s="29">
        <v>5093.57</v>
      </c>
      <c r="E8" s="33">
        <v>9.26</v>
      </c>
      <c r="F8" s="18">
        <v>2056.2800000000002</v>
      </c>
      <c r="G8" s="18">
        <v>3.74</v>
      </c>
      <c r="H8" s="18">
        <v>3037.28</v>
      </c>
      <c r="I8" s="34">
        <v>5.52</v>
      </c>
      <c r="J8" s="35">
        <v>53525.75</v>
      </c>
      <c r="K8" s="36">
        <v>5501.08</v>
      </c>
      <c r="L8" s="37">
        <v>10.28</v>
      </c>
      <c r="M8" s="21">
        <v>2061.71</v>
      </c>
      <c r="N8" s="21">
        <v>3.85</v>
      </c>
      <c r="O8" s="21">
        <v>3439.37</v>
      </c>
      <c r="P8" s="38">
        <v>6.43</v>
      </c>
    </row>
    <row r="9" spans="1:16" x14ac:dyDescent="0.3">
      <c r="A9" s="15">
        <v>59</v>
      </c>
      <c r="B9" s="15" t="s">
        <v>35</v>
      </c>
      <c r="C9" s="15">
        <v>36864.36</v>
      </c>
      <c r="D9" s="29">
        <v>5018.37</v>
      </c>
      <c r="E9" s="33">
        <v>13.61</v>
      </c>
      <c r="F9" s="18">
        <v>1582.92</v>
      </c>
      <c r="G9" s="18">
        <v>4.29</v>
      </c>
      <c r="H9" s="18">
        <v>3435.45</v>
      </c>
      <c r="I9" s="34">
        <v>9.32</v>
      </c>
      <c r="J9" s="35">
        <v>37136.18</v>
      </c>
      <c r="K9" s="36">
        <v>4739.71</v>
      </c>
      <c r="L9" s="37">
        <v>12.76</v>
      </c>
      <c r="M9" s="21">
        <v>1682.9</v>
      </c>
      <c r="N9" s="21">
        <v>4.53</v>
      </c>
      <c r="O9" s="21">
        <v>3056.81</v>
      </c>
      <c r="P9" s="38">
        <v>8.23</v>
      </c>
    </row>
    <row r="10" spans="1:16" x14ac:dyDescent="0.3">
      <c r="A10" s="15">
        <v>62</v>
      </c>
      <c r="B10" s="15" t="s">
        <v>36</v>
      </c>
      <c r="C10" s="15">
        <v>62841.5</v>
      </c>
      <c r="D10" s="29">
        <v>7478.36</v>
      </c>
      <c r="E10" s="33">
        <v>11.9</v>
      </c>
      <c r="F10" s="18">
        <v>2328.1999999999998</v>
      </c>
      <c r="G10" s="18">
        <v>3.7</v>
      </c>
      <c r="H10" s="18">
        <v>5150.16</v>
      </c>
      <c r="I10" s="34">
        <v>8.1999999999999993</v>
      </c>
      <c r="J10" s="35">
        <v>61291.4</v>
      </c>
      <c r="K10" s="36">
        <v>8068.79</v>
      </c>
      <c r="L10" s="37">
        <v>13.16</v>
      </c>
      <c r="M10" s="21">
        <v>2653.37</v>
      </c>
      <c r="N10" s="21">
        <v>4.33</v>
      </c>
      <c r="O10" s="21">
        <v>5415.42</v>
      </c>
      <c r="P10" s="38">
        <v>8.84</v>
      </c>
    </row>
    <row r="11" spans="1:16" ht="15" x14ac:dyDescent="0.25">
      <c r="A11" s="15">
        <v>65</v>
      </c>
      <c r="B11" s="15" t="s">
        <v>37</v>
      </c>
      <c r="C11" s="15">
        <v>44024.83</v>
      </c>
      <c r="D11" s="29">
        <v>5545.25</v>
      </c>
      <c r="E11" s="33">
        <v>12.6</v>
      </c>
      <c r="F11" s="18">
        <v>1557.75</v>
      </c>
      <c r="G11" s="18">
        <v>3.54</v>
      </c>
      <c r="H11" s="18">
        <v>3987.5</v>
      </c>
      <c r="I11" s="34">
        <v>9.06</v>
      </c>
      <c r="J11" s="35">
        <v>47142.3</v>
      </c>
      <c r="K11" s="36">
        <v>6560.53</v>
      </c>
      <c r="L11" s="37">
        <v>13.92</v>
      </c>
      <c r="M11" s="21">
        <v>2058.75</v>
      </c>
      <c r="N11" s="21">
        <v>4.37</v>
      </c>
      <c r="O11" s="21">
        <v>4501.78</v>
      </c>
      <c r="P11" s="38">
        <v>9.5500000000000007</v>
      </c>
    </row>
    <row r="12" spans="1:16" ht="15" x14ac:dyDescent="0.25">
      <c r="A12" s="15">
        <v>67</v>
      </c>
      <c r="B12" s="15" t="s">
        <v>38</v>
      </c>
      <c r="C12" s="15">
        <v>39119.040000000001</v>
      </c>
      <c r="D12" s="29">
        <v>5125.16</v>
      </c>
      <c r="E12" s="33">
        <v>13.1</v>
      </c>
      <c r="F12" s="18">
        <v>1750.47</v>
      </c>
      <c r="G12" s="18">
        <v>4.47</v>
      </c>
      <c r="H12" s="18">
        <v>3374.69</v>
      </c>
      <c r="I12" s="34">
        <v>8.6300000000000008</v>
      </c>
      <c r="J12" s="35">
        <v>36363.620000000003</v>
      </c>
      <c r="K12" s="36">
        <v>5208.67</v>
      </c>
      <c r="L12" s="37">
        <v>14.32</v>
      </c>
      <c r="M12" s="21">
        <v>1630.52</v>
      </c>
      <c r="N12" s="21">
        <v>4.4800000000000004</v>
      </c>
      <c r="O12" s="21">
        <v>3578.15</v>
      </c>
      <c r="P12" s="38">
        <v>9.84</v>
      </c>
    </row>
    <row r="13" spans="1:16" ht="15" x14ac:dyDescent="0.25">
      <c r="A13" s="15">
        <v>69</v>
      </c>
      <c r="B13" s="15" t="s">
        <v>39</v>
      </c>
      <c r="C13" s="15">
        <v>33450.35</v>
      </c>
      <c r="D13" s="29">
        <v>4561.2700000000004</v>
      </c>
      <c r="E13" s="33">
        <v>13.64</v>
      </c>
      <c r="F13" s="18">
        <v>1488.34</v>
      </c>
      <c r="G13" s="18">
        <v>4.45</v>
      </c>
      <c r="H13" s="18">
        <v>3072.93</v>
      </c>
      <c r="I13" s="34">
        <v>9.19</v>
      </c>
      <c r="J13" s="35">
        <v>33557.43</v>
      </c>
      <c r="K13" s="36">
        <v>4002.1</v>
      </c>
      <c r="L13" s="37">
        <v>11.93</v>
      </c>
      <c r="M13" s="21">
        <v>1571.66</v>
      </c>
      <c r="N13" s="21">
        <v>4.68</v>
      </c>
      <c r="O13" s="21">
        <v>2430.44</v>
      </c>
      <c r="P13" s="38">
        <v>7.24</v>
      </c>
    </row>
    <row r="14" spans="1:16" ht="15" x14ac:dyDescent="0.25">
      <c r="A14" s="15">
        <v>70</v>
      </c>
      <c r="B14" s="15" t="s">
        <v>40</v>
      </c>
      <c r="C14" s="15">
        <v>31607.95</v>
      </c>
      <c r="D14" s="29">
        <v>4811.42</v>
      </c>
      <c r="E14" s="33">
        <v>15.22</v>
      </c>
      <c r="F14" s="18">
        <v>1571.32</v>
      </c>
      <c r="G14" s="18">
        <v>4.97</v>
      </c>
      <c r="H14" s="18">
        <v>3240.1</v>
      </c>
      <c r="I14" s="34">
        <v>10.25</v>
      </c>
      <c r="J14" s="35">
        <v>31217.65</v>
      </c>
      <c r="K14" s="36">
        <v>4102.59</v>
      </c>
      <c r="L14" s="37">
        <v>13.14</v>
      </c>
      <c r="M14" s="21">
        <v>1796.88</v>
      </c>
      <c r="N14" s="21">
        <v>5.76</v>
      </c>
      <c r="O14" s="21">
        <v>2305.71</v>
      </c>
      <c r="P14" s="38">
        <v>7.39</v>
      </c>
    </row>
    <row r="15" spans="1:16" ht="15" x14ac:dyDescent="0.25">
      <c r="A15" s="15">
        <v>71</v>
      </c>
      <c r="B15" s="15" t="s">
        <v>41</v>
      </c>
      <c r="C15" s="15">
        <v>48950.38</v>
      </c>
      <c r="D15" s="29">
        <v>5172.91</v>
      </c>
      <c r="E15" s="33">
        <v>10.57</v>
      </c>
      <c r="F15" s="18">
        <v>1795.11</v>
      </c>
      <c r="G15" s="18">
        <v>3.67</v>
      </c>
      <c r="H15" s="18">
        <v>3377.8</v>
      </c>
      <c r="I15" s="34">
        <v>6.9</v>
      </c>
      <c r="J15" s="35">
        <v>47293.8</v>
      </c>
      <c r="K15" s="36">
        <v>4746.71</v>
      </c>
      <c r="L15" s="37">
        <v>10.039999999999999</v>
      </c>
      <c r="M15" s="21">
        <v>2029.21</v>
      </c>
      <c r="N15" s="21">
        <v>4.29</v>
      </c>
      <c r="O15" s="21">
        <v>2717.5</v>
      </c>
      <c r="P15" s="38">
        <v>5.75</v>
      </c>
    </row>
    <row r="16" spans="1:16" ht="15" x14ac:dyDescent="0.25">
      <c r="A16" s="15">
        <v>74</v>
      </c>
      <c r="B16" s="15" t="s">
        <v>42</v>
      </c>
      <c r="C16" s="15">
        <v>33351.08</v>
      </c>
      <c r="D16" s="29">
        <v>3822.46</v>
      </c>
      <c r="E16" s="33">
        <v>11.46</v>
      </c>
      <c r="F16" s="18">
        <v>1272.6099999999999</v>
      </c>
      <c r="G16" s="18">
        <v>3.82</v>
      </c>
      <c r="H16" s="18">
        <v>2549.85</v>
      </c>
      <c r="I16" s="34">
        <v>7.65</v>
      </c>
      <c r="J16" s="35">
        <v>39066.400000000001</v>
      </c>
      <c r="K16" s="36">
        <v>4328.5</v>
      </c>
      <c r="L16" s="37">
        <v>11.08</v>
      </c>
      <c r="M16" s="21">
        <v>1821.59</v>
      </c>
      <c r="N16" s="21">
        <v>4.66</v>
      </c>
      <c r="O16" s="21">
        <v>2506.91</v>
      </c>
      <c r="P16" s="38">
        <v>6.42</v>
      </c>
    </row>
    <row r="17" spans="1:16" ht="15" x14ac:dyDescent="0.25">
      <c r="A17" s="15">
        <v>75</v>
      </c>
      <c r="B17" s="15" t="s">
        <v>43</v>
      </c>
      <c r="C17" s="15">
        <v>32042.2</v>
      </c>
      <c r="D17" s="29">
        <v>3211.29</v>
      </c>
      <c r="E17" s="33">
        <v>10.02</v>
      </c>
      <c r="F17" s="18">
        <v>1373.84</v>
      </c>
      <c r="G17" s="18">
        <v>4.29</v>
      </c>
      <c r="H17" s="18">
        <v>1837.45</v>
      </c>
      <c r="I17" s="34">
        <v>5.73</v>
      </c>
      <c r="J17" s="35">
        <v>30492.18</v>
      </c>
      <c r="K17" s="36">
        <v>3110.23</v>
      </c>
      <c r="L17" s="37">
        <v>10.199999999999999</v>
      </c>
      <c r="M17" s="21">
        <v>1366.36</v>
      </c>
      <c r="N17" s="21">
        <v>4.4800000000000004</v>
      </c>
      <c r="O17" s="21">
        <v>1743.87</v>
      </c>
      <c r="P17" s="38">
        <v>5.72</v>
      </c>
    </row>
    <row r="18" spans="1:16" ht="15.75" thickBot="1" x14ac:dyDescent="0.3">
      <c r="A18" s="15"/>
      <c r="B18" s="15"/>
      <c r="C18" s="15">
        <v>644895.9</v>
      </c>
      <c r="D18" s="29">
        <v>76615.81</v>
      </c>
      <c r="E18" s="39">
        <v>11.88</v>
      </c>
      <c r="F18" s="40">
        <v>26959.79</v>
      </c>
      <c r="G18" s="40">
        <v>4.18</v>
      </c>
      <c r="H18" s="40">
        <v>49656.02</v>
      </c>
      <c r="I18" s="41">
        <v>7.7</v>
      </c>
      <c r="J18" s="42">
        <v>641276.67000000004</v>
      </c>
      <c r="K18" s="43">
        <v>77966.19</v>
      </c>
      <c r="L18" s="44">
        <v>12.16</v>
      </c>
      <c r="M18" s="45">
        <v>28556.639999999999</v>
      </c>
      <c r="N18" s="45">
        <v>4.45</v>
      </c>
      <c r="O18" s="45">
        <v>49409.56</v>
      </c>
      <c r="P18" s="46">
        <v>7.7</v>
      </c>
    </row>
  </sheetData>
  <mergeCells count="2">
    <mergeCell ref="E1:I1"/>
    <mergeCell ref="L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B1" workbookViewId="0">
      <selection activeCell="G35" sqref="G35"/>
    </sheetView>
  </sheetViews>
  <sheetFormatPr baseColWidth="10" defaultRowHeight="14.4" x14ac:dyDescent="0.3"/>
  <cols>
    <col min="1" max="1" width="0" hidden="1" customWidth="1"/>
    <col min="2" max="2" width="23.44140625" bestFit="1" customWidth="1"/>
    <col min="3" max="4" width="0" hidden="1" customWidth="1"/>
    <col min="6" max="6" width="0" hidden="1" customWidth="1"/>
    <col min="8" max="8" width="0" hidden="1" customWidth="1"/>
    <col min="9" max="9" width="16.33203125" bestFit="1" customWidth="1"/>
    <col min="10" max="11" width="0" hidden="1" customWidth="1"/>
    <col min="13" max="13" width="0" hidden="1" customWidth="1"/>
    <col min="15" max="15" width="0" hidden="1" customWidth="1"/>
    <col min="16" max="16" width="16.33203125" bestFit="1" customWidth="1"/>
  </cols>
  <sheetData>
    <row r="1" spans="1:16" x14ac:dyDescent="0.3">
      <c r="C1" s="76" t="s">
        <v>129</v>
      </c>
      <c r="D1" s="77"/>
      <c r="E1" s="77"/>
      <c r="F1" s="77"/>
      <c r="G1" s="77"/>
      <c r="H1" s="77"/>
      <c r="I1" s="78"/>
      <c r="J1" s="79" t="s">
        <v>130</v>
      </c>
      <c r="K1" s="79"/>
      <c r="L1" s="79"/>
      <c r="M1" s="79"/>
      <c r="N1" s="79"/>
      <c r="O1" s="79"/>
      <c r="P1" s="80"/>
    </row>
    <row r="2" spans="1:16" x14ac:dyDescent="0.3">
      <c r="A2" s="1" t="s">
        <v>0</v>
      </c>
      <c r="B2" s="1" t="s">
        <v>135</v>
      </c>
      <c r="C2" s="23" t="s">
        <v>53</v>
      </c>
      <c r="D2" s="10" t="s">
        <v>54</v>
      </c>
      <c r="E2" s="10" t="s">
        <v>1</v>
      </c>
      <c r="F2" s="10" t="s">
        <v>131</v>
      </c>
      <c r="G2" s="10" t="s">
        <v>132</v>
      </c>
      <c r="H2" s="10" t="s">
        <v>133</v>
      </c>
      <c r="I2" s="24" t="s">
        <v>134</v>
      </c>
      <c r="J2" s="22" t="s">
        <v>53</v>
      </c>
      <c r="K2" s="13" t="s">
        <v>54</v>
      </c>
      <c r="L2" s="13" t="s">
        <v>1</v>
      </c>
      <c r="M2" s="13" t="s">
        <v>131</v>
      </c>
      <c r="N2" s="13" t="s">
        <v>132</v>
      </c>
      <c r="O2" s="13" t="s">
        <v>133</v>
      </c>
      <c r="P2" s="13" t="s">
        <v>134</v>
      </c>
    </row>
    <row r="3" spans="1:16" ht="15" x14ac:dyDescent="0.25">
      <c r="A3">
        <v>11</v>
      </c>
      <c r="B3" t="s">
        <v>8</v>
      </c>
      <c r="C3" s="25">
        <v>14453.48</v>
      </c>
      <c r="D3" s="17">
        <v>1484.82</v>
      </c>
      <c r="E3" s="18">
        <v>10.27</v>
      </c>
      <c r="F3" s="18">
        <v>410.53</v>
      </c>
      <c r="G3" s="18">
        <v>2.84</v>
      </c>
      <c r="H3" s="18">
        <v>1074.29</v>
      </c>
      <c r="I3" s="34">
        <v>7.43</v>
      </c>
      <c r="J3" s="59">
        <v>13421.74</v>
      </c>
      <c r="K3" s="21">
        <v>1965.79</v>
      </c>
      <c r="L3" s="21">
        <v>14.65</v>
      </c>
      <c r="M3" s="21">
        <v>449.16</v>
      </c>
      <c r="N3" s="21">
        <v>3.35</v>
      </c>
      <c r="O3" s="21">
        <v>1516.63</v>
      </c>
      <c r="P3" s="21">
        <v>11.3</v>
      </c>
    </row>
    <row r="4" spans="1:16" ht="15" x14ac:dyDescent="0.25">
      <c r="A4">
        <v>52</v>
      </c>
      <c r="B4" t="s">
        <v>30</v>
      </c>
      <c r="C4" s="25">
        <v>20244.669999999998</v>
      </c>
      <c r="D4" s="17">
        <v>2697.17</v>
      </c>
      <c r="E4" s="18">
        <v>13.32</v>
      </c>
      <c r="F4" s="18">
        <v>896.64</v>
      </c>
      <c r="G4" s="18">
        <v>4.43</v>
      </c>
      <c r="H4" s="18">
        <v>1800.53</v>
      </c>
      <c r="I4" s="34">
        <v>8.89</v>
      </c>
      <c r="J4" s="59">
        <v>19964.48</v>
      </c>
      <c r="K4" s="21">
        <v>2636.44</v>
      </c>
      <c r="L4" s="21">
        <v>13.21</v>
      </c>
      <c r="M4" s="21">
        <v>784.15</v>
      </c>
      <c r="N4" s="21">
        <v>3.93</v>
      </c>
      <c r="O4" s="21">
        <v>1852.29</v>
      </c>
      <c r="P4" s="21">
        <v>9.2799999999999994</v>
      </c>
    </row>
    <row r="5" spans="1:16" ht="15" x14ac:dyDescent="0.25">
      <c r="A5">
        <v>53</v>
      </c>
      <c r="B5" t="s">
        <v>63</v>
      </c>
      <c r="C5" s="25">
        <v>15421.74</v>
      </c>
      <c r="D5" s="17">
        <v>1159.33</v>
      </c>
      <c r="E5" s="18">
        <v>7.52</v>
      </c>
      <c r="F5" s="18">
        <v>407.48</v>
      </c>
      <c r="G5" s="18">
        <v>2.64</v>
      </c>
      <c r="H5" s="18">
        <v>751.85</v>
      </c>
      <c r="I5" s="34">
        <v>4.88</v>
      </c>
      <c r="J5" s="59">
        <v>14549.47</v>
      </c>
      <c r="K5" s="21">
        <v>1185.52</v>
      </c>
      <c r="L5" s="21">
        <v>8.15</v>
      </c>
      <c r="M5" s="21">
        <v>339.51</v>
      </c>
      <c r="N5" s="21">
        <v>2.33</v>
      </c>
      <c r="O5" s="21">
        <v>846.01</v>
      </c>
      <c r="P5" s="21">
        <v>5.81</v>
      </c>
    </row>
    <row r="6" spans="1:16" ht="15" x14ac:dyDescent="0.25">
      <c r="A6">
        <v>54</v>
      </c>
      <c r="B6" t="s">
        <v>31</v>
      </c>
      <c r="C6" s="25">
        <v>14747.26</v>
      </c>
      <c r="D6" s="17">
        <v>1631.77</v>
      </c>
      <c r="E6" s="18">
        <v>11.06</v>
      </c>
      <c r="F6" s="18">
        <v>490.24</v>
      </c>
      <c r="G6" s="18">
        <v>3.32</v>
      </c>
      <c r="H6" s="18">
        <v>1141.53</v>
      </c>
      <c r="I6" s="34">
        <v>7.74</v>
      </c>
      <c r="J6" s="59">
        <v>13903.9</v>
      </c>
      <c r="K6" s="21">
        <v>1813.37</v>
      </c>
      <c r="L6" s="21">
        <v>13.04</v>
      </c>
      <c r="M6" s="21">
        <v>478.61</v>
      </c>
      <c r="N6" s="21">
        <v>3.44</v>
      </c>
      <c r="O6" s="21">
        <v>1334.76</v>
      </c>
      <c r="P6" s="21">
        <v>9.6</v>
      </c>
    </row>
    <row r="7" spans="1:16" x14ac:dyDescent="0.3">
      <c r="A7">
        <v>55</v>
      </c>
      <c r="B7" t="s">
        <v>32</v>
      </c>
      <c r="C7" s="25">
        <v>18788.599999999999</v>
      </c>
      <c r="D7" s="17">
        <v>1367.34</v>
      </c>
      <c r="E7" s="18">
        <v>7.28</v>
      </c>
      <c r="F7" s="18">
        <v>459.9</v>
      </c>
      <c r="G7" s="18">
        <v>2.4500000000000002</v>
      </c>
      <c r="H7" s="18">
        <v>907.45</v>
      </c>
      <c r="I7" s="34">
        <v>4.83</v>
      </c>
      <c r="J7" s="59">
        <v>18470.669999999998</v>
      </c>
      <c r="K7" s="21">
        <v>1945.98</v>
      </c>
      <c r="L7" s="21">
        <v>10.54</v>
      </c>
      <c r="M7" s="21">
        <v>576.39</v>
      </c>
      <c r="N7" s="21">
        <v>3.12</v>
      </c>
      <c r="O7" s="21">
        <v>1369.59</v>
      </c>
      <c r="P7" s="21">
        <v>7.41</v>
      </c>
    </row>
    <row r="8" spans="1:16" ht="15" x14ac:dyDescent="0.25">
      <c r="A8">
        <v>58</v>
      </c>
      <c r="B8" t="s">
        <v>34</v>
      </c>
      <c r="C8" s="25">
        <v>13759.97</v>
      </c>
      <c r="D8" s="17">
        <v>2101.0300000000002</v>
      </c>
      <c r="E8" s="18">
        <v>15.27</v>
      </c>
      <c r="F8" s="18">
        <v>512.58000000000004</v>
      </c>
      <c r="G8" s="18">
        <v>3.73</v>
      </c>
      <c r="H8" s="18">
        <v>1588.45</v>
      </c>
      <c r="I8" s="34">
        <v>11.54</v>
      </c>
      <c r="J8" s="59">
        <v>13849.16</v>
      </c>
      <c r="K8" s="21">
        <v>1762.85</v>
      </c>
      <c r="L8" s="21">
        <v>12.73</v>
      </c>
      <c r="M8" s="21">
        <v>419.05</v>
      </c>
      <c r="N8" s="21">
        <v>3.03</v>
      </c>
      <c r="O8" s="21">
        <v>1343.79</v>
      </c>
      <c r="P8" s="21">
        <v>9.6999999999999993</v>
      </c>
    </row>
    <row r="9" spans="1:16" x14ac:dyDescent="0.3">
      <c r="A9">
        <v>59</v>
      </c>
      <c r="B9" t="s">
        <v>35</v>
      </c>
      <c r="C9" s="25">
        <v>7693.23</v>
      </c>
      <c r="D9" s="17">
        <v>503.31</v>
      </c>
      <c r="E9" s="18">
        <v>6.54</v>
      </c>
      <c r="F9" s="18">
        <v>171.13</v>
      </c>
      <c r="G9" s="18">
        <v>2.2200000000000002</v>
      </c>
      <c r="H9" s="18">
        <v>332.18</v>
      </c>
      <c r="I9" s="34">
        <v>4.32</v>
      </c>
      <c r="J9" s="59">
        <v>7614.74</v>
      </c>
      <c r="K9" s="21">
        <v>785.74</v>
      </c>
      <c r="L9" s="21">
        <v>10.32</v>
      </c>
      <c r="M9" s="21">
        <v>210.32</v>
      </c>
      <c r="N9" s="21">
        <v>2.76</v>
      </c>
      <c r="O9" s="21">
        <v>575.41</v>
      </c>
      <c r="P9" s="21">
        <v>7.56</v>
      </c>
    </row>
    <row r="10" spans="1:16" x14ac:dyDescent="0.3">
      <c r="A10">
        <v>62</v>
      </c>
      <c r="B10" t="s">
        <v>36</v>
      </c>
      <c r="C10" s="25">
        <v>19243.990000000002</v>
      </c>
      <c r="D10" s="17">
        <v>2603.27</v>
      </c>
      <c r="E10" s="18">
        <v>13.53</v>
      </c>
      <c r="F10" s="18">
        <v>530.25</v>
      </c>
      <c r="G10" s="18">
        <v>2.76</v>
      </c>
      <c r="H10" s="18">
        <v>2073.0300000000002</v>
      </c>
      <c r="I10" s="34">
        <v>10.77</v>
      </c>
      <c r="J10" s="59">
        <v>18943.47</v>
      </c>
      <c r="K10" s="21">
        <v>1935.81</v>
      </c>
      <c r="L10" s="21">
        <v>10.220000000000001</v>
      </c>
      <c r="M10" s="21">
        <v>605.89</v>
      </c>
      <c r="N10" s="21">
        <v>3.2</v>
      </c>
      <c r="O10" s="21">
        <v>1329.92</v>
      </c>
      <c r="P10" s="21">
        <v>7.02</v>
      </c>
    </row>
    <row r="11" spans="1:16" ht="15" x14ac:dyDescent="0.25">
      <c r="A11">
        <v>65</v>
      </c>
      <c r="B11" t="s">
        <v>37</v>
      </c>
      <c r="C11" s="25">
        <v>20823.240000000002</v>
      </c>
      <c r="D11" s="17">
        <v>1978.23</v>
      </c>
      <c r="E11" s="18">
        <v>9.5</v>
      </c>
      <c r="F11" s="18">
        <v>701.93</v>
      </c>
      <c r="G11" s="18">
        <v>3.37</v>
      </c>
      <c r="H11" s="18">
        <v>1276.3</v>
      </c>
      <c r="I11" s="34">
        <v>6.13</v>
      </c>
      <c r="J11" s="59">
        <v>20344.66</v>
      </c>
      <c r="K11" s="21">
        <v>2324.5500000000002</v>
      </c>
      <c r="L11" s="21">
        <v>11.43</v>
      </c>
      <c r="M11" s="21">
        <v>692.48</v>
      </c>
      <c r="N11" s="21">
        <v>3.4</v>
      </c>
      <c r="O11" s="21">
        <v>1632.07</v>
      </c>
      <c r="P11" s="21">
        <v>8.02</v>
      </c>
    </row>
    <row r="12" spans="1:16" ht="15" x14ac:dyDescent="0.25">
      <c r="A12">
        <v>67</v>
      </c>
      <c r="B12" t="s">
        <v>38</v>
      </c>
      <c r="C12" s="25">
        <v>13500.11</v>
      </c>
      <c r="D12" s="17">
        <v>1483.6</v>
      </c>
      <c r="E12" s="18">
        <v>10.99</v>
      </c>
      <c r="F12" s="18">
        <v>479.03</v>
      </c>
      <c r="G12" s="18">
        <v>3.55</v>
      </c>
      <c r="H12" s="18">
        <v>1004.57</v>
      </c>
      <c r="I12" s="34">
        <v>7.44</v>
      </c>
      <c r="J12" s="59">
        <v>12836.2</v>
      </c>
      <c r="K12" s="21">
        <v>1717.02</v>
      </c>
      <c r="L12" s="21">
        <v>13.38</v>
      </c>
      <c r="M12" s="21">
        <v>469.43</v>
      </c>
      <c r="N12" s="21">
        <v>3.66</v>
      </c>
      <c r="O12" s="21">
        <v>1247.5999999999999</v>
      </c>
      <c r="P12" s="21">
        <v>9.7200000000000006</v>
      </c>
    </row>
    <row r="13" spans="1:16" ht="15" x14ac:dyDescent="0.25">
      <c r="A13">
        <v>69</v>
      </c>
      <c r="B13" t="s">
        <v>39</v>
      </c>
      <c r="C13" s="25">
        <v>8942.59</v>
      </c>
      <c r="D13" s="17">
        <v>799.01</v>
      </c>
      <c r="E13" s="18">
        <v>8.93</v>
      </c>
      <c r="F13" s="18">
        <v>215.93</v>
      </c>
      <c r="G13" s="18">
        <v>2.41</v>
      </c>
      <c r="H13" s="18">
        <v>583.08000000000004</v>
      </c>
      <c r="I13" s="34">
        <v>6.52</v>
      </c>
      <c r="J13" s="59">
        <v>8952.94</v>
      </c>
      <c r="K13" s="21">
        <v>874.91</v>
      </c>
      <c r="L13" s="21">
        <v>9.77</v>
      </c>
      <c r="M13" s="21">
        <v>244.43</v>
      </c>
      <c r="N13" s="21">
        <v>2.73</v>
      </c>
      <c r="O13" s="21">
        <v>630.48</v>
      </c>
      <c r="P13" s="21">
        <v>7.04</v>
      </c>
    </row>
    <row r="14" spans="1:16" ht="15" x14ac:dyDescent="0.25">
      <c r="A14">
        <v>70</v>
      </c>
      <c r="B14" t="s">
        <v>40</v>
      </c>
      <c r="C14" s="25">
        <v>11797.97</v>
      </c>
      <c r="D14" s="17">
        <v>1214.76</v>
      </c>
      <c r="E14" s="18">
        <v>10.3</v>
      </c>
      <c r="F14" s="18">
        <v>389.73</v>
      </c>
      <c r="G14" s="18">
        <v>3.3</v>
      </c>
      <c r="H14" s="18">
        <v>825.03</v>
      </c>
      <c r="I14" s="34">
        <v>6.99</v>
      </c>
      <c r="J14" s="59">
        <v>11491.89</v>
      </c>
      <c r="K14" s="21">
        <v>1405.28</v>
      </c>
      <c r="L14" s="21">
        <v>12.23</v>
      </c>
      <c r="M14" s="21">
        <v>331.14</v>
      </c>
      <c r="N14" s="21">
        <v>2.88</v>
      </c>
      <c r="O14" s="21">
        <v>1074.1400000000001</v>
      </c>
      <c r="P14" s="21">
        <v>9.35</v>
      </c>
    </row>
    <row r="15" spans="1:16" ht="15" x14ac:dyDescent="0.25">
      <c r="A15">
        <v>71</v>
      </c>
      <c r="B15" t="s">
        <v>41</v>
      </c>
      <c r="C15" s="25">
        <v>12222.77</v>
      </c>
      <c r="D15" s="17">
        <v>1049.1099999999999</v>
      </c>
      <c r="E15" s="18">
        <v>8.58</v>
      </c>
      <c r="F15" s="18">
        <v>403.86</v>
      </c>
      <c r="G15" s="18">
        <v>3.3</v>
      </c>
      <c r="H15" s="18">
        <v>645.25</v>
      </c>
      <c r="I15" s="34">
        <v>5.28</v>
      </c>
      <c r="J15" s="59">
        <v>11999.02</v>
      </c>
      <c r="K15" s="21">
        <v>1586.12</v>
      </c>
      <c r="L15" s="21">
        <v>13.22</v>
      </c>
      <c r="M15" s="21">
        <v>370.79</v>
      </c>
      <c r="N15" s="21">
        <v>3.09</v>
      </c>
      <c r="O15" s="21">
        <v>1215.3399999999999</v>
      </c>
      <c r="P15" s="21">
        <v>10.130000000000001</v>
      </c>
    </row>
    <row r="16" spans="1:16" ht="15" x14ac:dyDescent="0.25">
      <c r="A16">
        <v>74</v>
      </c>
      <c r="B16" t="s">
        <v>42</v>
      </c>
      <c r="C16" s="25">
        <v>11008.56</v>
      </c>
      <c r="D16" s="17">
        <v>1492.33</v>
      </c>
      <c r="E16" s="18">
        <v>13.56</v>
      </c>
      <c r="F16" s="18">
        <v>394.66</v>
      </c>
      <c r="G16" s="18">
        <v>3.59</v>
      </c>
      <c r="H16" s="18">
        <v>1097.67</v>
      </c>
      <c r="I16" s="34">
        <v>9.9700000000000006</v>
      </c>
      <c r="J16" s="59">
        <v>11311.62</v>
      </c>
      <c r="K16" s="21">
        <v>1784.8</v>
      </c>
      <c r="L16" s="21">
        <v>15.78</v>
      </c>
      <c r="M16" s="21">
        <v>527.33000000000004</v>
      </c>
      <c r="N16" s="21">
        <v>4.66</v>
      </c>
      <c r="O16" s="21">
        <v>1257.47</v>
      </c>
      <c r="P16" s="21">
        <v>11.12</v>
      </c>
    </row>
    <row r="17" spans="1:16" ht="15" x14ac:dyDescent="0.25">
      <c r="A17">
        <v>75</v>
      </c>
      <c r="B17" t="s">
        <v>43</v>
      </c>
      <c r="C17" s="25">
        <v>8368.36</v>
      </c>
      <c r="D17" s="17">
        <v>957.87</v>
      </c>
      <c r="E17" s="18">
        <v>11.45</v>
      </c>
      <c r="F17" s="18">
        <v>299.22000000000003</v>
      </c>
      <c r="G17" s="18">
        <v>3.58</v>
      </c>
      <c r="H17" s="18">
        <v>658.66</v>
      </c>
      <c r="I17" s="34">
        <v>7.87</v>
      </c>
      <c r="J17" s="59">
        <v>7111.08</v>
      </c>
      <c r="K17" s="21">
        <v>681</v>
      </c>
      <c r="L17" s="21">
        <v>9.58</v>
      </c>
      <c r="M17" s="21">
        <v>192.35</v>
      </c>
      <c r="N17" s="21">
        <v>2.7</v>
      </c>
      <c r="O17" s="21">
        <v>488.65</v>
      </c>
      <c r="P17" s="21">
        <v>6.87</v>
      </c>
    </row>
    <row r="18" spans="1:16" ht="15.75" thickBot="1" x14ac:dyDescent="0.3">
      <c r="C18" s="26">
        <v>211016.54</v>
      </c>
      <c r="D18" s="27">
        <v>22522.97</v>
      </c>
      <c r="E18" s="40">
        <v>10.67</v>
      </c>
      <c r="F18" s="40">
        <v>6763.1</v>
      </c>
      <c r="G18" s="40">
        <v>3.21</v>
      </c>
      <c r="H18" s="40">
        <v>15759.86</v>
      </c>
      <c r="I18" s="41">
        <v>7.47</v>
      </c>
      <c r="J18" s="60">
        <v>204765.04</v>
      </c>
      <c r="K18" s="14">
        <v>24405.18</v>
      </c>
      <c r="L18" s="14">
        <v>11.92</v>
      </c>
      <c r="M18" s="14">
        <v>6691.03</v>
      </c>
      <c r="N18" s="14">
        <v>3.27</v>
      </c>
      <c r="O18" s="14">
        <v>17714.150000000001</v>
      </c>
      <c r="P18" s="14">
        <v>8.65</v>
      </c>
    </row>
  </sheetData>
  <mergeCells count="2">
    <mergeCell ref="C1:I1"/>
    <mergeCell ref="J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L27" sqref="L27"/>
    </sheetView>
  </sheetViews>
  <sheetFormatPr baseColWidth="10" defaultRowHeight="14.4" x14ac:dyDescent="0.3"/>
  <cols>
    <col min="2" max="2" width="23.44140625" bestFit="1" customWidth="1"/>
    <col min="3" max="4" width="0" hidden="1" customWidth="1"/>
    <col min="6" max="6" width="0" hidden="1" customWidth="1"/>
    <col min="8" max="8" width="0" hidden="1" customWidth="1"/>
    <col min="9" max="9" width="16.33203125" bestFit="1" customWidth="1"/>
    <col min="10" max="11" width="0" hidden="1" customWidth="1"/>
    <col min="13" max="13" width="0" hidden="1" customWidth="1"/>
    <col min="15" max="15" width="0" hidden="1" customWidth="1"/>
    <col min="16" max="16" width="16.33203125" bestFit="1" customWidth="1"/>
  </cols>
  <sheetData>
    <row r="1" spans="1:16" x14ac:dyDescent="0.3">
      <c r="E1" s="81" t="s">
        <v>136</v>
      </c>
      <c r="F1" s="81"/>
      <c r="G1" s="81"/>
      <c r="H1" s="81"/>
      <c r="I1" s="81"/>
      <c r="L1" s="82" t="s">
        <v>137</v>
      </c>
      <c r="M1" s="82"/>
      <c r="N1" s="82"/>
      <c r="O1" s="82"/>
      <c r="P1" s="82"/>
    </row>
    <row r="2" spans="1:16" s="1" customFormat="1" x14ac:dyDescent="0.3">
      <c r="A2" s="8" t="s">
        <v>0</v>
      </c>
      <c r="B2" s="8" t="s">
        <v>135</v>
      </c>
      <c r="C2" s="8" t="s">
        <v>53</v>
      </c>
      <c r="D2" s="8" t="s">
        <v>54</v>
      </c>
      <c r="E2" s="10" t="s">
        <v>1</v>
      </c>
      <c r="F2" s="10" t="s">
        <v>131</v>
      </c>
      <c r="G2" s="10" t="s">
        <v>132</v>
      </c>
      <c r="H2" s="10" t="s">
        <v>133</v>
      </c>
      <c r="I2" s="10" t="s">
        <v>134</v>
      </c>
      <c r="J2" s="8" t="s">
        <v>53</v>
      </c>
      <c r="K2" s="8" t="s">
        <v>54</v>
      </c>
      <c r="L2" s="13" t="s">
        <v>1</v>
      </c>
      <c r="M2" s="13" t="s">
        <v>131</v>
      </c>
      <c r="N2" s="13" t="s">
        <v>132</v>
      </c>
      <c r="O2" s="13" t="s">
        <v>133</v>
      </c>
      <c r="P2" s="13" t="s">
        <v>134</v>
      </c>
    </row>
    <row r="3" spans="1:16" ht="15" x14ac:dyDescent="0.25">
      <c r="A3" s="15">
        <v>11</v>
      </c>
      <c r="B3" s="15" t="s">
        <v>8</v>
      </c>
      <c r="C3" s="15">
        <v>16396.77</v>
      </c>
      <c r="D3" s="15">
        <v>1576.26</v>
      </c>
      <c r="E3" s="18">
        <v>9.61</v>
      </c>
      <c r="F3" s="18">
        <v>401.9</v>
      </c>
      <c r="G3" s="18">
        <v>2.4500000000000002</v>
      </c>
      <c r="H3" s="18">
        <v>1174.3599999999999</v>
      </c>
      <c r="I3" s="18">
        <v>7.16</v>
      </c>
      <c r="J3" s="53">
        <v>15497.14</v>
      </c>
      <c r="K3" s="53">
        <v>1617.24</v>
      </c>
      <c r="L3" s="21">
        <v>10.44</v>
      </c>
      <c r="M3" s="21">
        <v>480.02</v>
      </c>
      <c r="N3" s="21">
        <v>3.1</v>
      </c>
      <c r="O3" s="21">
        <v>1137.22</v>
      </c>
      <c r="P3" s="21">
        <v>7.34</v>
      </c>
    </row>
    <row r="4" spans="1:16" ht="15" x14ac:dyDescent="0.25">
      <c r="A4" s="15">
        <v>52</v>
      </c>
      <c r="B4" s="15" t="s">
        <v>30</v>
      </c>
      <c r="C4" s="15">
        <v>8210.61</v>
      </c>
      <c r="D4" s="15">
        <v>818.5</v>
      </c>
      <c r="E4" s="18">
        <v>9.9700000000000006</v>
      </c>
      <c r="F4" s="18">
        <v>333.22</v>
      </c>
      <c r="G4" s="18">
        <v>4.0599999999999996</v>
      </c>
      <c r="H4" s="18">
        <v>485.28</v>
      </c>
      <c r="I4" s="18">
        <v>5.91</v>
      </c>
      <c r="J4" s="53">
        <v>6769.96</v>
      </c>
      <c r="K4" s="53">
        <v>679.49</v>
      </c>
      <c r="L4" s="21">
        <v>10.039999999999999</v>
      </c>
      <c r="M4" s="21">
        <v>295.69</v>
      </c>
      <c r="N4" s="21">
        <v>4.37</v>
      </c>
      <c r="O4" s="21">
        <v>383.8</v>
      </c>
      <c r="P4" s="21">
        <v>5.67</v>
      </c>
    </row>
    <row r="5" spans="1:16" ht="15" x14ac:dyDescent="0.25">
      <c r="A5" s="15">
        <v>53</v>
      </c>
      <c r="B5" s="15" t="s">
        <v>63</v>
      </c>
      <c r="C5" s="15">
        <v>7512.95</v>
      </c>
      <c r="D5" s="15">
        <v>601.4</v>
      </c>
      <c r="E5" s="18">
        <v>8</v>
      </c>
      <c r="F5" s="18">
        <v>225.5</v>
      </c>
      <c r="G5" s="18">
        <v>3</v>
      </c>
      <c r="H5" s="18">
        <v>375.9</v>
      </c>
      <c r="I5" s="18">
        <v>5</v>
      </c>
      <c r="J5" s="53">
        <v>7123.63</v>
      </c>
      <c r="K5" s="53">
        <v>529.74</v>
      </c>
      <c r="L5" s="21">
        <v>7.44</v>
      </c>
      <c r="M5" s="21">
        <v>257.74</v>
      </c>
      <c r="N5" s="21">
        <v>3.62</v>
      </c>
      <c r="O5" s="21">
        <v>272</v>
      </c>
      <c r="P5" s="21">
        <v>3.82</v>
      </c>
    </row>
    <row r="6" spans="1:16" ht="15" x14ac:dyDescent="0.25">
      <c r="A6" s="15">
        <v>54</v>
      </c>
      <c r="B6" s="15" t="s">
        <v>31</v>
      </c>
      <c r="C6" s="15">
        <v>10327.200000000001</v>
      </c>
      <c r="D6" s="15">
        <v>699.9</v>
      </c>
      <c r="E6" s="18">
        <v>6.78</v>
      </c>
      <c r="F6" s="18">
        <v>245</v>
      </c>
      <c r="G6" s="18">
        <v>2.37</v>
      </c>
      <c r="H6" s="18">
        <v>454.9</v>
      </c>
      <c r="I6" s="18">
        <v>4.4000000000000004</v>
      </c>
      <c r="J6" s="53">
        <v>10298.75</v>
      </c>
      <c r="K6" s="53">
        <v>624.35</v>
      </c>
      <c r="L6" s="21">
        <v>6.06</v>
      </c>
      <c r="M6" s="21">
        <v>262.45</v>
      </c>
      <c r="N6" s="21">
        <v>2.5499999999999998</v>
      </c>
      <c r="O6" s="21">
        <v>361.9</v>
      </c>
      <c r="P6" s="21">
        <v>3.51</v>
      </c>
    </row>
    <row r="7" spans="1:16" x14ac:dyDescent="0.3">
      <c r="A7" s="15">
        <v>55</v>
      </c>
      <c r="B7" s="15" t="s">
        <v>32</v>
      </c>
      <c r="C7" s="15">
        <v>18369.41</v>
      </c>
      <c r="D7" s="15">
        <v>699</v>
      </c>
      <c r="E7" s="18">
        <v>3.81</v>
      </c>
      <c r="F7" s="18">
        <v>382.6</v>
      </c>
      <c r="G7" s="18">
        <v>2.08</v>
      </c>
      <c r="H7" s="18">
        <v>316.39999999999998</v>
      </c>
      <c r="I7" s="18">
        <v>1.72</v>
      </c>
      <c r="J7" s="53">
        <v>16580.2</v>
      </c>
      <c r="K7" s="53">
        <v>852.82</v>
      </c>
      <c r="L7" s="21">
        <v>5.14</v>
      </c>
      <c r="M7" s="21">
        <v>399.67</v>
      </c>
      <c r="N7" s="21">
        <v>2.41</v>
      </c>
      <c r="O7" s="21">
        <v>453.15</v>
      </c>
      <c r="P7" s="21">
        <v>2.73</v>
      </c>
    </row>
    <row r="8" spans="1:16" ht="15" x14ac:dyDescent="0.25">
      <c r="A8" s="15">
        <v>58</v>
      </c>
      <c r="B8" s="15" t="s">
        <v>34</v>
      </c>
      <c r="C8" s="15">
        <v>5683.4</v>
      </c>
      <c r="D8" s="15">
        <v>442.8</v>
      </c>
      <c r="E8" s="18">
        <v>7.79</v>
      </c>
      <c r="F8" s="18">
        <v>128.5</v>
      </c>
      <c r="G8" s="18">
        <v>2.2599999999999998</v>
      </c>
      <c r="H8" s="18">
        <v>314.3</v>
      </c>
      <c r="I8" s="18">
        <v>5.53</v>
      </c>
      <c r="J8" s="53">
        <v>4529.95</v>
      </c>
      <c r="K8" s="53">
        <v>382.9</v>
      </c>
      <c r="L8" s="21">
        <v>8.4499999999999993</v>
      </c>
      <c r="M8" s="21">
        <v>147.19999999999999</v>
      </c>
      <c r="N8" s="21">
        <v>3.25</v>
      </c>
      <c r="O8" s="21">
        <v>235.7</v>
      </c>
      <c r="P8" s="21">
        <v>5.2</v>
      </c>
    </row>
    <row r="9" spans="1:16" x14ac:dyDescent="0.3">
      <c r="A9" s="15">
        <v>59</v>
      </c>
      <c r="B9" s="15" t="s">
        <v>35</v>
      </c>
      <c r="C9" s="15">
        <v>6736.68</v>
      </c>
      <c r="D9" s="15">
        <v>680.2</v>
      </c>
      <c r="E9" s="18">
        <v>10.1</v>
      </c>
      <c r="F9" s="18">
        <v>273.60000000000002</v>
      </c>
      <c r="G9" s="18">
        <v>4.0599999999999996</v>
      </c>
      <c r="H9" s="18">
        <v>406.6</v>
      </c>
      <c r="I9" s="18">
        <v>6.04</v>
      </c>
      <c r="J9" s="53">
        <v>6104.34</v>
      </c>
      <c r="K9" s="53">
        <v>564.16999999999996</v>
      </c>
      <c r="L9" s="21">
        <v>9.24</v>
      </c>
      <c r="M9" s="21">
        <v>250.77</v>
      </c>
      <c r="N9" s="21">
        <v>4.1100000000000003</v>
      </c>
      <c r="O9" s="21">
        <v>313.39999999999998</v>
      </c>
      <c r="P9" s="21">
        <v>5.13</v>
      </c>
    </row>
    <row r="10" spans="1:16" x14ac:dyDescent="0.3">
      <c r="A10" s="15">
        <v>62</v>
      </c>
      <c r="B10" s="15" t="s">
        <v>36</v>
      </c>
      <c r="C10" s="15">
        <v>6897.76</v>
      </c>
      <c r="D10" s="15">
        <v>502.8</v>
      </c>
      <c r="E10" s="18">
        <v>7.29</v>
      </c>
      <c r="F10" s="18">
        <v>163.5</v>
      </c>
      <c r="G10" s="18">
        <v>2.37</v>
      </c>
      <c r="H10" s="18">
        <v>339.3</v>
      </c>
      <c r="I10" s="18">
        <v>4.92</v>
      </c>
      <c r="J10" s="53">
        <v>5927.97</v>
      </c>
      <c r="K10" s="53">
        <v>551.29</v>
      </c>
      <c r="L10" s="21">
        <v>9.3000000000000007</v>
      </c>
      <c r="M10" s="21">
        <v>163.6</v>
      </c>
      <c r="N10" s="21">
        <v>2.76</v>
      </c>
      <c r="O10" s="21">
        <v>387.69</v>
      </c>
      <c r="P10" s="21">
        <v>6.54</v>
      </c>
    </row>
    <row r="11" spans="1:16" ht="15" x14ac:dyDescent="0.25">
      <c r="A11" s="15">
        <v>65</v>
      </c>
      <c r="B11" s="15" t="s">
        <v>37</v>
      </c>
      <c r="C11" s="15">
        <v>10364.32</v>
      </c>
      <c r="D11" s="15">
        <v>1094.25</v>
      </c>
      <c r="E11" s="18">
        <v>10.56</v>
      </c>
      <c r="F11" s="18">
        <v>313.77</v>
      </c>
      <c r="G11" s="18">
        <v>3.03</v>
      </c>
      <c r="H11" s="18">
        <v>780.48</v>
      </c>
      <c r="I11" s="18">
        <v>7.53</v>
      </c>
      <c r="J11" s="53">
        <v>10183.83</v>
      </c>
      <c r="K11" s="53">
        <v>962.84</v>
      </c>
      <c r="L11" s="21">
        <v>9.4499999999999993</v>
      </c>
      <c r="M11" s="21">
        <v>329.7</v>
      </c>
      <c r="N11" s="21">
        <v>3.24</v>
      </c>
      <c r="O11" s="21">
        <v>633.14</v>
      </c>
      <c r="P11" s="21">
        <v>6.22</v>
      </c>
    </row>
    <row r="12" spans="1:16" ht="15" x14ac:dyDescent="0.25">
      <c r="A12" s="15">
        <v>67</v>
      </c>
      <c r="B12" s="15" t="s">
        <v>38</v>
      </c>
      <c r="C12" s="15">
        <v>10068.379999999999</v>
      </c>
      <c r="D12" s="15">
        <v>669.8</v>
      </c>
      <c r="E12" s="18">
        <v>6.65</v>
      </c>
      <c r="F12" s="18">
        <v>311</v>
      </c>
      <c r="G12" s="18">
        <v>3.09</v>
      </c>
      <c r="H12" s="18">
        <v>358.8</v>
      </c>
      <c r="I12" s="18">
        <v>3.56</v>
      </c>
      <c r="J12" s="53">
        <v>8980.1200000000008</v>
      </c>
      <c r="K12" s="53">
        <v>791.41</v>
      </c>
      <c r="L12" s="21">
        <v>8.81</v>
      </c>
      <c r="M12" s="21">
        <v>276.26</v>
      </c>
      <c r="N12" s="21">
        <v>3.08</v>
      </c>
      <c r="O12" s="21">
        <v>515.15</v>
      </c>
      <c r="P12" s="21">
        <v>5.74</v>
      </c>
    </row>
    <row r="13" spans="1:16" ht="15" x14ac:dyDescent="0.25">
      <c r="A13" s="15">
        <v>69</v>
      </c>
      <c r="B13" s="15" t="s">
        <v>39</v>
      </c>
      <c r="C13" s="15">
        <v>9428</v>
      </c>
      <c r="D13" s="15">
        <v>795.5</v>
      </c>
      <c r="E13" s="18">
        <v>8.44</v>
      </c>
      <c r="F13" s="18">
        <v>358</v>
      </c>
      <c r="G13" s="18">
        <v>3.8</v>
      </c>
      <c r="H13" s="18">
        <v>437.5</v>
      </c>
      <c r="I13" s="18">
        <v>4.6399999999999997</v>
      </c>
      <c r="J13" s="53">
        <v>8759.2000000000007</v>
      </c>
      <c r="K13" s="53">
        <v>621</v>
      </c>
      <c r="L13" s="21">
        <v>7.09</v>
      </c>
      <c r="M13" s="21">
        <v>362.9</v>
      </c>
      <c r="N13" s="21">
        <v>4.1399999999999997</v>
      </c>
      <c r="O13" s="21">
        <v>258.10000000000002</v>
      </c>
      <c r="P13" s="21">
        <v>2.95</v>
      </c>
    </row>
    <row r="14" spans="1:16" ht="15" x14ac:dyDescent="0.25">
      <c r="A14" s="15">
        <v>70</v>
      </c>
      <c r="B14" s="15" t="s">
        <v>40</v>
      </c>
      <c r="C14" s="15">
        <v>7589.06</v>
      </c>
      <c r="D14" s="15">
        <v>526.89</v>
      </c>
      <c r="E14" s="18">
        <v>6.94</v>
      </c>
      <c r="F14" s="18">
        <v>183.67</v>
      </c>
      <c r="G14" s="18">
        <v>2.42</v>
      </c>
      <c r="H14" s="18">
        <v>343.22</v>
      </c>
      <c r="I14" s="18">
        <v>4.5199999999999996</v>
      </c>
      <c r="J14" s="53">
        <v>7778.58</v>
      </c>
      <c r="K14" s="53">
        <v>709.39</v>
      </c>
      <c r="L14" s="21">
        <v>9.1199999999999992</v>
      </c>
      <c r="M14" s="21">
        <v>285.23</v>
      </c>
      <c r="N14" s="21">
        <v>3.67</v>
      </c>
      <c r="O14" s="21">
        <v>424.16</v>
      </c>
      <c r="P14" s="21">
        <v>5.45</v>
      </c>
    </row>
    <row r="15" spans="1:16" ht="15" x14ac:dyDescent="0.25">
      <c r="A15" s="15">
        <v>71</v>
      </c>
      <c r="B15" s="15" t="s">
        <v>41</v>
      </c>
      <c r="C15" s="15">
        <v>55.13</v>
      </c>
      <c r="D15" s="15">
        <v>3</v>
      </c>
      <c r="E15" s="18">
        <v>5.44</v>
      </c>
      <c r="F15" s="18">
        <v>3</v>
      </c>
      <c r="G15" s="18">
        <v>5.44</v>
      </c>
      <c r="H15" s="18">
        <v>0</v>
      </c>
      <c r="I15" s="18">
        <v>0</v>
      </c>
      <c r="J15" s="53">
        <v>232.28</v>
      </c>
      <c r="K15" s="53">
        <v>9</v>
      </c>
      <c r="L15" s="21">
        <v>3.87</v>
      </c>
      <c r="M15" s="21">
        <v>9</v>
      </c>
      <c r="N15" s="21">
        <v>3.87</v>
      </c>
      <c r="O15" s="21">
        <v>0</v>
      </c>
      <c r="P15" s="21">
        <v>0</v>
      </c>
    </row>
    <row r="16" spans="1:16" ht="15" x14ac:dyDescent="0.25">
      <c r="A16" s="15">
        <v>74</v>
      </c>
      <c r="B16" s="15" t="s">
        <v>42</v>
      </c>
      <c r="C16" s="15">
        <v>2229.75</v>
      </c>
      <c r="D16" s="15">
        <v>266</v>
      </c>
      <c r="E16" s="18">
        <v>11.93</v>
      </c>
      <c r="F16" s="18">
        <v>106.6</v>
      </c>
      <c r="G16" s="18">
        <v>4.78</v>
      </c>
      <c r="H16" s="18">
        <v>159.4</v>
      </c>
      <c r="I16" s="18">
        <v>7.15</v>
      </c>
      <c r="J16" s="53">
        <v>2165.3200000000002</v>
      </c>
      <c r="K16" s="53">
        <v>143.88</v>
      </c>
      <c r="L16" s="21">
        <v>6.64</v>
      </c>
      <c r="M16" s="21">
        <v>78.38</v>
      </c>
      <c r="N16" s="21">
        <v>3.62</v>
      </c>
      <c r="O16" s="21">
        <v>65.5</v>
      </c>
      <c r="P16" s="21">
        <v>3.02</v>
      </c>
    </row>
    <row r="17" spans="1:16" ht="15" x14ac:dyDescent="0.25">
      <c r="A17" s="15">
        <v>75</v>
      </c>
      <c r="B17" s="15" t="s">
        <v>43</v>
      </c>
      <c r="C17" s="15">
        <v>3059.44</v>
      </c>
      <c r="D17" s="15">
        <v>321.89999999999998</v>
      </c>
      <c r="E17" s="18">
        <v>10.52</v>
      </c>
      <c r="F17" s="18">
        <v>92.4</v>
      </c>
      <c r="G17" s="18">
        <v>3.02</v>
      </c>
      <c r="H17" s="18">
        <v>229.5</v>
      </c>
      <c r="I17" s="18">
        <v>7.5</v>
      </c>
      <c r="J17" s="53">
        <v>3028.03</v>
      </c>
      <c r="K17" s="53">
        <v>130.09</v>
      </c>
      <c r="L17" s="21">
        <v>4.3</v>
      </c>
      <c r="M17" s="21">
        <v>87.59</v>
      </c>
      <c r="N17" s="21">
        <v>2.89</v>
      </c>
      <c r="O17" s="21">
        <v>42.5</v>
      </c>
      <c r="P17" s="21">
        <v>1.4</v>
      </c>
    </row>
    <row r="18" spans="1:16" ht="15" x14ac:dyDescent="0.25">
      <c r="A18" s="15"/>
      <c r="B18" s="15"/>
      <c r="C18" s="15">
        <v>122928.86</v>
      </c>
      <c r="D18" s="15">
        <v>9698.19</v>
      </c>
      <c r="E18" s="11">
        <v>7.89</v>
      </c>
      <c r="F18" s="11">
        <v>3522.26</v>
      </c>
      <c r="G18" s="11">
        <v>2.87</v>
      </c>
      <c r="H18" s="11">
        <v>6175.94</v>
      </c>
      <c r="I18" s="11">
        <v>5.0199999999999996</v>
      </c>
      <c r="J18" s="57">
        <v>113959.3</v>
      </c>
      <c r="K18" s="57">
        <v>9169.61</v>
      </c>
      <c r="L18" s="14">
        <v>8.0500000000000007</v>
      </c>
      <c r="M18" s="14">
        <v>3686.19</v>
      </c>
      <c r="N18" s="14">
        <v>3.23</v>
      </c>
      <c r="O18" s="14">
        <v>5483.41</v>
      </c>
      <c r="P18" s="14">
        <v>4.8099999999999996</v>
      </c>
    </row>
  </sheetData>
  <mergeCells count="2">
    <mergeCell ref="E1:I1"/>
    <mergeCell ref="L1:P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I17" sqref="I17"/>
    </sheetView>
  </sheetViews>
  <sheetFormatPr baseColWidth="10" defaultRowHeight="14.4" x14ac:dyDescent="0.3"/>
  <cols>
    <col min="2" max="2" width="23.44140625" bestFit="1" customWidth="1"/>
    <col min="3" max="4" width="0" hidden="1" customWidth="1"/>
    <col min="6" max="6" width="0" hidden="1" customWidth="1"/>
    <col min="8" max="8" width="0" hidden="1" customWidth="1"/>
    <col min="9" max="9" width="16.33203125" bestFit="1" customWidth="1"/>
    <col min="10" max="11" width="0" hidden="1" customWidth="1"/>
    <col min="13" max="13" width="0" hidden="1" customWidth="1"/>
    <col min="14" max="14" width="15.88671875" bestFit="1" customWidth="1"/>
    <col min="15" max="15" width="0" hidden="1" customWidth="1"/>
    <col min="16" max="16" width="16.33203125" bestFit="1" customWidth="1"/>
  </cols>
  <sheetData>
    <row r="1" spans="1:16" x14ac:dyDescent="0.3">
      <c r="A1" s="15"/>
      <c r="B1" s="15"/>
      <c r="C1" s="15"/>
      <c r="D1" s="15"/>
      <c r="E1" s="83" t="s">
        <v>136</v>
      </c>
      <c r="F1" s="83"/>
      <c r="G1" s="83"/>
      <c r="H1" s="83"/>
      <c r="I1" s="83"/>
      <c r="J1" s="15"/>
      <c r="K1" s="15"/>
      <c r="L1" s="84" t="s">
        <v>137</v>
      </c>
      <c r="M1" s="84"/>
      <c r="N1" s="84"/>
      <c r="O1" s="84"/>
      <c r="P1" s="84"/>
    </row>
    <row r="2" spans="1:16" s="1" customFormat="1" x14ac:dyDescent="0.3">
      <c r="A2" s="8" t="s">
        <v>0</v>
      </c>
      <c r="B2" s="8" t="s">
        <v>135</v>
      </c>
      <c r="C2" s="8" t="s">
        <v>53</v>
      </c>
      <c r="D2" s="8" t="s">
        <v>54</v>
      </c>
      <c r="E2" s="47" t="s">
        <v>1</v>
      </c>
      <c r="F2" s="47" t="s">
        <v>131</v>
      </c>
      <c r="G2" s="47" t="s">
        <v>132</v>
      </c>
      <c r="H2" s="47" t="s">
        <v>133</v>
      </c>
      <c r="I2" s="47" t="s">
        <v>134</v>
      </c>
      <c r="J2" s="8" t="s">
        <v>53</v>
      </c>
      <c r="K2" s="8" t="s">
        <v>54</v>
      </c>
      <c r="L2" s="13" t="s">
        <v>1</v>
      </c>
      <c r="M2" s="13" t="s">
        <v>131</v>
      </c>
      <c r="N2" s="13" t="s">
        <v>132</v>
      </c>
      <c r="O2" s="13" t="s">
        <v>133</v>
      </c>
      <c r="P2" s="13" t="s">
        <v>134</v>
      </c>
    </row>
    <row r="3" spans="1:16" ht="15" x14ac:dyDescent="0.25">
      <c r="A3" s="15">
        <v>11</v>
      </c>
      <c r="B3" s="15" t="s">
        <v>8</v>
      </c>
      <c r="C3" s="15">
        <v>10109.09</v>
      </c>
      <c r="D3" s="15">
        <v>1293.17</v>
      </c>
      <c r="E3" s="51">
        <v>12.79</v>
      </c>
      <c r="F3" s="51">
        <v>401.41</v>
      </c>
      <c r="G3" s="51">
        <v>3.97</v>
      </c>
      <c r="H3" s="51">
        <v>891.76</v>
      </c>
      <c r="I3" s="51">
        <v>8.82</v>
      </c>
      <c r="J3" s="53">
        <v>9529.92</v>
      </c>
      <c r="K3" s="53">
        <v>945.54</v>
      </c>
      <c r="L3" s="21">
        <v>9.92</v>
      </c>
      <c r="M3" s="21">
        <v>379.34</v>
      </c>
      <c r="N3" s="21">
        <v>3.98</v>
      </c>
      <c r="O3" s="21">
        <v>566.20000000000005</v>
      </c>
      <c r="P3" s="21">
        <v>5.94</v>
      </c>
    </row>
    <row r="4" spans="1:16" ht="15" x14ac:dyDescent="0.25">
      <c r="A4" s="15">
        <v>52</v>
      </c>
      <c r="B4" s="15" t="s">
        <v>30</v>
      </c>
      <c r="C4" s="15">
        <v>4504.58</v>
      </c>
      <c r="D4" s="15">
        <v>537.66999999999996</v>
      </c>
      <c r="E4" s="51">
        <v>11.94</v>
      </c>
      <c r="F4" s="51">
        <v>172.47</v>
      </c>
      <c r="G4" s="51">
        <v>3.83</v>
      </c>
      <c r="H4" s="51">
        <v>365.2</v>
      </c>
      <c r="I4" s="51">
        <v>8.11</v>
      </c>
      <c r="J4" s="53">
        <v>3602.73</v>
      </c>
      <c r="K4" s="53">
        <v>464.9</v>
      </c>
      <c r="L4" s="21">
        <v>12.9</v>
      </c>
      <c r="M4" s="21">
        <v>114.1</v>
      </c>
      <c r="N4" s="21">
        <v>3.17</v>
      </c>
      <c r="O4" s="21">
        <v>350.8</v>
      </c>
      <c r="P4" s="21">
        <v>9.74</v>
      </c>
    </row>
    <row r="5" spans="1:16" ht="15" x14ac:dyDescent="0.25">
      <c r="A5" s="15">
        <v>53</v>
      </c>
      <c r="B5" s="15" t="s">
        <v>63</v>
      </c>
      <c r="C5" s="15">
        <v>192</v>
      </c>
      <c r="D5" s="15">
        <v>6</v>
      </c>
      <c r="E5" s="51">
        <v>3.13</v>
      </c>
      <c r="F5" s="51">
        <v>6</v>
      </c>
      <c r="G5" s="51">
        <v>3.13</v>
      </c>
      <c r="H5" s="51">
        <v>0</v>
      </c>
      <c r="I5" s="51">
        <v>0</v>
      </c>
      <c r="J5" s="53">
        <v>337.8</v>
      </c>
      <c r="K5" s="53">
        <v>4.5</v>
      </c>
      <c r="L5" s="21">
        <v>1.33</v>
      </c>
      <c r="M5" s="21">
        <v>4.5</v>
      </c>
      <c r="N5" s="21">
        <v>1.33</v>
      </c>
      <c r="O5" s="21">
        <v>0</v>
      </c>
      <c r="P5" s="21">
        <v>0</v>
      </c>
    </row>
    <row r="6" spans="1:16" ht="15" x14ac:dyDescent="0.25">
      <c r="A6" s="15">
        <v>54</v>
      </c>
      <c r="B6" s="15" t="s">
        <v>31</v>
      </c>
      <c r="C6" s="15">
        <v>6512.99</v>
      </c>
      <c r="D6" s="15">
        <v>427.59</v>
      </c>
      <c r="E6" s="51">
        <v>6.57</v>
      </c>
      <c r="F6" s="51">
        <v>212.83</v>
      </c>
      <c r="G6" s="51">
        <v>3.27</v>
      </c>
      <c r="H6" s="51">
        <v>214.75</v>
      </c>
      <c r="I6" s="51">
        <v>3.3</v>
      </c>
      <c r="J6" s="53">
        <v>6157.69</v>
      </c>
      <c r="K6" s="53">
        <v>394.53</v>
      </c>
      <c r="L6" s="21">
        <v>6.41</v>
      </c>
      <c r="M6" s="21">
        <v>133.93</v>
      </c>
      <c r="N6" s="21">
        <v>2.1800000000000002</v>
      </c>
      <c r="O6" s="21">
        <v>260.60000000000002</v>
      </c>
      <c r="P6" s="21">
        <v>4.2300000000000004</v>
      </c>
    </row>
    <row r="7" spans="1:16" x14ac:dyDescent="0.3">
      <c r="A7" s="15">
        <v>55</v>
      </c>
      <c r="B7" s="15" t="s">
        <v>32</v>
      </c>
      <c r="C7" s="15">
        <v>10525.26</v>
      </c>
      <c r="D7" s="15">
        <v>617.27</v>
      </c>
      <c r="E7" s="51">
        <v>5.86</v>
      </c>
      <c r="F7" s="51">
        <v>192.67</v>
      </c>
      <c r="G7" s="51">
        <v>1.83</v>
      </c>
      <c r="H7" s="51">
        <v>424.6</v>
      </c>
      <c r="I7" s="51">
        <v>4.03</v>
      </c>
      <c r="J7" s="53">
        <v>10966.04</v>
      </c>
      <c r="K7" s="53">
        <v>1243.0999999999999</v>
      </c>
      <c r="L7" s="21">
        <v>11.34</v>
      </c>
      <c r="M7" s="21">
        <v>355</v>
      </c>
      <c r="N7" s="21">
        <v>3.24</v>
      </c>
      <c r="O7" s="21">
        <v>888.1</v>
      </c>
      <c r="P7" s="21">
        <v>8.1</v>
      </c>
    </row>
    <row r="8" spans="1:16" ht="15" x14ac:dyDescent="0.25">
      <c r="A8" s="15">
        <v>58</v>
      </c>
      <c r="B8" s="15" t="s">
        <v>34</v>
      </c>
      <c r="C8" s="15">
        <v>5682.43</v>
      </c>
      <c r="D8" s="15">
        <v>743.11</v>
      </c>
      <c r="E8" s="51">
        <v>13.08</v>
      </c>
      <c r="F8" s="51">
        <v>135.06</v>
      </c>
      <c r="G8" s="51">
        <v>2.38</v>
      </c>
      <c r="H8" s="51">
        <v>608.04999999999995</v>
      </c>
      <c r="I8" s="51">
        <v>10.7</v>
      </c>
      <c r="J8" s="53">
        <v>5174.18</v>
      </c>
      <c r="K8" s="53">
        <v>450.1</v>
      </c>
      <c r="L8" s="21">
        <v>8.6999999999999993</v>
      </c>
      <c r="M8" s="21">
        <v>140.1</v>
      </c>
      <c r="N8" s="21">
        <v>2.71</v>
      </c>
      <c r="O8" s="21">
        <v>310</v>
      </c>
      <c r="P8" s="21">
        <v>5.99</v>
      </c>
    </row>
    <row r="9" spans="1:16" x14ac:dyDescent="0.3">
      <c r="A9" s="15">
        <v>59</v>
      </c>
      <c r="B9" s="15" t="s">
        <v>35</v>
      </c>
      <c r="C9" s="15">
        <v>11962.07</v>
      </c>
      <c r="D9" s="15">
        <v>1198.47</v>
      </c>
      <c r="E9" s="51">
        <v>10.02</v>
      </c>
      <c r="F9" s="51">
        <v>409.45</v>
      </c>
      <c r="G9" s="51">
        <v>3.42</v>
      </c>
      <c r="H9" s="51">
        <v>789.02</v>
      </c>
      <c r="I9" s="51">
        <v>6.6</v>
      </c>
      <c r="J9" s="53">
        <v>11315.82</v>
      </c>
      <c r="K9" s="53">
        <v>1116.6199999999999</v>
      </c>
      <c r="L9" s="21">
        <v>9.8699999999999992</v>
      </c>
      <c r="M9" s="21">
        <v>444.9</v>
      </c>
      <c r="N9" s="21">
        <v>3.93</v>
      </c>
      <c r="O9" s="21">
        <v>671.72</v>
      </c>
      <c r="P9" s="21">
        <v>5.94</v>
      </c>
    </row>
    <row r="10" spans="1:16" x14ac:dyDescent="0.3">
      <c r="A10" s="15">
        <v>62</v>
      </c>
      <c r="B10" s="15" t="s">
        <v>36</v>
      </c>
      <c r="C10" s="15">
        <v>5967.68</v>
      </c>
      <c r="D10" s="15">
        <v>688.64</v>
      </c>
      <c r="E10" s="51">
        <v>11.54</v>
      </c>
      <c r="F10" s="51">
        <v>220.24</v>
      </c>
      <c r="G10" s="51">
        <v>3.69</v>
      </c>
      <c r="H10" s="51">
        <v>468.4</v>
      </c>
      <c r="I10" s="51">
        <v>7.85</v>
      </c>
      <c r="J10" s="53">
        <v>5791.52</v>
      </c>
      <c r="K10" s="53">
        <v>758.2</v>
      </c>
      <c r="L10" s="21">
        <v>13.09</v>
      </c>
      <c r="M10" s="21">
        <v>222.65</v>
      </c>
      <c r="N10" s="21">
        <v>3.84</v>
      </c>
      <c r="O10" s="21">
        <v>535.54999999999995</v>
      </c>
      <c r="P10" s="21">
        <v>9.25</v>
      </c>
    </row>
    <row r="11" spans="1:16" ht="15" x14ac:dyDescent="0.25">
      <c r="A11" s="15">
        <v>65</v>
      </c>
      <c r="B11" s="15" t="s">
        <v>37</v>
      </c>
      <c r="C11" s="15">
        <v>9007.9599999999991</v>
      </c>
      <c r="D11" s="15">
        <v>1075.83</v>
      </c>
      <c r="E11" s="51">
        <v>11.94</v>
      </c>
      <c r="F11" s="51">
        <v>275.07</v>
      </c>
      <c r="G11" s="51">
        <v>3.05</v>
      </c>
      <c r="H11" s="51">
        <v>800.76</v>
      </c>
      <c r="I11" s="51">
        <v>8.89</v>
      </c>
      <c r="J11" s="53">
        <v>7901.99</v>
      </c>
      <c r="K11" s="53">
        <v>971.28</v>
      </c>
      <c r="L11" s="21">
        <v>12.29</v>
      </c>
      <c r="M11" s="21">
        <v>241.8</v>
      </c>
      <c r="N11" s="21">
        <v>3.06</v>
      </c>
      <c r="O11" s="21">
        <v>729.48</v>
      </c>
      <c r="P11" s="21">
        <v>9.23</v>
      </c>
    </row>
    <row r="12" spans="1:16" ht="15" x14ac:dyDescent="0.25">
      <c r="A12" s="15">
        <v>67</v>
      </c>
      <c r="B12" s="15" t="s">
        <v>38</v>
      </c>
      <c r="C12" s="15">
        <v>11761.86</v>
      </c>
      <c r="D12" s="15">
        <v>494.6</v>
      </c>
      <c r="E12" s="51">
        <v>4.21</v>
      </c>
      <c r="F12" s="51">
        <v>230.77</v>
      </c>
      <c r="G12" s="51">
        <v>1.96</v>
      </c>
      <c r="H12" s="51">
        <v>263.83</v>
      </c>
      <c r="I12" s="51">
        <v>2.2400000000000002</v>
      </c>
      <c r="J12" s="53">
        <v>11596.93</v>
      </c>
      <c r="K12" s="53">
        <v>772.8</v>
      </c>
      <c r="L12" s="21">
        <v>6.66</v>
      </c>
      <c r="M12" s="21">
        <v>332.8</v>
      </c>
      <c r="N12" s="21">
        <v>2.87</v>
      </c>
      <c r="O12" s="21">
        <v>440</v>
      </c>
      <c r="P12" s="21">
        <v>3.79</v>
      </c>
    </row>
    <row r="13" spans="1:16" ht="15" x14ac:dyDescent="0.25">
      <c r="A13" s="15">
        <v>69</v>
      </c>
      <c r="B13" s="15" t="s">
        <v>39</v>
      </c>
      <c r="C13" s="15">
        <v>9006.61</v>
      </c>
      <c r="D13" s="15">
        <v>968.63</v>
      </c>
      <c r="E13" s="51">
        <v>10.75</v>
      </c>
      <c r="F13" s="51">
        <v>234.02</v>
      </c>
      <c r="G13" s="51">
        <v>2.6</v>
      </c>
      <c r="H13" s="51">
        <v>734.61</v>
      </c>
      <c r="I13" s="51">
        <v>8.16</v>
      </c>
      <c r="J13" s="53">
        <v>8443.43</v>
      </c>
      <c r="K13" s="53">
        <v>590.79999999999995</v>
      </c>
      <c r="L13" s="21">
        <v>7</v>
      </c>
      <c r="M13" s="21">
        <v>195.19</v>
      </c>
      <c r="N13" s="21">
        <v>2.31</v>
      </c>
      <c r="O13" s="21">
        <v>395.61</v>
      </c>
      <c r="P13" s="21">
        <v>4.6900000000000004</v>
      </c>
    </row>
    <row r="14" spans="1:16" ht="15" x14ac:dyDescent="0.25">
      <c r="A14" s="15">
        <v>70</v>
      </c>
      <c r="B14" s="15" t="s">
        <v>40</v>
      </c>
      <c r="C14" s="15">
        <v>4778.25</v>
      </c>
      <c r="D14" s="15">
        <v>352.85</v>
      </c>
      <c r="E14" s="51">
        <v>7.38</v>
      </c>
      <c r="F14" s="51">
        <v>100.4</v>
      </c>
      <c r="G14" s="51">
        <v>2.1</v>
      </c>
      <c r="H14" s="51">
        <v>252.45</v>
      </c>
      <c r="I14" s="51">
        <v>5.28</v>
      </c>
      <c r="J14" s="53">
        <v>4517.1400000000003</v>
      </c>
      <c r="K14" s="53">
        <v>640.76</v>
      </c>
      <c r="L14" s="21">
        <v>14.19</v>
      </c>
      <c r="M14" s="21">
        <v>150.08000000000001</v>
      </c>
      <c r="N14" s="21">
        <v>3.32</v>
      </c>
      <c r="O14" s="21">
        <v>490.68</v>
      </c>
      <c r="P14" s="21">
        <v>10.86</v>
      </c>
    </row>
    <row r="15" spans="1:16" ht="15" x14ac:dyDescent="0.25">
      <c r="A15" s="15">
        <v>71</v>
      </c>
      <c r="B15" s="15" t="s">
        <v>41</v>
      </c>
      <c r="C15" s="15">
        <v>6796</v>
      </c>
      <c r="D15" s="15">
        <v>614.30999999999995</v>
      </c>
      <c r="E15" s="51">
        <v>9.0399999999999991</v>
      </c>
      <c r="F15" s="51">
        <v>166.4</v>
      </c>
      <c r="G15" s="51">
        <v>2.4500000000000002</v>
      </c>
      <c r="H15" s="51">
        <v>447.91</v>
      </c>
      <c r="I15" s="51">
        <v>6.59</v>
      </c>
      <c r="J15" s="53">
        <v>6266.27</v>
      </c>
      <c r="K15" s="53">
        <v>546.83000000000004</v>
      </c>
      <c r="L15" s="21">
        <v>8.73</v>
      </c>
      <c r="M15" s="21">
        <v>186.43</v>
      </c>
      <c r="N15" s="21">
        <v>2.98</v>
      </c>
      <c r="O15" s="21">
        <v>360.4</v>
      </c>
      <c r="P15" s="21">
        <v>5.75</v>
      </c>
    </row>
    <row r="16" spans="1:16" ht="15" x14ac:dyDescent="0.25">
      <c r="A16" s="15">
        <v>74</v>
      </c>
      <c r="B16" s="15" t="s">
        <v>42</v>
      </c>
      <c r="C16" s="15">
        <v>2136.66</v>
      </c>
      <c r="D16" s="15">
        <v>265.72000000000003</v>
      </c>
      <c r="E16" s="51">
        <v>12.44</v>
      </c>
      <c r="F16" s="51">
        <v>74.7</v>
      </c>
      <c r="G16" s="51">
        <v>3.5</v>
      </c>
      <c r="H16" s="51">
        <v>191.02</v>
      </c>
      <c r="I16" s="51">
        <v>8.94</v>
      </c>
      <c r="J16" s="53">
        <v>2241.98</v>
      </c>
      <c r="K16" s="53">
        <v>389.89</v>
      </c>
      <c r="L16" s="21">
        <v>17.39</v>
      </c>
      <c r="M16" s="21">
        <v>71.3</v>
      </c>
      <c r="N16" s="21">
        <v>3.18</v>
      </c>
      <c r="O16" s="21">
        <v>318.58999999999997</v>
      </c>
      <c r="P16" s="21">
        <v>14.21</v>
      </c>
    </row>
    <row r="17" spans="1:16" ht="15" x14ac:dyDescent="0.25">
      <c r="A17" s="15">
        <v>75</v>
      </c>
      <c r="B17" s="15" t="s">
        <v>43</v>
      </c>
      <c r="C17" s="15">
        <v>72</v>
      </c>
      <c r="D17" s="15">
        <v>72</v>
      </c>
      <c r="E17" s="51" t="s">
        <v>139</v>
      </c>
      <c r="F17" s="51">
        <v>0</v>
      </c>
      <c r="G17" s="51" t="s">
        <v>139</v>
      </c>
      <c r="H17" s="51">
        <v>72</v>
      </c>
      <c r="I17" s="51" t="s">
        <v>139</v>
      </c>
      <c r="J17" s="53">
        <v>531.6</v>
      </c>
      <c r="K17" s="53">
        <v>35</v>
      </c>
      <c r="L17" s="21">
        <v>6.58</v>
      </c>
      <c r="M17" s="21">
        <v>33</v>
      </c>
      <c r="N17" s="21">
        <v>6.21</v>
      </c>
      <c r="O17" s="21">
        <v>2</v>
      </c>
      <c r="P17" s="21">
        <v>0.38</v>
      </c>
    </row>
    <row r="18" spans="1:16" ht="15" x14ac:dyDescent="0.25">
      <c r="A18" s="15"/>
      <c r="B18" s="15"/>
      <c r="C18" s="8">
        <v>99015.44</v>
      </c>
      <c r="D18" s="8">
        <v>9355.85</v>
      </c>
      <c r="E18" s="58">
        <v>9.4499999999999993</v>
      </c>
      <c r="F18" s="58">
        <v>2831.49</v>
      </c>
      <c r="G18" s="58">
        <v>2.86</v>
      </c>
      <c r="H18" s="58">
        <v>6524.36</v>
      </c>
      <c r="I18" s="58">
        <v>6.59</v>
      </c>
      <c r="J18" s="57">
        <v>94375.039999999994</v>
      </c>
      <c r="K18" s="57">
        <v>9324.85</v>
      </c>
      <c r="L18" s="14">
        <v>9.8800000000000008</v>
      </c>
      <c r="M18" s="14">
        <v>3005.12</v>
      </c>
      <c r="N18" s="14">
        <v>3.18</v>
      </c>
      <c r="O18" s="14">
        <v>6319.73</v>
      </c>
      <c r="P18" s="14">
        <v>6.7</v>
      </c>
    </row>
  </sheetData>
  <mergeCells count="2">
    <mergeCell ref="E1:I1"/>
    <mergeCell ref="L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B1" workbookViewId="0">
      <selection activeCell="Q30" sqref="Q30"/>
    </sheetView>
  </sheetViews>
  <sheetFormatPr baseColWidth="10" defaultRowHeight="14.4" x14ac:dyDescent="0.3"/>
  <cols>
    <col min="1" max="1" width="0" hidden="1" customWidth="1"/>
    <col min="2" max="2" width="21.6640625" customWidth="1"/>
    <col min="3" max="4" width="0" hidden="1" customWidth="1"/>
    <col min="6" max="6" width="0" hidden="1" customWidth="1"/>
    <col min="7" max="7" width="15.88671875" bestFit="1" customWidth="1"/>
    <col min="8" max="8" width="0" hidden="1" customWidth="1"/>
    <col min="9" max="9" width="16.33203125" bestFit="1" customWidth="1"/>
    <col min="10" max="12" width="0" hidden="1" customWidth="1"/>
    <col min="14" max="14" width="0" hidden="1" customWidth="1"/>
    <col min="15" max="15" width="15.88671875" bestFit="1" customWidth="1"/>
    <col min="16" max="16" width="0" hidden="1" customWidth="1"/>
    <col min="17" max="17" width="16.33203125" bestFit="1" customWidth="1"/>
  </cols>
  <sheetData>
    <row r="1" spans="1:18" x14ac:dyDescent="0.3">
      <c r="E1" s="85" t="s">
        <v>136</v>
      </c>
      <c r="F1" s="86"/>
      <c r="G1" s="86"/>
      <c r="H1" s="86"/>
      <c r="I1" s="87"/>
      <c r="J1" s="1"/>
      <c r="K1" s="1"/>
      <c r="L1" s="1"/>
      <c r="M1" s="88" t="s">
        <v>137</v>
      </c>
      <c r="N1" s="79"/>
      <c r="O1" s="79"/>
      <c r="P1" s="79"/>
      <c r="Q1" s="80"/>
    </row>
    <row r="2" spans="1:18" x14ac:dyDescent="0.3">
      <c r="A2" s="1" t="s">
        <v>0</v>
      </c>
      <c r="B2" s="8" t="s">
        <v>135</v>
      </c>
      <c r="C2" s="8" t="s">
        <v>53</v>
      </c>
      <c r="D2" s="28" t="s">
        <v>54</v>
      </c>
      <c r="E2" s="48" t="s">
        <v>1</v>
      </c>
      <c r="F2" s="47" t="s">
        <v>131</v>
      </c>
      <c r="G2" s="47" t="s">
        <v>132</v>
      </c>
      <c r="H2" s="47" t="s">
        <v>133</v>
      </c>
      <c r="I2" s="49" t="s">
        <v>134</v>
      </c>
      <c r="J2" s="30" t="s">
        <v>0</v>
      </c>
      <c r="K2" s="8" t="s">
        <v>53</v>
      </c>
      <c r="L2" s="28" t="s">
        <v>54</v>
      </c>
      <c r="M2" s="31" t="s">
        <v>1</v>
      </c>
      <c r="N2" s="13" t="s">
        <v>131</v>
      </c>
      <c r="O2" s="13" t="s">
        <v>132</v>
      </c>
      <c r="P2" s="13" t="s">
        <v>133</v>
      </c>
      <c r="Q2" s="32" t="s">
        <v>134</v>
      </c>
      <c r="R2" s="1"/>
    </row>
    <row r="3" spans="1:18" ht="15" x14ac:dyDescent="0.25">
      <c r="A3">
        <v>11</v>
      </c>
      <c r="B3" s="15" t="s">
        <v>8</v>
      </c>
      <c r="C3" s="15">
        <v>5389.72</v>
      </c>
      <c r="D3" s="29">
        <v>384.67</v>
      </c>
      <c r="E3" s="50">
        <v>7.14</v>
      </c>
      <c r="F3" s="51">
        <v>171.03</v>
      </c>
      <c r="G3" s="51">
        <v>3.17</v>
      </c>
      <c r="H3" s="51">
        <v>213.65</v>
      </c>
      <c r="I3" s="52">
        <v>3.96</v>
      </c>
      <c r="J3" s="35">
        <v>11</v>
      </c>
      <c r="K3" s="53">
        <v>5320.08</v>
      </c>
      <c r="L3" s="36">
        <v>641.6</v>
      </c>
      <c r="M3" s="37">
        <v>12.06</v>
      </c>
      <c r="N3" s="21">
        <v>165.42</v>
      </c>
      <c r="O3" s="21">
        <v>3.11</v>
      </c>
      <c r="P3" s="21">
        <v>476.17</v>
      </c>
      <c r="Q3" s="38">
        <v>8.9499999999999993</v>
      </c>
    </row>
    <row r="4" spans="1:18" ht="15" x14ac:dyDescent="0.25">
      <c r="A4">
        <v>52</v>
      </c>
      <c r="B4" s="15" t="s">
        <v>30</v>
      </c>
      <c r="C4" s="15">
        <v>5782.09</v>
      </c>
      <c r="D4" s="29">
        <v>592.91999999999996</v>
      </c>
      <c r="E4" s="50">
        <v>10.25</v>
      </c>
      <c r="F4" s="51">
        <v>131.49</v>
      </c>
      <c r="G4" s="51">
        <v>2.27</v>
      </c>
      <c r="H4" s="51">
        <v>461.43</v>
      </c>
      <c r="I4" s="52">
        <v>7.98</v>
      </c>
      <c r="J4" s="35">
        <v>52</v>
      </c>
      <c r="K4" s="53">
        <v>5768.78</v>
      </c>
      <c r="L4" s="36">
        <v>732.38</v>
      </c>
      <c r="M4" s="37">
        <v>12.7</v>
      </c>
      <c r="N4" s="21">
        <v>186.66</v>
      </c>
      <c r="O4" s="21">
        <v>3.24</v>
      </c>
      <c r="P4" s="21">
        <v>545.72</v>
      </c>
      <c r="Q4" s="38">
        <v>9.4600000000000009</v>
      </c>
    </row>
    <row r="5" spans="1:18" ht="15" x14ac:dyDescent="0.25">
      <c r="A5">
        <v>53</v>
      </c>
      <c r="B5" s="15" t="s">
        <v>63</v>
      </c>
      <c r="C5" s="15">
        <v>138.53</v>
      </c>
      <c r="D5" s="29">
        <v>7</v>
      </c>
      <c r="E5" s="50">
        <v>5.05</v>
      </c>
      <c r="F5" s="51">
        <v>7</v>
      </c>
      <c r="G5" s="51">
        <v>5.05</v>
      </c>
      <c r="H5" s="51">
        <v>0</v>
      </c>
      <c r="I5" s="52">
        <v>0</v>
      </c>
      <c r="J5" s="35">
        <v>53</v>
      </c>
      <c r="K5" s="53">
        <v>144.32</v>
      </c>
      <c r="L5" s="36">
        <v>6.5</v>
      </c>
      <c r="M5" s="37">
        <v>4.5</v>
      </c>
      <c r="N5" s="21">
        <v>1</v>
      </c>
      <c r="O5" s="21">
        <v>0.69</v>
      </c>
      <c r="P5" s="21">
        <v>5.5</v>
      </c>
      <c r="Q5" s="38">
        <v>3.81</v>
      </c>
    </row>
    <row r="6" spans="1:18" ht="15" x14ac:dyDescent="0.25">
      <c r="A6">
        <v>54</v>
      </c>
      <c r="B6" s="15" t="s">
        <v>31</v>
      </c>
      <c r="C6" s="15">
        <v>9083.98</v>
      </c>
      <c r="D6" s="29">
        <v>658.94</v>
      </c>
      <c r="E6" s="50">
        <v>7.25</v>
      </c>
      <c r="F6" s="51">
        <v>250.23</v>
      </c>
      <c r="G6" s="51">
        <v>2.75</v>
      </c>
      <c r="H6" s="51">
        <v>408.71</v>
      </c>
      <c r="I6" s="52">
        <v>4.5</v>
      </c>
      <c r="J6" s="35">
        <v>54</v>
      </c>
      <c r="K6" s="53">
        <v>8830.4699999999993</v>
      </c>
      <c r="L6" s="36">
        <v>828.24</v>
      </c>
      <c r="M6" s="37">
        <v>9.3800000000000008</v>
      </c>
      <c r="N6" s="21">
        <v>246.09</v>
      </c>
      <c r="O6" s="21">
        <v>2.79</v>
      </c>
      <c r="P6" s="21">
        <v>582.15</v>
      </c>
      <c r="Q6" s="38">
        <v>6.59</v>
      </c>
    </row>
    <row r="7" spans="1:18" x14ac:dyDescent="0.3">
      <c r="A7">
        <v>55</v>
      </c>
      <c r="B7" s="15" t="s">
        <v>32</v>
      </c>
      <c r="C7" s="15">
        <v>2448.1</v>
      </c>
      <c r="D7" s="29">
        <v>246.48</v>
      </c>
      <c r="E7" s="50">
        <v>10.07</v>
      </c>
      <c r="F7" s="51">
        <v>32.82</v>
      </c>
      <c r="G7" s="51">
        <v>1.34</v>
      </c>
      <c r="H7" s="51">
        <v>213.67</v>
      </c>
      <c r="I7" s="52">
        <v>8.73</v>
      </c>
      <c r="J7" s="35">
        <v>55</v>
      </c>
      <c r="K7" s="53">
        <v>2669.27</v>
      </c>
      <c r="L7" s="36">
        <v>310.85000000000002</v>
      </c>
      <c r="M7" s="37">
        <v>11.65</v>
      </c>
      <c r="N7" s="21">
        <v>80.05</v>
      </c>
      <c r="O7" s="21">
        <v>3</v>
      </c>
      <c r="P7" s="21">
        <v>230.8</v>
      </c>
      <c r="Q7" s="38">
        <v>8.65</v>
      </c>
    </row>
    <row r="8" spans="1:18" ht="15" x14ac:dyDescent="0.25">
      <c r="A8">
        <v>58</v>
      </c>
      <c r="B8" s="15" t="s">
        <v>34</v>
      </c>
      <c r="C8" s="15">
        <v>17534.45</v>
      </c>
      <c r="D8" s="29">
        <v>1820.6</v>
      </c>
      <c r="E8" s="50">
        <v>10.38</v>
      </c>
      <c r="F8" s="51">
        <v>404.02</v>
      </c>
      <c r="G8" s="51">
        <v>2.2999999999999998</v>
      </c>
      <c r="H8" s="51">
        <v>1416.58</v>
      </c>
      <c r="I8" s="52">
        <v>8.08</v>
      </c>
      <c r="J8" s="35">
        <v>58</v>
      </c>
      <c r="K8" s="53">
        <v>15468.52</v>
      </c>
      <c r="L8" s="36">
        <v>1515.56</v>
      </c>
      <c r="M8" s="37">
        <v>9.8000000000000007</v>
      </c>
      <c r="N8" s="21">
        <v>327.22000000000003</v>
      </c>
      <c r="O8" s="21">
        <v>2.12</v>
      </c>
      <c r="P8" s="21">
        <v>1188.3399999999999</v>
      </c>
      <c r="Q8" s="38">
        <v>7.68</v>
      </c>
    </row>
    <row r="9" spans="1:18" x14ac:dyDescent="0.3">
      <c r="A9">
        <v>59</v>
      </c>
      <c r="B9" s="15" t="s">
        <v>35</v>
      </c>
      <c r="C9" s="15">
        <v>15454.39</v>
      </c>
      <c r="D9" s="29">
        <v>1792.12</v>
      </c>
      <c r="E9" s="50">
        <v>11.6</v>
      </c>
      <c r="F9" s="51">
        <v>416.98</v>
      </c>
      <c r="G9" s="51">
        <v>2.7</v>
      </c>
      <c r="H9" s="51">
        <v>1375.13</v>
      </c>
      <c r="I9" s="52">
        <v>8.9</v>
      </c>
      <c r="J9" s="35">
        <v>59</v>
      </c>
      <c r="K9" s="53">
        <v>14879.41</v>
      </c>
      <c r="L9" s="36">
        <v>1722.01</v>
      </c>
      <c r="M9" s="37">
        <v>11.57</v>
      </c>
      <c r="N9" s="21">
        <v>413.07</v>
      </c>
      <c r="O9" s="21">
        <v>2.78</v>
      </c>
      <c r="P9" s="21">
        <v>1308.95</v>
      </c>
      <c r="Q9" s="38">
        <v>8.8000000000000007</v>
      </c>
    </row>
    <row r="10" spans="1:18" x14ac:dyDescent="0.3">
      <c r="A10">
        <v>62</v>
      </c>
      <c r="B10" s="15" t="s">
        <v>36</v>
      </c>
      <c r="C10" s="15">
        <v>12454.55</v>
      </c>
      <c r="D10" s="29">
        <v>939.89</v>
      </c>
      <c r="E10" s="50">
        <v>7.55</v>
      </c>
      <c r="F10" s="51">
        <v>314.31</v>
      </c>
      <c r="G10" s="51">
        <v>2.52</v>
      </c>
      <c r="H10" s="51">
        <v>625.58000000000004</v>
      </c>
      <c r="I10" s="52">
        <v>5.0199999999999996</v>
      </c>
      <c r="J10" s="35">
        <v>62</v>
      </c>
      <c r="K10" s="53">
        <v>11979.81</v>
      </c>
      <c r="L10" s="36">
        <v>1273.47</v>
      </c>
      <c r="M10" s="37">
        <v>10.63</v>
      </c>
      <c r="N10" s="21">
        <v>359.42</v>
      </c>
      <c r="O10" s="21">
        <v>3</v>
      </c>
      <c r="P10" s="21">
        <v>914.05</v>
      </c>
      <c r="Q10" s="38">
        <v>7.63</v>
      </c>
    </row>
    <row r="11" spans="1:18" ht="15" x14ac:dyDescent="0.25">
      <c r="A11">
        <v>65</v>
      </c>
      <c r="B11" s="15" t="s">
        <v>37</v>
      </c>
      <c r="C11" s="15">
        <v>17541.05</v>
      </c>
      <c r="D11" s="29">
        <v>1677.94</v>
      </c>
      <c r="E11" s="50">
        <v>9.57</v>
      </c>
      <c r="F11" s="51">
        <v>447.08</v>
      </c>
      <c r="G11" s="51">
        <v>2.5499999999999998</v>
      </c>
      <c r="H11" s="51">
        <v>1230.8499999999999</v>
      </c>
      <c r="I11" s="52">
        <v>7.02</v>
      </c>
      <c r="J11" s="35">
        <v>65</v>
      </c>
      <c r="K11" s="53">
        <v>17383.12</v>
      </c>
      <c r="L11" s="36">
        <v>2190.7600000000002</v>
      </c>
      <c r="M11" s="37">
        <v>12.6</v>
      </c>
      <c r="N11" s="21">
        <v>603.45000000000005</v>
      </c>
      <c r="O11" s="21">
        <v>3.47</v>
      </c>
      <c r="P11" s="21">
        <v>1587.31</v>
      </c>
      <c r="Q11" s="38">
        <v>9.1300000000000008</v>
      </c>
    </row>
    <row r="12" spans="1:18" ht="15" x14ac:dyDescent="0.25">
      <c r="A12">
        <v>67</v>
      </c>
      <c r="B12" s="15" t="s">
        <v>38</v>
      </c>
      <c r="C12" s="15">
        <v>13894</v>
      </c>
      <c r="D12" s="29">
        <v>1564.91</v>
      </c>
      <c r="E12" s="50">
        <v>11.26</v>
      </c>
      <c r="F12" s="51">
        <v>484.92</v>
      </c>
      <c r="G12" s="51">
        <v>3.49</v>
      </c>
      <c r="H12" s="51">
        <v>1079.99</v>
      </c>
      <c r="I12" s="52">
        <v>7.77</v>
      </c>
      <c r="J12" s="35">
        <v>67</v>
      </c>
      <c r="K12" s="53">
        <v>13468.21</v>
      </c>
      <c r="L12" s="36">
        <v>1739.84</v>
      </c>
      <c r="M12" s="37">
        <v>12.92</v>
      </c>
      <c r="N12" s="21">
        <v>459.52</v>
      </c>
      <c r="O12" s="21">
        <v>3.41</v>
      </c>
      <c r="P12" s="21">
        <v>1280.32</v>
      </c>
      <c r="Q12" s="38">
        <v>9.51</v>
      </c>
    </row>
    <row r="13" spans="1:18" ht="15" x14ac:dyDescent="0.25">
      <c r="A13">
        <v>69</v>
      </c>
      <c r="B13" s="15" t="s">
        <v>39</v>
      </c>
      <c r="C13" s="15">
        <v>11512.48</v>
      </c>
      <c r="D13" s="29">
        <v>1106.76</v>
      </c>
      <c r="E13" s="50">
        <v>9.61</v>
      </c>
      <c r="F13" s="51">
        <v>284.2</v>
      </c>
      <c r="G13" s="51">
        <v>2.4700000000000002</v>
      </c>
      <c r="H13" s="51">
        <v>822.56</v>
      </c>
      <c r="I13" s="52">
        <v>7.14</v>
      </c>
      <c r="J13" s="35">
        <v>69</v>
      </c>
      <c r="K13" s="53">
        <v>10473.219999999999</v>
      </c>
      <c r="L13" s="36">
        <v>1282.31</v>
      </c>
      <c r="M13" s="37">
        <v>12.24</v>
      </c>
      <c r="N13" s="21">
        <v>360.49</v>
      </c>
      <c r="O13" s="21">
        <v>3.44</v>
      </c>
      <c r="P13" s="21">
        <v>921.82</v>
      </c>
      <c r="Q13" s="38">
        <v>8.8000000000000007</v>
      </c>
    </row>
    <row r="14" spans="1:18" ht="15" x14ac:dyDescent="0.25">
      <c r="A14">
        <v>70</v>
      </c>
      <c r="B14" s="15" t="s">
        <v>40</v>
      </c>
      <c r="C14" s="15">
        <v>14858.78</v>
      </c>
      <c r="D14" s="29">
        <v>1172.22</v>
      </c>
      <c r="E14" s="50">
        <v>7.89</v>
      </c>
      <c r="F14" s="51">
        <v>360.97</v>
      </c>
      <c r="G14" s="51">
        <v>2.4300000000000002</v>
      </c>
      <c r="H14" s="51">
        <v>811.25</v>
      </c>
      <c r="I14" s="52">
        <v>5.46</v>
      </c>
      <c r="J14" s="35">
        <v>70</v>
      </c>
      <c r="K14" s="53">
        <v>13596.58</v>
      </c>
      <c r="L14" s="36">
        <v>1857.45</v>
      </c>
      <c r="M14" s="37">
        <v>13.66</v>
      </c>
      <c r="N14" s="21">
        <v>514.21</v>
      </c>
      <c r="O14" s="21">
        <v>3.78</v>
      </c>
      <c r="P14" s="21">
        <v>1343.24</v>
      </c>
      <c r="Q14" s="38">
        <v>9.8800000000000008</v>
      </c>
    </row>
    <row r="15" spans="1:18" ht="15" x14ac:dyDescent="0.25">
      <c r="A15">
        <v>71</v>
      </c>
      <c r="B15" s="15" t="s">
        <v>41</v>
      </c>
      <c r="C15" s="15">
        <v>19525.18</v>
      </c>
      <c r="D15" s="29">
        <v>2008.73</v>
      </c>
      <c r="E15" s="50">
        <v>10.29</v>
      </c>
      <c r="F15" s="51">
        <v>528.26</v>
      </c>
      <c r="G15" s="51">
        <v>2.71</v>
      </c>
      <c r="H15" s="51">
        <v>1480.46</v>
      </c>
      <c r="I15" s="52">
        <v>7.58</v>
      </c>
      <c r="J15" s="35">
        <v>71</v>
      </c>
      <c r="K15" s="53">
        <v>19367.68</v>
      </c>
      <c r="L15" s="36">
        <v>2026.62</v>
      </c>
      <c r="M15" s="37">
        <v>10.46</v>
      </c>
      <c r="N15" s="21">
        <v>596.45000000000005</v>
      </c>
      <c r="O15" s="21">
        <v>3.08</v>
      </c>
      <c r="P15" s="21">
        <v>1430.18</v>
      </c>
      <c r="Q15" s="38">
        <v>7.38</v>
      </c>
    </row>
    <row r="16" spans="1:18" ht="15" x14ac:dyDescent="0.25">
      <c r="A16">
        <v>74</v>
      </c>
      <c r="B16" s="15" t="s">
        <v>42</v>
      </c>
      <c r="C16" s="15">
        <v>16196.32</v>
      </c>
      <c r="D16" s="29">
        <v>1562.74</v>
      </c>
      <c r="E16" s="50">
        <v>9.65</v>
      </c>
      <c r="F16" s="51">
        <v>381.51</v>
      </c>
      <c r="G16" s="51">
        <v>2.36</v>
      </c>
      <c r="H16" s="51">
        <v>1181.23</v>
      </c>
      <c r="I16" s="52">
        <v>7.29</v>
      </c>
      <c r="J16" s="35">
        <v>74</v>
      </c>
      <c r="K16" s="53">
        <v>14705.28</v>
      </c>
      <c r="L16" s="36">
        <v>1148.2</v>
      </c>
      <c r="M16" s="37">
        <v>7.81</v>
      </c>
      <c r="N16" s="21">
        <v>512.28</v>
      </c>
      <c r="O16" s="21">
        <v>3.48</v>
      </c>
      <c r="P16" s="21">
        <v>635.91999999999996</v>
      </c>
      <c r="Q16" s="38">
        <v>4.32</v>
      </c>
    </row>
    <row r="17" spans="1:17" ht="15" x14ac:dyDescent="0.25">
      <c r="A17">
        <v>75</v>
      </c>
      <c r="B17" s="15" t="s">
        <v>43</v>
      </c>
      <c r="C17" s="15">
        <v>13435.17</v>
      </c>
      <c r="D17" s="29">
        <v>1587.54</v>
      </c>
      <c r="E17" s="50">
        <v>11.82</v>
      </c>
      <c r="F17" s="51">
        <v>357.49</v>
      </c>
      <c r="G17" s="51">
        <v>2.66</v>
      </c>
      <c r="H17" s="51">
        <v>1230.05</v>
      </c>
      <c r="I17" s="52">
        <v>9.16</v>
      </c>
      <c r="J17" s="35">
        <v>75</v>
      </c>
      <c r="K17" s="53">
        <v>11521.69</v>
      </c>
      <c r="L17" s="36">
        <v>1772</v>
      </c>
      <c r="M17" s="37">
        <v>15.38</v>
      </c>
      <c r="N17" s="21">
        <v>453.31</v>
      </c>
      <c r="O17" s="21">
        <v>3.93</v>
      </c>
      <c r="P17" s="21">
        <v>1318.69</v>
      </c>
      <c r="Q17" s="38">
        <v>11.45</v>
      </c>
    </row>
    <row r="18" spans="1:17" ht="15.75" thickBot="1" x14ac:dyDescent="0.3">
      <c r="B18" s="15"/>
      <c r="C18" s="15">
        <v>175248.79</v>
      </c>
      <c r="D18" s="29">
        <v>17123.45</v>
      </c>
      <c r="E18" s="54">
        <v>9.77</v>
      </c>
      <c r="F18" s="55">
        <v>4572.3100000000004</v>
      </c>
      <c r="G18" s="55">
        <v>2.61</v>
      </c>
      <c r="H18" s="55">
        <v>12551.14</v>
      </c>
      <c r="I18" s="56">
        <v>7.16</v>
      </c>
      <c r="J18" s="42"/>
      <c r="K18" s="57">
        <v>165576.44</v>
      </c>
      <c r="L18" s="43">
        <v>19047.8</v>
      </c>
      <c r="M18" s="44">
        <v>11.5</v>
      </c>
      <c r="N18" s="45">
        <v>5278.64</v>
      </c>
      <c r="O18" s="45">
        <v>3.19</v>
      </c>
      <c r="P18" s="45">
        <v>13769.17</v>
      </c>
      <c r="Q18" s="46">
        <v>8.32</v>
      </c>
    </row>
  </sheetData>
  <mergeCells count="2">
    <mergeCell ref="E1:I1"/>
    <mergeCell ref="M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Alder</vt:lpstr>
      <vt:lpstr>Barnehager2</vt:lpstr>
      <vt:lpstr>Hjembaserte tjenester2</vt:lpstr>
      <vt:lpstr>NAV-ansatte2</vt:lpstr>
      <vt:lpstr>Barnevern 2</vt:lpstr>
      <vt:lpstr>Boliger2</vt:lpstr>
    </vt:vector>
  </TitlesOfParts>
  <Company>Oslo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Bettum</dc:creator>
  <cp:lastModifiedBy>Liv Stien Ulvmoen</cp:lastModifiedBy>
  <dcterms:created xsi:type="dcterms:W3CDTF">2016-09-02T06:48:48Z</dcterms:created>
  <dcterms:modified xsi:type="dcterms:W3CDTF">2016-10-20T08:06:15Z</dcterms:modified>
</cp:coreProperties>
</file>