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520" windowHeight="11025"/>
  </bookViews>
  <sheets>
    <sheet name="DPS0010 - sykefravær aggregert" sheetId="1" r:id="rId1"/>
    <sheet name="Barnehager" sheetId="2" r:id="rId2"/>
    <sheet name="Hjembaserte tjenester" sheetId="3" r:id="rId3"/>
    <sheet name="NAV-ansatte" sheetId="4" r:id="rId4"/>
    <sheet name="Barnevern" sheetId="5" r:id="rId5"/>
    <sheet name="Ark5" sheetId="6" r:id="rId6"/>
  </sheets>
  <definedNames>
    <definedName name="_xlnm._FilterDatabase" localSheetId="0" hidden="1">'DPS0010 - sykefravær aggregert'!$A$2:$P$2</definedName>
  </definedNames>
  <calcPr calcId="145621" forceFullCalc="1"/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3" i="3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3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3" i="4"/>
  <c r="T13" i="1" l="1"/>
  <c r="T27" i="1"/>
  <c r="T175" i="1"/>
  <c r="T195" i="1"/>
  <c r="T203" i="1"/>
  <c r="T211" i="1"/>
  <c r="T229" i="1"/>
  <c r="T237" i="1"/>
  <c r="T296" i="1"/>
  <c r="T311" i="1"/>
  <c r="T327" i="1"/>
  <c r="T335" i="1"/>
  <c r="T337" i="1"/>
  <c r="C18" i="5" l="1"/>
  <c r="F18" i="5"/>
  <c r="H18" i="5"/>
  <c r="J18" i="5"/>
  <c r="K18" i="5"/>
  <c r="M18" i="5"/>
  <c r="O18" i="5"/>
  <c r="B18" i="5"/>
  <c r="D18" i="4"/>
  <c r="E18" i="4"/>
  <c r="C18" i="4"/>
  <c r="I18" i="4" s="1"/>
  <c r="I18" i="5" l="1"/>
  <c r="E18" i="5"/>
  <c r="Q18" i="5" s="1"/>
  <c r="G18" i="5"/>
  <c r="K10" i="1"/>
  <c r="K11" i="1"/>
  <c r="K12" i="1"/>
  <c r="K15" i="1"/>
  <c r="K16" i="1"/>
  <c r="K17" i="1"/>
  <c r="K18" i="1"/>
  <c r="K19" i="1"/>
  <c r="K20" i="1"/>
  <c r="K22" i="1"/>
  <c r="K23" i="1"/>
  <c r="K24" i="1"/>
  <c r="K25" i="1"/>
  <c r="K26" i="1"/>
  <c r="K29" i="1"/>
  <c r="K30" i="1"/>
  <c r="K31" i="1"/>
  <c r="K32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4" i="1"/>
  <c r="K146" i="1"/>
  <c r="K147" i="1"/>
  <c r="K148" i="1"/>
  <c r="K149" i="1"/>
  <c r="K150" i="1"/>
  <c r="K151" i="1"/>
  <c r="K152" i="1"/>
  <c r="K154" i="1"/>
  <c r="K155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7" i="1"/>
  <c r="K178" i="1"/>
  <c r="K179" i="1"/>
  <c r="K180" i="1"/>
  <c r="K181" i="1"/>
  <c r="K183" i="1"/>
  <c r="K184" i="1"/>
  <c r="K185" i="1"/>
  <c r="K186" i="1"/>
  <c r="K187" i="1"/>
  <c r="K188" i="1"/>
  <c r="K190" i="1"/>
  <c r="K191" i="1"/>
  <c r="K192" i="1"/>
  <c r="K193" i="1"/>
  <c r="K194" i="1"/>
  <c r="K197" i="1"/>
  <c r="K198" i="1"/>
  <c r="K199" i="1"/>
  <c r="K200" i="1"/>
  <c r="K201" i="1"/>
  <c r="K202" i="1"/>
  <c r="K205" i="1"/>
  <c r="K206" i="1"/>
  <c r="K207" i="1"/>
  <c r="K208" i="1"/>
  <c r="K209" i="1"/>
  <c r="K210" i="1"/>
  <c r="K213" i="1"/>
  <c r="K214" i="1"/>
  <c r="K215" i="1"/>
  <c r="K216" i="1"/>
  <c r="K217" i="1"/>
  <c r="K219" i="1"/>
  <c r="K220" i="1"/>
  <c r="K221" i="1"/>
  <c r="K222" i="1"/>
  <c r="K223" i="1"/>
  <c r="K225" i="1"/>
  <c r="K226" i="1"/>
  <c r="K227" i="1"/>
  <c r="K228" i="1"/>
  <c r="K231" i="1"/>
  <c r="K232" i="1"/>
  <c r="K233" i="1"/>
  <c r="K234" i="1"/>
  <c r="K235" i="1"/>
  <c r="K238" i="1"/>
  <c r="K239" i="1"/>
  <c r="K240" i="1"/>
  <c r="K241" i="1"/>
  <c r="K242" i="1"/>
  <c r="K243" i="1"/>
  <c r="K245" i="1"/>
  <c r="K246" i="1"/>
  <c r="K247" i="1"/>
  <c r="K248" i="1"/>
  <c r="K249" i="1"/>
  <c r="K251" i="1"/>
  <c r="K252" i="1"/>
  <c r="K253" i="1"/>
  <c r="K254" i="1"/>
  <c r="K255" i="1"/>
  <c r="K257" i="1"/>
  <c r="K258" i="1"/>
  <c r="K259" i="1"/>
  <c r="K260" i="1"/>
  <c r="K261" i="1"/>
  <c r="K262" i="1"/>
  <c r="K264" i="1"/>
  <c r="K265" i="1"/>
  <c r="K266" i="1"/>
  <c r="K267" i="1"/>
  <c r="K268" i="1"/>
  <c r="K270" i="1"/>
  <c r="K271" i="1"/>
  <c r="K272" i="1"/>
  <c r="K273" i="1"/>
  <c r="K274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8" i="1"/>
  <c r="K299" i="1"/>
  <c r="K300" i="1"/>
  <c r="K301" i="1"/>
  <c r="K302" i="1"/>
  <c r="K303" i="1"/>
  <c r="K304" i="1"/>
  <c r="K306" i="1"/>
  <c r="K307" i="1"/>
  <c r="K308" i="1"/>
  <c r="K309" i="1"/>
  <c r="K310" i="1"/>
  <c r="K313" i="1"/>
  <c r="K314" i="1"/>
  <c r="K315" i="1"/>
  <c r="K316" i="1"/>
  <c r="K317" i="1"/>
  <c r="K318" i="1"/>
  <c r="K319" i="1"/>
  <c r="K321" i="1"/>
  <c r="K322" i="1"/>
  <c r="K323" i="1"/>
  <c r="K324" i="1"/>
  <c r="K325" i="1"/>
  <c r="K326" i="1"/>
  <c r="K329" i="1"/>
  <c r="K330" i="1"/>
  <c r="K331" i="1"/>
  <c r="K332" i="1"/>
  <c r="K333" i="1"/>
  <c r="K334" i="1"/>
  <c r="K338" i="1"/>
  <c r="K339" i="1"/>
  <c r="K340" i="1"/>
  <c r="K341" i="1"/>
  <c r="K342" i="1"/>
  <c r="K343" i="1"/>
  <c r="I10" i="1"/>
  <c r="I11" i="1"/>
  <c r="I12" i="1"/>
  <c r="I15" i="1"/>
  <c r="I16" i="1"/>
  <c r="I17" i="1"/>
  <c r="I18" i="1"/>
  <c r="I19" i="1"/>
  <c r="I20" i="1"/>
  <c r="I22" i="1"/>
  <c r="I23" i="1"/>
  <c r="I24" i="1"/>
  <c r="I25" i="1"/>
  <c r="I26" i="1"/>
  <c r="I29" i="1"/>
  <c r="I30" i="1"/>
  <c r="I31" i="1"/>
  <c r="I32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I103" i="1"/>
  <c r="I104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7" i="1"/>
  <c r="I128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6" i="1"/>
  <c r="I147" i="1"/>
  <c r="I148" i="1"/>
  <c r="I149" i="1"/>
  <c r="I150" i="1"/>
  <c r="I151" i="1"/>
  <c r="I152" i="1"/>
  <c r="I154" i="1"/>
  <c r="I155" i="1"/>
  <c r="I156" i="1"/>
  <c r="I157" i="1"/>
  <c r="I158" i="1"/>
  <c r="I159" i="1"/>
  <c r="I160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7" i="1"/>
  <c r="I178" i="1"/>
  <c r="I179" i="1"/>
  <c r="I180" i="1"/>
  <c r="I181" i="1"/>
  <c r="I183" i="1"/>
  <c r="I184" i="1"/>
  <c r="I185" i="1"/>
  <c r="I186" i="1"/>
  <c r="I187" i="1"/>
  <c r="I188" i="1"/>
  <c r="I190" i="1"/>
  <c r="I191" i="1"/>
  <c r="I192" i="1"/>
  <c r="I193" i="1"/>
  <c r="I194" i="1"/>
  <c r="I197" i="1"/>
  <c r="I198" i="1"/>
  <c r="I199" i="1"/>
  <c r="I200" i="1"/>
  <c r="I201" i="1"/>
  <c r="I202" i="1"/>
  <c r="I205" i="1"/>
  <c r="I206" i="1"/>
  <c r="I207" i="1"/>
  <c r="I208" i="1"/>
  <c r="I209" i="1"/>
  <c r="I210" i="1"/>
  <c r="I213" i="1"/>
  <c r="I214" i="1"/>
  <c r="I215" i="1"/>
  <c r="I216" i="1"/>
  <c r="I217" i="1"/>
  <c r="I219" i="1"/>
  <c r="I220" i="1"/>
  <c r="I221" i="1"/>
  <c r="I222" i="1"/>
  <c r="I223" i="1"/>
  <c r="I225" i="1"/>
  <c r="I226" i="1"/>
  <c r="I227" i="1"/>
  <c r="I228" i="1"/>
  <c r="I231" i="1"/>
  <c r="I232" i="1"/>
  <c r="I233" i="1"/>
  <c r="I234" i="1"/>
  <c r="I235" i="1"/>
  <c r="I238" i="1"/>
  <c r="I239" i="1"/>
  <c r="I240" i="1"/>
  <c r="I241" i="1"/>
  <c r="I242" i="1"/>
  <c r="I243" i="1"/>
  <c r="I245" i="1"/>
  <c r="I246" i="1"/>
  <c r="I247" i="1"/>
  <c r="I248" i="1"/>
  <c r="I249" i="1"/>
  <c r="I251" i="1"/>
  <c r="I252" i="1"/>
  <c r="I253" i="1"/>
  <c r="I254" i="1"/>
  <c r="I255" i="1"/>
  <c r="I257" i="1"/>
  <c r="I258" i="1"/>
  <c r="I259" i="1"/>
  <c r="I260" i="1"/>
  <c r="I261" i="1"/>
  <c r="I262" i="1"/>
  <c r="I264" i="1"/>
  <c r="I265" i="1"/>
  <c r="I266" i="1"/>
  <c r="I267" i="1"/>
  <c r="I268" i="1"/>
  <c r="I270" i="1"/>
  <c r="I271" i="1"/>
  <c r="I272" i="1"/>
  <c r="I273" i="1"/>
  <c r="I274" i="1"/>
  <c r="I276" i="1"/>
  <c r="I277" i="1"/>
  <c r="I278" i="1"/>
  <c r="I279" i="1"/>
  <c r="I280" i="1"/>
  <c r="I281" i="1"/>
  <c r="I283" i="1"/>
  <c r="I284" i="1"/>
  <c r="I285" i="1"/>
  <c r="I286" i="1"/>
  <c r="I287" i="1"/>
  <c r="I288" i="1"/>
  <c r="I289" i="1"/>
  <c r="I291" i="1"/>
  <c r="I292" i="1"/>
  <c r="I293" i="1"/>
  <c r="I294" i="1"/>
  <c r="I295" i="1"/>
  <c r="I298" i="1"/>
  <c r="I299" i="1"/>
  <c r="I300" i="1"/>
  <c r="I301" i="1"/>
  <c r="I302" i="1"/>
  <c r="I303" i="1"/>
  <c r="I304" i="1"/>
  <c r="I306" i="1"/>
  <c r="I307" i="1"/>
  <c r="I308" i="1"/>
  <c r="I309" i="1"/>
  <c r="I310" i="1"/>
  <c r="I313" i="1"/>
  <c r="I314" i="1"/>
  <c r="I315" i="1"/>
  <c r="I316" i="1"/>
  <c r="I317" i="1"/>
  <c r="I318" i="1"/>
  <c r="I319" i="1"/>
  <c r="I321" i="1"/>
  <c r="I322" i="1"/>
  <c r="I323" i="1"/>
  <c r="I324" i="1"/>
  <c r="I325" i="1"/>
  <c r="I326" i="1"/>
  <c r="I329" i="1"/>
  <c r="I330" i="1"/>
  <c r="I331" i="1"/>
  <c r="I332" i="1"/>
  <c r="I333" i="1"/>
  <c r="I334" i="1"/>
  <c r="I338" i="1"/>
  <c r="I339" i="1"/>
  <c r="I340" i="1"/>
  <c r="I341" i="1"/>
  <c r="I342" i="1"/>
  <c r="I343" i="1"/>
  <c r="G10" i="1"/>
  <c r="T10" i="1" s="1"/>
  <c r="G11" i="1"/>
  <c r="T11" i="1" s="1"/>
  <c r="G12" i="1"/>
  <c r="T12" i="1" s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2" i="1"/>
  <c r="T22" i="1" s="1"/>
  <c r="G23" i="1"/>
  <c r="T23" i="1" s="1"/>
  <c r="G24" i="1"/>
  <c r="T24" i="1" s="1"/>
  <c r="G25" i="1"/>
  <c r="T25" i="1" s="1"/>
  <c r="G26" i="1"/>
  <c r="T26" i="1" s="1"/>
  <c r="G29" i="1"/>
  <c r="T29" i="1" s="1"/>
  <c r="G30" i="1"/>
  <c r="T30" i="1" s="1"/>
  <c r="G31" i="1"/>
  <c r="T31" i="1" s="1"/>
  <c r="G32" i="1"/>
  <c r="T32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40" i="1"/>
  <c r="T40" i="1" s="1"/>
  <c r="G42" i="1"/>
  <c r="T42" i="1" s="1"/>
  <c r="G43" i="1"/>
  <c r="T43" i="1" s="1"/>
  <c r="G44" i="1"/>
  <c r="T44" i="1" s="1"/>
  <c r="G45" i="1"/>
  <c r="T45" i="1" s="1"/>
  <c r="G46" i="1"/>
  <c r="T46" i="1" s="1"/>
  <c r="G47" i="1"/>
  <c r="T47" i="1" s="1"/>
  <c r="G48" i="1"/>
  <c r="T48" i="1" s="1"/>
  <c r="G50" i="1"/>
  <c r="T50" i="1" s="1"/>
  <c r="G51" i="1"/>
  <c r="T51" i="1" s="1"/>
  <c r="G52" i="1"/>
  <c r="T52" i="1" s="1"/>
  <c r="G53" i="1"/>
  <c r="T53" i="1" s="1"/>
  <c r="G54" i="1"/>
  <c r="T54" i="1" s="1"/>
  <c r="G55" i="1"/>
  <c r="T55" i="1" s="1"/>
  <c r="G56" i="1"/>
  <c r="T56" i="1" s="1"/>
  <c r="G58" i="1"/>
  <c r="T58" i="1" s="1"/>
  <c r="G59" i="1"/>
  <c r="T59" i="1" s="1"/>
  <c r="G60" i="1"/>
  <c r="T60" i="1" s="1"/>
  <c r="G61" i="1"/>
  <c r="T61" i="1" s="1"/>
  <c r="G62" i="1"/>
  <c r="T62" i="1" s="1"/>
  <c r="G63" i="1"/>
  <c r="T63" i="1" s="1"/>
  <c r="G64" i="1"/>
  <c r="T64" i="1" s="1"/>
  <c r="G66" i="1"/>
  <c r="T66" i="1" s="1"/>
  <c r="G67" i="1"/>
  <c r="T67" i="1" s="1"/>
  <c r="G68" i="1"/>
  <c r="T68" i="1" s="1"/>
  <c r="G69" i="1"/>
  <c r="T69" i="1" s="1"/>
  <c r="G70" i="1"/>
  <c r="T70" i="1" s="1"/>
  <c r="G71" i="1"/>
  <c r="T71" i="1" s="1"/>
  <c r="G72" i="1"/>
  <c r="T72" i="1" s="1"/>
  <c r="G74" i="1"/>
  <c r="T74" i="1" s="1"/>
  <c r="G75" i="1"/>
  <c r="T75" i="1" s="1"/>
  <c r="G76" i="1"/>
  <c r="T76" i="1" s="1"/>
  <c r="G77" i="1"/>
  <c r="T77" i="1" s="1"/>
  <c r="G78" i="1"/>
  <c r="T78" i="1" s="1"/>
  <c r="G79" i="1"/>
  <c r="T79" i="1" s="1"/>
  <c r="G80" i="1"/>
  <c r="T80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88" i="1"/>
  <c r="T88" i="1" s="1"/>
  <c r="G90" i="1"/>
  <c r="T90" i="1" s="1"/>
  <c r="G91" i="1"/>
  <c r="T91" i="1" s="1"/>
  <c r="G92" i="1"/>
  <c r="T92" i="1" s="1"/>
  <c r="G93" i="1"/>
  <c r="T93" i="1" s="1"/>
  <c r="G94" i="1"/>
  <c r="T94" i="1" s="1"/>
  <c r="G95" i="1"/>
  <c r="T95" i="1" s="1"/>
  <c r="G96" i="1"/>
  <c r="T96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04" i="1"/>
  <c r="T104" i="1" s="1"/>
  <c r="G106" i="1"/>
  <c r="T106" i="1" s="1"/>
  <c r="G107" i="1"/>
  <c r="T107" i="1" s="1"/>
  <c r="G108" i="1"/>
  <c r="T108" i="1" s="1"/>
  <c r="G109" i="1"/>
  <c r="T109" i="1" s="1"/>
  <c r="G110" i="1"/>
  <c r="T110" i="1" s="1"/>
  <c r="G111" i="1"/>
  <c r="T111" i="1" s="1"/>
  <c r="G112" i="1"/>
  <c r="T112" i="1" s="1"/>
  <c r="G114" i="1"/>
  <c r="T114" i="1" s="1"/>
  <c r="G115" i="1"/>
  <c r="T115" i="1" s="1"/>
  <c r="G116" i="1"/>
  <c r="T116" i="1" s="1"/>
  <c r="G117" i="1"/>
  <c r="T117" i="1" s="1"/>
  <c r="G118" i="1"/>
  <c r="T118" i="1" s="1"/>
  <c r="G119" i="1"/>
  <c r="T119" i="1" s="1"/>
  <c r="G120" i="1"/>
  <c r="T120" i="1" s="1"/>
  <c r="G122" i="1"/>
  <c r="T122" i="1" s="1"/>
  <c r="G123" i="1"/>
  <c r="T123" i="1" s="1"/>
  <c r="G124" i="1"/>
  <c r="T124" i="1" s="1"/>
  <c r="G125" i="1"/>
  <c r="T125" i="1" s="1"/>
  <c r="G126" i="1"/>
  <c r="T126" i="1" s="1"/>
  <c r="G127" i="1"/>
  <c r="T127" i="1" s="1"/>
  <c r="G128" i="1"/>
  <c r="T128" i="1" s="1"/>
  <c r="G130" i="1"/>
  <c r="T130" i="1" s="1"/>
  <c r="G131" i="1"/>
  <c r="T131" i="1" s="1"/>
  <c r="G132" i="1"/>
  <c r="T132" i="1" s="1"/>
  <c r="G133" i="1"/>
  <c r="T133" i="1" s="1"/>
  <c r="G134" i="1"/>
  <c r="T134" i="1" s="1"/>
  <c r="G135" i="1"/>
  <c r="T135" i="1" s="1"/>
  <c r="G136" i="1"/>
  <c r="T136" i="1" s="1"/>
  <c r="G138" i="1"/>
  <c r="T138" i="1" s="1"/>
  <c r="G139" i="1"/>
  <c r="T139" i="1" s="1"/>
  <c r="G140" i="1"/>
  <c r="T140" i="1" s="1"/>
  <c r="G141" i="1"/>
  <c r="T141" i="1" s="1"/>
  <c r="G142" i="1"/>
  <c r="T142" i="1" s="1"/>
  <c r="G143" i="1"/>
  <c r="T143" i="1" s="1"/>
  <c r="G144" i="1"/>
  <c r="T144" i="1" s="1"/>
  <c r="G146" i="1"/>
  <c r="T146" i="1" s="1"/>
  <c r="G147" i="1"/>
  <c r="T147" i="1" s="1"/>
  <c r="G148" i="1"/>
  <c r="T148" i="1" s="1"/>
  <c r="G149" i="1"/>
  <c r="T149" i="1" s="1"/>
  <c r="G150" i="1"/>
  <c r="T150" i="1" s="1"/>
  <c r="G151" i="1"/>
  <c r="T151" i="1" s="1"/>
  <c r="G152" i="1"/>
  <c r="T152" i="1" s="1"/>
  <c r="G154" i="1"/>
  <c r="T154" i="1" s="1"/>
  <c r="G155" i="1"/>
  <c r="T155" i="1" s="1"/>
  <c r="G156" i="1"/>
  <c r="T156" i="1" s="1"/>
  <c r="G157" i="1"/>
  <c r="T157" i="1" s="1"/>
  <c r="G158" i="1"/>
  <c r="T158" i="1" s="1"/>
  <c r="G159" i="1"/>
  <c r="T159" i="1" s="1"/>
  <c r="G160" i="1"/>
  <c r="T160" i="1" s="1"/>
  <c r="G162" i="1"/>
  <c r="T162" i="1" s="1"/>
  <c r="G163" i="1"/>
  <c r="T163" i="1" s="1"/>
  <c r="G164" i="1"/>
  <c r="T164" i="1" s="1"/>
  <c r="G165" i="1"/>
  <c r="T165" i="1" s="1"/>
  <c r="G166" i="1"/>
  <c r="T166" i="1" s="1"/>
  <c r="G167" i="1"/>
  <c r="T167" i="1" s="1"/>
  <c r="G168" i="1"/>
  <c r="T168" i="1" s="1"/>
  <c r="G170" i="1"/>
  <c r="T170" i="1" s="1"/>
  <c r="G171" i="1"/>
  <c r="T171" i="1" s="1"/>
  <c r="G172" i="1"/>
  <c r="T172" i="1" s="1"/>
  <c r="G173" i="1"/>
  <c r="T173" i="1" s="1"/>
  <c r="G174" i="1"/>
  <c r="T174" i="1" s="1"/>
  <c r="G177" i="1"/>
  <c r="T177" i="1" s="1"/>
  <c r="G178" i="1"/>
  <c r="T178" i="1" s="1"/>
  <c r="G179" i="1"/>
  <c r="T179" i="1" s="1"/>
  <c r="G180" i="1"/>
  <c r="T180" i="1" s="1"/>
  <c r="G181" i="1"/>
  <c r="T181" i="1" s="1"/>
  <c r="G183" i="1"/>
  <c r="T183" i="1" s="1"/>
  <c r="G184" i="1"/>
  <c r="T184" i="1" s="1"/>
  <c r="G185" i="1"/>
  <c r="T185" i="1" s="1"/>
  <c r="G186" i="1"/>
  <c r="T186" i="1" s="1"/>
  <c r="G187" i="1"/>
  <c r="T187" i="1" s="1"/>
  <c r="G188" i="1"/>
  <c r="T188" i="1" s="1"/>
  <c r="G190" i="1"/>
  <c r="T190" i="1" s="1"/>
  <c r="G191" i="1"/>
  <c r="T191" i="1" s="1"/>
  <c r="G192" i="1"/>
  <c r="T192" i="1" s="1"/>
  <c r="G193" i="1"/>
  <c r="T193" i="1" s="1"/>
  <c r="G194" i="1"/>
  <c r="T194" i="1" s="1"/>
  <c r="G197" i="1"/>
  <c r="T197" i="1" s="1"/>
  <c r="G198" i="1"/>
  <c r="T198" i="1" s="1"/>
  <c r="G199" i="1"/>
  <c r="T199" i="1" s="1"/>
  <c r="G200" i="1"/>
  <c r="T200" i="1" s="1"/>
  <c r="G201" i="1"/>
  <c r="T201" i="1" s="1"/>
  <c r="G202" i="1"/>
  <c r="T202" i="1" s="1"/>
  <c r="G205" i="1"/>
  <c r="T205" i="1" s="1"/>
  <c r="G206" i="1"/>
  <c r="T206" i="1" s="1"/>
  <c r="G207" i="1"/>
  <c r="T207" i="1" s="1"/>
  <c r="G208" i="1"/>
  <c r="T208" i="1" s="1"/>
  <c r="G209" i="1"/>
  <c r="T209" i="1" s="1"/>
  <c r="G210" i="1"/>
  <c r="T210" i="1" s="1"/>
  <c r="G213" i="1"/>
  <c r="T213" i="1" s="1"/>
  <c r="G214" i="1"/>
  <c r="T214" i="1" s="1"/>
  <c r="G215" i="1"/>
  <c r="T215" i="1" s="1"/>
  <c r="G216" i="1"/>
  <c r="T216" i="1" s="1"/>
  <c r="G217" i="1"/>
  <c r="T217" i="1" s="1"/>
  <c r="G219" i="1"/>
  <c r="T219" i="1" s="1"/>
  <c r="G220" i="1"/>
  <c r="T220" i="1" s="1"/>
  <c r="G221" i="1"/>
  <c r="T221" i="1" s="1"/>
  <c r="G222" i="1"/>
  <c r="T222" i="1" s="1"/>
  <c r="G223" i="1"/>
  <c r="T223" i="1" s="1"/>
  <c r="G225" i="1"/>
  <c r="T225" i="1" s="1"/>
  <c r="G226" i="1"/>
  <c r="T226" i="1" s="1"/>
  <c r="G227" i="1"/>
  <c r="T227" i="1" s="1"/>
  <c r="G228" i="1"/>
  <c r="T228" i="1" s="1"/>
  <c r="G231" i="1"/>
  <c r="T231" i="1" s="1"/>
  <c r="G232" i="1"/>
  <c r="T232" i="1" s="1"/>
  <c r="G233" i="1"/>
  <c r="T233" i="1" s="1"/>
  <c r="G234" i="1"/>
  <c r="T234" i="1" s="1"/>
  <c r="G235" i="1"/>
  <c r="T235" i="1" s="1"/>
  <c r="G238" i="1"/>
  <c r="T238" i="1" s="1"/>
  <c r="G239" i="1"/>
  <c r="T239" i="1" s="1"/>
  <c r="G240" i="1"/>
  <c r="T240" i="1" s="1"/>
  <c r="G241" i="1"/>
  <c r="T241" i="1" s="1"/>
  <c r="G242" i="1"/>
  <c r="T242" i="1" s="1"/>
  <c r="G243" i="1"/>
  <c r="T243" i="1" s="1"/>
  <c r="G245" i="1"/>
  <c r="T245" i="1" s="1"/>
  <c r="G246" i="1"/>
  <c r="T246" i="1" s="1"/>
  <c r="G247" i="1"/>
  <c r="T247" i="1" s="1"/>
  <c r="G248" i="1"/>
  <c r="T248" i="1" s="1"/>
  <c r="G249" i="1"/>
  <c r="T249" i="1" s="1"/>
  <c r="G251" i="1"/>
  <c r="T251" i="1" s="1"/>
  <c r="G252" i="1"/>
  <c r="T252" i="1" s="1"/>
  <c r="G253" i="1"/>
  <c r="T253" i="1" s="1"/>
  <c r="G254" i="1"/>
  <c r="T254" i="1" s="1"/>
  <c r="G255" i="1"/>
  <c r="T255" i="1" s="1"/>
  <c r="G257" i="1"/>
  <c r="T257" i="1" s="1"/>
  <c r="G258" i="1"/>
  <c r="T258" i="1" s="1"/>
  <c r="G259" i="1"/>
  <c r="T259" i="1" s="1"/>
  <c r="G260" i="1"/>
  <c r="T260" i="1" s="1"/>
  <c r="G261" i="1"/>
  <c r="T261" i="1" s="1"/>
  <c r="G262" i="1"/>
  <c r="T262" i="1" s="1"/>
  <c r="G264" i="1"/>
  <c r="T264" i="1" s="1"/>
  <c r="G265" i="1"/>
  <c r="T265" i="1" s="1"/>
  <c r="G266" i="1"/>
  <c r="T266" i="1" s="1"/>
  <c r="G267" i="1"/>
  <c r="T267" i="1" s="1"/>
  <c r="G268" i="1"/>
  <c r="T268" i="1" s="1"/>
  <c r="G270" i="1"/>
  <c r="T270" i="1" s="1"/>
  <c r="G271" i="1"/>
  <c r="T271" i="1" s="1"/>
  <c r="G272" i="1"/>
  <c r="T272" i="1" s="1"/>
  <c r="G273" i="1"/>
  <c r="T273" i="1" s="1"/>
  <c r="G274" i="1"/>
  <c r="T274" i="1" s="1"/>
  <c r="G276" i="1"/>
  <c r="T276" i="1" s="1"/>
  <c r="G277" i="1"/>
  <c r="T277" i="1" s="1"/>
  <c r="G278" i="1"/>
  <c r="T278" i="1" s="1"/>
  <c r="G279" i="1"/>
  <c r="T279" i="1" s="1"/>
  <c r="G280" i="1"/>
  <c r="T280" i="1" s="1"/>
  <c r="G281" i="1"/>
  <c r="T281" i="1" s="1"/>
  <c r="G283" i="1"/>
  <c r="T283" i="1" s="1"/>
  <c r="G284" i="1"/>
  <c r="T284" i="1" s="1"/>
  <c r="G285" i="1"/>
  <c r="T285" i="1" s="1"/>
  <c r="G286" i="1"/>
  <c r="T286" i="1" s="1"/>
  <c r="G287" i="1"/>
  <c r="T287" i="1" s="1"/>
  <c r="G288" i="1"/>
  <c r="T288" i="1" s="1"/>
  <c r="G289" i="1"/>
  <c r="T289" i="1" s="1"/>
  <c r="G291" i="1"/>
  <c r="T291" i="1" s="1"/>
  <c r="G292" i="1"/>
  <c r="T292" i="1" s="1"/>
  <c r="G293" i="1"/>
  <c r="T293" i="1" s="1"/>
  <c r="G294" i="1"/>
  <c r="T294" i="1" s="1"/>
  <c r="G295" i="1"/>
  <c r="T295" i="1" s="1"/>
  <c r="G298" i="1"/>
  <c r="T298" i="1" s="1"/>
  <c r="G299" i="1"/>
  <c r="T299" i="1" s="1"/>
  <c r="G300" i="1"/>
  <c r="T300" i="1" s="1"/>
  <c r="G301" i="1"/>
  <c r="T301" i="1" s="1"/>
  <c r="G302" i="1"/>
  <c r="T302" i="1" s="1"/>
  <c r="G303" i="1"/>
  <c r="T303" i="1" s="1"/>
  <c r="G304" i="1"/>
  <c r="T304" i="1" s="1"/>
  <c r="G306" i="1"/>
  <c r="T306" i="1" s="1"/>
  <c r="G307" i="1"/>
  <c r="T307" i="1" s="1"/>
  <c r="G308" i="1"/>
  <c r="T308" i="1" s="1"/>
  <c r="G309" i="1"/>
  <c r="T309" i="1" s="1"/>
  <c r="G310" i="1"/>
  <c r="T310" i="1" s="1"/>
  <c r="G313" i="1"/>
  <c r="T313" i="1" s="1"/>
  <c r="G314" i="1"/>
  <c r="T314" i="1" s="1"/>
  <c r="G315" i="1"/>
  <c r="T315" i="1" s="1"/>
  <c r="G316" i="1"/>
  <c r="T316" i="1" s="1"/>
  <c r="G317" i="1"/>
  <c r="T317" i="1" s="1"/>
  <c r="G318" i="1"/>
  <c r="T318" i="1" s="1"/>
  <c r="G319" i="1"/>
  <c r="T319" i="1" s="1"/>
  <c r="G321" i="1"/>
  <c r="T321" i="1" s="1"/>
  <c r="G322" i="1"/>
  <c r="T322" i="1" s="1"/>
  <c r="G323" i="1"/>
  <c r="T323" i="1" s="1"/>
  <c r="G324" i="1"/>
  <c r="T324" i="1" s="1"/>
  <c r="G325" i="1"/>
  <c r="T325" i="1" s="1"/>
  <c r="G326" i="1"/>
  <c r="T326" i="1" s="1"/>
  <c r="G329" i="1"/>
  <c r="T329" i="1" s="1"/>
  <c r="G330" i="1"/>
  <c r="T330" i="1" s="1"/>
  <c r="G331" i="1"/>
  <c r="T331" i="1" s="1"/>
  <c r="G332" i="1"/>
  <c r="T332" i="1" s="1"/>
  <c r="G333" i="1"/>
  <c r="T333" i="1" s="1"/>
  <c r="G334" i="1"/>
  <c r="T334" i="1" s="1"/>
  <c r="G338" i="1"/>
  <c r="T338" i="1" s="1"/>
  <c r="G339" i="1"/>
  <c r="T339" i="1" s="1"/>
  <c r="G340" i="1"/>
  <c r="T340" i="1" s="1"/>
  <c r="G341" i="1"/>
  <c r="T341" i="1" s="1"/>
  <c r="G342" i="1"/>
  <c r="T342" i="1" s="1"/>
  <c r="G343" i="1"/>
  <c r="T343" i="1" s="1"/>
  <c r="P344" i="1"/>
  <c r="O344" i="1"/>
  <c r="J344" i="1"/>
  <c r="H344" i="1"/>
  <c r="F344" i="1"/>
  <c r="E344" i="1"/>
  <c r="P336" i="1"/>
  <c r="O336" i="1"/>
  <c r="J336" i="1"/>
  <c r="H336" i="1"/>
  <c r="F336" i="1"/>
  <c r="E336" i="1"/>
  <c r="P328" i="1"/>
  <c r="O328" i="1"/>
  <c r="J328" i="1"/>
  <c r="H328" i="1"/>
  <c r="F328" i="1"/>
  <c r="E328" i="1"/>
  <c r="P320" i="1"/>
  <c r="O320" i="1"/>
  <c r="J320" i="1"/>
  <c r="H320" i="1"/>
  <c r="F320" i="1"/>
  <c r="E320" i="1"/>
  <c r="P312" i="1"/>
  <c r="O312" i="1"/>
  <c r="J312" i="1"/>
  <c r="H312" i="1"/>
  <c r="F312" i="1"/>
  <c r="E312" i="1"/>
  <c r="P305" i="1"/>
  <c r="O305" i="1"/>
  <c r="J305" i="1"/>
  <c r="H305" i="1"/>
  <c r="F305" i="1"/>
  <c r="E305" i="1"/>
  <c r="P297" i="1"/>
  <c r="O297" i="1"/>
  <c r="J297" i="1"/>
  <c r="H297" i="1"/>
  <c r="F297" i="1"/>
  <c r="E297" i="1"/>
  <c r="P290" i="1"/>
  <c r="O290" i="1"/>
  <c r="J290" i="1"/>
  <c r="H290" i="1"/>
  <c r="F290" i="1"/>
  <c r="E290" i="1"/>
  <c r="P282" i="1"/>
  <c r="O282" i="1"/>
  <c r="J282" i="1"/>
  <c r="H282" i="1"/>
  <c r="F282" i="1"/>
  <c r="E282" i="1"/>
  <c r="P275" i="1"/>
  <c r="O275" i="1"/>
  <c r="J275" i="1"/>
  <c r="H275" i="1"/>
  <c r="F275" i="1"/>
  <c r="E275" i="1"/>
  <c r="P269" i="1"/>
  <c r="O269" i="1"/>
  <c r="J269" i="1"/>
  <c r="H269" i="1"/>
  <c r="F269" i="1"/>
  <c r="E269" i="1"/>
  <c r="P263" i="1"/>
  <c r="O263" i="1"/>
  <c r="J263" i="1"/>
  <c r="H263" i="1"/>
  <c r="F263" i="1"/>
  <c r="E263" i="1"/>
  <c r="P256" i="1"/>
  <c r="O256" i="1"/>
  <c r="J256" i="1"/>
  <c r="H256" i="1"/>
  <c r="F256" i="1"/>
  <c r="E256" i="1"/>
  <c r="P250" i="1"/>
  <c r="O250" i="1"/>
  <c r="J250" i="1"/>
  <c r="H250" i="1"/>
  <c r="F250" i="1"/>
  <c r="E250" i="1"/>
  <c r="P244" i="1"/>
  <c r="O244" i="1"/>
  <c r="J244" i="1"/>
  <c r="H244" i="1"/>
  <c r="F244" i="1"/>
  <c r="E244" i="1"/>
  <c r="P236" i="1"/>
  <c r="O236" i="1"/>
  <c r="J236" i="1"/>
  <c r="H236" i="1"/>
  <c r="F236" i="1"/>
  <c r="E236" i="1"/>
  <c r="P230" i="1"/>
  <c r="O230" i="1"/>
  <c r="J230" i="1"/>
  <c r="H230" i="1"/>
  <c r="F230" i="1"/>
  <c r="E230" i="1"/>
  <c r="P224" i="1"/>
  <c r="O224" i="1"/>
  <c r="J224" i="1"/>
  <c r="H224" i="1"/>
  <c r="F224" i="1"/>
  <c r="E224" i="1"/>
  <c r="P218" i="1"/>
  <c r="O218" i="1"/>
  <c r="J218" i="1"/>
  <c r="H218" i="1"/>
  <c r="F218" i="1"/>
  <c r="E218" i="1"/>
  <c r="P212" i="1"/>
  <c r="O212" i="1"/>
  <c r="J212" i="1"/>
  <c r="H212" i="1"/>
  <c r="F212" i="1"/>
  <c r="E212" i="1"/>
  <c r="P204" i="1"/>
  <c r="O204" i="1"/>
  <c r="J204" i="1"/>
  <c r="H204" i="1"/>
  <c r="F204" i="1"/>
  <c r="E204" i="1"/>
  <c r="P196" i="1"/>
  <c r="O196" i="1"/>
  <c r="J196" i="1"/>
  <c r="H196" i="1"/>
  <c r="F196" i="1"/>
  <c r="E196" i="1"/>
  <c r="P189" i="1"/>
  <c r="O189" i="1"/>
  <c r="J189" i="1"/>
  <c r="H189" i="1"/>
  <c r="F189" i="1"/>
  <c r="E189" i="1"/>
  <c r="P182" i="1"/>
  <c r="O182" i="1"/>
  <c r="J182" i="1"/>
  <c r="H182" i="1"/>
  <c r="F182" i="1"/>
  <c r="E182" i="1"/>
  <c r="P176" i="1"/>
  <c r="O176" i="1"/>
  <c r="J176" i="1"/>
  <c r="H176" i="1"/>
  <c r="F176" i="1"/>
  <c r="E176" i="1"/>
  <c r="P169" i="1"/>
  <c r="O169" i="1"/>
  <c r="J169" i="1"/>
  <c r="H169" i="1"/>
  <c r="F169" i="1"/>
  <c r="E169" i="1"/>
  <c r="P161" i="1"/>
  <c r="O161" i="1"/>
  <c r="J161" i="1"/>
  <c r="H161" i="1"/>
  <c r="F161" i="1"/>
  <c r="E161" i="1"/>
  <c r="P153" i="1"/>
  <c r="O153" i="1"/>
  <c r="J153" i="1"/>
  <c r="H153" i="1"/>
  <c r="F153" i="1"/>
  <c r="E153" i="1"/>
  <c r="P145" i="1"/>
  <c r="O145" i="1"/>
  <c r="J145" i="1"/>
  <c r="H145" i="1"/>
  <c r="F145" i="1"/>
  <c r="E145" i="1"/>
  <c r="P137" i="1"/>
  <c r="O137" i="1"/>
  <c r="J137" i="1"/>
  <c r="H137" i="1"/>
  <c r="F137" i="1"/>
  <c r="E137" i="1"/>
  <c r="P129" i="1"/>
  <c r="O129" i="1"/>
  <c r="J129" i="1"/>
  <c r="H129" i="1"/>
  <c r="F129" i="1"/>
  <c r="E129" i="1"/>
  <c r="P121" i="1"/>
  <c r="O121" i="1"/>
  <c r="J121" i="1"/>
  <c r="H121" i="1"/>
  <c r="F121" i="1"/>
  <c r="E121" i="1"/>
  <c r="P113" i="1"/>
  <c r="O113" i="1"/>
  <c r="J113" i="1"/>
  <c r="H113" i="1"/>
  <c r="F113" i="1"/>
  <c r="E113" i="1"/>
  <c r="P105" i="1"/>
  <c r="O105" i="1"/>
  <c r="J105" i="1"/>
  <c r="H105" i="1"/>
  <c r="F105" i="1"/>
  <c r="E105" i="1"/>
  <c r="P97" i="1"/>
  <c r="O97" i="1"/>
  <c r="J97" i="1"/>
  <c r="H97" i="1"/>
  <c r="F97" i="1"/>
  <c r="E97" i="1"/>
  <c r="P89" i="1"/>
  <c r="O89" i="1"/>
  <c r="J89" i="1"/>
  <c r="H89" i="1"/>
  <c r="F89" i="1"/>
  <c r="E89" i="1"/>
  <c r="P81" i="1"/>
  <c r="O81" i="1"/>
  <c r="J81" i="1"/>
  <c r="H81" i="1"/>
  <c r="F81" i="1"/>
  <c r="E81" i="1"/>
  <c r="P73" i="1"/>
  <c r="O73" i="1"/>
  <c r="J73" i="1"/>
  <c r="H73" i="1"/>
  <c r="F73" i="1"/>
  <c r="E73" i="1"/>
  <c r="P65" i="1"/>
  <c r="O65" i="1"/>
  <c r="J65" i="1"/>
  <c r="H65" i="1"/>
  <c r="F65" i="1"/>
  <c r="E65" i="1"/>
  <c r="P57" i="1"/>
  <c r="O57" i="1"/>
  <c r="J57" i="1"/>
  <c r="H57" i="1"/>
  <c r="F57" i="1"/>
  <c r="E57" i="1"/>
  <c r="P49" i="1"/>
  <c r="O49" i="1"/>
  <c r="J49" i="1"/>
  <c r="H49" i="1"/>
  <c r="F49" i="1"/>
  <c r="E49" i="1"/>
  <c r="P41" i="1"/>
  <c r="O41" i="1"/>
  <c r="J41" i="1"/>
  <c r="H41" i="1"/>
  <c r="F41" i="1"/>
  <c r="E41" i="1"/>
  <c r="P33" i="1"/>
  <c r="O33" i="1"/>
  <c r="J33" i="1"/>
  <c r="H33" i="1"/>
  <c r="F33" i="1"/>
  <c r="E33" i="1"/>
  <c r="P28" i="1"/>
  <c r="O28" i="1"/>
  <c r="J28" i="1"/>
  <c r="H28" i="1"/>
  <c r="F28" i="1"/>
  <c r="E28" i="1"/>
  <c r="P21" i="1"/>
  <c r="O21" i="1"/>
  <c r="J21" i="1"/>
  <c r="H21" i="1"/>
  <c r="F21" i="1"/>
  <c r="E21" i="1"/>
  <c r="P14" i="1"/>
  <c r="O14" i="1"/>
  <c r="J14" i="1"/>
  <c r="H14" i="1"/>
  <c r="F14" i="1"/>
  <c r="E14" i="1"/>
  <c r="P9" i="1"/>
  <c r="O9" i="1"/>
  <c r="J9" i="1"/>
  <c r="H9" i="1"/>
  <c r="F9" i="1"/>
  <c r="E9" i="1"/>
  <c r="E345" i="1" l="1"/>
  <c r="P345" i="1"/>
  <c r="O345" i="1"/>
  <c r="K14" i="1"/>
  <c r="K21" i="1"/>
  <c r="K28" i="1"/>
  <c r="K33" i="1"/>
  <c r="K41" i="1"/>
  <c r="K49" i="1"/>
  <c r="K57" i="1"/>
  <c r="K65" i="1"/>
  <c r="K73" i="1"/>
  <c r="K81" i="1"/>
  <c r="K89" i="1"/>
  <c r="K97" i="1"/>
  <c r="K105" i="1"/>
  <c r="K113" i="1"/>
  <c r="K121" i="1"/>
  <c r="K129" i="1"/>
  <c r="K137" i="1"/>
  <c r="K145" i="1"/>
  <c r="K153" i="1"/>
  <c r="K161" i="1"/>
  <c r="K169" i="1"/>
  <c r="K176" i="1"/>
  <c r="K182" i="1"/>
  <c r="K189" i="1"/>
  <c r="K196" i="1"/>
  <c r="K204" i="1"/>
  <c r="K212" i="1"/>
  <c r="K218" i="1"/>
  <c r="K224" i="1"/>
  <c r="K230" i="1"/>
  <c r="K236" i="1"/>
  <c r="K244" i="1"/>
  <c r="K250" i="1"/>
  <c r="K256" i="1"/>
  <c r="K263" i="1"/>
  <c r="K269" i="1"/>
  <c r="K275" i="1"/>
  <c r="K282" i="1"/>
  <c r="K290" i="1"/>
  <c r="K297" i="1"/>
  <c r="K305" i="1"/>
  <c r="K312" i="1"/>
  <c r="K320" i="1"/>
  <c r="K328" i="1"/>
  <c r="K336" i="1"/>
  <c r="K344" i="1"/>
  <c r="F345" i="1"/>
  <c r="I176" i="1"/>
  <c r="H345" i="1"/>
  <c r="I14" i="1"/>
  <c r="I21" i="1"/>
  <c r="I28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182" i="1"/>
  <c r="I189" i="1"/>
  <c r="I196" i="1"/>
  <c r="I204" i="1"/>
  <c r="I212" i="1"/>
  <c r="I218" i="1"/>
  <c r="I224" i="1"/>
  <c r="I230" i="1"/>
  <c r="I236" i="1"/>
  <c r="I244" i="1"/>
  <c r="I250" i="1"/>
  <c r="I256" i="1"/>
  <c r="I263" i="1"/>
  <c r="I269" i="1"/>
  <c r="I275" i="1"/>
  <c r="I282" i="1"/>
  <c r="I290" i="1"/>
  <c r="I297" i="1"/>
  <c r="I305" i="1"/>
  <c r="I312" i="1"/>
  <c r="I320" i="1"/>
  <c r="I328" i="1"/>
  <c r="I336" i="1"/>
  <c r="I344" i="1"/>
  <c r="K9" i="1"/>
  <c r="G14" i="1"/>
  <c r="T14" i="1" s="1"/>
  <c r="G21" i="1"/>
  <c r="T21" i="1" s="1"/>
  <c r="G28" i="1"/>
  <c r="T28" i="1" s="1"/>
  <c r="G33" i="1"/>
  <c r="T33" i="1" s="1"/>
  <c r="G41" i="1"/>
  <c r="T41" i="1" s="1"/>
  <c r="G49" i="1"/>
  <c r="T49" i="1" s="1"/>
  <c r="G57" i="1"/>
  <c r="T57" i="1" s="1"/>
  <c r="G65" i="1"/>
  <c r="T65" i="1" s="1"/>
  <c r="G73" i="1"/>
  <c r="T73" i="1" s="1"/>
  <c r="G81" i="1"/>
  <c r="T81" i="1" s="1"/>
  <c r="G89" i="1"/>
  <c r="T89" i="1" s="1"/>
  <c r="G97" i="1"/>
  <c r="T97" i="1" s="1"/>
  <c r="G105" i="1"/>
  <c r="T105" i="1" s="1"/>
  <c r="G113" i="1"/>
  <c r="T113" i="1" s="1"/>
  <c r="G121" i="1"/>
  <c r="T121" i="1" s="1"/>
  <c r="G129" i="1"/>
  <c r="T129" i="1" s="1"/>
  <c r="G137" i="1"/>
  <c r="T137" i="1" s="1"/>
  <c r="G145" i="1"/>
  <c r="T145" i="1" s="1"/>
  <c r="G153" i="1"/>
  <c r="T153" i="1" s="1"/>
  <c r="G161" i="1"/>
  <c r="T161" i="1" s="1"/>
  <c r="G169" i="1"/>
  <c r="T169" i="1" s="1"/>
  <c r="G176" i="1"/>
  <c r="T176" i="1" s="1"/>
  <c r="G182" i="1"/>
  <c r="T182" i="1" s="1"/>
  <c r="G189" i="1"/>
  <c r="T189" i="1" s="1"/>
  <c r="G196" i="1"/>
  <c r="T196" i="1" s="1"/>
  <c r="G204" i="1"/>
  <c r="T204" i="1" s="1"/>
  <c r="G212" i="1"/>
  <c r="T212" i="1" s="1"/>
  <c r="G218" i="1"/>
  <c r="T218" i="1" s="1"/>
  <c r="G224" i="1"/>
  <c r="T224" i="1" s="1"/>
  <c r="G230" i="1"/>
  <c r="T230" i="1" s="1"/>
  <c r="G236" i="1"/>
  <c r="T236" i="1" s="1"/>
  <c r="G244" i="1"/>
  <c r="T244" i="1" s="1"/>
  <c r="G250" i="1"/>
  <c r="T250" i="1" s="1"/>
  <c r="G256" i="1"/>
  <c r="T256" i="1" s="1"/>
  <c r="G263" i="1"/>
  <c r="T263" i="1" s="1"/>
  <c r="G269" i="1"/>
  <c r="T269" i="1" s="1"/>
  <c r="G275" i="1"/>
  <c r="T275" i="1" s="1"/>
  <c r="G282" i="1"/>
  <c r="T282" i="1" s="1"/>
  <c r="G290" i="1"/>
  <c r="T290" i="1" s="1"/>
  <c r="G297" i="1"/>
  <c r="T297" i="1" s="1"/>
  <c r="G305" i="1"/>
  <c r="T305" i="1" s="1"/>
  <c r="G312" i="1"/>
  <c r="T312" i="1" s="1"/>
  <c r="G320" i="1"/>
  <c r="T320" i="1" s="1"/>
  <c r="G328" i="1"/>
  <c r="T328" i="1" s="1"/>
  <c r="G336" i="1"/>
  <c r="T336" i="1" s="1"/>
  <c r="G344" i="1"/>
  <c r="T344" i="1" s="1"/>
  <c r="I9" i="1"/>
  <c r="G9" i="1"/>
  <c r="T9" i="1" s="1"/>
  <c r="J345" i="1"/>
  <c r="K345" i="1" l="1"/>
  <c r="I345" i="1"/>
  <c r="G345" i="1"/>
  <c r="T345" i="1" s="1"/>
</calcChain>
</file>

<file path=xl/sharedStrings.xml><?xml version="1.0" encoding="utf-8"?>
<sst xmlns="http://schemas.openxmlformats.org/spreadsheetml/2006/main" count="2036" uniqueCount="179">
  <si>
    <t>Virksomhet</t>
  </si>
  <si>
    <t>Besk Virk</t>
  </si>
  <si>
    <t>Aldergrp</t>
  </si>
  <si>
    <t>Netto</t>
  </si>
  <si>
    <t>Syk</t>
  </si>
  <si>
    <t>Syk %</t>
  </si>
  <si>
    <t>Korttid dgv</t>
  </si>
  <si>
    <t>Korttid %</t>
  </si>
  <si>
    <t>Syk 17-56 Dgv</t>
  </si>
  <si>
    <t>Langtid %</t>
  </si>
  <si>
    <t>11</t>
  </si>
  <si>
    <t>Bydel Gamle Oslo</t>
  </si>
  <si>
    <t>13</t>
  </si>
  <si>
    <t>Utdanningsetaten</t>
  </si>
  <si>
    <t>15</t>
  </si>
  <si>
    <t>Beredskapsetaten</t>
  </si>
  <si>
    <t>16</t>
  </si>
  <si>
    <t>Byrådsavdelingene</t>
  </si>
  <si>
    <t>17</t>
  </si>
  <si>
    <t>Brann- og redningsetaten</t>
  </si>
  <si>
    <t>18</t>
  </si>
  <si>
    <t>Byantikvaren</t>
  </si>
  <si>
    <t>19</t>
  </si>
  <si>
    <t>Bystyrets sekretariat</t>
  </si>
  <si>
    <t>23</t>
  </si>
  <si>
    <t>Gravferdsetaten</t>
  </si>
  <si>
    <t>25</t>
  </si>
  <si>
    <t>Kommuneadvokaten</t>
  </si>
  <si>
    <t>26</t>
  </si>
  <si>
    <t>Kemnerkontoret</t>
  </si>
  <si>
    <t>27</t>
  </si>
  <si>
    <t>Kommunerevisjonen</t>
  </si>
  <si>
    <t>28</t>
  </si>
  <si>
    <t>Kulturetaten</t>
  </si>
  <si>
    <t>30</t>
  </si>
  <si>
    <t>Munchmuseet</t>
  </si>
  <si>
    <t>33</t>
  </si>
  <si>
    <t>Plan- og bygningsetaten</t>
  </si>
  <si>
    <t>34</t>
  </si>
  <si>
    <t>Rådhusets forvaltningstjeneste</t>
  </si>
  <si>
    <t>35</t>
  </si>
  <si>
    <t>Utviklings- og kompetanseetaten</t>
  </si>
  <si>
    <t>39</t>
  </si>
  <si>
    <t>Barne- og familieetaten</t>
  </si>
  <si>
    <t>43</t>
  </si>
  <si>
    <t>Næringsetaten</t>
  </si>
  <si>
    <t>44</t>
  </si>
  <si>
    <t>Helseetaten</t>
  </si>
  <si>
    <t>45</t>
  </si>
  <si>
    <t>Pasient- og brukerombudet i Oslo og Akershus Sosial- og eldreombudet i Oslo</t>
  </si>
  <si>
    <t>46</t>
  </si>
  <si>
    <t>Klimaetaten</t>
  </si>
  <si>
    <t>47</t>
  </si>
  <si>
    <t>Energigjenvinningsetaten</t>
  </si>
  <si>
    <t>48</t>
  </si>
  <si>
    <t>Sykehjemsetaten</t>
  </si>
  <si>
    <t>52</t>
  </si>
  <si>
    <t>Bydel Frogner</t>
  </si>
  <si>
    <t>53</t>
  </si>
  <si>
    <t>Bydel St. Hanshaugen</t>
  </si>
  <si>
    <t>54</t>
  </si>
  <si>
    <t>Bydel Sagene</t>
  </si>
  <si>
    <t>55</t>
  </si>
  <si>
    <t>Bydel Grünerløkka</t>
  </si>
  <si>
    <t>56</t>
  </si>
  <si>
    <t>Bymiljøetaten</t>
  </si>
  <si>
    <t>58</t>
  </si>
  <si>
    <t>Bydel Nordstrand</t>
  </si>
  <si>
    <t>59</t>
  </si>
  <si>
    <t>Bydel Søndre Nordstrand</t>
  </si>
  <si>
    <t>62</t>
  </si>
  <si>
    <t>Bydel Østensjø</t>
  </si>
  <si>
    <t>65</t>
  </si>
  <si>
    <t>Bydel Alna</t>
  </si>
  <si>
    <t>67</t>
  </si>
  <si>
    <t>Bydel Stovner</t>
  </si>
  <si>
    <t>69</t>
  </si>
  <si>
    <t>Bydel Grorud</t>
  </si>
  <si>
    <t>70</t>
  </si>
  <si>
    <t>Bydel Bjerke</t>
  </si>
  <si>
    <t>71</t>
  </si>
  <si>
    <t>Bydel Nordre Aker</t>
  </si>
  <si>
    <t>74</t>
  </si>
  <si>
    <t>Bydel Vestre Aker</t>
  </si>
  <si>
    <t>75</t>
  </si>
  <si>
    <t>Bydel Ullern</t>
  </si>
  <si>
    <t>77</t>
  </si>
  <si>
    <t>Renovasjonsetaten</t>
  </si>
  <si>
    <t>79</t>
  </si>
  <si>
    <t>Eiendoms- og byfornyelsesetaten</t>
  </si>
  <si>
    <t>80</t>
  </si>
  <si>
    <t>Vann- og avløpsetaten</t>
  </si>
  <si>
    <t>83</t>
  </si>
  <si>
    <t>Velferdsetaten</t>
  </si>
  <si>
    <t>A4</t>
  </si>
  <si>
    <t>Undervisningsbygg Oslo KF</t>
  </si>
  <si>
    <t>A9</t>
  </si>
  <si>
    <t>Boligbygg Oslo KF</t>
  </si>
  <si>
    <t>B2</t>
  </si>
  <si>
    <t>Omsorgsbygg Oslo KF</t>
  </si>
  <si>
    <t>B4</t>
  </si>
  <si>
    <t>Oslo Havn KF</t>
  </si>
  <si>
    <t>B5</t>
  </si>
  <si>
    <t>Kultur- og idrettsbygg Oslo KF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</si>
  <si>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</si>
  <si>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</si>
  <si>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</si>
  <si>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</si>
  <si>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</si>
  <si>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</si>
  <si>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</si>
  <si>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Virksomhetstype</t>
  </si>
  <si>
    <t>Bydel</t>
  </si>
  <si>
    <t>Etat</t>
  </si>
  <si>
    <t>BYR</t>
  </si>
  <si>
    <t>KF</t>
  </si>
  <si>
    <t>Totalsum</t>
  </si>
  <si>
    <t>Barne- og familieetaten Totalt</t>
  </si>
  <si>
    <t>Beredskapsetaten Totalt</t>
  </si>
  <si>
    <t>Boligbygg Oslo KF Totalt</t>
  </si>
  <si>
    <t>Brann- og redningsetaten Totalt</t>
  </si>
  <si>
    <t>Byantikvaren Totalt</t>
  </si>
  <si>
    <t>Bydel Alna Totalt</t>
  </si>
  <si>
    <t>Bydel Bjerke Totalt</t>
  </si>
  <si>
    <t>Bydel Frogner Totalt</t>
  </si>
  <si>
    <t>Bydel Gamle Oslo Totalt</t>
  </si>
  <si>
    <t>Bydel Grorud Totalt</t>
  </si>
  <si>
    <t>Bydel Grünerløkka Totalt</t>
  </si>
  <si>
    <t>Bydel Nordre Aker Totalt</t>
  </si>
  <si>
    <t>Bydel Nordstrand Totalt</t>
  </si>
  <si>
    <t>Bydel Sagene Totalt</t>
  </si>
  <si>
    <t>Bydel St. Hanshaugen Totalt</t>
  </si>
  <si>
    <t>Bydel Stovner Totalt</t>
  </si>
  <si>
    <t>Bydel Søndre Nordstrand Totalt</t>
  </si>
  <si>
    <t>Bydel Ullern Totalt</t>
  </si>
  <si>
    <t>Bydel Vestre Aker Totalt</t>
  </si>
  <si>
    <t>Bydel Østensjø Totalt</t>
  </si>
  <si>
    <t>Bymiljøetaten Totalt</t>
  </si>
  <si>
    <t>Byrådsavdelingene Totalt</t>
  </si>
  <si>
    <t>Bystyrets sekretariat Totalt</t>
  </si>
  <si>
    <t>Eiendoms- og byfornyelsesetaten Totalt</t>
  </si>
  <si>
    <t>Energigjenvinningsetaten Totalt</t>
  </si>
  <si>
    <t>Gravferdsetaten Totalt</t>
  </si>
  <si>
    <t>Helseetaten Totalt</t>
  </si>
  <si>
    <t>Kemnerkontoret Totalt</t>
  </si>
  <si>
    <t>Klimaetaten Totalt</t>
  </si>
  <si>
    <t>Kommuneadvokaten Totalt</t>
  </si>
  <si>
    <t>Kommunerevisjonen Totalt</t>
  </si>
  <si>
    <t>Kultur- og idrettsbygg Oslo KF Totalt</t>
  </si>
  <si>
    <t>Kulturetaten Totalt</t>
  </si>
  <si>
    <t>Munchmuseet Totalt</t>
  </si>
  <si>
    <t>Næringsetaten Totalt</t>
  </si>
  <si>
    <t>Omsorgsbygg Oslo KF Totalt</t>
  </si>
  <si>
    <t>Oslo Havn KF Totalt</t>
  </si>
  <si>
    <t>Pasient- og brukerombudet i Oslo og Akershus Sosial- og eldreombudet i Oslo Totalt</t>
  </si>
  <si>
    <t>Plan- og bygningsetaten Totalt</t>
  </si>
  <si>
    <t>Renovasjonsetaten Totalt</t>
  </si>
  <si>
    <t>Rådhusets forvaltningstjeneste Totalt</t>
  </si>
  <si>
    <t>Sykehjemsetaten Totalt</t>
  </si>
  <si>
    <t>Undervisningsbygg Oslo KF Totalt</t>
  </si>
  <si>
    <t>Utdanningsetaten Totalt</t>
  </si>
  <si>
    <t>Utviklings- og kompetanseetaten Totalt</t>
  </si>
  <si>
    <t>Vann- og avløpsetaten Totalt</t>
  </si>
  <si>
    <t>Velferdsetaten Totalt</t>
  </si>
  <si>
    <t>1.kvartal 2017</t>
  </si>
  <si>
    <t>1.kvartal 2016</t>
  </si>
  <si>
    <t>Beskrivelse Virksomhet</t>
  </si>
  <si>
    <t>Kortidsfravær dgv</t>
  </si>
  <si>
    <t>Korttidsfravær %</t>
  </si>
  <si>
    <t>Langtidsfravær dgv</t>
  </si>
  <si>
    <t>Langtidsfravær %</t>
  </si>
  <si>
    <t>Bydel St.Hanshaugen</t>
  </si>
  <si>
    <t>Fravær 1. kvartal 2017</t>
  </si>
  <si>
    <t>Fravær 1.kvartal 2017</t>
  </si>
  <si>
    <t>Fornebubanen</t>
  </si>
  <si>
    <t>1.kvartal 2018</t>
  </si>
  <si>
    <t>Diff 2017/2018</t>
  </si>
  <si>
    <t>Fravær 1.kvartal 2018</t>
  </si>
  <si>
    <t>Fravær 1. kvartal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</si>
</sst>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"/>
  </numFmts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0" fillId="2" borderId="0" xfId="0" applyFill="1"/>
    <xf numFmtId="165" fontId="0" fillId="3" borderId="0" xfId="0" applyNumberForma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3" fillId="2" borderId="4" xfId="0" applyFont="1" applyFill="1" applyBorder="1" applyAlignment="1">
      <alignment horizontal="left"/>
    </xf>
    <xf numFmtId="40" fontId="3" fillId="2" borderId="4" xfId="0" applyNumberFormat="1" applyFont="1" applyFill="1" applyBorder="1" applyAlignment="1">
      <alignment horizontal="right"/>
    </xf>
    <xf numFmtId="40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right"/>
    </xf>
    <xf numFmtId="0" fontId="0" fillId="2" borderId="4" xfId="0" applyFill="1" applyBorder="1"/>
    <xf numFmtId="0" fontId="0" fillId="0" borderId="4" xfId="0" applyBorder="1" applyAlignment="1">
      <alignment horizontal="left"/>
    </xf>
    <xf numFmtId="40" fontId="0" fillId="0" borderId="4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40" fontId="0" fillId="3" borderId="4" xfId="0" applyNumberFormat="1" applyFill="1" applyBorder="1" applyAlignment="1">
      <alignment horizontal="right"/>
    </xf>
    <xf numFmtId="0" fontId="0" fillId="0" borderId="4" xfId="0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4" xfId="0" applyFont="1" applyBorder="1"/>
    <xf numFmtId="165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6" fillId="2" borderId="4" xfId="0" applyNumberFormat="1" applyFont="1" applyFill="1" applyBorder="1"/>
    <xf numFmtId="0" fontId="6" fillId="0" borderId="4" xfId="0" applyFont="1" applyBorder="1"/>
    <xf numFmtId="165" fontId="0" fillId="0" borderId="4" xfId="0" applyNumberFormat="1" applyBorder="1"/>
    <xf numFmtId="0" fontId="2" fillId="0" borderId="0" xfId="1"/>
    <xf numFmtId="0" fontId="5" fillId="0" borderId="0" xfId="1" applyFont="1"/>
    <xf numFmtId="165" fontId="5" fillId="4" borderId="4" xfId="1" applyNumberFormat="1" applyFont="1" applyFill="1" applyBorder="1"/>
    <xf numFmtId="165" fontId="2" fillId="4" borderId="4" xfId="1" applyNumberFormat="1" applyFill="1" applyBorder="1"/>
    <xf numFmtId="165" fontId="0" fillId="3" borderId="4" xfId="0" applyNumberFormat="1" applyFill="1" applyBorder="1"/>
    <xf numFmtId="165" fontId="6" fillId="0" borderId="0" xfId="0" applyNumberFormat="1" applyFont="1"/>
    <xf numFmtId="165" fontId="5" fillId="4" borderId="9" xfId="1" applyNumberFormat="1" applyFont="1" applyFill="1" applyBorder="1"/>
    <xf numFmtId="165" fontId="5" fillId="4" borderId="10" xfId="1" applyNumberFormat="1" applyFont="1" applyFill="1" applyBorder="1"/>
    <xf numFmtId="165" fontId="2" fillId="4" borderId="10" xfId="1" applyNumberFormat="1" applyFill="1" applyBorder="1"/>
    <xf numFmtId="165" fontId="5" fillId="4" borderId="11" xfId="1" applyNumberFormat="1" applyFont="1" applyFill="1" applyBorder="1"/>
    <xf numFmtId="165" fontId="5" fillId="4" borderId="12" xfId="1" applyNumberFormat="1" applyFont="1" applyFill="1" applyBorder="1"/>
    <xf numFmtId="165" fontId="5" fillId="4" borderId="13" xfId="1" applyNumberFormat="1" applyFont="1" applyFill="1" applyBorder="1"/>
    <xf numFmtId="165" fontId="0" fillId="3" borderId="9" xfId="0" applyNumberFormat="1" applyFill="1" applyBorder="1"/>
    <xf numFmtId="165" fontId="0" fillId="3" borderId="10" xfId="0" applyNumberFormat="1" applyFill="1" applyBorder="1"/>
    <xf numFmtId="0" fontId="5" fillId="0" borderId="4" xfId="1" applyFont="1" applyBorder="1"/>
    <xf numFmtId="0" fontId="2" fillId="0" borderId="4" xfId="1" applyBorder="1"/>
    <xf numFmtId="4" fontId="2" fillId="0" borderId="4" xfId="1" applyNumberFormat="1" applyBorder="1"/>
    <xf numFmtId="0" fontId="0" fillId="0" borderId="6" xfId="0" applyBorder="1"/>
    <xf numFmtId="0" fontId="0" fillId="0" borderId="7" xfId="0" applyBorder="1"/>
    <xf numFmtId="0" fontId="5" fillId="0" borderId="9" xfId="1" applyFont="1" applyBorder="1"/>
    <xf numFmtId="0" fontId="2" fillId="0" borderId="9" xfId="1" applyBorder="1"/>
    <xf numFmtId="0" fontId="5" fillId="0" borderId="11" xfId="1" applyFont="1" applyBorder="1"/>
    <xf numFmtId="0" fontId="5" fillId="0" borderId="12" xfId="1" applyFont="1" applyBorder="1"/>
    <xf numFmtId="4" fontId="5" fillId="0" borderId="12" xfId="1" applyNumberFormat="1" applyFont="1" applyBorder="1"/>
    <xf numFmtId="0" fontId="0" fillId="0" borderId="14" xfId="0" applyBorder="1"/>
    <xf numFmtId="0" fontId="5" fillId="0" borderId="5" xfId="1" applyFont="1" applyBorder="1"/>
    <xf numFmtId="4" fontId="2" fillId="0" borderId="5" xfId="1" applyNumberFormat="1" applyBorder="1"/>
    <xf numFmtId="4" fontId="5" fillId="0" borderId="15" xfId="1" applyNumberFormat="1" applyFont="1" applyBorder="1"/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0" fillId="0" borderId="17" xfId="0" applyNumberFormat="1" applyBorder="1"/>
    <xf numFmtId="165" fontId="6" fillId="3" borderId="4" xfId="0" applyNumberFormat="1" applyFont="1" applyFill="1" applyBorder="1"/>
    <xf numFmtId="165" fontId="6" fillId="3" borderId="10" xfId="0" applyNumberFormat="1" applyFont="1" applyFill="1" applyBorder="1"/>
    <xf numFmtId="165" fontId="0" fillId="0" borderId="18" xfId="0" applyNumberFormat="1" applyBorder="1"/>
    <xf numFmtId="165" fontId="0" fillId="0" borderId="12" xfId="0" applyNumberFormat="1" applyBorder="1"/>
    <xf numFmtId="165" fontId="6" fillId="3" borderId="12" xfId="0" applyNumberFormat="1" applyFont="1" applyFill="1" applyBorder="1"/>
    <xf numFmtId="165" fontId="6" fillId="3" borderId="13" xfId="0" applyNumberFormat="1" applyFont="1" applyFill="1" applyBorder="1"/>
    <xf numFmtId="0" fontId="6" fillId="0" borderId="0" xfId="0" applyFont="1"/>
    <xf numFmtId="0" fontId="0" fillId="0" borderId="5" xfId="0" applyBorder="1"/>
    <xf numFmtId="0" fontId="2" fillId="0" borderId="5" xfId="1" applyBorder="1"/>
    <xf numFmtId="0" fontId="1" fillId="0" borderId="5" xfId="1" applyFont="1" applyBorder="1"/>
    <xf numFmtId="0" fontId="6" fillId="0" borderId="17" xfId="0" applyFont="1" applyBorder="1"/>
    <xf numFmtId="0" fontId="6" fillId="4" borderId="9" xfId="0" applyFont="1" applyFill="1" applyBorder="1"/>
    <xf numFmtId="0" fontId="6" fillId="4" borderId="4" xfId="0" applyFont="1" applyFill="1" applyBorder="1"/>
    <xf numFmtId="0" fontId="6" fillId="4" borderId="10" xfId="0" applyFont="1" applyFill="1" applyBorder="1"/>
    <xf numFmtId="0" fontId="6" fillId="3" borderId="9" xfId="0" applyFont="1" applyFill="1" applyBorder="1"/>
    <xf numFmtId="0" fontId="6" fillId="3" borderId="4" xfId="0" applyFont="1" applyFill="1" applyBorder="1"/>
    <xf numFmtId="0" fontId="6" fillId="3" borderId="10" xfId="0" applyFont="1" applyFill="1" applyBorder="1"/>
    <xf numFmtId="165" fontId="0" fillId="4" borderId="9" xfId="0" applyNumberFormat="1" applyFill="1" applyBorder="1"/>
    <xf numFmtId="165" fontId="0" fillId="4" borderId="4" xfId="0" applyNumberFormat="1" applyFill="1" applyBorder="1"/>
    <xf numFmtId="165" fontId="0" fillId="4" borderId="10" xfId="0" applyNumberFormat="1" applyFill="1" applyBorder="1"/>
    <xf numFmtId="165" fontId="6" fillId="4" borderId="11" xfId="0" applyNumberFormat="1" applyFont="1" applyFill="1" applyBorder="1"/>
    <xf numFmtId="165" fontId="6" fillId="0" borderId="4" xfId="0" applyNumberFormat="1" applyFont="1" applyBorder="1"/>
    <xf numFmtId="165" fontId="6" fillId="0" borderId="5" xfId="0" applyNumberFormat="1" applyFont="1" applyBorder="1"/>
    <xf numFmtId="165" fontId="6" fillId="0" borderId="17" xfId="0" applyNumberFormat="1" applyFont="1" applyBorder="1"/>
    <xf numFmtId="0" fontId="6" fillId="0" borderId="5" xfId="0" applyFont="1" applyBorder="1"/>
    <xf numFmtId="165" fontId="0" fillId="0" borderId="5" xfId="0" applyNumberFormat="1" applyBorder="1"/>
    <xf numFmtId="165" fontId="6" fillId="4" borderId="12" xfId="0" applyNumberFormat="1" applyFont="1" applyFill="1" applyBorder="1"/>
    <xf numFmtId="165" fontId="6" fillId="4" borderId="13" xfId="0" applyNumberFormat="1" applyFont="1" applyFill="1" applyBorder="1"/>
    <xf numFmtId="165" fontId="6" fillId="3" borderId="11" xfId="0" applyNumberFormat="1" applyFont="1" applyFill="1" applyBorder="1"/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40" fontId="0" fillId="0" borderId="17" xfId="0" applyNumberFormat="1" applyBorder="1" applyAlignment="1">
      <alignment horizontal="center"/>
    </xf>
    <xf numFmtId="40" fontId="3" fillId="2" borderId="9" xfId="0" applyNumberFormat="1" applyFont="1" applyFill="1" applyBorder="1" applyAlignment="1">
      <alignment horizontal="right"/>
    </xf>
    <xf numFmtId="165" fontId="3" fillId="2" borderId="10" xfId="0" applyNumberFormat="1" applyFont="1" applyFill="1" applyBorder="1" applyAlignment="1">
      <alignment horizontal="right"/>
    </xf>
    <xf numFmtId="40" fontId="0" fillId="0" borderId="9" xfId="0" applyNumberFormat="1" applyBorder="1" applyAlignment="1">
      <alignment horizontal="right"/>
    </xf>
    <xf numFmtId="165" fontId="0" fillId="3" borderId="10" xfId="0" applyNumberFormat="1" applyFill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40" fontId="0" fillId="0" borderId="12" xfId="0" applyNumberFormat="1" applyBorder="1" applyAlignment="1">
      <alignment horizontal="right"/>
    </xf>
    <xf numFmtId="165" fontId="6" fillId="3" borderId="12" xfId="0" applyNumberFormat="1" applyFont="1" applyFill="1" applyBorder="1" applyAlignment="1">
      <alignment horizontal="right"/>
    </xf>
    <xf numFmtId="40" fontId="6" fillId="3" borderId="12" xfId="0" applyNumberFormat="1" applyFont="1" applyFill="1" applyBorder="1" applyAlignment="1">
      <alignment horizontal="right"/>
    </xf>
    <xf numFmtId="165" fontId="6" fillId="3" borderId="13" xfId="0" applyNumberFormat="1" applyFont="1" applyFill="1" applyBorder="1" applyAlignment="1">
      <alignment horizontal="right"/>
    </xf>
    <xf numFmtId="0" fontId="0" fillId="2" borderId="17" xfId="0" applyFill="1" applyBorder="1"/>
    <xf numFmtId="0" fontId="0" fillId="0" borderId="17" xfId="0" applyBorder="1"/>
    <xf numFmtId="165" fontId="6" fillId="2" borderId="9" xfId="0" applyNumberFormat="1" applyFont="1" applyFill="1" applyBorder="1"/>
    <xf numFmtId="165" fontId="6" fillId="2" borderId="10" xfId="0" applyNumberFormat="1" applyFont="1" applyFill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5" borderId="9" xfId="0" applyNumberFormat="1" applyFill="1" applyBorder="1"/>
    <xf numFmtId="165" fontId="0" fillId="5" borderId="4" xfId="0" applyNumberFormat="1" applyFill="1" applyBorder="1"/>
    <xf numFmtId="165" fontId="0" fillId="5" borderId="10" xfId="0" applyNumberFormat="1" applyFill="1" applyBorder="1"/>
    <xf numFmtId="165" fontId="6" fillId="5" borderId="11" xfId="0" applyNumberFormat="1" applyFont="1" applyFill="1" applyBorder="1"/>
    <xf numFmtId="165" fontId="6" fillId="5" borderId="12" xfId="0" applyNumberFormat="1" applyFont="1" applyFill="1" applyBorder="1"/>
    <xf numFmtId="165" fontId="6" fillId="5" borderId="13" xfId="0" applyNumberFormat="1" applyFont="1" applyFill="1" applyBorder="1"/>
    <xf numFmtId="165" fontId="6" fillId="3" borderId="9" xfId="0" applyNumberFormat="1" applyFont="1" applyFill="1" applyBorder="1"/>
    <xf numFmtId="0" fontId="7" fillId="0" borderId="9" xfId="1" applyFont="1" applyBorder="1"/>
    <xf numFmtId="0" fontId="7" fillId="0" borderId="4" xfId="1" applyFont="1" applyBorder="1"/>
    <xf numFmtId="4" fontId="7" fillId="0" borderId="4" xfId="1" applyNumberFormat="1" applyFont="1" applyBorder="1"/>
    <xf numFmtId="4" fontId="7" fillId="0" borderId="5" xfId="1" applyNumberFormat="1" applyFont="1" applyBorder="1"/>
    <xf numFmtId="165" fontId="8" fillId="4" borderId="9" xfId="1" applyNumberFormat="1" applyFont="1" applyFill="1" applyBorder="1"/>
    <xf numFmtId="165" fontId="7" fillId="4" borderId="4" xfId="1" applyNumberFormat="1" applyFont="1" applyFill="1" applyBorder="1"/>
    <xf numFmtId="165" fontId="7" fillId="4" borderId="10" xfId="1" applyNumberFormat="1" applyFont="1" applyFill="1" applyBorder="1"/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6" fillId="6" borderId="2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165" fontId="6" fillId="5" borderId="7" xfId="0" applyNumberFormat="1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5"/>
  <sheetViews>
    <sheetView tabSelected="1" topLeftCell="B1" zoomScaleNormal="100" workbookViewId="0">
      <pane ySplit="8" topLeftCell="A9" activePane="bottomLeft" state="frozen"/>
      <selection activeCell="B1" sqref="B1"/>
      <selection pane="bottomLeft" activeCell="V250" sqref="V250"/>
    </sheetView>
  </sheetViews>
  <sheetFormatPr baseColWidth="10" defaultRowHeight="15" outlineLevelRow="2"/>
  <cols>
    <col min="1" max="1" width="11" style="1" hidden="1" customWidth="1"/>
    <col min="2" max="2" width="32" customWidth="1"/>
    <col min="3" max="3" width="11" customWidth="1"/>
    <col min="4" max="4" width="11" bestFit="1" customWidth="1"/>
    <col min="5" max="5" width="11.42578125" hidden="1" customWidth="1"/>
    <col min="6" max="6" width="17" hidden="1" customWidth="1"/>
    <col min="7" max="7" width="11.42578125" style="5" customWidth="1"/>
    <col min="8" max="8" width="10.7109375" style="6" hidden="1" customWidth="1"/>
    <col min="9" max="9" width="9.140625" style="5" bestFit="1" customWidth="1"/>
    <col min="10" max="10" width="12.85546875" style="6" hidden="1" customWidth="1"/>
    <col min="11" max="11" width="9.42578125" style="5" bestFit="1" customWidth="1"/>
    <col min="12" max="12" width="0" style="1" hidden="1" customWidth="1"/>
    <col min="13" max="13" width="33.7109375" hidden="1" customWidth="1"/>
    <col min="14" max="16" width="0" hidden="1" customWidth="1"/>
    <col min="17" max="19" width="11.42578125" style="2"/>
    <col min="20" max="20" width="13.5703125" bestFit="1" customWidth="1"/>
  </cols>
  <sheetData>
    <row r="1" spans="1:20">
      <c r="B1" s="7"/>
      <c r="C1" s="8"/>
      <c r="D1" s="8"/>
      <c r="E1" s="132" t="s">
        <v>164</v>
      </c>
      <c r="F1" s="133"/>
      <c r="G1" s="133"/>
      <c r="H1" s="133"/>
      <c r="I1" s="133"/>
      <c r="J1" s="133"/>
      <c r="K1" s="134"/>
      <c r="O1" s="135" t="s">
        <v>165</v>
      </c>
      <c r="P1" s="136"/>
      <c r="Q1" s="137" t="s">
        <v>175</v>
      </c>
      <c r="R1" s="138"/>
      <c r="S1" s="139"/>
      <c r="T1" s="71" t="s">
        <v>176</v>
      </c>
    </row>
    <row r="2" spans="1:20" s="4" customFormat="1">
      <c r="A2" s="3" t="s">
        <v>0</v>
      </c>
      <c r="B2" s="9" t="s">
        <v>1</v>
      </c>
      <c r="C2" s="9" t="s">
        <v>111</v>
      </c>
      <c r="D2" s="93" t="s">
        <v>2</v>
      </c>
      <c r="E2" s="100" t="s">
        <v>3</v>
      </c>
      <c r="F2" s="11" t="s">
        <v>4</v>
      </c>
      <c r="G2" s="12" t="s">
        <v>5</v>
      </c>
      <c r="H2" s="10" t="s">
        <v>6</v>
      </c>
      <c r="I2" s="13" t="s">
        <v>7</v>
      </c>
      <c r="J2" s="10" t="s">
        <v>8</v>
      </c>
      <c r="K2" s="101" t="s">
        <v>9</v>
      </c>
      <c r="L2" s="96" t="s">
        <v>0</v>
      </c>
      <c r="M2" s="14" t="s">
        <v>1</v>
      </c>
      <c r="N2" s="14" t="s">
        <v>2</v>
      </c>
      <c r="O2" s="14" t="s">
        <v>3</v>
      </c>
      <c r="P2" s="92" t="s">
        <v>4</v>
      </c>
      <c r="Q2" s="111" t="s">
        <v>5</v>
      </c>
      <c r="R2" s="27" t="s">
        <v>7</v>
      </c>
      <c r="S2" s="112" t="s">
        <v>9</v>
      </c>
      <c r="T2" s="109"/>
    </row>
    <row r="3" spans="1:20" hidden="1" outlineLevel="2">
      <c r="A3" s="1" t="s">
        <v>42</v>
      </c>
      <c r="B3" s="15" t="s">
        <v>43</v>
      </c>
      <c r="C3" s="15" t="s">
        <v>113</v>
      </c>
      <c r="D3" s="94" t="s">
        <v>105</v>
      </c>
      <c r="E3" s="102">
        <v>4179.87</v>
      </c>
      <c r="F3" s="16">
        <v>289.01060000000001</v>
      </c>
      <c r="G3" s="17">
        <v>6.9144383513224597</v>
      </c>
      <c r="H3" s="18">
        <v>107.8428</v>
      </c>
      <c r="I3" s="17">
        <v>2.5800515327031701</v>
      </c>
      <c r="J3" s="18">
        <v>181.1678</v>
      </c>
      <c r="K3" s="103">
        <v>4.3343516962516802</v>
      </c>
      <c r="L3" s="97">
        <v>39</v>
      </c>
      <c r="M3" s="19" t="s">
        <v>43</v>
      </c>
      <c r="N3" s="19" t="s">
        <v>105</v>
      </c>
      <c r="O3" s="19">
        <v>2906.73</v>
      </c>
      <c r="P3" s="68">
        <v>169.04</v>
      </c>
      <c r="Q3" s="113"/>
      <c r="R3" s="29"/>
      <c r="S3" s="114"/>
      <c r="T3" s="110"/>
    </row>
    <row r="4" spans="1:20" hidden="1" outlineLevel="2">
      <c r="A4" s="1" t="s">
        <v>42</v>
      </c>
      <c r="B4" s="15" t="s">
        <v>43</v>
      </c>
      <c r="C4" s="15" t="s">
        <v>113</v>
      </c>
      <c r="D4" s="94" t="s">
        <v>106</v>
      </c>
      <c r="E4" s="102">
        <v>7299.45</v>
      </c>
      <c r="F4" s="16">
        <v>604.22780999999998</v>
      </c>
      <c r="G4" s="17">
        <v>8.2777653741831898</v>
      </c>
      <c r="H4" s="18">
        <v>156.3904</v>
      </c>
      <c r="I4" s="17">
        <v>2.1424956674817999</v>
      </c>
      <c r="J4" s="18">
        <v>447.83740999999998</v>
      </c>
      <c r="K4" s="103">
        <v>6.1352571735516097</v>
      </c>
      <c r="L4" s="97">
        <v>39</v>
      </c>
      <c r="M4" s="19" t="s">
        <v>43</v>
      </c>
      <c r="N4" s="19" t="s">
        <v>106</v>
      </c>
      <c r="O4" s="19">
        <v>7062.53</v>
      </c>
      <c r="P4" s="68">
        <v>526.98</v>
      </c>
      <c r="Q4" s="113"/>
      <c r="R4" s="29"/>
      <c r="S4" s="114"/>
      <c r="T4" s="110"/>
    </row>
    <row r="5" spans="1:20" hidden="1" outlineLevel="2">
      <c r="A5" s="1" t="s">
        <v>42</v>
      </c>
      <c r="B5" s="15" t="s">
        <v>43</v>
      </c>
      <c r="C5" s="15" t="s">
        <v>113</v>
      </c>
      <c r="D5" s="94" t="s">
        <v>107</v>
      </c>
      <c r="E5" s="102">
        <v>6526.11</v>
      </c>
      <c r="F5" s="16">
        <v>552.51686099999995</v>
      </c>
      <c r="G5" s="17">
        <v>8.4663105043223794</v>
      </c>
      <c r="H5" s="18">
        <v>133.5608</v>
      </c>
      <c r="I5" s="17">
        <v>2.0465606617111902</v>
      </c>
      <c r="J5" s="18">
        <v>418.95606099999998</v>
      </c>
      <c r="K5" s="103">
        <v>6.4197354876629404</v>
      </c>
      <c r="L5" s="97">
        <v>39</v>
      </c>
      <c r="M5" s="19" t="s">
        <v>43</v>
      </c>
      <c r="N5" s="19" t="s">
        <v>107</v>
      </c>
      <c r="O5" s="19">
        <v>5836.18</v>
      </c>
      <c r="P5" s="68">
        <v>390.13</v>
      </c>
      <c r="Q5" s="113"/>
      <c r="R5" s="29"/>
      <c r="S5" s="114"/>
      <c r="T5" s="110"/>
    </row>
    <row r="6" spans="1:20" hidden="1" outlineLevel="2">
      <c r="A6" s="1" t="s">
        <v>42</v>
      </c>
      <c r="B6" s="15" t="s">
        <v>43</v>
      </c>
      <c r="C6" s="15" t="s">
        <v>113</v>
      </c>
      <c r="D6" s="94" t="s">
        <v>108</v>
      </c>
      <c r="E6" s="102">
        <v>6544.37</v>
      </c>
      <c r="F6" s="16">
        <v>596.84400000000005</v>
      </c>
      <c r="G6" s="17">
        <v>9.12000892619246</v>
      </c>
      <c r="H6" s="18">
        <v>222.0333</v>
      </c>
      <c r="I6" s="17">
        <v>3.3927375744342099</v>
      </c>
      <c r="J6" s="18">
        <v>374.8107</v>
      </c>
      <c r="K6" s="103">
        <v>5.7272535698313902</v>
      </c>
      <c r="L6" s="97">
        <v>39</v>
      </c>
      <c r="M6" s="19" t="s">
        <v>43</v>
      </c>
      <c r="N6" s="19" t="s">
        <v>108</v>
      </c>
      <c r="O6" s="19">
        <v>5903.78</v>
      </c>
      <c r="P6" s="68">
        <v>477.72</v>
      </c>
      <c r="Q6" s="113"/>
      <c r="R6" s="29"/>
      <c r="S6" s="114"/>
      <c r="T6" s="110"/>
    </row>
    <row r="7" spans="1:20" hidden="1" outlineLevel="2">
      <c r="A7" s="1" t="s">
        <v>42</v>
      </c>
      <c r="B7" s="15" t="s">
        <v>43</v>
      </c>
      <c r="C7" s="15" t="s">
        <v>113</v>
      </c>
      <c r="D7" s="94" t="s">
        <v>109</v>
      </c>
      <c r="E7" s="102">
        <v>3601.75</v>
      </c>
      <c r="F7" s="16">
        <v>378.95780000000002</v>
      </c>
      <c r="G7" s="17">
        <v>10.521591432705</v>
      </c>
      <c r="H7" s="18">
        <v>101.3206</v>
      </c>
      <c r="I7" s="17">
        <v>2.8130936350385198</v>
      </c>
      <c r="J7" s="18">
        <v>277.63720000000001</v>
      </c>
      <c r="K7" s="103">
        <v>7.7084709297980103</v>
      </c>
      <c r="L7" s="97">
        <v>39</v>
      </c>
      <c r="M7" s="19" t="s">
        <v>43</v>
      </c>
      <c r="N7" s="19" t="s">
        <v>109</v>
      </c>
      <c r="O7" s="19">
        <v>4062.63</v>
      </c>
      <c r="P7" s="68">
        <v>380.2</v>
      </c>
      <c r="Q7" s="113"/>
      <c r="R7" s="29"/>
      <c r="S7" s="114"/>
      <c r="T7" s="110"/>
    </row>
    <row r="8" spans="1:20" hidden="1" outlineLevel="2">
      <c r="A8" s="1" t="s">
        <v>42</v>
      </c>
      <c r="B8" s="15" t="s">
        <v>43</v>
      </c>
      <c r="C8" s="15" t="s">
        <v>113</v>
      </c>
      <c r="D8" s="94" t="s">
        <v>110</v>
      </c>
      <c r="E8" s="102">
        <v>0</v>
      </c>
      <c r="F8" s="16">
        <v>0</v>
      </c>
      <c r="G8" s="17">
        <v>0</v>
      </c>
      <c r="H8" s="18">
        <v>0</v>
      </c>
      <c r="I8" s="17">
        <v>0</v>
      </c>
      <c r="J8" s="18">
        <v>0</v>
      </c>
      <c r="K8" s="103">
        <v>0</v>
      </c>
      <c r="L8" s="97">
        <v>39</v>
      </c>
      <c r="M8" s="19" t="s">
        <v>43</v>
      </c>
      <c r="N8" s="19" t="s">
        <v>110</v>
      </c>
      <c r="O8" s="19">
        <v>0</v>
      </c>
      <c r="P8" s="68">
        <v>0</v>
      </c>
      <c r="Q8" s="113"/>
      <c r="R8" s="29"/>
      <c r="S8" s="114"/>
      <c r="T8" s="110"/>
    </row>
    <row r="9" spans="1:20" outlineLevel="1" collapsed="1">
      <c r="B9" s="20" t="s">
        <v>117</v>
      </c>
      <c r="C9" s="21" t="s">
        <v>113</v>
      </c>
      <c r="D9" s="94"/>
      <c r="E9" s="102">
        <f>SUBTOTAL(9,E3:E8)</f>
        <v>28151.55</v>
      </c>
      <c r="F9" s="16">
        <f>SUBTOTAL(9,F3:F8)</f>
        <v>2421.5570710000002</v>
      </c>
      <c r="G9" s="17">
        <f>F9*100/E9</f>
        <v>8.6018605405386221</v>
      </c>
      <c r="H9" s="18">
        <f>SUBTOTAL(9,H3:H8)</f>
        <v>721.14789999999994</v>
      </c>
      <c r="I9" s="17">
        <f>H9*100/E9</f>
        <v>2.5616632121499525</v>
      </c>
      <c r="J9" s="18">
        <f>SUBTOTAL(9,J3:J8)</f>
        <v>1700.4091710000002</v>
      </c>
      <c r="K9" s="103">
        <f>J9*100/E9</f>
        <v>6.0401973283886683</v>
      </c>
      <c r="L9" s="97"/>
      <c r="M9" s="19"/>
      <c r="N9" s="19"/>
      <c r="O9" s="19">
        <f>SUBTOTAL(9,O3:O8)</f>
        <v>25771.850000000002</v>
      </c>
      <c r="P9" s="68">
        <f>SUBTOTAL(9,P3:P8)</f>
        <v>1944.0700000000002</v>
      </c>
      <c r="Q9" s="115">
        <v>10.84</v>
      </c>
      <c r="R9" s="116">
        <v>2.99</v>
      </c>
      <c r="S9" s="117">
        <v>7.85</v>
      </c>
      <c r="T9" s="84">
        <f>Q9-G9</f>
        <v>2.2381394594613777</v>
      </c>
    </row>
    <row r="10" spans="1:20" hidden="1" outlineLevel="2">
      <c r="A10" s="1" t="s">
        <v>14</v>
      </c>
      <c r="B10" s="15" t="s">
        <v>15</v>
      </c>
      <c r="C10" s="15" t="s">
        <v>113</v>
      </c>
      <c r="D10" s="94" t="s">
        <v>106</v>
      </c>
      <c r="E10" s="102">
        <v>249</v>
      </c>
      <c r="F10" s="16">
        <v>15.9</v>
      </c>
      <c r="G10" s="17">
        <f t="shared" ref="G10:G73" si="0">F10*100/E10</f>
        <v>6.3855421686746991</v>
      </c>
      <c r="H10" s="18">
        <v>15.9</v>
      </c>
      <c r="I10" s="17">
        <f t="shared" ref="I10:I73" si="1">H10*100/E10</f>
        <v>6.3855421686746991</v>
      </c>
      <c r="J10" s="18">
        <v>0</v>
      </c>
      <c r="K10" s="103">
        <f t="shared" ref="K10:K73" si="2">J10*100/E10</f>
        <v>0</v>
      </c>
      <c r="L10" s="97">
        <v>15</v>
      </c>
      <c r="M10" s="19" t="s">
        <v>15</v>
      </c>
      <c r="N10" s="19" t="s">
        <v>106</v>
      </c>
      <c r="O10" s="19">
        <v>240</v>
      </c>
      <c r="P10" s="68">
        <v>8</v>
      </c>
      <c r="Q10" s="115"/>
      <c r="R10" s="116"/>
      <c r="S10" s="117"/>
      <c r="T10" s="84">
        <f t="shared" ref="T10:T73" si="3">Q10-G10</f>
        <v>-6.3855421686746991</v>
      </c>
    </row>
    <row r="11" spans="1:20" hidden="1" outlineLevel="2">
      <c r="A11" s="1" t="s">
        <v>14</v>
      </c>
      <c r="B11" s="15" t="s">
        <v>15</v>
      </c>
      <c r="C11" s="15" t="s">
        <v>113</v>
      </c>
      <c r="D11" s="94" t="s">
        <v>107</v>
      </c>
      <c r="E11" s="102">
        <v>193</v>
      </c>
      <c r="F11" s="16">
        <v>3</v>
      </c>
      <c r="G11" s="17">
        <f t="shared" si="0"/>
        <v>1.5544041450777202</v>
      </c>
      <c r="H11" s="18">
        <v>3</v>
      </c>
      <c r="I11" s="17">
        <f t="shared" si="1"/>
        <v>1.5544041450777202</v>
      </c>
      <c r="J11" s="18">
        <v>0</v>
      </c>
      <c r="K11" s="103">
        <f t="shared" si="2"/>
        <v>0</v>
      </c>
      <c r="L11" s="97">
        <v>15</v>
      </c>
      <c r="M11" s="19" t="s">
        <v>15</v>
      </c>
      <c r="N11" s="19" t="s">
        <v>107</v>
      </c>
      <c r="O11" s="19">
        <v>243</v>
      </c>
      <c r="P11" s="68">
        <v>9</v>
      </c>
      <c r="Q11" s="115"/>
      <c r="R11" s="116"/>
      <c r="S11" s="117"/>
      <c r="T11" s="84">
        <f t="shared" si="3"/>
        <v>-1.5544041450777202</v>
      </c>
    </row>
    <row r="12" spans="1:20" hidden="1" outlineLevel="2">
      <c r="A12" s="1" t="s">
        <v>14</v>
      </c>
      <c r="B12" s="15" t="s">
        <v>15</v>
      </c>
      <c r="C12" s="15" t="s">
        <v>113</v>
      </c>
      <c r="D12" s="94" t="s">
        <v>108</v>
      </c>
      <c r="E12" s="102">
        <v>185</v>
      </c>
      <c r="F12" s="16">
        <v>1</v>
      </c>
      <c r="G12" s="17">
        <f t="shared" si="0"/>
        <v>0.54054054054054057</v>
      </c>
      <c r="H12" s="18">
        <v>1</v>
      </c>
      <c r="I12" s="17">
        <f t="shared" si="1"/>
        <v>0.54054054054054057</v>
      </c>
      <c r="J12" s="18">
        <v>0</v>
      </c>
      <c r="K12" s="103">
        <f t="shared" si="2"/>
        <v>0</v>
      </c>
      <c r="L12" s="97">
        <v>15</v>
      </c>
      <c r="M12" s="19" t="s">
        <v>15</v>
      </c>
      <c r="N12" s="19" t="s">
        <v>108</v>
      </c>
      <c r="O12" s="19">
        <v>183</v>
      </c>
      <c r="P12" s="68">
        <v>122</v>
      </c>
      <c r="Q12" s="115"/>
      <c r="R12" s="116"/>
      <c r="S12" s="117"/>
      <c r="T12" s="84">
        <f t="shared" si="3"/>
        <v>-0.54054054054054057</v>
      </c>
    </row>
    <row r="13" spans="1:20" hidden="1" outlineLevel="2">
      <c r="A13" s="1" t="s">
        <v>14</v>
      </c>
      <c r="B13" s="15" t="s">
        <v>15</v>
      </c>
      <c r="C13" s="15" t="s">
        <v>113</v>
      </c>
      <c r="D13" s="94" t="s">
        <v>109</v>
      </c>
      <c r="E13" s="102">
        <v>0</v>
      </c>
      <c r="F13" s="16">
        <v>0</v>
      </c>
      <c r="G13" s="17">
        <v>0</v>
      </c>
      <c r="H13" s="18">
        <v>0</v>
      </c>
      <c r="I13" s="17">
        <v>0</v>
      </c>
      <c r="J13" s="18">
        <v>0</v>
      </c>
      <c r="K13" s="103">
        <v>0</v>
      </c>
      <c r="L13" s="98">
        <v>15</v>
      </c>
      <c r="M13" s="19" t="s">
        <v>15</v>
      </c>
      <c r="N13" s="19" t="s">
        <v>109</v>
      </c>
      <c r="O13" s="19">
        <v>0</v>
      </c>
      <c r="P13" s="68">
        <v>0</v>
      </c>
      <c r="Q13" s="115"/>
      <c r="R13" s="116"/>
      <c r="S13" s="117"/>
      <c r="T13" s="84">
        <f t="shared" si="3"/>
        <v>0</v>
      </c>
    </row>
    <row r="14" spans="1:20" outlineLevel="1" collapsed="1">
      <c r="B14" s="20" t="s">
        <v>118</v>
      </c>
      <c r="C14" s="21" t="s">
        <v>113</v>
      </c>
      <c r="D14" s="94"/>
      <c r="E14" s="102">
        <f>SUBTOTAL(9,E10:E13)</f>
        <v>627</v>
      </c>
      <c r="F14" s="16">
        <f>SUBTOTAL(9,F10:F13)</f>
        <v>19.899999999999999</v>
      </c>
      <c r="G14" s="17">
        <f t="shared" si="0"/>
        <v>3.1738437001594892</v>
      </c>
      <c r="H14" s="18">
        <f>SUBTOTAL(9,H10:H13)</f>
        <v>19.899999999999999</v>
      </c>
      <c r="I14" s="17">
        <f t="shared" si="1"/>
        <v>3.1738437001594892</v>
      </c>
      <c r="J14" s="18">
        <f>SUBTOTAL(9,J10:J13)</f>
        <v>0</v>
      </c>
      <c r="K14" s="103">
        <f t="shared" si="2"/>
        <v>0</v>
      </c>
      <c r="L14" s="98"/>
      <c r="M14" s="19"/>
      <c r="N14" s="19"/>
      <c r="O14" s="19">
        <f>SUBTOTAL(9,O10:O13)</f>
        <v>666</v>
      </c>
      <c r="P14" s="68">
        <f>SUBTOTAL(9,P10:P13)</f>
        <v>139</v>
      </c>
      <c r="Q14" s="115">
        <v>7.35</v>
      </c>
      <c r="R14" s="116">
        <v>5.07</v>
      </c>
      <c r="S14" s="117">
        <v>2.29</v>
      </c>
      <c r="T14" s="84">
        <f t="shared" si="3"/>
        <v>4.1761562998405104</v>
      </c>
    </row>
    <row r="15" spans="1:20" hidden="1" outlineLevel="2">
      <c r="A15" s="1" t="s">
        <v>96</v>
      </c>
      <c r="B15" s="15" t="s">
        <v>97</v>
      </c>
      <c r="C15" s="15" t="s">
        <v>115</v>
      </c>
      <c r="D15" s="94" t="s">
        <v>105</v>
      </c>
      <c r="E15" s="102">
        <v>516</v>
      </c>
      <c r="F15" s="16">
        <v>5</v>
      </c>
      <c r="G15" s="17">
        <f t="shared" si="0"/>
        <v>0.96899224806201545</v>
      </c>
      <c r="H15" s="18">
        <v>5</v>
      </c>
      <c r="I15" s="17">
        <f t="shared" si="1"/>
        <v>0.96899224806201545</v>
      </c>
      <c r="J15" s="18">
        <v>0</v>
      </c>
      <c r="K15" s="103">
        <f t="shared" si="2"/>
        <v>0</v>
      </c>
      <c r="L15" s="97" t="s">
        <v>96</v>
      </c>
      <c r="M15" s="19" t="s">
        <v>97</v>
      </c>
      <c r="N15" s="19" t="s">
        <v>105</v>
      </c>
      <c r="O15" s="19">
        <v>239</v>
      </c>
      <c r="P15" s="68">
        <v>20</v>
      </c>
      <c r="Q15" s="115"/>
      <c r="R15" s="116"/>
      <c r="S15" s="117"/>
      <c r="T15" s="84">
        <f t="shared" si="3"/>
        <v>-0.96899224806201545</v>
      </c>
    </row>
    <row r="16" spans="1:20" hidden="1" outlineLevel="2">
      <c r="A16" s="1" t="s">
        <v>96</v>
      </c>
      <c r="B16" s="15" t="s">
        <v>97</v>
      </c>
      <c r="C16" s="15" t="s">
        <v>115</v>
      </c>
      <c r="D16" s="94" t="s">
        <v>106</v>
      </c>
      <c r="E16" s="102">
        <v>1779</v>
      </c>
      <c r="F16" s="16">
        <v>110</v>
      </c>
      <c r="G16" s="17">
        <f t="shared" si="0"/>
        <v>6.1832490163012928</v>
      </c>
      <c r="H16" s="18">
        <v>71</v>
      </c>
      <c r="I16" s="17">
        <f t="shared" si="1"/>
        <v>3.9910061832490165</v>
      </c>
      <c r="J16" s="18">
        <v>39</v>
      </c>
      <c r="K16" s="103">
        <f t="shared" si="2"/>
        <v>2.1922428330522767</v>
      </c>
      <c r="L16" s="97" t="s">
        <v>96</v>
      </c>
      <c r="M16" s="19" t="s">
        <v>97</v>
      </c>
      <c r="N16" s="19" t="s">
        <v>106</v>
      </c>
      <c r="O16" s="19">
        <v>1502</v>
      </c>
      <c r="P16" s="68">
        <v>101</v>
      </c>
      <c r="Q16" s="115"/>
      <c r="R16" s="116"/>
      <c r="S16" s="117"/>
      <c r="T16" s="84">
        <f t="shared" si="3"/>
        <v>-6.1832490163012928</v>
      </c>
    </row>
    <row r="17" spans="1:20" hidden="1" outlineLevel="2">
      <c r="A17" s="1" t="s">
        <v>96</v>
      </c>
      <c r="B17" s="15" t="s">
        <v>97</v>
      </c>
      <c r="C17" s="15" t="s">
        <v>115</v>
      </c>
      <c r="D17" s="94" t="s">
        <v>107</v>
      </c>
      <c r="E17" s="102">
        <v>2204.8000000000002</v>
      </c>
      <c r="F17" s="16">
        <v>103.9</v>
      </c>
      <c r="G17" s="17">
        <f t="shared" si="0"/>
        <v>4.7124455732946293</v>
      </c>
      <c r="H17" s="18">
        <v>67.2</v>
      </c>
      <c r="I17" s="17">
        <f t="shared" si="1"/>
        <v>3.0478955007256889</v>
      </c>
      <c r="J17" s="18">
        <v>36.700000000000003</v>
      </c>
      <c r="K17" s="103">
        <f t="shared" si="2"/>
        <v>1.6645500725689406</v>
      </c>
      <c r="L17" s="97" t="s">
        <v>96</v>
      </c>
      <c r="M17" s="19" t="s">
        <v>97</v>
      </c>
      <c r="N17" s="19" t="s">
        <v>107</v>
      </c>
      <c r="O17" s="19">
        <v>1929.8</v>
      </c>
      <c r="P17" s="68">
        <v>55</v>
      </c>
      <c r="Q17" s="115"/>
      <c r="R17" s="116"/>
      <c r="S17" s="117"/>
      <c r="T17" s="84">
        <f t="shared" si="3"/>
        <v>-4.7124455732946293</v>
      </c>
    </row>
    <row r="18" spans="1:20" hidden="1" outlineLevel="2">
      <c r="A18" s="1" t="s">
        <v>96</v>
      </c>
      <c r="B18" s="15" t="s">
        <v>97</v>
      </c>
      <c r="C18" s="15" t="s">
        <v>115</v>
      </c>
      <c r="D18" s="94" t="s">
        <v>108</v>
      </c>
      <c r="E18" s="102">
        <v>3032</v>
      </c>
      <c r="F18" s="16">
        <v>150</v>
      </c>
      <c r="G18" s="17">
        <f t="shared" si="0"/>
        <v>4.947229551451187</v>
      </c>
      <c r="H18" s="18">
        <v>61.6</v>
      </c>
      <c r="I18" s="17">
        <f t="shared" si="1"/>
        <v>2.0316622691292876</v>
      </c>
      <c r="J18" s="18">
        <v>88.4</v>
      </c>
      <c r="K18" s="103">
        <f t="shared" si="2"/>
        <v>2.9155672823218999</v>
      </c>
      <c r="L18" s="97" t="s">
        <v>96</v>
      </c>
      <c r="M18" s="19" t="s">
        <v>97</v>
      </c>
      <c r="N18" s="19" t="s">
        <v>108</v>
      </c>
      <c r="O18" s="19">
        <v>2479.85</v>
      </c>
      <c r="P18" s="68">
        <v>206.1</v>
      </c>
      <c r="Q18" s="115"/>
      <c r="R18" s="116"/>
      <c r="S18" s="117"/>
      <c r="T18" s="84">
        <f t="shared" si="3"/>
        <v>-4.947229551451187</v>
      </c>
    </row>
    <row r="19" spans="1:20" hidden="1" outlineLevel="2">
      <c r="A19" s="1" t="s">
        <v>96</v>
      </c>
      <c r="B19" s="15" t="s">
        <v>97</v>
      </c>
      <c r="C19" s="15" t="s">
        <v>115</v>
      </c>
      <c r="D19" s="94" t="s">
        <v>109</v>
      </c>
      <c r="E19" s="102">
        <v>870.5</v>
      </c>
      <c r="F19" s="16">
        <v>130.1</v>
      </c>
      <c r="G19" s="17">
        <f t="shared" si="0"/>
        <v>14.945433658816771</v>
      </c>
      <c r="H19" s="18">
        <v>21</v>
      </c>
      <c r="I19" s="17">
        <f t="shared" si="1"/>
        <v>2.4124066628374496</v>
      </c>
      <c r="J19" s="18">
        <v>109.1</v>
      </c>
      <c r="K19" s="103">
        <f t="shared" si="2"/>
        <v>12.533026995979322</v>
      </c>
      <c r="L19" s="97" t="s">
        <v>96</v>
      </c>
      <c r="M19" s="19" t="s">
        <v>97</v>
      </c>
      <c r="N19" s="19" t="s">
        <v>109</v>
      </c>
      <c r="O19" s="19">
        <v>963.2</v>
      </c>
      <c r="P19" s="68">
        <v>141</v>
      </c>
      <c r="Q19" s="115"/>
      <c r="R19" s="116"/>
      <c r="S19" s="117"/>
      <c r="T19" s="84">
        <f t="shared" si="3"/>
        <v>-14.945433658816771</v>
      </c>
    </row>
    <row r="20" spans="1:20" hidden="1" outlineLevel="2">
      <c r="A20" s="1" t="s">
        <v>96</v>
      </c>
      <c r="B20" s="15" t="s">
        <v>97</v>
      </c>
      <c r="C20" s="15" t="s">
        <v>115</v>
      </c>
      <c r="D20" s="94" t="s">
        <v>110</v>
      </c>
      <c r="E20" s="102">
        <v>65</v>
      </c>
      <c r="F20" s="16">
        <v>0</v>
      </c>
      <c r="G20" s="17">
        <f t="shared" si="0"/>
        <v>0</v>
      </c>
      <c r="H20" s="18">
        <v>0</v>
      </c>
      <c r="I20" s="17">
        <f t="shared" si="1"/>
        <v>0</v>
      </c>
      <c r="J20" s="18">
        <v>0</v>
      </c>
      <c r="K20" s="103">
        <f t="shared" si="2"/>
        <v>0</v>
      </c>
      <c r="L20" s="97" t="s">
        <v>96</v>
      </c>
      <c r="M20" s="19" t="s">
        <v>97</v>
      </c>
      <c r="N20" s="19" t="s">
        <v>110</v>
      </c>
      <c r="O20" s="19">
        <v>61</v>
      </c>
      <c r="P20" s="68">
        <v>0</v>
      </c>
      <c r="Q20" s="115"/>
      <c r="R20" s="116"/>
      <c r="S20" s="117"/>
      <c r="T20" s="84">
        <f t="shared" si="3"/>
        <v>0</v>
      </c>
    </row>
    <row r="21" spans="1:20" outlineLevel="1" collapsed="1">
      <c r="B21" s="20" t="s">
        <v>119</v>
      </c>
      <c r="C21" s="21" t="s">
        <v>115</v>
      </c>
      <c r="D21" s="94"/>
      <c r="E21" s="102">
        <f>SUBTOTAL(9,E15:E20)</f>
        <v>8467.2999999999993</v>
      </c>
      <c r="F21" s="16">
        <f>SUBTOTAL(9,F15:F20)</f>
        <v>499</v>
      </c>
      <c r="G21" s="17">
        <f t="shared" si="0"/>
        <v>5.8932599529956429</v>
      </c>
      <c r="H21" s="18">
        <f>SUBTOTAL(9,H15:H20)</f>
        <v>225.79999999999998</v>
      </c>
      <c r="I21" s="17">
        <f t="shared" si="1"/>
        <v>2.6667296540809944</v>
      </c>
      <c r="J21" s="18">
        <f>SUBTOTAL(9,J15:J20)</f>
        <v>273.20000000000005</v>
      </c>
      <c r="K21" s="103">
        <f t="shared" si="2"/>
        <v>3.2265302989146489</v>
      </c>
      <c r="L21" s="97"/>
      <c r="M21" s="19"/>
      <c r="N21" s="19"/>
      <c r="O21" s="19">
        <f>SUBTOTAL(9,O15:O20)</f>
        <v>7174.8499999999995</v>
      </c>
      <c r="P21" s="68">
        <f>SUBTOTAL(9,P15:P20)</f>
        <v>523.1</v>
      </c>
      <c r="Q21" s="115">
        <v>7.27</v>
      </c>
      <c r="R21" s="116">
        <v>3.53</v>
      </c>
      <c r="S21" s="117">
        <v>3.74</v>
      </c>
      <c r="T21" s="84">
        <f t="shared" si="3"/>
        <v>1.3767400470043567</v>
      </c>
    </row>
    <row r="22" spans="1:20" hidden="1" outlineLevel="2">
      <c r="A22" s="1" t="s">
        <v>18</v>
      </c>
      <c r="B22" s="15" t="s">
        <v>19</v>
      </c>
      <c r="C22" s="15" t="s">
        <v>113</v>
      </c>
      <c r="D22" s="94" t="s">
        <v>105</v>
      </c>
      <c r="E22" s="102">
        <v>3927</v>
      </c>
      <c r="F22" s="16">
        <v>122</v>
      </c>
      <c r="G22" s="17">
        <f t="shared" si="0"/>
        <v>3.1066972243442832</v>
      </c>
      <c r="H22" s="18">
        <v>41</v>
      </c>
      <c r="I22" s="17">
        <f t="shared" si="1"/>
        <v>1.0440539852304558</v>
      </c>
      <c r="J22" s="18">
        <v>81</v>
      </c>
      <c r="K22" s="103">
        <f t="shared" si="2"/>
        <v>2.0626432391138274</v>
      </c>
      <c r="L22" s="97">
        <v>17</v>
      </c>
      <c r="M22" s="19" t="s">
        <v>19</v>
      </c>
      <c r="N22" s="19" t="s">
        <v>105</v>
      </c>
      <c r="O22" s="19">
        <v>2034</v>
      </c>
      <c r="P22" s="68">
        <v>84</v>
      </c>
      <c r="Q22" s="115"/>
      <c r="R22" s="116"/>
      <c r="S22" s="117"/>
      <c r="T22" s="84">
        <f t="shared" si="3"/>
        <v>-3.1066972243442832</v>
      </c>
    </row>
    <row r="23" spans="1:20" hidden="1" outlineLevel="2">
      <c r="A23" s="1" t="s">
        <v>18</v>
      </c>
      <c r="B23" s="15" t="s">
        <v>19</v>
      </c>
      <c r="C23" s="15" t="s">
        <v>113</v>
      </c>
      <c r="D23" s="94" t="s">
        <v>106</v>
      </c>
      <c r="E23" s="102">
        <v>11101.32</v>
      </c>
      <c r="F23" s="16">
        <v>509.8</v>
      </c>
      <c r="G23" s="17">
        <f t="shared" si="0"/>
        <v>4.5922466877812731</v>
      </c>
      <c r="H23" s="18">
        <v>205.2</v>
      </c>
      <c r="I23" s="17">
        <f t="shared" si="1"/>
        <v>1.8484288354898337</v>
      </c>
      <c r="J23" s="18">
        <v>304.60000000000002</v>
      </c>
      <c r="K23" s="103">
        <f t="shared" si="2"/>
        <v>2.7438178522914396</v>
      </c>
      <c r="L23" s="97">
        <v>17</v>
      </c>
      <c r="M23" s="19" t="s">
        <v>19</v>
      </c>
      <c r="N23" s="19" t="s">
        <v>106</v>
      </c>
      <c r="O23" s="19">
        <v>10270.4</v>
      </c>
      <c r="P23" s="68">
        <v>420.15</v>
      </c>
      <c r="Q23" s="115"/>
      <c r="R23" s="116"/>
      <c r="S23" s="117"/>
      <c r="T23" s="84">
        <f t="shared" si="3"/>
        <v>-4.5922466877812731</v>
      </c>
    </row>
    <row r="24" spans="1:20" hidden="1" outlineLevel="2">
      <c r="A24" s="1" t="s">
        <v>18</v>
      </c>
      <c r="B24" s="15" t="s">
        <v>19</v>
      </c>
      <c r="C24" s="15" t="s">
        <v>113</v>
      </c>
      <c r="D24" s="94" t="s">
        <v>107</v>
      </c>
      <c r="E24" s="102">
        <v>8384</v>
      </c>
      <c r="F24" s="16">
        <v>490.1</v>
      </c>
      <c r="G24" s="17">
        <f t="shared" si="0"/>
        <v>5.8456583969465647</v>
      </c>
      <c r="H24" s="18">
        <v>229</v>
      </c>
      <c r="I24" s="17">
        <f t="shared" si="1"/>
        <v>2.7313931297709924</v>
      </c>
      <c r="J24" s="18">
        <v>261.10000000000002</v>
      </c>
      <c r="K24" s="103">
        <f t="shared" si="2"/>
        <v>3.1142652671755728</v>
      </c>
      <c r="L24" s="97">
        <v>17</v>
      </c>
      <c r="M24" s="19" t="s">
        <v>19</v>
      </c>
      <c r="N24" s="19" t="s">
        <v>107</v>
      </c>
      <c r="O24" s="19">
        <v>7614.4</v>
      </c>
      <c r="P24" s="68">
        <v>446.4</v>
      </c>
      <c r="Q24" s="115"/>
      <c r="R24" s="116"/>
      <c r="S24" s="117"/>
      <c r="T24" s="84">
        <f t="shared" si="3"/>
        <v>-5.8456583969465647</v>
      </c>
    </row>
    <row r="25" spans="1:20" hidden="1" outlineLevel="2">
      <c r="A25" s="1" t="s">
        <v>18</v>
      </c>
      <c r="B25" s="15" t="s">
        <v>19</v>
      </c>
      <c r="C25" s="15" t="s">
        <v>113</v>
      </c>
      <c r="D25" s="94" t="s">
        <v>108</v>
      </c>
      <c r="E25" s="102">
        <v>5895.63</v>
      </c>
      <c r="F25" s="16">
        <v>448.7</v>
      </c>
      <c r="G25" s="17">
        <f t="shared" si="0"/>
        <v>7.6107218397355325</v>
      </c>
      <c r="H25" s="18">
        <v>123</v>
      </c>
      <c r="I25" s="17">
        <f t="shared" si="1"/>
        <v>2.0862910325105206</v>
      </c>
      <c r="J25" s="18">
        <v>325.7</v>
      </c>
      <c r="K25" s="103">
        <f t="shared" si="2"/>
        <v>5.5244308072250119</v>
      </c>
      <c r="L25" s="97">
        <v>17</v>
      </c>
      <c r="M25" s="19" t="s">
        <v>19</v>
      </c>
      <c r="N25" s="19" t="s">
        <v>108</v>
      </c>
      <c r="O25" s="19">
        <v>5734.22</v>
      </c>
      <c r="P25" s="68">
        <v>359.1</v>
      </c>
      <c r="Q25" s="115"/>
      <c r="R25" s="116"/>
      <c r="S25" s="117"/>
      <c r="T25" s="84">
        <f t="shared" si="3"/>
        <v>-7.6107218397355325</v>
      </c>
    </row>
    <row r="26" spans="1:20" hidden="1" outlineLevel="2">
      <c r="A26" s="1" t="s">
        <v>18</v>
      </c>
      <c r="B26" s="15" t="s">
        <v>19</v>
      </c>
      <c r="C26" s="15" t="s">
        <v>113</v>
      </c>
      <c r="D26" s="94" t="s">
        <v>109</v>
      </c>
      <c r="E26" s="102">
        <v>685</v>
      </c>
      <c r="F26" s="16">
        <v>97.6</v>
      </c>
      <c r="G26" s="17">
        <f t="shared" si="0"/>
        <v>14.248175182481752</v>
      </c>
      <c r="H26" s="18">
        <v>17</v>
      </c>
      <c r="I26" s="17">
        <f t="shared" si="1"/>
        <v>2.4817518248175183</v>
      </c>
      <c r="J26" s="18">
        <v>80.599999999999994</v>
      </c>
      <c r="K26" s="103">
        <f t="shared" si="2"/>
        <v>11.766423357664232</v>
      </c>
      <c r="L26" s="97">
        <v>17</v>
      </c>
      <c r="M26" s="19" t="s">
        <v>19</v>
      </c>
      <c r="N26" s="19" t="s">
        <v>109</v>
      </c>
      <c r="O26" s="19">
        <v>1000</v>
      </c>
      <c r="P26" s="68">
        <v>119.6</v>
      </c>
      <c r="Q26" s="115"/>
      <c r="R26" s="116"/>
      <c r="S26" s="117"/>
      <c r="T26" s="84">
        <f t="shared" si="3"/>
        <v>-14.248175182481752</v>
      </c>
    </row>
    <row r="27" spans="1:20" hidden="1" outlineLevel="2">
      <c r="A27" s="1">
        <v>17</v>
      </c>
      <c r="B27" s="21" t="s">
        <v>19</v>
      </c>
      <c r="C27" s="15" t="s">
        <v>113</v>
      </c>
      <c r="D27" s="95" t="s">
        <v>110</v>
      </c>
      <c r="E27" s="102">
        <v>0</v>
      </c>
      <c r="F27" s="16">
        <v>0</v>
      </c>
      <c r="G27" s="17">
        <v>0</v>
      </c>
      <c r="H27" s="18">
        <v>0</v>
      </c>
      <c r="I27" s="17">
        <v>0</v>
      </c>
      <c r="J27" s="18">
        <v>0</v>
      </c>
      <c r="K27" s="103">
        <v>0</v>
      </c>
      <c r="L27" s="97">
        <v>17</v>
      </c>
      <c r="M27" s="19" t="s">
        <v>19</v>
      </c>
      <c r="N27" s="19" t="s">
        <v>110</v>
      </c>
      <c r="O27" s="19">
        <v>59</v>
      </c>
      <c r="P27" s="68">
        <v>22</v>
      </c>
      <c r="Q27" s="115"/>
      <c r="R27" s="116"/>
      <c r="S27" s="117"/>
      <c r="T27" s="84">
        <f t="shared" si="3"/>
        <v>0</v>
      </c>
    </row>
    <row r="28" spans="1:20" outlineLevel="1" collapsed="1">
      <c r="B28" s="22" t="s">
        <v>120</v>
      </c>
      <c r="C28" s="21" t="s">
        <v>113</v>
      </c>
      <c r="D28" s="95"/>
      <c r="E28" s="102">
        <f>SUBTOTAL(9,E22:E27)</f>
        <v>29992.95</v>
      </c>
      <c r="F28" s="16">
        <f>SUBTOTAL(9,F22:F27)</f>
        <v>1668.2</v>
      </c>
      <c r="G28" s="17">
        <f t="shared" si="0"/>
        <v>5.5619737304933325</v>
      </c>
      <c r="H28" s="18">
        <f>SUBTOTAL(9,H22:H27)</f>
        <v>615.20000000000005</v>
      </c>
      <c r="I28" s="17">
        <f t="shared" si="1"/>
        <v>2.0511486866080197</v>
      </c>
      <c r="J28" s="18">
        <f>SUBTOTAL(9,J22:J27)</f>
        <v>1053</v>
      </c>
      <c r="K28" s="103">
        <f t="shared" si="2"/>
        <v>3.5108250438853128</v>
      </c>
      <c r="L28" s="97"/>
      <c r="M28" s="19"/>
      <c r="N28" s="19"/>
      <c r="O28" s="19">
        <f>SUBTOTAL(9,O22:O27)</f>
        <v>26712.02</v>
      </c>
      <c r="P28" s="68">
        <f>SUBTOTAL(9,P22:P27)</f>
        <v>1451.25</v>
      </c>
      <c r="Q28" s="115">
        <v>5.65</v>
      </c>
      <c r="R28" s="116">
        <v>2.21</v>
      </c>
      <c r="S28" s="117">
        <v>3.44</v>
      </c>
      <c r="T28" s="84">
        <f t="shared" si="3"/>
        <v>8.8026269506667809E-2</v>
      </c>
    </row>
    <row r="29" spans="1:20" hidden="1" outlineLevel="2">
      <c r="A29" s="1" t="s">
        <v>20</v>
      </c>
      <c r="B29" s="15" t="s">
        <v>21</v>
      </c>
      <c r="C29" s="15" t="s">
        <v>113</v>
      </c>
      <c r="D29" s="94" t="s">
        <v>106</v>
      </c>
      <c r="E29" s="102">
        <v>370</v>
      </c>
      <c r="F29" s="16">
        <v>7.8</v>
      </c>
      <c r="G29" s="17">
        <f t="shared" si="0"/>
        <v>2.1081081081081079</v>
      </c>
      <c r="H29" s="18">
        <v>7.8</v>
      </c>
      <c r="I29" s="17">
        <f t="shared" si="1"/>
        <v>2.1081081081081079</v>
      </c>
      <c r="J29" s="18">
        <v>0</v>
      </c>
      <c r="K29" s="103">
        <f t="shared" si="2"/>
        <v>0</v>
      </c>
      <c r="L29" s="97">
        <v>18</v>
      </c>
      <c r="M29" s="19" t="s">
        <v>21</v>
      </c>
      <c r="N29" s="19" t="s">
        <v>106</v>
      </c>
      <c r="O29" s="19">
        <v>256.8</v>
      </c>
      <c r="P29" s="68">
        <v>16</v>
      </c>
      <c r="Q29" s="115"/>
      <c r="R29" s="116"/>
      <c r="S29" s="117"/>
      <c r="T29" s="84">
        <f t="shared" si="3"/>
        <v>-2.1081081081081079</v>
      </c>
    </row>
    <row r="30" spans="1:20" hidden="1" outlineLevel="2">
      <c r="A30" s="1" t="s">
        <v>20</v>
      </c>
      <c r="B30" s="15" t="s">
        <v>21</v>
      </c>
      <c r="C30" s="15" t="s">
        <v>113</v>
      </c>
      <c r="D30" s="94" t="s">
        <v>107</v>
      </c>
      <c r="E30" s="102">
        <v>370</v>
      </c>
      <c r="F30" s="16">
        <v>5</v>
      </c>
      <c r="G30" s="17">
        <f t="shared" si="0"/>
        <v>1.3513513513513513</v>
      </c>
      <c r="H30" s="18">
        <v>5</v>
      </c>
      <c r="I30" s="17">
        <f t="shared" si="1"/>
        <v>1.3513513513513513</v>
      </c>
      <c r="J30" s="18">
        <v>0</v>
      </c>
      <c r="K30" s="103">
        <f t="shared" si="2"/>
        <v>0</v>
      </c>
      <c r="L30" s="97">
        <v>18</v>
      </c>
      <c r="M30" s="19" t="s">
        <v>21</v>
      </c>
      <c r="N30" s="19" t="s">
        <v>107</v>
      </c>
      <c r="O30" s="19">
        <v>410</v>
      </c>
      <c r="P30" s="68">
        <v>8</v>
      </c>
      <c r="Q30" s="115"/>
      <c r="R30" s="116"/>
      <c r="S30" s="117"/>
      <c r="T30" s="84">
        <f t="shared" si="3"/>
        <v>-1.3513513513513513</v>
      </c>
    </row>
    <row r="31" spans="1:20" hidden="1" outlineLevel="2">
      <c r="A31" s="1" t="s">
        <v>20</v>
      </c>
      <c r="B31" s="15" t="s">
        <v>21</v>
      </c>
      <c r="C31" s="15" t="s">
        <v>113</v>
      </c>
      <c r="D31" s="94" t="s">
        <v>108</v>
      </c>
      <c r="E31" s="102">
        <v>676.5</v>
      </c>
      <c r="F31" s="16">
        <v>122.6</v>
      </c>
      <c r="G31" s="17">
        <f t="shared" si="0"/>
        <v>18.122690317812268</v>
      </c>
      <c r="H31" s="18">
        <v>29.6</v>
      </c>
      <c r="I31" s="17">
        <f t="shared" si="1"/>
        <v>4.3754619364375458</v>
      </c>
      <c r="J31" s="18">
        <v>93</v>
      </c>
      <c r="K31" s="103">
        <f t="shared" si="2"/>
        <v>13.747228381374724</v>
      </c>
      <c r="L31" s="97">
        <v>18</v>
      </c>
      <c r="M31" s="19" t="s">
        <v>21</v>
      </c>
      <c r="N31" s="19" t="s">
        <v>108</v>
      </c>
      <c r="O31" s="19">
        <v>636.79999999999995</v>
      </c>
      <c r="P31" s="68">
        <v>62</v>
      </c>
      <c r="Q31" s="115"/>
      <c r="R31" s="116"/>
      <c r="S31" s="117"/>
      <c r="T31" s="84">
        <f t="shared" si="3"/>
        <v>-18.122690317812268</v>
      </c>
    </row>
    <row r="32" spans="1:20" hidden="1" outlineLevel="2">
      <c r="A32" s="1" t="s">
        <v>20</v>
      </c>
      <c r="B32" s="15" t="s">
        <v>21</v>
      </c>
      <c r="C32" s="15" t="s">
        <v>113</v>
      </c>
      <c r="D32" s="94" t="s">
        <v>109</v>
      </c>
      <c r="E32" s="102">
        <v>195</v>
      </c>
      <c r="F32" s="16">
        <v>3</v>
      </c>
      <c r="G32" s="17">
        <f t="shared" si="0"/>
        <v>1.5384615384615385</v>
      </c>
      <c r="H32" s="18">
        <v>3</v>
      </c>
      <c r="I32" s="17">
        <f t="shared" si="1"/>
        <v>1.5384615384615385</v>
      </c>
      <c r="J32" s="18">
        <v>0</v>
      </c>
      <c r="K32" s="103">
        <f t="shared" si="2"/>
        <v>0</v>
      </c>
      <c r="L32" s="97">
        <v>18</v>
      </c>
      <c r="M32" s="19" t="s">
        <v>21</v>
      </c>
      <c r="N32" s="19" t="s">
        <v>109</v>
      </c>
      <c r="O32" s="19">
        <v>183</v>
      </c>
      <c r="P32" s="68">
        <v>3</v>
      </c>
      <c r="Q32" s="115"/>
      <c r="R32" s="116"/>
      <c r="S32" s="117"/>
      <c r="T32" s="84">
        <f t="shared" si="3"/>
        <v>-1.5384615384615385</v>
      </c>
    </row>
    <row r="33" spans="1:20" outlineLevel="1" collapsed="1">
      <c r="B33" s="20" t="s">
        <v>121</v>
      </c>
      <c r="C33" s="21" t="s">
        <v>113</v>
      </c>
      <c r="D33" s="94"/>
      <c r="E33" s="102">
        <f>SUBTOTAL(9,E29:E32)</f>
        <v>1611.5</v>
      </c>
      <c r="F33" s="16">
        <f>SUBTOTAL(9,F29:F32)</f>
        <v>138.4</v>
      </c>
      <c r="G33" s="17">
        <f t="shared" si="0"/>
        <v>8.5882717964629229</v>
      </c>
      <c r="H33" s="18">
        <f>SUBTOTAL(9,H29:H32)</f>
        <v>45.400000000000006</v>
      </c>
      <c r="I33" s="17">
        <f t="shared" si="1"/>
        <v>2.8172510083772888</v>
      </c>
      <c r="J33" s="18">
        <f>SUBTOTAL(9,J29:J32)</f>
        <v>93</v>
      </c>
      <c r="K33" s="103">
        <f t="shared" si="2"/>
        <v>5.7710207880856341</v>
      </c>
      <c r="L33" s="97"/>
      <c r="M33" s="19"/>
      <c r="N33" s="19"/>
      <c r="O33" s="19">
        <f>SUBTOTAL(9,O29:O32)</f>
        <v>1486.6</v>
      </c>
      <c r="P33" s="68">
        <f>SUBTOTAL(9,P29:P32)</f>
        <v>89</v>
      </c>
      <c r="Q33" s="115">
        <v>7.18</v>
      </c>
      <c r="R33" s="116">
        <v>1.78</v>
      </c>
      <c r="S33" s="117">
        <v>5.4</v>
      </c>
      <c r="T33" s="84">
        <f t="shared" si="3"/>
        <v>-1.4082717964629232</v>
      </c>
    </row>
    <row r="34" spans="1:20" hidden="1" outlineLevel="2">
      <c r="A34" s="1" t="s">
        <v>72</v>
      </c>
      <c r="B34" s="15" t="s">
        <v>73</v>
      </c>
      <c r="C34" s="15" t="s">
        <v>112</v>
      </c>
      <c r="D34" s="94" t="s">
        <v>104</v>
      </c>
      <c r="E34" s="102">
        <v>564.36</v>
      </c>
      <c r="F34" s="16">
        <v>8.4</v>
      </c>
      <c r="G34" s="17">
        <f t="shared" si="0"/>
        <v>1.4884116521369339</v>
      </c>
      <c r="H34" s="18">
        <v>8.4</v>
      </c>
      <c r="I34" s="17">
        <f t="shared" si="1"/>
        <v>1.4884116521369339</v>
      </c>
      <c r="J34" s="18">
        <v>0</v>
      </c>
      <c r="K34" s="103">
        <f t="shared" si="2"/>
        <v>0</v>
      </c>
      <c r="L34" s="97">
        <v>65</v>
      </c>
      <c r="M34" s="19" t="s">
        <v>73</v>
      </c>
      <c r="N34" s="19" t="s">
        <v>104</v>
      </c>
      <c r="O34" s="19">
        <v>245.77</v>
      </c>
      <c r="P34" s="68">
        <v>1</v>
      </c>
      <c r="Q34" s="115"/>
      <c r="R34" s="116"/>
      <c r="S34" s="117"/>
      <c r="T34" s="84">
        <f t="shared" si="3"/>
        <v>-1.4884116521369339</v>
      </c>
    </row>
    <row r="35" spans="1:20" hidden="1" outlineLevel="2">
      <c r="A35" s="1" t="s">
        <v>72</v>
      </c>
      <c r="B35" s="15" t="s">
        <v>73</v>
      </c>
      <c r="C35" s="15" t="s">
        <v>112</v>
      </c>
      <c r="D35" s="94" t="s">
        <v>105</v>
      </c>
      <c r="E35" s="102">
        <v>9384.98</v>
      </c>
      <c r="F35" s="16">
        <v>872.15642600000001</v>
      </c>
      <c r="G35" s="17">
        <f t="shared" si="0"/>
        <v>9.2931090529761402</v>
      </c>
      <c r="H35" s="18">
        <v>295.40332599999999</v>
      </c>
      <c r="I35" s="17">
        <f t="shared" si="1"/>
        <v>3.1476180663144726</v>
      </c>
      <c r="J35" s="18">
        <v>576.75310000000002</v>
      </c>
      <c r="K35" s="103">
        <f t="shared" si="2"/>
        <v>6.1454909866616667</v>
      </c>
      <c r="L35" s="97">
        <v>65</v>
      </c>
      <c r="M35" s="19" t="s">
        <v>73</v>
      </c>
      <c r="N35" s="19" t="s">
        <v>105</v>
      </c>
      <c r="O35" s="19">
        <v>6991.67</v>
      </c>
      <c r="P35" s="68">
        <v>501.01</v>
      </c>
      <c r="Q35" s="115"/>
      <c r="R35" s="116"/>
      <c r="S35" s="117"/>
      <c r="T35" s="84">
        <f t="shared" si="3"/>
        <v>-9.2931090529761402</v>
      </c>
    </row>
    <row r="36" spans="1:20" hidden="1" outlineLevel="2">
      <c r="A36" s="1" t="s">
        <v>72</v>
      </c>
      <c r="B36" s="15" t="s">
        <v>73</v>
      </c>
      <c r="C36" s="15" t="s">
        <v>112</v>
      </c>
      <c r="D36" s="94" t="s">
        <v>106</v>
      </c>
      <c r="E36" s="102">
        <v>19579.61</v>
      </c>
      <c r="F36" s="16">
        <v>2047.50919</v>
      </c>
      <c r="G36" s="17">
        <f t="shared" si="0"/>
        <v>10.457354308895836</v>
      </c>
      <c r="H36" s="18">
        <v>703.443307</v>
      </c>
      <c r="I36" s="17">
        <f t="shared" si="1"/>
        <v>3.5927340074700163</v>
      </c>
      <c r="J36" s="18">
        <v>1344.065883</v>
      </c>
      <c r="K36" s="103">
        <f t="shared" si="2"/>
        <v>6.8646203014258198</v>
      </c>
      <c r="L36" s="97">
        <v>65</v>
      </c>
      <c r="M36" s="19" t="s">
        <v>73</v>
      </c>
      <c r="N36" s="19" t="s">
        <v>106</v>
      </c>
      <c r="O36" s="19">
        <v>16917.169999999998</v>
      </c>
      <c r="P36" s="68">
        <v>2133.42</v>
      </c>
      <c r="Q36" s="115"/>
      <c r="R36" s="116"/>
      <c r="S36" s="117"/>
      <c r="T36" s="84">
        <f t="shared" si="3"/>
        <v>-10.457354308895836</v>
      </c>
    </row>
    <row r="37" spans="1:20" hidden="1" outlineLevel="2">
      <c r="A37" s="1" t="s">
        <v>72</v>
      </c>
      <c r="B37" s="15" t="s">
        <v>73</v>
      </c>
      <c r="C37" s="15" t="s">
        <v>112</v>
      </c>
      <c r="D37" s="94" t="s">
        <v>107</v>
      </c>
      <c r="E37" s="102">
        <v>20466.96</v>
      </c>
      <c r="F37" s="16">
        <v>1738.263418</v>
      </c>
      <c r="G37" s="17">
        <f t="shared" si="0"/>
        <v>8.4930220120623687</v>
      </c>
      <c r="H37" s="18">
        <v>659.86764400000004</v>
      </c>
      <c r="I37" s="17">
        <f t="shared" si="1"/>
        <v>3.2240628017057738</v>
      </c>
      <c r="J37" s="18">
        <v>1078.3957740000001</v>
      </c>
      <c r="K37" s="103">
        <f t="shared" si="2"/>
        <v>5.268959210356595</v>
      </c>
      <c r="L37" s="97">
        <v>65</v>
      </c>
      <c r="M37" s="19" t="s">
        <v>73</v>
      </c>
      <c r="N37" s="19" t="s">
        <v>107</v>
      </c>
      <c r="O37" s="19">
        <v>19345.78</v>
      </c>
      <c r="P37" s="68">
        <v>1961.47</v>
      </c>
      <c r="Q37" s="115"/>
      <c r="R37" s="116"/>
      <c r="S37" s="117"/>
      <c r="T37" s="84">
        <f t="shared" si="3"/>
        <v>-8.4930220120623687</v>
      </c>
    </row>
    <row r="38" spans="1:20" hidden="1" outlineLevel="2">
      <c r="A38" s="1" t="s">
        <v>72</v>
      </c>
      <c r="B38" s="15" t="s">
        <v>73</v>
      </c>
      <c r="C38" s="15" t="s">
        <v>112</v>
      </c>
      <c r="D38" s="94" t="s">
        <v>108</v>
      </c>
      <c r="E38" s="102">
        <v>16992.28</v>
      </c>
      <c r="F38" s="16">
        <v>1464.5878290000001</v>
      </c>
      <c r="G38" s="17">
        <f t="shared" si="0"/>
        <v>8.6191366255734962</v>
      </c>
      <c r="H38" s="18">
        <v>563.921245</v>
      </c>
      <c r="I38" s="17">
        <f t="shared" si="1"/>
        <v>3.3186908702069413</v>
      </c>
      <c r="J38" s="18">
        <v>900.66658399999994</v>
      </c>
      <c r="K38" s="103">
        <f t="shared" si="2"/>
        <v>5.3004457553665549</v>
      </c>
      <c r="L38" s="97">
        <v>65</v>
      </c>
      <c r="M38" s="19" t="s">
        <v>73</v>
      </c>
      <c r="N38" s="19" t="s">
        <v>108</v>
      </c>
      <c r="O38" s="19">
        <v>16112.83</v>
      </c>
      <c r="P38" s="68">
        <v>1800.13</v>
      </c>
      <c r="Q38" s="115"/>
      <c r="R38" s="116"/>
      <c r="S38" s="117"/>
      <c r="T38" s="84">
        <f t="shared" si="3"/>
        <v>-8.6191366255734962</v>
      </c>
    </row>
    <row r="39" spans="1:20" hidden="1" outlineLevel="2">
      <c r="A39" s="1" t="s">
        <v>72</v>
      </c>
      <c r="B39" s="15" t="s">
        <v>73</v>
      </c>
      <c r="C39" s="15" t="s">
        <v>112</v>
      </c>
      <c r="D39" s="94" t="s">
        <v>109</v>
      </c>
      <c r="E39" s="102">
        <v>8384.17</v>
      </c>
      <c r="F39" s="16">
        <v>973.42291999999998</v>
      </c>
      <c r="G39" s="17">
        <f t="shared" si="0"/>
        <v>11.610247883809608</v>
      </c>
      <c r="H39" s="18">
        <v>291.9187</v>
      </c>
      <c r="I39" s="17">
        <f t="shared" si="1"/>
        <v>3.4817841241291623</v>
      </c>
      <c r="J39" s="18">
        <v>681.50422000000003</v>
      </c>
      <c r="K39" s="103">
        <f t="shared" si="2"/>
        <v>8.1284637596804465</v>
      </c>
      <c r="L39" s="97">
        <v>65</v>
      </c>
      <c r="M39" s="19" t="s">
        <v>73</v>
      </c>
      <c r="N39" s="19" t="s">
        <v>109</v>
      </c>
      <c r="O39" s="19">
        <v>9230.84</v>
      </c>
      <c r="P39" s="68">
        <v>1336.31</v>
      </c>
      <c r="Q39" s="115"/>
      <c r="R39" s="116"/>
      <c r="S39" s="117"/>
      <c r="T39" s="84">
        <f t="shared" si="3"/>
        <v>-11.610247883809608</v>
      </c>
    </row>
    <row r="40" spans="1:20" hidden="1" outlineLevel="2">
      <c r="A40" s="1" t="s">
        <v>72</v>
      </c>
      <c r="B40" s="15" t="s">
        <v>73</v>
      </c>
      <c r="C40" s="15" t="s">
        <v>112</v>
      </c>
      <c r="D40" s="94" t="s">
        <v>110</v>
      </c>
      <c r="E40" s="102">
        <v>183.06</v>
      </c>
      <c r="F40" s="16">
        <v>0</v>
      </c>
      <c r="G40" s="17">
        <f t="shared" si="0"/>
        <v>0</v>
      </c>
      <c r="H40" s="18">
        <v>0</v>
      </c>
      <c r="I40" s="17">
        <f t="shared" si="1"/>
        <v>0</v>
      </c>
      <c r="J40" s="18">
        <v>0</v>
      </c>
      <c r="K40" s="103">
        <f t="shared" si="2"/>
        <v>0</v>
      </c>
      <c r="L40" s="97">
        <v>65</v>
      </c>
      <c r="M40" s="19" t="s">
        <v>73</v>
      </c>
      <c r="N40" s="19" t="s">
        <v>110</v>
      </c>
      <c r="O40" s="19">
        <v>232.17</v>
      </c>
      <c r="P40" s="68">
        <v>0</v>
      </c>
      <c r="Q40" s="115"/>
      <c r="R40" s="116"/>
      <c r="S40" s="117"/>
      <c r="T40" s="84">
        <f t="shared" si="3"/>
        <v>0</v>
      </c>
    </row>
    <row r="41" spans="1:20" outlineLevel="1" collapsed="1">
      <c r="B41" s="20" t="s">
        <v>122</v>
      </c>
      <c r="C41" s="21" t="s">
        <v>112</v>
      </c>
      <c r="D41" s="94"/>
      <c r="E41" s="102">
        <f>SUBTOTAL(9,E34:E40)</f>
        <v>75555.42</v>
      </c>
      <c r="F41" s="16">
        <f>SUBTOTAL(9,F34:F40)</f>
        <v>7104.3397830000004</v>
      </c>
      <c r="G41" s="17">
        <f t="shared" si="0"/>
        <v>9.4028195237350296</v>
      </c>
      <c r="H41" s="18">
        <f>SUBTOTAL(9,H34:H40)</f>
        <v>2522.9542220000003</v>
      </c>
      <c r="I41" s="17">
        <f t="shared" si="1"/>
        <v>3.3392101082887242</v>
      </c>
      <c r="J41" s="18">
        <f>SUBTOTAL(9,J34:J40)</f>
        <v>4581.3855610000001</v>
      </c>
      <c r="K41" s="103">
        <f t="shared" si="2"/>
        <v>6.0636094154463045</v>
      </c>
      <c r="L41" s="97"/>
      <c r="M41" s="19"/>
      <c r="N41" s="19"/>
      <c r="O41" s="19">
        <f>SUBTOTAL(9,O34:O40)</f>
        <v>69076.23</v>
      </c>
      <c r="P41" s="68">
        <f>SUBTOTAL(9,P34:P40)</f>
        <v>7733.34</v>
      </c>
      <c r="Q41" s="115">
        <v>11.16</v>
      </c>
      <c r="R41" s="116">
        <v>4.03</v>
      </c>
      <c r="S41" s="117">
        <v>7.13</v>
      </c>
      <c r="T41" s="84">
        <f t="shared" si="3"/>
        <v>1.7571804762649705</v>
      </c>
    </row>
    <row r="42" spans="1:20" hidden="1" outlineLevel="2">
      <c r="A42" s="1" t="s">
        <v>78</v>
      </c>
      <c r="B42" s="15" t="s">
        <v>79</v>
      </c>
      <c r="C42" s="15" t="s">
        <v>112</v>
      </c>
      <c r="D42" s="94" t="s">
        <v>104</v>
      </c>
      <c r="E42" s="102">
        <v>466.4</v>
      </c>
      <c r="F42" s="16">
        <v>17</v>
      </c>
      <c r="G42" s="17">
        <f t="shared" si="0"/>
        <v>3.6449399656946828</v>
      </c>
      <c r="H42" s="18">
        <v>17</v>
      </c>
      <c r="I42" s="17">
        <f t="shared" si="1"/>
        <v>3.6449399656946828</v>
      </c>
      <c r="J42" s="18">
        <v>0</v>
      </c>
      <c r="K42" s="103">
        <f t="shared" si="2"/>
        <v>0</v>
      </c>
      <c r="L42" s="97">
        <v>70</v>
      </c>
      <c r="M42" s="19" t="s">
        <v>79</v>
      </c>
      <c r="N42" s="19" t="s">
        <v>104</v>
      </c>
      <c r="O42" s="19">
        <v>226.8</v>
      </c>
      <c r="P42" s="68">
        <v>1</v>
      </c>
      <c r="Q42" s="115"/>
      <c r="R42" s="116"/>
      <c r="S42" s="117"/>
      <c r="T42" s="84">
        <f t="shared" si="3"/>
        <v>-3.6449399656946828</v>
      </c>
    </row>
    <row r="43" spans="1:20" hidden="1" outlineLevel="2">
      <c r="A43" s="1" t="s">
        <v>78</v>
      </c>
      <c r="B43" s="15" t="s">
        <v>79</v>
      </c>
      <c r="C43" s="15" t="s">
        <v>112</v>
      </c>
      <c r="D43" s="94" t="s">
        <v>105</v>
      </c>
      <c r="E43" s="102">
        <v>7793.95</v>
      </c>
      <c r="F43" s="16">
        <v>767.09810000000004</v>
      </c>
      <c r="G43" s="17">
        <f t="shared" si="0"/>
        <v>9.8422250591805174</v>
      </c>
      <c r="H43" s="18">
        <v>240.66229999999999</v>
      </c>
      <c r="I43" s="17">
        <f t="shared" si="1"/>
        <v>3.087809134007788</v>
      </c>
      <c r="J43" s="18">
        <v>526.43579999999997</v>
      </c>
      <c r="K43" s="103">
        <f t="shared" si="2"/>
        <v>6.7544159251727294</v>
      </c>
      <c r="L43" s="97">
        <v>70</v>
      </c>
      <c r="M43" s="19" t="s">
        <v>79</v>
      </c>
      <c r="N43" s="19" t="s">
        <v>105</v>
      </c>
      <c r="O43" s="19">
        <v>6444.91</v>
      </c>
      <c r="P43" s="68">
        <v>504.05</v>
      </c>
      <c r="Q43" s="115"/>
      <c r="R43" s="116"/>
      <c r="S43" s="117"/>
      <c r="T43" s="84">
        <f t="shared" si="3"/>
        <v>-9.8422250591805174</v>
      </c>
    </row>
    <row r="44" spans="1:20" hidden="1" outlineLevel="2">
      <c r="A44" s="1" t="s">
        <v>78</v>
      </c>
      <c r="B44" s="15" t="s">
        <v>79</v>
      </c>
      <c r="C44" s="15" t="s">
        <v>112</v>
      </c>
      <c r="D44" s="94" t="s">
        <v>106</v>
      </c>
      <c r="E44" s="102">
        <v>13939.67</v>
      </c>
      <c r="F44" s="16">
        <v>1438.6823999999999</v>
      </c>
      <c r="G44" s="17">
        <f t="shared" si="0"/>
        <v>10.320778038504498</v>
      </c>
      <c r="H44" s="18">
        <v>468.351</v>
      </c>
      <c r="I44" s="17">
        <f t="shared" si="1"/>
        <v>3.3598428083304697</v>
      </c>
      <c r="J44" s="18">
        <v>970.33140000000003</v>
      </c>
      <c r="K44" s="103">
        <f t="shared" si="2"/>
        <v>6.9609352301740284</v>
      </c>
      <c r="L44" s="97">
        <v>70</v>
      </c>
      <c r="M44" s="19" t="s">
        <v>79</v>
      </c>
      <c r="N44" s="19" t="s">
        <v>106</v>
      </c>
      <c r="O44" s="19">
        <v>13726.83</v>
      </c>
      <c r="P44" s="68">
        <v>1263</v>
      </c>
      <c r="Q44" s="115"/>
      <c r="R44" s="116"/>
      <c r="S44" s="117"/>
      <c r="T44" s="84">
        <f t="shared" si="3"/>
        <v>-10.320778038504498</v>
      </c>
    </row>
    <row r="45" spans="1:20" hidden="1" outlineLevel="2">
      <c r="A45" s="1" t="s">
        <v>78</v>
      </c>
      <c r="B45" s="15" t="s">
        <v>79</v>
      </c>
      <c r="C45" s="15" t="s">
        <v>112</v>
      </c>
      <c r="D45" s="94" t="s">
        <v>107</v>
      </c>
      <c r="E45" s="102">
        <v>15574.98</v>
      </c>
      <c r="F45" s="16">
        <v>1552.1932999999999</v>
      </c>
      <c r="G45" s="17">
        <f t="shared" si="0"/>
        <v>9.965940887243514</v>
      </c>
      <c r="H45" s="18">
        <v>630.2645</v>
      </c>
      <c r="I45" s="17">
        <f t="shared" si="1"/>
        <v>4.0466472509113975</v>
      </c>
      <c r="J45" s="18">
        <v>921.92880000000002</v>
      </c>
      <c r="K45" s="103">
        <f t="shared" si="2"/>
        <v>5.9192936363321174</v>
      </c>
      <c r="L45" s="97">
        <v>70</v>
      </c>
      <c r="M45" s="19" t="s">
        <v>79</v>
      </c>
      <c r="N45" s="19" t="s">
        <v>107</v>
      </c>
      <c r="O45" s="19">
        <v>13618.82</v>
      </c>
      <c r="P45" s="68">
        <v>1658.31</v>
      </c>
      <c r="Q45" s="115"/>
      <c r="R45" s="116"/>
      <c r="S45" s="117"/>
      <c r="T45" s="84">
        <f t="shared" si="3"/>
        <v>-9.965940887243514</v>
      </c>
    </row>
    <row r="46" spans="1:20" hidden="1" outlineLevel="2">
      <c r="A46" s="1" t="s">
        <v>78</v>
      </c>
      <c r="B46" s="15" t="s">
        <v>79</v>
      </c>
      <c r="C46" s="15" t="s">
        <v>112</v>
      </c>
      <c r="D46" s="94" t="s">
        <v>108</v>
      </c>
      <c r="E46" s="102">
        <v>12948.14</v>
      </c>
      <c r="F46" s="16">
        <v>1264.4942599999999</v>
      </c>
      <c r="G46" s="17">
        <f t="shared" si="0"/>
        <v>9.7658371009272376</v>
      </c>
      <c r="H46" s="18">
        <v>462.93315999999999</v>
      </c>
      <c r="I46" s="17">
        <f t="shared" si="1"/>
        <v>3.5752869524116977</v>
      </c>
      <c r="J46" s="18">
        <v>801.56110000000001</v>
      </c>
      <c r="K46" s="103">
        <f t="shared" si="2"/>
        <v>6.1905501485155403</v>
      </c>
      <c r="L46" s="97">
        <v>70</v>
      </c>
      <c r="M46" s="19" t="s">
        <v>79</v>
      </c>
      <c r="N46" s="19" t="s">
        <v>108</v>
      </c>
      <c r="O46" s="19">
        <v>12475.29</v>
      </c>
      <c r="P46" s="68">
        <v>1488.52</v>
      </c>
      <c r="Q46" s="115"/>
      <c r="R46" s="116"/>
      <c r="S46" s="117"/>
      <c r="T46" s="84">
        <f t="shared" si="3"/>
        <v>-9.7658371009272376</v>
      </c>
    </row>
    <row r="47" spans="1:20" hidden="1" outlineLevel="2">
      <c r="A47" s="1" t="s">
        <v>78</v>
      </c>
      <c r="B47" s="15" t="s">
        <v>79</v>
      </c>
      <c r="C47" s="15" t="s">
        <v>112</v>
      </c>
      <c r="D47" s="94" t="s">
        <v>109</v>
      </c>
      <c r="E47" s="102">
        <v>4592.1499999999996</v>
      </c>
      <c r="F47" s="16">
        <v>636.93989999999997</v>
      </c>
      <c r="G47" s="17">
        <f t="shared" si="0"/>
        <v>13.87018934486025</v>
      </c>
      <c r="H47" s="18">
        <v>113.7818</v>
      </c>
      <c r="I47" s="17">
        <f t="shared" si="1"/>
        <v>2.4777457182365561</v>
      </c>
      <c r="J47" s="18">
        <v>523.15809999999999</v>
      </c>
      <c r="K47" s="103">
        <f t="shared" si="2"/>
        <v>11.392443626623695</v>
      </c>
      <c r="L47" s="97">
        <v>70</v>
      </c>
      <c r="M47" s="19" t="s">
        <v>79</v>
      </c>
      <c r="N47" s="19" t="s">
        <v>109</v>
      </c>
      <c r="O47" s="19">
        <v>5051.51</v>
      </c>
      <c r="P47" s="68">
        <v>675</v>
      </c>
      <c r="Q47" s="115"/>
      <c r="R47" s="116"/>
      <c r="S47" s="117"/>
      <c r="T47" s="84">
        <f t="shared" si="3"/>
        <v>-13.87018934486025</v>
      </c>
    </row>
    <row r="48" spans="1:20" hidden="1" outlineLevel="2">
      <c r="A48" s="1" t="s">
        <v>78</v>
      </c>
      <c r="B48" s="15" t="s">
        <v>79</v>
      </c>
      <c r="C48" s="15" t="s">
        <v>112</v>
      </c>
      <c r="D48" s="94" t="s">
        <v>110</v>
      </c>
      <c r="E48" s="102">
        <v>81.72</v>
      </c>
      <c r="F48" s="16">
        <v>6</v>
      </c>
      <c r="G48" s="17">
        <f t="shared" si="0"/>
        <v>7.3421439060205582</v>
      </c>
      <c r="H48" s="18">
        <v>0.5</v>
      </c>
      <c r="I48" s="17">
        <f t="shared" si="1"/>
        <v>0.61184532550171322</v>
      </c>
      <c r="J48" s="18">
        <v>5.5</v>
      </c>
      <c r="K48" s="103">
        <f t="shared" si="2"/>
        <v>6.7302985805188449</v>
      </c>
      <c r="L48" s="97">
        <v>70</v>
      </c>
      <c r="M48" s="19" t="s">
        <v>79</v>
      </c>
      <c r="N48" s="19" t="s">
        <v>110</v>
      </c>
      <c r="O48" s="19">
        <v>139.56</v>
      </c>
      <c r="P48" s="68">
        <v>1</v>
      </c>
      <c r="Q48" s="115"/>
      <c r="R48" s="116"/>
      <c r="S48" s="117"/>
      <c r="T48" s="84">
        <f t="shared" si="3"/>
        <v>-7.3421439060205582</v>
      </c>
    </row>
    <row r="49" spans="1:20" outlineLevel="1" collapsed="1">
      <c r="B49" s="20" t="s">
        <v>123</v>
      </c>
      <c r="C49" s="21" t="s">
        <v>112</v>
      </c>
      <c r="D49" s="94"/>
      <c r="E49" s="102">
        <f>SUBTOTAL(9,E42:E48)</f>
        <v>55397.01</v>
      </c>
      <c r="F49" s="16">
        <f>SUBTOTAL(9,F42:F48)</f>
        <v>5682.4079599999995</v>
      </c>
      <c r="G49" s="17">
        <f t="shared" si="0"/>
        <v>10.257607693989259</v>
      </c>
      <c r="H49" s="18">
        <f>SUBTOTAL(9,H42:H48)</f>
        <v>1933.4927599999999</v>
      </c>
      <c r="I49" s="17">
        <f t="shared" si="1"/>
        <v>3.4902475061379663</v>
      </c>
      <c r="J49" s="18">
        <f>SUBTOTAL(9,J42:J48)</f>
        <v>3748.9151999999999</v>
      </c>
      <c r="K49" s="103">
        <f t="shared" si="2"/>
        <v>6.7673601878512937</v>
      </c>
      <c r="L49" s="97"/>
      <c r="M49" s="19"/>
      <c r="N49" s="19"/>
      <c r="O49" s="19">
        <f>SUBTOTAL(9,O42:O48)</f>
        <v>51683.72</v>
      </c>
      <c r="P49" s="68">
        <f>SUBTOTAL(9,P42:P48)</f>
        <v>5590.8799999999992</v>
      </c>
      <c r="Q49" s="115">
        <v>11.65</v>
      </c>
      <c r="R49" s="116">
        <v>3.59</v>
      </c>
      <c r="S49" s="117">
        <v>8.06</v>
      </c>
      <c r="T49" s="84">
        <f t="shared" si="3"/>
        <v>1.3923923060107413</v>
      </c>
    </row>
    <row r="50" spans="1:20" hidden="1" outlineLevel="2">
      <c r="A50" s="1" t="s">
        <v>56</v>
      </c>
      <c r="B50" s="15" t="s">
        <v>57</v>
      </c>
      <c r="C50" s="15" t="s">
        <v>112</v>
      </c>
      <c r="D50" s="94" t="s">
        <v>104</v>
      </c>
      <c r="E50" s="102">
        <v>278.61</v>
      </c>
      <c r="F50" s="16">
        <v>15</v>
      </c>
      <c r="G50" s="17">
        <f t="shared" si="0"/>
        <v>5.3838699257025944</v>
      </c>
      <c r="H50" s="18">
        <v>10</v>
      </c>
      <c r="I50" s="17">
        <f t="shared" si="1"/>
        <v>3.5892466171350632</v>
      </c>
      <c r="J50" s="18">
        <v>5</v>
      </c>
      <c r="K50" s="103">
        <f t="shared" si="2"/>
        <v>1.7946233085675316</v>
      </c>
      <c r="L50" s="97">
        <v>52</v>
      </c>
      <c r="M50" s="19" t="s">
        <v>57</v>
      </c>
      <c r="N50" s="19" t="s">
        <v>104</v>
      </c>
      <c r="O50" s="19">
        <v>0</v>
      </c>
      <c r="P50" s="68">
        <v>0</v>
      </c>
      <c r="Q50" s="115"/>
      <c r="R50" s="116"/>
      <c r="S50" s="117"/>
      <c r="T50" s="84">
        <f t="shared" si="3"/>
        <v>-5.3838699257025944</v>
      </c>
    </row>
    <row r="51" spans="1:20" hidden="1" outlineLevel="2">
      <c r="A51" s="1" t="s">
        <v>56</v>
      </c>
      <c r="B51" s="15" t="s">
        <v>57</v>
      </c>
      <c r="C51" s="15" t="s">
        <v>112</v>
      </c>
      <c r="D51" s="94" t="s">
        <v>105</v>
      </c>
      <c r="E51" s="102">
        <v>10987.08</v>
      </c>
      <c r="F51" s="16">
        <v>821.13213399999995</v>
      </c>
      <c r="G51" s="17">
        <f t="shared" si="0"/>
        <v>7.473615683147842</v>
      </c>
      <c r="H51" s="18">
        <v>400.515334</v>
      </c>
      <c r="I51" s="17">
        <f t="shared" si="1"/>
        <v>3.6453300968046105</v>
      </c>
      <c r="J51" s="18">
        <v>420.61680000000001</v>
      </c>
      <c r="K51" s="103">
        <f t="shared" si="2"/>
        <v>3.8282855863432323</v>
      </c>
      <c r="L51" s="97">
        <v>52</v>
      </c>
      <c r="M51" s="19" t="s">
        <v>57</v>
      </c>
      <c r="N51" s="19" t="s">
        <v>105</v>
      </c>
      <c r="O51" s="19">
        <v>9107.5499999999993</v>
      </c>
      <c r="P51" s="68">
        <v>617.44000000000005</v>
      </c>
      <c r="Q51" s="115"/>
      <c r="R51" s="116"/>
      <c r="S51" s="117"/>
      <c r="T51" s="84">
        <f t="shared" si="3"/>
        <v>-7.473615683147842</v>
      </c>
    </row>
    <row r="52" spans="1:20" hidden="1" outlineLevel="2">
      <c r="A52" s="1" t="s">
        <v>56</v>
      </c>
      <c r="B52" s="15" t="s">
        <v>57</v>
      </c>
      <c r="C52" s="15" t="s">
        <v>112</v>
      </c>
      <c r="D52" s="94" t="s">
        <v>106</v>
      </c>
      <c r="E52" s="102">
        <v>16363.12</v>
      </c>
      <c r="F52" s="16">
        <v>1920.4115039999999</v>
      </c>
      <c r="G52" s="17">
        <f t="shared" si="0"/>
        <v>11.736218422892454</v>
      </c>
      <c r="H52" s="18">
        <v>588.60731099999998</v>
      </c>
      <c r="I52" s="17">
        <f t="shared" si="1"/>
        <v>3.5971581886583972</v>
      </c>
      <c r="J52" s="18">
        <v>1331.8041929999999</v>
      </c>
      <c r="K52" s="103">
        <f t="shared" si="2"/>
        <v>8.1390602342340586</v>
      </c>
      <c r="L52" s="97">
        <v>52</v>
      </c>
      <c r="M52" s="19" t="s">
        <v>57</v>
      </c>
      <c r="N52" s="19" t="s">
        <v>106</v>
      </c>
      <c r="O52" s="19">
        <v>15112.62</v>
      </c>
      <c r="P52" s="68">
        <v>1841.57</v>
      </c>
      <c r="Q52" s="115"/>
      <c r="R52" s="116"/>
      <c r="S52" s="117"/>
      <c r="T52" s="84">
        <f t="shared" si="3"/>
        <v>-11.736218422892454</v>
      </c>
    </row>
    <row r="53" spans="1:20" hidden="1" outlineLevel="2">
      <c r="A53" s="1" t="s">
        <v>56</v>
      </c>
      <c r="B53" s="15" t="s">
        <v>57</v>
      </c>
      <c r="C53" s="15" t="s">
        <v>112</v>
      </c>
      <c r="D53" s="94" t="s">
        <v>107</v>
      </c>
      <c r="E53" s="102">
        <v>9224.9599999999991</v>
      </c>
      <c r="F53" s="16">
        <v>812.3845</v>
      </c>
      <c r="G53" s="17">
        <f t="shared" si="0"/>
        <v>8.8063742281809354</v>
      </c>
      <c r="H53" s="18">
        <v>290.07740000000001</v>
      </c>
      <c r="I53" s="17">
        <f t="shared" si="1"/>
        <v>3.1444840953239912</v>
      </c>
      <c r="J53" s="18">
        <v>522.30709999999999</v>
      </c>
      <c r="K53" s="103">
        <f t="shared" si="2"/>
        <v>5.6618901328569446</v>
      </c>
      <c r="L53" s="97">
        <v>52</v>
      </c>
      <c r="M53" s="19" t="s">
        <v>57</v>
      </c>
      <c r="N53" s="19" t="s">
        <v>107</v>
      </c>
      <c r="O53" s="19">
        <v>8006.47</v>
      </c>
      <c r="P53" s="68">
        <v>851.95</v>
      </c>
      <c r="Q53" s="115"/>
      <c r="R53" s="116"/>
      <c r="S53" s="117"/>
      <c r="T53" s="84">
        <f t="shared" si="3"/>
        <v>-8.8063742281809354</v>
      </c>
    </row>
    <row r="54" spans="1:20" hidden="1" outlineLevel="2">
      <c r="A54" s="1" t="s">
        <v>56</v>
      </c>
      <c r="B54" s="15" t="s">
        <v>57</v>
      </c>
      <c r="C54" s="15" t="s">
        <v>112</v>
      </c>
      <c r="D54" s="94" t="s">
        <v>108</v>
      </c>
      <c r="E54" s="102">
        <v>7040.56</v>
      </c>
      <c r="F54" s="16">
        <v>871.09950000000003</v>
      </c>
      <c r="G54" s="17">
        <f t="shared" si="0"/>
        <v>12.37258826002477</v>
      </c>
      <c r="H54" s="18">
        <v>202.8699</v>
      </c>
      <c r="I54" s="17">
        <f t="shared" si="1"/>
        <v>2.8814455100162486</v>
      </c>
      <c r="J54" s="18">
        <v>668.2296</v>
      </c>
      <c r="K54" s="103">
        <f t="shared" si="2"/>
        <v>9.4911427500085228</v>
      </c>
      <c r="L54" s="97">
        <v>52</v>
      </c>
      <c r="M54" s="19" t="s">
        <v>57</v>
      </c>
      <c r="N54" s="19" t="s">
        <v>108</v>
      </c>
      <c r="O54" s="19">
        <v>6513.83</v>
      </c>
      <c r="P54" s="68">
        <v>762.21</v>
      </c>
      <c r="Q54" s="115"/>
      <c r="R54" s="116"/>
      <c r="S54" s="117"/>
      <c r="T54" s="84">
        <f t="shared" si="3"/>
        <v>-12.37258826002477</v>
      </c>
    </row>
    <row r="55" spans="1:20" hidden="1" outlineLevel="2">
      <c r="A55" s="1" t="s">
        <v>56</v>
      </c>
      <c r="B55" s="15" t="s">
        <v>57</v>
      </c>
      <c r="C55" s="15" t="s">
        <v>112</v>
      </c>
      <c r="D55" s="94" t="s">
        <v>109</v>
      </c>
      <c r="E55" s="102">
        <v>3376.77</v>
      </c>
      <c r="F55" s="16">
        <v>384.45650000000001</v>
      </c>
      <c r="G55" s="17">
        <f t="shared" si="0"/>
        <v>11.385332729205722</v>
      </c>
      <c r="H55" s="18">
        <v>138.63669999999999</v>
      </c>
      <c r="I55" s="17">
        <f t="shared" si="1"/>
        <v>4.1056009144833672</v>
      </c>
      <c r="J55" s="18">
        <v>245.81979999999999</v>
      </c>
      <c r="K55" s="103">
        <f t="shared" si="2"/>
        <v>7.2797318147223526</v>
      </c>
      <c r="L55" s="97">
        <v>52</v>
      </c>
      <c r="M55" s="19" t="s">
        <v>57</v>
      </c>
      <c r="N55" s="19" t="s">
        <v>109</v>
      </c>
      <c r="O55" s="19">
        <v>3877.89</v>
      </c>
      <c r="P55" s="68">
        <v>565.74</v>
      </c>
      <c r="Q55" s="115"/>
      <c r="R55" s="116"/>
      <c r="S55" s="117"/>
      <c r="T55" s="84">
        <f t="shared" si="3"/>
        <v>-11.385332729205722</v>
      </c>
    </row>
    <row r="56" spans="1:20" hidden="1" outlineLevel="2">
      <c r="A56" s="1" t="s">
        <v>56</v>
      </c>
      <c r="B56" s="15" t="s">
        <v>57</v>
      </c>
      <c r="C56" s="15" t="s">
        <v>112</v>
      </c>
      <c r="D56" s="94" t="s">
        <v>110</v>
      </c>
      <c r="E56" s="102">
        <v>156.31</v>
      </c>
      <c r="F56" s="16">
        <v>0</v>
      </c>
      <c r="G56" s="17">
        <f t="shared" si="0"/>
        <v>0</v>
      </c>
      <c r="H56" s="18">
        <v>0</v>
      </c>
      <c r="I56" s="17">
        <f t="shared" si="1"/>
        <v>0</v>
      </c>
      <c r="J56" s="18">
        <v>0</v>
      </c>
      <c r="K56" s="103">
        <f t="shared" si="2"/>
        <v>0</v>
      </c>
      <c r="L56" s="97">
        <v>52</v>
      </c>
      <c r="M56" s="19" t="s">
        <v>57</v>
      </c>
      <c r="N56" s="19" t="s">
        <v>110</v>
      </c>
      <c r="O56" s="19">
        <v>254.06</v>
      </c>
      <c r="P56" s="68">
        <v>12.18</v>
      </c>
      <c r="Q56" s="115"/>
      <c r="R56" s="116"/>
      <c r="S56" s="117"/>
      <c r="T56" s="84">
        <f t="shared" si="3"/>
        <v>0</v>
      </c>
    </row>
    <row r="57" spans="1:20" outlineLevel="1" collapsed="1">
      <c r="B57" s="20" t="s">
        <v>124</v>
      </c>
      <c r="C57" s="21" t="s">
        <v>112</v>
      </c>
      <c r="D57" s="94"/>
      <c r="E57" s="102">
        <f>SUBTOTAL(9,E50:E56)</f>
        <v>47427.409999999996</v>
      </c>
      <c r="F57" s="16">
        <f>SUBTOTAL(9,F50:F56)</f>
        <v>4824.4841380000007</v>
      </c>
      <c r="G57" s="17">
        <f t="shared" si="0"/>
        <v>10.172354210360636</v>
      </c>
      <c r="H57" s="18">
        <f>SUBTOTAL(9,H50:H56)</f>
        <v>1630.706645</v>
      </c>
      <c r="I57" s="17">
        <f t="shared" si="1"/>
        <v>3.438321099549817</v>
      </c>
      <c r="J57" s="18">
        <f>SUBTOTAL(9,J50:J56)</f>
        <v>3193.7774929999996</v>
      </c>
      <c r="K57" s="103">
        <f t="shared" si="2"/>
        <v>6.7340331108108158</v>
      </c>
      <c r="L57" s="97"/>
      <c r="M57" s="19"/>
      <c r="N57" s="19"/>
      <c r="O57" s="19">
        <f>SUBTOTAL(9,O50:O56)</f>
        <v>42872.42</v>
      </c>
      <c r="P57" s="68">
        <f>SUBTOTAL(9,P50:P56)</f>
        <v>4651.09</v>
      </c>
      <c r="Q57" s="115">
        <v>9.81</v>
      </c>
      <c r="R57" s="116">
        <v>3.88</v>
      </c>
      <c r="S57" s="117">
        <v>5.93</v>
      </c>
      <c r="T57" s="84">
        <f t="shared" si="3"/>
        <v>-0.36235421036063542</v>
      </c>
    </row>
    <row r="58" spans="1:20" hidden="1" outlineLevel="2">
      <c r="A58" s="1" t="s">
        <v>10</v>
      </c>
      <c r="B58" s="15" t="s">
        <v>11</v>
      </c>
      <c r="C58" s="15" t="s">
        <v>112</v>
      </c>
      <c r="D58" s="94" t="s">
        <v>104</v>
      </c>
      <c r="E58" s="102">
        <v>517</v>
      </c>
      <c r="F58" s="16">
        <v>15</v>
      </c>
      <c r="G58" s="17">
        <f t="shared" si="0"/>
        <v>2.9013539651837523</v>
      </c>
      <c r="H58" s="18">
        <v>15</v>
      </c>
      <c r="I58" s="17">
        <f t="shared" si="1"/>
        <v>2.9013539651837523</v>
      </c>
      <c r="J58" s="18">
        <v>0</v>
      </c>
      <c r="K58" s="103">
        <f t="shared" si="2"/>
        <v>0</v>
      </c>
      <c r="L58" s="97">
        <v>11</v>
      </c>
      <c r="M58" s="19" t="s">
        <v>11</v>
      </c>
      <c r="N58" s="19" t="s">
        <v>104</v>
      </c>
      <c r="O58" s="19">
        <v>366</v>
      </c>
      <c r="P58" s="68">
        <v>9</v>
      </c>
      <c r="Q58" s="115"/>
      <c r="R58" s="116"/>
      <c r="S58" s="117"/>
      <c r="T58" s="84">
        <f t="shared" si="3"/>
        <v>-2.9013539651837523</v>
      </c>
    </row>
    <row r="59" spans="1:20" hidden="1" outlineLevel="2">
      <c r="A59" s="1" t="s">
        <v>10</v>
      </c>
      <c r="B59" s="15" t="s">
        <v>11</v>
      </c>
      <c r="C59" s="15" t="s">
        <v>112</v>
      </c>
      <c r="D59" s="94" t="s">
        <v>105</v>
      </c>
      <c r="E59" s="102">
        <v>12179.92</v>
      </c>
      <c r="F59" s="16">
        <v>807.02409999999998</v>
      </c>
      <c r="G59" s="17">
        <f t="shared" si="0"/>
        <v>6.6258571484870181</v>
      </c>
      <c r="H59" s="18">
        <v>360.84390000000002</v>
      </c>
      <c r="I59" s="17">
        <f t="shared" si="1"/>
        <v>2.9626130549297534</v>
      </c>
      <c r="J59" s="18">
        <v>446.18020000000001</v>
      </c>
      <c r="K59" s="103">
        <f t="shared" si="2"/>
        <v>3.6632440935572652</v>
      </c>
      <c r="L59" s="97">
        <v>11</v>
      </c>
      <c r="M59" s="19" t="s">
        <v>11</v>
      </c>
      <c r="N59" s="19" t="s">
        <v>105</v>
      </c>
      <c r="O59" s="19">
        <v>9850.4599999999991</v>
      </c>
      <c r="P59" s="68">
        <v>789.22</v>
      </c>
      <c r="Q59" s="115"/>
      <c r="R59" s="116"/>
      <c r="S59" s="117"/>
      <c r="T59" s="84">
        <f t="shared" si="3"/>
        <v>-6.6258571484870181</v>
      </c>
    </row>
    <row r="60" spans="1:20" hidden="1" outlineLevel="2">
      <c r="A60" s="1" t="s">
        <v>10</v>
      </c>
      <c r="B60" s="15" t="s">
        <v>11</v>
      </c>
      <c r="C60" s="15" t="s">
        <v>112</v>
      </c>
      <c r="D60" s="94" t="s">
        <v>106</v>
      </c>
      <c r="E60" s="102">
        <v>21506.81</v>
      </c>
      <c r="F60" s="16">
        <v>2591.6178329999998</v>
      </c>
      <c r="G60" s="17">
        <f t="shared" si="0"/>
        <v>12.050219595560661</v>
      </c>
      <c r="H60" s="18">
        <v>715.06203300000004</v>
      </c>
      <c r="I60" s="17">
        <f t="shared" si="1"/>
        <v>3.3248168045377255</v>
      </c>
      <c r="J60" s="18">
        <v>1876.5558000000001</v>
      </c>
      <c r="K60" s="103">
        <f t="shared" si="2"/>
        <v>8.7254027910229368</v>
      </c>
      <c r="L60" s="97">
        <v>11</v>
      </c>
      <c r="M60" s="19" t="s">
        <v>11</v>
      </c>
      <c r="N60" s="19" t="s">
        <v>106</v>
      </c>
      <c r="O60" s="19">
        <v>20283.02</v>
      </c>
      <c r="P60" s="68">
        <v>1933.36</v>
      </c>
      <c r="Q60" s="115"/>
      <c r="R60" s="116"/>
      <c r="S60" s="117"/>
      <c r="T60" s="84">
        <f t="shared" si="3"/>
        <v>-12.050219595560661</v>
      </c>
    </row>
    <row r="61" spans="1:20" hidden="1" outlineLevel="2">
      <c r="A61" s="1" t="s">
        <v>10</v>
      </c>
      <c r="B61" s="15" t="s">
        <v>11</v>
      </c>
      <c r="C61" s="15" t="s">
        <v>112</v>
      </c>
      <c r="D61" s="94" t="s">
        <v>107</v>
      </c>
      <c r="E61" s="102">
        <v>20746.349999999999</v>
      </c>
      <c r="F61" s="16">
        <v>2576.163051</v>
      </c>
      <c r="G61" s="17">
        <f t="shared" si="0"/>
        <v>12.417427889725181</v>
      </c>
      <c r="H61" s="18">
        <v>803.60186699999997</v>
      </c>
      <c r="I61" s="17">
        <f t="shared" si="1"/>
        <v>3.8734614377950818</v>
      </c>
      <c r="J61" s="18">
        <v>1772.5611839999999</v>
      </c>
      <c r="K61" s="103">
        <f t="shared" si="2"/>
        <v>8.543966451930098</v>
      </c>
      <c r="L61" s="97">
        <v>11</v>
      </c>
      <c r="M61" s="19" t="s">
        <v>11</v>
      </c>
      <c r="N61" s="19" t="s">
        <v>107</v>
      </c>
      <c r="O61" s="19">
        <v>18373.79</v>
      </c>
      <c r="P61" s="68">
        <v>1903.55</v>
      </c>
      <c r="Q61" s="115"/>
      <c r="R61" s="116"/>
      <c r="S61" s="117"/>
      <c r="T61" s="84">
        <f t="shared" si="3"/>
        <v>-12.417427889725181</v>
      </c>
    </row>
    <row r="62" spans="1:20" hidden="1" outlineLevel="2">
      <c r="A62" s="1" t="s">
        <v>10</v>
      </c>
      <c r="B62" s="15" t="s">
        <v>11</v>
      </c>
      <c r="C62" s="15" t="s">
        <v>112</v>
      </c>
      <c r="D62" s="94" t="s">
        <v>108</v>
      </c>
      <c r="E62" s="102">
        <v>19477.009999999998</v>
      </c>
      <c r="F62" s="16">
        <v>2051.3505</v>
      </c>
      <c r="G62" s="17">
        <f t="shared" si="0"/>
        <v>10.532163304326486</v>
      </c>
      <c r="H62" s="18">
        <v>682.7364</v>
      </c>
      <c r="I62" s="17">
        <f t="shared" si="1"/>
        <v>3.5053450195897629</v>
      </c>
      <c r="J62" s="18">
        <v>1368.6141</v>
      </c>
      <c r="K62" s="103">
        <f t="shared" si="2"/>
        <v>7.0268182847367235</v>
      </c>
      <c r="L62" s="97">
        <v>11</v>
      </c>
      <c r="M62" s="19" t="s">
        <v>11</v>
      </c>
      <c r="N62" s="19" t="s">
        <v>108</v>
      </c>
      <c r="O62" s="19">
        <v>18957.43</v>
      </c>
      <c r="P62" s="68">
        <v>2582.5300000000002</v>
      </c>
      <c r="Q62" s="115"/>
      <c r="R62" s="116"/>
      <c r="S62" s="117"/>
      <c r="T62" s="84">
        <f t="shared" si="3"/>
        <v>-10.532163304326486</v>
      </c>
    </row>
    <row r="63" spans="1:20" hidden="1" outlineLevel="2">
      <c r="A63" s="1" t="s">
        <v>10</v>
      </c>
      <c r="B63" s="15" t="s">
        <v>11</v>
      </c>
      <c r="C63" s="15" t="s">
        <v>112</v>
      </c>
      <c r="D63" s="94" t="s">
        <v>109</v>
      </c>
      <c r="E63" s="102">
        <v>6482.55</v>
      </c>
      <c r="F63" s="16">
        <v>960.57555300000001</v>
      </c>
      <c r="G63" s="17">
        <f t="shared" si="0"/>
        <v>14.817865700997293</v>
      </c>
      <c r="H63" s="18">
        <v>289.18150000000003</v>
      </c>
      <c r="I63" s="17">
        <f t="shared" si="1"/>
        <v>4.4609220137137395</v>
      </c>
      <c r="J63" s="18">
        <v>671.39405299999999</v>
      </c>
      <c r="K63" s="103">
        <f t="shared" si="2"/>
        <v>10.356943687283554</v>
      </c>
      <c r="L63" s="97">
        <v>11</v>
      </c>
      <c r="M63" s="19" t="s">
        <v>11</v>
      </c>
      <c r="N63" s="19" t="s">
        <v>109</v>
      </c>
      <c r="O63" s="19">
        <v>6921.04</v>
      </c>
      <c r="P63" s="68">
        <v>950.9</v>
      </c>
      <c r="Q63" s="115"/>
      <c r="R63" s="116"/>
      <c r="S63" s="117"/>
      <c r="T63" s="84">
        <f t="shared" si="3"/>
        <v>-14.817865700997293</v>
      </c>
    </row>
    <row r="64" spans="1:20" hidden="1" outlineLevel="2">
      <c r="A64" s="1" t="s">
        <v>10</v>
      </c>
      <c r="B64" s="15" t="s">
        <v>11</v>
      </c>
      <c r="C64" s="15" t="s">
        <v>112</v>
      </c>
      <c r="D64" s="94" t="s">
        <v>110</v>
      </c>
      <c r="E64" s="102">
        <v>134.33000000000001</v>
      </c>
      <c r="F64" s="16">
        <v>0</v>
      </c>
      <c r="G64" s="17">
        <f t="shared" si="0"/>
        <v>0</v>
      </c>
      <c r="H64" s="18">
        <v>0</v>
      </c>
      <c r="I64" s="17">
        <f t="shared" si="1"/>
        <v>0</v>
      </c>
      <c r="J64" s="18">
        <v>0</v>
      </c>
      <c r="K64" s="103">
        <f t="shared" si="2"/>
        <v>0</v>
      </c>
      <c r="L64" s="97">
        <v>11</v>
      </c>
      <c r="M64" s="19" t="s">
        <v>11</v>
      </c>
      <c r="N64" s="19" t="s">
        <v>110</v>
      </c>
      <c r="O64" s="19">
        <v>123.66</v>
      </c>
      <c r="P64" s="68">
        <v>8</v>
      </c>
      <c r="Q64" s="115"/>
      <c r="R64" s="116"/>
      <c r="S64" s="117"/>
      <c r="T64" s="84">
        <f t="shared" si="3"/>
        <v>0</v>
      </c>
    </row>
    <row r="65" spans="1:20" outlineLevel="1" collapsed="1">
      <c r="B65" s="20" t="s">
        <v>125</v>
      </c>
      <c r="C65" s="21" t="s">
        <v>112</v>
      </c>
      <c r="D65" s="94"/>
      <c r="E65" s="102">
        <f>SUBTOTAL(9,E58:E64)</f>
        <v>81043.97</v>
      </c>
      <c r="F65" s="16">
        <f>SUBTOTAL(9,F58:F64)</f>
        <v>9001.7310370000014</v>
      </c>
      <c r="G65" s="17">
        <f t="shared" si="0"/>
        <v>11.107218756682331</v>
      </c>
      <c r="H65" s="18">
        <f>SUBTOTAL(9,H58:H64)</f>
        <v>2866.4257000000002</v>
      </c>
      <c r="I65" s="17">
        <f t="shared" si="1"/>
        <v>3.5368772038191119</v>
      </c>
      <c r="J65" s="18">
        <f>SUBTOTAL(9,J58:J64)</f>
        <v>6135.3053369999998</v>
      </c>
      <c r="K65" s="103">
        <f t="shared" si="2"/>
        <v>7.5703415528632174</v>
      </c>
      <c r="L65" s="97"/>
      <c r="M65" s="19"/>
      <c r="N65" s="19"/>
      <c r="O65" s="19">
        <f>SUBTOTAL(9,O58:O64)</f>
        <v>74875.400000000009</v>
      </c>
      <c r="P65" s="68">
        <f>SUBTOTAL(9,P58:P64)</f>
        <v>8176.5599999999995</v>
      </c>
      <c r="Q65" s="115">
        <v>11.39</v>
      </c>
      <c r="R65" s="116">
        <v>4.0199999999999996</v>
      </c>
      <c r="S65" s="117">
        <v>7.37</v>
      </c>
      <c r="T65" s="84">
        <f t="shared" si="3"/>
        <v>0.28278124331766996</v>
      </c>
    </row>
    <row r="66" spans="1:20" hidden="1" outlineLevel="2">
      <c r="A66" s="1" t="s">
        <v>76</v>
      </c>
      <c r="B66" s="15" t="s">
        <v>77</v>
      </c>
      <c r="C66" s="15" t="s">
        <v>112</v>
      </c>
      <c r="D66" s="94" t="s">
        <v>104</v>
      </c>
      <c r="E66" s="102">
        <v>270.76</v>
      </c>
      <c r="F66" s="16">
        <v>23</v>
      </c>
      <c r="G66" s="17">
        <f t="shared" si="0"/>
        <v>8.4946077707194565</v>
      </c>
      <c r="H66" s="18">
        <v>13</v>
      </c>
      <c r="I66" s="17">
        <f t="shared" si="1"/>
        <v>4.8013000443196931</v>
      </c>
      <c r="J66" s="18">
        <v>10</v>
      </c>
      <c r="K66" s="103">
        <f t="shared" si="2"/>
        <v>3.6933077263997638</v>
      </c>
      <c r="L66" s="97">
        <v>69</v>
      </c>
      <c r="M66" s="19" t="s">
        <v>77</v>
      </c>
      <c r="N66" s="19" t="s">
        <v>104</v>
      </c>
      <c r="O66" s="19">
        <v>61</v>
      </c>
      <c r="P66" s="68">
        <v>4</v>
      </c>
      <c r="Q66" s="115"/>
      <c r="R66" s="116"/>
      <c r="S66" s="117"/>
      <c r="T66" s="84">
        <f t="shared" si="3"/>
        <v>-8.4946077707194565</v>
      </c>
    </row>
    <row r="67" spans="1:20" hidden="1" outlineLevel="2">
      <c r="A67" s="1" t="s">
        <v>76</v>
      </c>
      <c r="B67" s="15" t="s">
        <v>77</v>
      </c>
      <c r="C67" s="15" t="s">
        <v>112</v>
      </c>
      <c r="D67" s="94" t="s">
        <v>105</v>
      </c>
      <c r="E67" s="102">
        <v>10390.61</v>
      </c>
      <c r="F67" s="16">
        <v>691.93434999999999</v>
      </c>
      <c r="G67" s="17">
        <f t="shared" si="0"/>
        <v>6.659227417832061</v>
      </c>
      <c r="H67" s="18">
        <v>338.22890000000001</v>
      </c>
      <c r="I67" s="17">
        <f t="shared" si="1"/>
        <v>3.2551399773449297</v>
      </c>
      <c r="J67" s="18">
        <v>353.70544999999998</v>
      </c>
      <c r="K67" s="103">
        <f t="shared" si="2"/>
        <v>3.4040874404871317</v>
      </c>
      <c r="L67" s="97">
        <v>69</v>
      </c>
      <c r="M67" s="19" t="s">
        <v>77</v>
      </c>
      <c r="N67" s="19" t="s">
        <v>105</v>
      </c>
      <c r="O67" s="19">
        <v>7549.5</v>
      </c>
      <c r="P67" s="68">
        <v>906.19</v>
      </c>
      <c r="Q67" s="115"/>
      <c r="R67" s="116"/>
      <c r="S67" s="117"/>
      <c r="T67" s="84">
        <f t="shared" si="3"/>
        <v>-6.659227417832061</v>
      </c>
    </row>
    <row r="68" spans="1:20" hidden="1" outlineLevel="2">
      <c r="A68" s="1" t="s">
        <v>76</v>
      </c>
      <c r="B68" s="15" t="s">
        <v>77</v>
      </c>
      <c r="C68" s="15" t="s">
        <v>112</v>
      </c>
      <c r="D68" s="94" t="s">
        <v>106</v>
      </c>
      <c r="E68" s="102">
        <v>14041.81</v>
      </c>
      <c r="F68" s="16">
        <v>1374.9155290000001</v>
      </c>
      <c r="G68" s="17">
        <f t="shared" si="0"/>
        <v>9.7915833428881331</v>
      </c>
      <c r="H68" s="18">
        <v>528.15329999999994</v>
      </c>
      <c r="I68" s="17">
        <f t="shared" si="1"/>
        <v>3.7612907452814128</v>
      </c>
      <c r="J68" s="18">
        <v>846.76222900000005</v>
      </c>
      <c r="K68" s="103">
        <f t="shared" si="2"/>
        <v>6.0302925976067199</v>
      </c>
      <c r="L68" s="97">
        <v>69</v>
      </c>
      <c r="M68" s="19" t="s">
        <v>77</v>
      </c>
      <c r="N68" s="19" t="s">
        <v>106</v>
      </c>
      <c r="O68" s="19">
        <v>12417.58</v>
      </c>
      <c r="P68" s="68">
        <v>1213.18</v>
      </c>
      <c r="Q68" s="115"/>
      <c r="R68" s="116"/>
      <c r="S68" s="117"/>
      <c r="T68" s="84">
        <f t="shared" si="3"/>
        <v>-9.7915833428881331</v>
      </c>
    </row>
    <row r="69" spans="1:20" hidden="1" outlineLevel="2">
      <c r="A69" s="1" t="s">
        <v>76</v>
      </c>
      <c r="B69" s="15" t="s">
        <v>77</v>
      </c>
      <c r="C69" s="15" t="s">
        <v>112</v>
      </c>
      <c r="D69" s="94" t="s">
        <v>107</v>
      </c>
      <c r="E69" s="102">
        <v>13721.7</v>
      </c>
      <c r="F69" s="16">
        <v>1548.2095690000001</v>
      </c>
      <c r="G69" s="17">
        <f t="shared" si="0"/>
        <v>11.282928274193432</v>
      </c>
      <c r="H69" s="18">
        <v>421.98899999999998</v>
      </c>
      <c r="I69" s="17">
        <f t="shared" si="1"/>
        <v>3.0753405190318976</v>
      </c>
      <c r="J69" s="18">
        <v>1126.2205690000001</v>
      </c>
      <c r="K69" s="103">
        <f t="shared" si="2"/>
        <v>8.2075877551615335</v>
      </c>
      <c r="L69" s="97">
        <v>69</v>
      </c>
      <c r="M69" s="19" t="s">
        <v>77</v>
      </c>
      <c r="N69" s="19" t="s">
        <v>107</v>
      </c>
      <c r="O69" s="19">
        <v>12306.88</v>
      </c>
      <c r="P69" s="68">
        <v>1467.66</v>
      </c>
      <c r="Q69" s="115"/>
      <c r="R69" s="116"/>
      <c r="S69" s="117"/>
      <c r="T69" s="84">
        <f t="shared" si="3"/>
        <v>-11.282928274193432</v>
      </c>
    </row>
    <row r="70" spans="1:20" hidden="1" outlineLevel="2">
      <c r="A70" s="1" t="s">
        <v>76</v>
      </c>
      <c r="B70" s="15" t="s">
        <v>77</v>
      </c>
      <c r="C70" s="15" t="s">
        <v>112</v>
      </c>
      <c r="D70" s="94" t="s">
        <v>108</v>
      </c>
      <c r="E70" s="102">
        <v>11635.7</v>
      </c>
      <c r="F70" s="16">
        <v>1450.1429000000001</v>
      </c>
      <c r="G70" s="17">
        <f t="shared" si="0"/>
        <v>12.462876320290141</v>
      </c>
      <c r="H70" s="18">
        <v>449.18880000000001</v>
      </c>
      <c r="I70" s="17">
        <f t="shared" si="1"/>
        <v>3.8604364155143225</v>
      </c>
      <c r="J70" s="18">
        <v>1000.9541</v>
      </c>
      <c r="K70" s="103">
        <f t="shared" si="2"/>
        <v>8.6024399047758191</v>
      </c>
      <c r="L70" s="97">
        <v>69</v>
      </c>
      <c r="M70" s="19" t="s">
        <v>77</v>
      </c>
      <c r="N70" s="19" t="s">
        <v>108</v>
      </c>
      <c r="O70" s="19">
        <v>10792.14</v>
      </c>
      <c r="P70" s="68">
        <v>1376.78</v>
      </c>
      <c r="Q70" s="115"/>
      <c r="R70" s="116"/>
      <c r="S70" s="117"/>
      <c r="T70" s="84">
        <f t="shared" si="3"/>
        <v>-12.462876320290141</v>
      </c>
    </row>
    <row r="71" spans="1:20" hidden="1" outlineLevel="2">
      <c r="A71" s="1" t="s">
        <v>76</v>
      </c>
      <c r="B71" s="15" t="s">
        <v>77</v>
      </c>
      <c r="C71" s="15" t="s">
        <v>112</v>
      </c>
      <c r="D71" s="94" t="s">
        <v>109</v>
      </c>
      <c r="E71" s="102">
        <v>4702.18</v>
      </c>
      <c r="F71" s="16">
        <v>448.80869999999999</v>
      </c>
      <c r="G71" s="17">
        <f t="shared" si="0"/>
        <v>9.5446941631328439</v>
      </c>
      <c r="H71" s="18">
        <v>134.7687</v>
      </c>
      <c r="I71" s="17">
        <f t="shared" si="1"/>
        <v>2.866089771127434</v>
      </c>
      <c r="J71" s="18">
        <v>314.04000000000002</v>
      </c>
      <c r="K71" s="103">
        <f t="shared" si="2"/>
        <v>6.6786043920054103</v>
      </c>
      <c r="L71" s="97">
        <v>69</v>
      </c>
      <c r="M71" s="19" t="s">
        <v>77</v>
      </c>
      <c r="N71" s="19" t="s">
        <v>109</v>
      </c>
      <c r="O71" s="19">
        <v>5096.07</v>
      </c>
      <c r="P71" s="68">
        <v>441.97</v>
      </c>
      <c r="Q71" s="115"/>
      <c r="R71" s="116"/>
      <c r="S71" s="117"/>
      <c r="T71" s="84">
        <f t="shared" si="3"/>
        <v>-9.5446941631328439</v>
      </c>
    </row>
    <row r="72" spans="1:20" hidden="1" outlineLevel="2">
      <c r="A72" s="1" t="s">
        <v>76</v>
      </c>
      <c r="B72" s="15" t="s">
        <v>77</v>
      </c>
      <c r="C72" s="15" t="s">
        <v>112</v>
      </c>
      <c r="D72" s="94" t="s">
        <v>110</v>
      </c>
      <c r="E72" s="102">
        <v>214.98</v>
      </c>
      <c r="F72" s="16">
        <v>0</v>
      </c>
      <c r="G72" s="17">
        <f t="shared" si="0"/>
        <v>0</v>
      </c>
      <c r="H72" s="18">
        <v>0</v>
      </c>
      <c r="I72" s="17">
        <f t="shared" si="1"/>
        <v>0</v>
      </c>
      <c r="J72" s="18">
        <v>0</v>
      </c>
      <c r="K72" s="103">
        <f t="shared" si="2"/>
        <v>0</v>
      </c>
      <c r="L72" s="97">
        <v>69</v>
      </c>
      <c r="M72" s="19" t="s">
        <v>77</v>
      </c>
      <c r="N72" s="19" t="s">
        <v>110</v>
      </c>
      <c r="O72" s="19">
        <v>185.07</v>
      </c>
      <c r="P72" s="68">
        <v>0</v>
      </c>
      <c r="Q72" s="115"/>
      <c r="R72" s="116"/>
      <c r="S72" s="117"/>
      <c r="T72" s="84">
        <f t="shared" si="3"/>
        <v>0</v>
      </c>
    </row>
    <row r="73" spans="1:20" outlineLevel="1" collapsed="1">
      <c r="B73" s="20" t="s">
        <v>126</v>
      </c>
      <c r="C73" s="21" t="s">
        <v>112</v>
      </c>
      <c r="D73" s="94"/>
      <c r="E73" s="102">
        <f>SUBTOTAL(9,E66:E72)</f>
        <v>54977.740000000005</v>
      </c>
      <c r="F73" s="16">
        <f>SUBTOTAL(9,F66:F72)</f>
        <v>5537.0110480000003</v>
      </c>
      <c r="G73" s="17">
        <f t="shared" si="0"/>
        <v>10.071368972242221</v>
      </c>
      <c r="H73" s="18">
        <f>SUBTOTAL(9,H66:H72)</f>
        <v>1885.3287</v>
      </c>
      <c r="I73" s="17">
        <f t="shared" si="1"/>
        <v>3.42925827798669</v>
      </c>
      <c r="J73" s="18">
        <f>SUBTOTAL(9,J66:J72)</f>
        <v>3651.6823480000003</v>
      </c>
      <c r="K73" s="103">
        <f t="shared" si="2"/>
        <v>6.6421106942555292</v>
      </c>
      <c r="L73" s="97"/>
      <c r="M73" s="19"/>
      <c r="N73" s="19"/>
      <c r="O73" s="19">
        <f>SUBTOTAL(9,O66:O72)</f>
        <v>48408.24</v>
      </c>
      <c r="P73" s="68">
        <f>SUBTOTAL(9,P66:P72)</f>
        <v>5409.78</v>
      </c>
      <c r="Q73" s="115">
        <v>11.18</v>
      </c>
      <c r="R73" s="116">
        <v>4.68</v>
      </c>
      <c r="S73" s="117">
        <v>6.5</v>
      </c>
      <c r="T73" s="84">
        <f t="shared" si="3"/>
        <v>1.1086310277577791</v>
      </c>
    </row>
    <row r="74" spans="1:20" hidden="1" outlineLevel="2">
      <c r="A74" s="1" t="s">
        <v>62</v>
      </c>
      <c r="B74" s="15" t="s">
        <v>63</v>
      </c>
      <c r="C74" s="15" t="s">
        <v>112</v>
      </c>
      <c r="D74" s="94" t="s">
        <v>104</v>
      </c>
      <c r="E74" s="102">
        <v>585</v>
      </c>
      <c r="F74" s="16">
        <v>32</v>
      </c>
      <c r="G74" s="17">
        <f t="shared" ref="G74:G137" si="4">F74*100/E74</f>
        <v>5.4700854700854702</v>
      </c>
      <c r="H74" s="18">
        <v>20</v>
      </c>
      <c r="I74" s="17">
        <f t="shared" ref="I74:I137" si="5">H74*100/E74</f>
        <v>3.4188034188034186</v>
      </c>
      <c r="J74" s="18">
        <v>12</v>
      </c>
      <c r="K74" s="103">
        <f t="shared" ref="K74:K137" si="6">J74*100/E74</f>
        <v>2.0512820512820511</v>
      </c>
      <c r="L74" s="97">
        <v>55</v>
      </c>
      <c r="M74" s="19" t="s">
        <v>63</v>
      </c>
      <c r="N74" s="19" t="s">
        <v>104</v>
      </c>
      <c r="O74" s="19">
        <v>366</v>
      </c>
      <c r="P74" s="68">
        <v>12</v>
      </c>
      <c r="Q74" s="115"/>
      <c r="R74" s="116"/>
      <c r="S74" s="117"/>
      <c r="T74" s="84">
        <f t="shared" ref="T74:T137" si="7">Q74-G74</f>
        <v>-5.4700854700854702</v>
      </c>
    </row>
    <row r="75" spans="1:20" hidden="1" outlineLevel="2">
      <c r="A75" s="1" t="s">
        <v>62</v>
      </c>
      <c r="B75" s="15" t="s">
        <v>63</v>
      </c>
      <c r="C75" s="15" t="s">
        <v>112</v>
      </c>
      <c r="D75" s="94" t="s">
        <v>105</v>
      </c>
      <c r="E75" s="102">
        <v>13888.27</v>
      </c>
      <c r="F75" s="16">
        <v>1095.845564</v>
      </c>
      <c r="G75" s="17">
        <f t="shared" si="4"/>
        <v>7.8904396587911956</v>
      </c>
      <c r="H75" s="18">
        <v>480.49566399999998</v>
      </c>
      <c r="I75" s="17">
        <f t="shared" si="5"/>
        <v>3.4597229460544758</v>
      </c>
      <c r="J75" s="18">
        <v>615.34990000000005</v>
      </c>
      <c r="K75" s="103">
        <f t="shared" si="6"/>
        <v>4.4307167127367197</v>
      </c>
      <c r="L75" s="97">
        <v>55</v>
      </c>
      <c r="M75" s="19" t="s">
        <v>63</v>
      </c>
      <c r="N75" s="19" t="s">
        <v>105</v>
      </c>
      <c r="O75" s="19">
        <v>11317.03</v>
      </c>
      <c r="P75" s="68">
        <v>853.79</v>
      </c>
      <c r="Q75" s="115"/>
      <c r="R75" s="116"/>
      <c r="S75" s="117"/>
      <c r="T75" s="84">
        <f t="shared" si="7"/>
        <v>-7.8904396587911956</v>
      </c>
    </row>
    <row r="76" spans="1:20" hidden="1" outlineLevel="2">
      <c r="A76" s="1" t="s">
        <v>62</v>
      </c>
      <c r="B76" s="15" t="s">
        <v>63</v>
      </c>
      <c r="C76" s="15" t="s">
        <v>112</v>
      </c>
      <c r="D76" s="94" t="s">
        <v>106</v>
      </c>
      <c r="E76" s="102">
        <v>23095.14</v>
      </c>
      <c r="F76" s="16">
        <v>2268.7773139999999</v>
      </c>
      <c r="G76" s="17">
        <f t="shared" si="4"/>
        <v>9.8236136000907557</v>
      </c>
      <c r="H76" s="18">
        <v>873.83529999999996</v>
      </c>
      <c r="I76" s="17">
        <f t="shared" si="5"/>
        <v>3.7836328335745097</v>
      </c>
      <c r="J76" s="18">
        <v>1394.942014</v>
      </c>
      <c r="K76" s="103">
        <f t="shared" si="6"/>
        <v>6.039980766516245</v>
      </c>
      <c r="L76" s="97">
        <v>55</v>
      </c>
      <c r="M76" s="19" t="s">
        <v>63</v>
      </c>
      <c r="N76" s="19" t="s">
        <v>106</v>
      </c>
      <c r="O76" s="19">
        <v>21059.21</v>
      </c>
      <c r="P76" s="68">
        <v>1826.96</v>
      </c>
      <c r="Q76" s="115"/>
      <c r="R76" s="116"/>
      <c r="S76" s="117"/>
      <c r="T76" s="84">
        <f t="shared" si="7"/>
        <v>-9.8236136000907557</v>
      </c>
    </row>
    <row r="77" spans="1:20" hidden="1" outlineLevel="2">
      <c r="A77" s="1" t="s">
        <v>62</v>
      </c>
      <c r="B77" s="15" t="s">
        <v>63</v>
      </c>
      <c r="C77" s="15" t="s">
        <v>112</v>
      </c>
      <c r="D77" s="94" t="s">
        <v>107</v>
      </c>
      <c r="E77" s="102">
        <v>17309.650000000001</v>
      </c>
      <c r="F77" s="16">
        <v>1950.80324</v>
      </c>
      <c r="G77" s="17">
        <f t="shared" si="4"/>
        <v>11.270032842951762</v>
      </c>
      <c r="H77" s="18">
        <v>600.95060000000001</v>
      </c>
      <c r="I77" s="17">
        <f t="shared" si="5"/>
        <v>3.4717663268754708</v>
      </c>
      <c r="J77" s="18">
        <v>1349.8526400000001</v>
      </c>
      <c r="K77" s="103">
        <f t="shared" si="6"/>
        <v>7.7982665160762918</v>
      </c>
      <c r="L77" s="97">
        <v>55</v>
      </c>
      <c r="M77" s="19" t="s">
        <v>63</v>
      </c>
      <c r="N77" s="19" t="s">
        <v>107</v>
      </c>
      <c r="O77" s="19">
        <v>17115.060000000001</v>
      </c>
      <c r="P77" s="68">
        <v>1597.74</v>
      </c>
      <c r="Q77" s="115"/>
      <c r="R77" s="116"/>
      <c r="S77" s="117"/>
      <c r="T77" s="84">
        <f t="shared" si="7"/>
        <v>-11.270032842951762</v>
      </c>
    </row>
    <row r="78" spans="1:20" hidden="1" outlineLevel="2">
      <c r="A78" s="1" t="s">
        <v>62</v>
      </c>
      <c r="B78" s="15" t="s">
        <v>63</v>
      </c>
      <c r="C78" s="15" t="s">
        <v>112</v>
      </c>
      <c r="D78" s="94" t="s">
        <v>108</v>
      </c>
      <c r="E78" s="102">
        <v>15462.3</v>
      </c>
      <c r="F78" s="16">
        <v>1495.5409</v>
      </c>
      <c r="G78" s="17">
        <f t="shared" si="4"/>
        <v>9.6721761962967996</v>
      </c>
      <c r="H78" s="18">
        <v>448.21280000000002</v>
      </c>
      <c r="I78" s="17">
        <f t="shared" si="5"/>
        <v>2.8987459821630677</v>
      </c>
      <c r="J78" s="18">
        <v>1047.3280999999999</v>
      </c>
      <c r="K78" s="103">
        <f t="shared" si="6"/>
        <v>6.7734302141337315</v>
      </c>
      <c r="L78" s="97">
        <v>55</v>
      </c>
      <c r="M78" s="19" t="s">
        <v>63</v>
      </c>
      <c r="N78" s="19" t="s">
        <v>108</v>
      </c>
      <c r="O78" s="19">
        <v>13851.55</v>
      </c>
      <c r="P78" s="68">
        <v>1443.27</v>
      </c>
      <c r="Q78" s="115"/>
      <c r="R78" s="116"/>
      <c r="S78" s="117"/>
      <c r="T78" s="84">
        <f t="shared" si="7"/>
        <v>-9.6721761962967996</v>
      </c>
    </row>
    <row r="79" spans="1:20" hidden="1" outlineLevel="2">
      <c r="A79" s="1" t="s">
        <v>62</v>
      </c>
      <c r="B79" s="15" t="s">
        <v>63</v>
      </c>
      <c r="C79" s="15" t="s">
        <v>112</v>
      </c>
      <c r="D79" s="94" t="s">
        <v>109</v>
      </c>
      <c r="E79" s="102">
        <v>6596.79</v>
      </c>
      <c r="F79" s="16">
        <v>1171.5564999999999</v>
      </c>
      <c r="G79" s="17">
        <f t="shared" si="4"/>
        <v>17.759493632509145</v>
      </c>
      <c r="H79" s="18">
        <v>182.3999</v>
      </c>
      <c r="I79" s="17">
        <f t="shared" si="5"/>
        <v>2.7649796340341291</v>
      </c>
      <c r="J79" s="18">
        <v>989.15660000000003</v>
      </c>
      <c r="K79" s="103">
        <f t="shared" si="6"/>
        <v>14.994513998475016</v>
      </c>
      <c r="L79" s="97">
        <v>55</v>
      </c>
      <c r="M79" s="19" t="s">
        <v>63</v>
      </c>
      <c r="N79" s="19" t="s">
        <v>109</v>
      </c>
      <c r="O79" s="19">
        <v>6850.24</v>
      </c>
      <c r="P79" s="68">
        <v>739.42</v>
      </c>
      <c r="Q79" s="115"/>
      <c r="R79" s="116"/>
      <c r="S79" s="117"/>
      <c r="T79" s="84">
        <f t="shared" si="7"/>
        <v>-17.759493632509145</v>
      </c>
    </row>
    <row r="80" spans="1:20" hidden="1" outlineLevel="2">
      <c r="A80" s="1" t="s">
        <v>62</v>
      </c>
      <c r="B80" s="15" t="s">
        <v>63</v>
      </c>
      <c r="C80" s="15" t="s">
        <v>112</v>
      </c>
      <c r="D80" s="94" t="s">
        <v>110</v>
      </c>
      <c r="E80" s="102">
        <v>42.4</v>
      </c>
      <c r="F80" s="16">
        <v>0</v>
      </c>
      <c r="G80" s="17">
        <f t="shared" si="4"/>
        <v>0</v>
      </c>
      <c r="H80" s="18">
        <v>0</v>
      </c>
      <c r="I80" s="17">
        <f t="shared" si="5"/>
        <v>0</v>
      </c>
      <c r="J80" s="18">
        <v>0</v>
      </c>
      <c r="K80" s="103">
        <f t="shared" si="6"/>
        <v>0</v>
      </c>
      <c r="L80" s="97">
        <v>55</v>
      </c>
      <c r="M80" s="19" t="s">
        <v>63</v>
      </c>
      <c r="N80" s="19" t="s">
        <v>110</v>
      </c>
      <c r="O80" s="19">
        <v>46.37</v>
      </c>
      <c r="P80" s="68">
        <v>0</v>
      </c>
      <c r="Q80" s="115"/>
      <c r="R80" s="116"/>
      <c r="S80" s="117"/>
      <c r="T80" s="84">
        <f t="shared" si="7"/>
        <v>0</v>
      </c>
    </row>
    <row r="81" spans="1:20" outlineLevel="1" collapsed="1">
      <c r="B81" s="20" t="s">
        <v>127</v>
      </c>
      <c r="C81" s="21" t="s">
        <v>112</v>
      </c>
      <c r="D81" s="94"/>
      <c r="E81" s="102">
        <f>SUBTOTAL(9,E74:E80)</f>
        <v>76979.549999999988</v>
      </c>
      <c r="F81" s="16">
        <f>SUBTOTAL(9,F74:F80)</f>
        <v>8014.523518</v>
      </c>
      <c r="G81" s="17">
        <f t="shared" si="4"/>
        <v>10.411237163636317</v>
      </c>
      <c r="H81" s="18">
        <f>SUBTOTAL(9,H74:H80)</f>
        <v>2605.894264</v>
      </c>
      <c r="I81" s="17">
        <f t="shared" si="5"/>
        <v>3.3851773152739919</v>
      </c>
      <c r="J81" s="18">
        <f>SUBTOTAL(9,J74:J80)</f>
        <v>5408.6292540000004</v>
      </c>
      <c r="K81" s="103">
        <f t="shared" si="6"/>
        <v>7.0260598483623271</v>
      </c>
      <c r="L81" s="97"/>
      <c r="M81" s="19"/>
      <c r="N81" s="19"/>
      <c r="O81" s="19">
        <f>SUBTOTAL(9,O74:O80)</f>
        <v>70605.460000000006</v>
      </c>
      <c r="P81" s="68">
        <f>SUBTOTAL(9,P74:P80)</f>
        <v>6473.18</v>
      </c>
      <c r="Q81" s="115">
        <v>10.34</v>
      </c>
      <c r="R81" s="116">
        <v>3.82</v>
      </c>
      <c r="S81" s="117">
        <v>6.51</v>
      </c>
      <c r="T81" s="84">
        <f t="shared" si="7"/>
        <v>-7.1237163636316936E-2</v>
      </c>
    </row>
    <row r="82" spans="1:20" hidden="1" outlineLevel="2">
      <c r="A82" s="1" t="s">
        <v>80</v>
      </c>
      <c r="B82" s="15" t="s">
        <v>81</v>
      </c>
      <c r="C82" s="15" t="s">
        <v>112</v>
      </c>
      <c r="D82" s="94" t="s">
        <v>104</v>
      </c>
      <c r="E82" s="102">
        <v>93.1</v>
      </c>
      <c r="F82" s="16">
        <v>0</v>
      </c>
      <c r="G82" s="17">
        <f t="shared" si="4"/>
        <v>0</v>
      </c>
      <c r="H82" s="18">
        <v>0</v>
      </c>
      <c r="I82" s="17">
        <f t="shared" si="5"/>
        <v>0</v>
      </c>
      <c r="J82" s="18">
        <v>0</v>
      </c>
      <c r="K82" s="103">
        <f t="shared" si="6"/>
        <v>0</v>
      </c>
      <c r="L82" s="97">
        <v>71</v>
      </c>
      <c r="M82" s="19" t="s">
        <v>81</v>
      </c>
      <c r="N82" s="19" t="s">
        <v>104</v>
      </c>
      <c r="O82" s="19">
        <v>61</v>
      </c>
      <c r="P82" s="68">
        <v>20.100000000000001</v>
      </c>
      <c r="Q82" s="115"/>
      <c r="R82" s="116"/>
      <c r="S82" s="117"/>
      <c r="T82" s="84">
        <f t="shared" si="7"/>
        <v>0</v>
      </c>
    </row>
    <row r="83" spans="1:20" hidden="1" outlineLevel="2">
      <c r="A83" s="1" t="s">
        <v>80</v>
      </c>
      <c r="B83" s="15" t="s">
        <v>81</v>
      </c>
      <c r="C83" s="15" t="s">
        <v>112</v>
      </c>
      <c r="D83" s="94" t="s">
        <v>105</v>
      </c>
      <c r="E83" s="102">
        <v>14341.6</v>
      </c>
      <c r="F83" s="16">
        <v>1190.9186</v>
      </c>
      <c r="G83" s="17">
        <f t="shared" si="4"/>
        <v>8.3039451665086172</v>
      </c>
      <c r="H83" s="18">
        <v>449.1139</v>
      </c>
      <c r="I83" s="17">
        <f t="shared" si="5"/>
        <v>3.1315466893512576</v>
      </c>
      <c r="J83" s="18">
        <v>741.80470000000003</v>
      </c>
      <c r="K83" s="103">
        <f t="shared" si="6"/>
        <v>5.1723984771573601</v>
      </c>
      <c r="L83" s="97">
        <v>71</v>
      </c>
      <c r="M83" s="19" t="s">
        <v>81</v>
      </c>
      <c r="N83" s="19" t="s">
        <v>105</v>
      </c>
      <c r="O83" s="19">
        <v>11272.09</v>
      </c>
      <c r="P83" s="68">
        <v>1024.7</v>
      </c>
      <c r="Q83" s="115"/>
      <c r="R83" s="116"/>
      <c r="S83" s="117"/>
      <c r="T83" s="84">
        <f t="shared" si="7"/>
        <v>-8.3039451665086172</v>
      </c>
    </row>
    <row r="84" spans="1:20" hidden="1" outlineLevel="2">
      <c r="A84" s="1" t="s">
        <v>80</v>
      </c>
      <c r="B84" s="15" t="s">
        <v>81</v>
      </c>
      <c r="C84" s="15" t="s">
        <v>112</v>
      </c>
      <c r="D84" s="94" t="s">
        <v>106</v>
      </c>
      <c r="E84" s="102">
        <v>18023.009999999998</v>
      </c>
      <c r="F84" s="16">
        <v>1696.771189</v>
      </c>
      <c r="G84" s="17">
        <f t="shared" si="4"/>
        <v>9.4144717724730782</v>
      </c>
      <c r="H84" s="18">
        <v>545.82709999999997</v>
      </c>
      <c r="I84" s="17">
        <f t="shared" si="5"/>
        <v>3.0285013435602601</v>
      </c>
      <c r="J84" s="18">
        <v>1150.9440890000001</v>
      </c>
      <c r="K84" s="103">
        <f t="shared" si="6"/>
        <v>6.3859704289128185</v>
      </c>
      <c r="L84" s="97">
        <v>71</v>
      </c>
      <c r="M84" s="19" t="s">
        <v>81</v>
      </c>
      <c r="N84" s="19" t="s">
        <v>106</v>
      </c>
      <c r="O84" s="19">
        <v>16993.3</v>
      </c>
      <c r="P84" s="68">
        <v>1916.82</v>
      </c>
      <c r="Q84" s="115"/>
      <c r="R84" s="116"/>
      <c r="S84" s="117"/>
      <c r="T84" s="84">
        <f t="shared" si="7"/>
        <v>-9.4144717724730782</v>
      </c>
    </row>
    <row r="85" spans="1:20" hidden="1" outlineLevel="2">
      <c r="A85" s="1" t="s">
        <v>80</v>
      </c>
      <c r="B85" s="15" t="s">
        <v>81</v>
      </c>
      <c r="C85" s="15" t="s">
        <v>112</v>
      </c>
      <c r="D85" s="94" t="s">
        <v>107</v>
      </c>
      <c r="E85" s="102">
        <v>11579.18</v>
      </c>
      <c r="F85" s="16">
        <v>962.32113200000003</v>
      </c>
      <c r="G85" s="17">
        <f t="shared" si="4"/>
        <v>8.3107882596176932</v>
      </c>
      <c r="H85" s="18">
        <v>351.4735</v>
      </c>
      <c r="I85" s="17">
        <f t="shared" si="5"/>
        <v>3.0353919707613146</v>
      </c>
      <c r="J85" s="18">
        <v>610.84763199999998</v>
      </c>
      <c r="K85" s="103">
        <f t="shared" si="6"/>
        <v>5.2753962888563786</v>
      </c>
      <c r="L85" s="97">
        <v>71</v>
      </c>
      <c r="M85" s="19" t="s">
        <v>81</v>
      </c>
      <c r="N85" s="19" t="s">
        <v>107</v>
      </c>
      <c r="O85" s="19">
        <v>10610.07</v>
      </c>
      <c r="P85" s="68">
        <v>1010.98</v>
      </c>
      <c r="Q85" s="115"/>
      <c r="R85" s="116"/>
      <c r="S85" s="117"/>
      <c r="T85" s="84">
        <f t="shared" si="7"/>
        <v>-8.3107882596176932</v>
      </c>
    </row>
    <row r="86" spans="1:20" hidden="1" outlineLevel="2">
      <c r="A86" s="1" t="s">
        <v>80</v>
      </c>
      <c r="B86" s="15" t="s">
        <v>81</v>
      </c>
      <c r="C86" s="15" t="s">
        <v>112</v>
      </c>
      <c r="D86" s="94" t="s">
        <v>108</v>
      </c>
      <c r="E86" s="102">
        <v>11447.32</v>
      </c>
      <c r="F86" s="16">
        <v>1129.6306</v>
      </c>
      <c r="G86" s="17">
        <f t="shared" si="4"/>
        <v>9.8680791661279663</v>
      </c>
      <c r="H86" s="18">
        <v>321.92559999999997</v>
      </c>
      <c r="I86" s="17">
        <f t="shared" si="5"/>
        <v>2.8122355276169442</v>
      </c>
      <c r="J86" s="18">
        <v>807.70500000000004</v>
      </c>
      <c r="K86" s="103">
        <f t="shared" si="6"/>
        <v>7.055843638511023</v>
      </c>
      <c r="L86" s="97">
        <v>71</v>
      </c>
      <c r="M86" s="19" t="s">
        <v>81</v>
      </c>
      <c r="N86" s="19" t="s">
        <v>108</v>
      </c>
      <c r="O86" s="19">
        <v>10733.92</v>
      </c>
      <c r="P86" s="68">
        <v>915.7</v>
      </c>
      <c r="Q86" s="115"/>
      <c r="R86" s="116"/>
      <c r="S86" s="117"/>
      <c r="T86" s="84">
        <f t="shared" si="7"/>
        <v>-9.8680791661279663</v>
      </c>
    </row>
    <row r="87" spans="1:20" hidden="1" outlineLevel="2">
      <c r="A87" s="1" t="s">
        <v>80</v>
      </c>
      <c r="B87" s="15" t="s">
        <v>81</v>
      </c>
      <c r="C87" s="15" t="s">
        <v>112</v>
      </c>
      <c r="D87" s="94" t="s">
        <v>109</v>
      </c>
      <c r="E87" s="102">
        <v>5866</v>
      </c>
      <c r="F87" s="16">
        <v>748.39459999999997</v>
      </c>
      <c r="G87" s="17">
        <f t="shared" si="4"/>
        <v>12.758175929082849</v>
      </c>
      <c r="H87" s="18">
        <v>130.4316</v>
      </c>
      <c r="I87" s="17">
        <f t="shared" si="5"/>
        <v>2.2235185816570064</v>
      </c>
      <c r="J87" s="18">
        <v>617.96299999999997</v>
      </c>
      <c r="K87" s="103">
        <f t="shared" si="6"/>
        <v>10.534657347425844</v>
      </c>
      <c r="L87" s="97">
        <v>71</v>
      </c>
      <c r="M87" s="19" t="s">
        <v>81</v>
      </c>
      <c r="N87" s="19" t="s">
        <v>109</v>
      </c>
      <c r="O87" s="19">
        <v>6271.93</v>
      </c>
      <c r="P87" s="68">
        <v>796.03</v>
      </c>
      <c r="Q87" s="115"/>
      <c r="R87" s="116"/>
      <c r="S87" s="117"/>
      <c r="T87" s="84">
        <f t="shared" si="7"/>
        <v>-12.758175929082849</v>
      </c>
    </row>
    <row r="88" spans="1:20" hidden="1" outlineLevel="2">
      <c r="A88" s="1" t="s">
        <v>80</v>
      </c>
      <c r="B88" s="15" t="s">
        <v>81</v>
      </c>
      <c r="C88" s="15" t="s">
        <v>112</v>
      </c>
      <c r="D88" s="94" t="s">
        <v>110</v>
      </c>
      <c r="E88" s="102">
        <v>142.18</v>
      </c>
      <c r="F88" s="16">
        <v>0</v>
      </c>
      <c r="G88" s="17">
        <f t="shared" si="4"/>
        <v>0</v>
      </c>
      <c r="H88" s="18">
        <v>0</v>
      </c>
      <c r="I88" s="17">
        <f t="shared" si="5"/>
        <v>0</v>
      </c>
      <c r="J88" s="18">
        <v>0</v>
      </c>
      <c r="K88" s="103">
        <f t="shared" si="6"/>
        <v>0</v>
      </c>
      <c r="L88" s="97">
        <v>71</v>
      </c>
      <c r="M88" s="19" t="s">
        <v>81</v>
      </c>
      <c r="N88" s="19" t="s">
        <v>110</v>
      </c>
      <c r="O88" s="19">
        <v>305.55</v>
      </c>
      <c r="P88" s="68">
        <v>0</v>
      </c>
      <c r="Q88" s="115"/>
      <c r="R88" s="116"/>
      <c r="S88" s="117"/>
      <c r="T88" s="84">
        <f t="shared" si="7"/>
        <v>0</v>
      </c>
    </row>
    <row r="89" spans="1:20" outlineLevel="1" collapsed="1">
      <c r="B89" s="20" t="s">
        <v>128</v>
      </c>
      <c r="C89" s="21" t="s">
        <v>112</v>
      </c>
      <c r="D89" s="94"/>
      <c r="E89" s="102">
        <f>SUBTOTAL(9,E82:E88)</f>
        <v>61492.39</v>
      </c>
      <c r="F89" s="16">
        <f>SUBTOTAL(9,F82:F88)</f>
        <v>5728.0361209999992</v>
      </c>
      <c r="G89" s="17">
        <f t="shared" si="4"/>
        <v>9.3150325121531292</v>
      </c>
      <c r="H89" s="18">
        <f>SUBTOTAL(9,H82:H88)</f>
        <v>1798.7717000000002</v>
      </c>
      <c r="I89" s="17">
        <f t="shared" si="5"/>
        <v>2.9251939955496935</v>
      </c>
      <c r="J89" s="18">
        <f>SUBTOTAL(9,J82:J88)</f>
        <v>3929.2644209999999</v>
      </c>
      <c r="K89" s="103">
        <f t="shared" si="6"/>
        <v>6.3898385166034366</v>
      </c>
      <c r="L89" s="97"/>
      <c r="M89" s="19"/>
      <c r="N89" s="19"/>
      <c r="O89" s="19">
        <f>SUBTOTAL(9,O82:O88)</f>
        <v>56247.86</v>
      </c>
      <c r="P89" s="68">
        <f>SUBTOTAL(9,P82:P88)</f>
        <v>5684.33</v>
      </c>
      <c r="Q89" s="115">
        <v>9.57</v>
      </c>
      <c r="R89" s="116">
        <v>3.6</v>
      </c>
      <c r="S89" s="117">
        <v>5.97</v>
      </c>
      <c r="T89" s="84">
        <f t="shared" si="7"/>
        <v>0.25496748784687107</v>
      </c>
    </row>
    <row r="90" spans="1:20" hidden="1" outlineLevel="2">
      <c r="A90" s="1" t="s">
        <v>66</v>
      </c>
      <c r="B90" s="15" t="s">
        <v>67</v>
      </c>
      <c r="C90" s="15" t="s">
        <v>112</v>
      </c>
      <c r="D90" s="94" t="s">
        <v>104</v>
      </c>
      <c r="E90" s="102">
        <v>177.6</v>
      </c>
      <c r="F90" s="16">
        <v>8.9333329999999993</v>
      </c>
      <c r="G90" s="17">
        <f t="shared" si="4"/>
        <v>5.0300298423423415</v>
      </c>
      <c r="H90" s="18">
        <v>8.9333329999999993</v>
      </c>
      <c r="I90" s="17">
        <f t="shared" si="5"/>
        <v>5.0300298423423415</v>
      </c>
      <c r="J90" s="18">
        <v>0</v>
      </c>
      <c r="K90" s="103">
        <f t="shared" si="6"/>
        <v>0</v>
      </c>
      <c r="L90" s="97">
        <v>58</v>
      </c>
      <c r="M90" s="19" t="s">
        <v>67</v>
      </c>
      <c r="N90" s="19" t="s">
        <v>104</v>
      </c>
      <c r="O90" s="19">
        <v>0</v>
      </c>
      <c r="P90" s="68">
        <v>0</v>
      </c>
      <c r="Q90" s="115"/>
      <c r="R90" s="116"/>
      <c r="S90" s="117"/>
      <c r="T90" s="84">
        <f t="shared" si="7"/>
        <v>-5.0300298423423415</v>
      </c>
    </row>
    <row r="91" spans="1:20" hidden="1" outlineLevel="2">
      <c r="A91" s="1" t="s">
        <v>66</v>
      </c>
      <c r="B91" s="15" t="s">
        <v>67</v>
      </c>
      <c r="C91" s="15" t="s">
        <v>112</v>
      </c>
      <c r="D91" s="94" t="s">
        <v>105</v>
      </c>
      <c r="E91" s="102">
        <v>13339.37</v>
      </c>
      <c r="F91" s="16">
        <v>1274.837125</v>
      </c>
      <c r="G91" s="17">
        <f t="shared" si="4"/>
        <v>9.5569515276958352</v>
      </c>
      <c r="H91" s="18">
        <v>468.83173299999999</v>
      </c>
      <c r="I91" s="17">
        <f t="shared" si="5"/>
        <v>3.5146467411879265</v>
      </c>
      <c r="J91" s="18">
        <v>806.00539200000003</v>
      </c>
      <c r="K91" s="103">
        <f t="shared" si="6"/>
        <v>6.0423047865079083</v>
      </c>
      <c r="L91" s="97">
        <v>58</v>
      </c>
      <c r="M91" s="19" t="s">
        <v>67</v>
      </c>
      <c r="N91" s="19" t="s">
        <v>105</v>
      </c>
      <c r="O91" s="19">
        <v>11160.62</v>
      </c>
      <c r="P91" s="68">
        <v>799.49</v>
      </c>
      <c r="Q91" s="115"/>
      <c r="R91" s="116"/>
      <c r="S91" s="117"/>
      <c r="T91" s="84">
        <f t="shared" si="7"/>
        <v>-9.5569515276958352</v>
      </c>
    </row>
    <row r="92" spans="1:20" hidden="1" outlineLevel="2">
      <c r="A92" s="1" t="s">
        <v>66</v>
      </c>
      <c r="B92" s="15" t="s">
        <v>67</v>
      </c>
      <c r="C92" s="15" t="s">
        <v>112</v>
      </c>
      <c r="D92" s="94" t="s">
        <v>106</v>
      </c>
      <c r="E92" s="102">
        <v>18546.189999999999</v>
      </c>
      <c r="F92" s="16">
        <v>2140.455809</v>
      </c>
      <c r="G92" s="17">
        <f t="shared" si="4"/>
        <v>11.541215791491407</v>
      </c>
      <c r="H92" s="18">
        <v>630.44878900000003</v>
      </c>
      <c r="I92" s="17">
        <f t="shared" si="5"/>
        <v>3.3993439568989645</v>
      </c>
      <c r="J92" s="18">
        <v>1510.00702</v>
      </c>
      <c r="K92" s="103">
        <f t="shared" si="6"/>
        <v>8.1418718345924415</v>
      </c>
      <c r="L92" s="97">
        <v>58</v>
      </c>
      <c r="M92" s="19" t="s">
        <v>67</v>
      </c>
      <c r="N92" s="19" t="s">
        <v>106</v>
      </c>
      <c r="O92" s="19">
        <v>16824.32</v>
      </c>
      <c r="P92" s="68">
        <v>2004.69</v>
      </c>
      <c r="Q92" s="115"/>
      <c r="R92" s="116"/>
      <c r="S92" s="117"/>
      <c r="T92" s="84">
        <f t="shared" si="7"/>
        <v>-11.541215791491407</v>
      </c>
    </row>
    <row r="93" spans="1:20" hidden="1" outlineLevel="2">
      <c r="A93" s="1" t="s">
        <v>66</v>
      </c>
      <c r="B93" s="15" t="s">
        <v>67</v>
      </c>
      <c r="C93" s="15" t="s">
        <v>112</v>
      </c>
      <c r="D93" s="94" t="s">
        <v>107</v>
      </c>
      <c r="E93" s="102">
        <v>14847.97</v>
      </c>
      <c r="F93" s="16">
        <v>1707.0201999999999</v>
      </c>
      <c r="G93" s="17">
        <f t="shared" si="4"/>
        <v>11.496657118784588</v>
      </c>
      <c r="H93" s="18">
        <v>480.67750000000001</v>
      </c>
      <c r="I93" s="17">
        <f t="shared" si="5"/>
        <v>3.2373280657221155</v>
      </c>
      <c r="J93" s="18">
        <v>1226.3426999999999</v>
      </c>
      <c r="K93" s="103">
        <f t="shared" si="6"/>
        <v>8.2593290530624728</v>
      </c>
      <c r="L93" s="97">
        <v>58</v>
      </c>
      <c r="M93" s="19" t="s">
        <v>67</v>
      </c>
      <c r="N93" s="19" t="s">
        <v>107</v>
      </c>
      <c r="O93" s="19">
        <v>13810.59</v>
      </c>
      <c r="P93" s="68">
        <v>1422.81</v>
      </c>
      <c r="Q93" s="115"/>
      <c r="R93" s="116"/>
      <c r="S93" s="117"/>
      <c r="T93" s="84">
        <f t="shared" si="7"/>
        <v>-11.496657118784588</v>
      </c>
    </row>
    <row r="94" spans="1:20" hidden="1" outlineLevel="2">
      <c r="A94" s="1" t="s">
        <v>66</v>
      </c>
      <c r="B94" s="15" t="s">
        <v>67</v>
      </c>
      <c r="C94" s="15" t="s">
        <v>112</v>
      </c>
      <c r="D94" s="94" t="s">
        <v>108</v>
      </c>
      <c r="E94" s="102">
        <v>13850.8</v>
      </c>
      <c r="F94" s="16">
        <v>1309.666688</v>
      </c>
      <c r="G94" s="17">
        <f t="shared" si="4"/>
        <v>9.4555310018193897</v>
      </c>
      <c r="H94" s="18">
        <v>362.17259999999999</v>
      </c>
      <c r="I94" s="17">
        <f t="shared" si="5"/>
        <v>2.614813584774887</v>
      </c>
      <c r="J94" s="18">
        <v>947.49408800000003</v>
      </c>
      <c r="K94" s="103">
        <f t="shared" si="6"/>
        <v>6.8407174170445035</v>
      </c>
      <c r="L94" s="97">
        <v>58</v>
      </c>
      <c r="M94" s="19" t="s">
        <v>67</v>
      </c>
      <c r="N94" s="19" t="s">
        <v>108</v>
      </c>
      <c r="O94" s="19">
        <v>12753.2</v>
      </c>
      <c r="P94" s="68">
        <v>1457.36</v>
      </c>
      <c r="Q94" s="115"/>
      <c r="R94" s="116"/>
      <c r="S94" s="117"/>
      <c r="T94" s="84">
        <f t="shared" si="7"/>
        <v>-9.4555310018193897</v>
      </c>
    </row>
    <row r="95" spans="1:20" hidden="1" outlineLevel="2">
      <c r="A95" s="1" t="s">
        <v>66</v>
      </c>
      <c r="B95" s="15" t="s">
        <v>67</v>
      </c>
      <c r="C95" s="15" t="s">
        <v>112</v>
      </c>
      <c r="D95" s="94" t="s">
        <v>109</v>
      </c>
      <c r="E95" s="102">
        <v>6280.17</v>
      </c>
      <c r="F95" s="16">
        <v>625.18134399999997</v>
      </c>
      <c r="G95" s="17">
        <f t="shared" si="4"/>
        <v>9.9548474643202329</v>
      </c>
      <c r="H95" s="18">
        <v>145.832144</v>
      </c>
      <c r="I95" s="17">
        <f t="shared" si="5"/>
        <v>2.3221050385578734</v>
      </c>
      <c r="J95" s="18">
        <v>479.3492</v>
      </c>
      <c r="K95" s="103">
        <f t="shared" si="6"/>
        <v>7.63274242576236</v>
      </c>
      <c r="L95" s="97">
        <v>58</v>
      </c>
      <c r="M95" s="19" t="s">
        <v>67</v>
      </c>
      <c r="N95" s="19" t="s">
        <v>109</v>
      </c>
      <c r="O95" s="19">
        <v>6399.99</v>
      </c>
      <c r="P95" s="68">
        <v>778.1</v>
      </c>
      <c r="Q95" s="115"/>
      <c r="R95" s="116"/>
      <c r="S95" s="117"/>
      <c r="T95" s="84">
        <f t="shared" si="7"/>
        <v>-9.9548474643202329</v>
      </c>
    </row>
    <row r="96" spans="1:20" hidden="1" outlineLevel="2">
      <c r="A96" s="1" t="s">
        <v>66</v>
      </c>
      <c r="B96" s="15" t="s">
        <v>67</v>
      </c>
      <c r="C96" s="15" t="s">
        <v>112</v>
      </c>
      <c r="D96" s="94" t="s">
        <v>110</v>
      </c>
      <c r="E96" s="102">
        <v>126.6</v>
      </c>
      <c r="F96" s="16">
        <v>0</v>
      </c>
      <c r="G96" s="17">
        <f t="shared" si="4"/>
        <v>0</v>
      </c>
      <c r="H96" s="18">
        <v>0</v>
      </c>
      <c r="I96" s="17">
        <f t="shared" si="5"/>
        <v>0</v>
      </c>
      <c r="J96" s="18">
        <v>0</v>
      </c>
      <c r="K96" s="103">
        <f t="shared" si="6"/>
        <v>0</v>
      </c>
      <c r="L96" s="97">
        <v>58</v>
      </c>
      <c r="M96" s="19" t="s">
        <v>67</v>
      </c>
      <c r="N96" s="19" t="s">
        <v>110</v>
      </c>
      <c r="O96" s="19">
        <v>150.12</v>
      </c>
      <c r="P96" s="68">
        <v>2</v>
      </c>
      <c r="Q96" s="115"/>
      <c r="R96" s="116"/>
      <c r="S96" s="117"/>
      <c r="T96" s="84">
        <f t="shared" si="7"/>
        <v>0</v>
      </c>
    </row>
    <row r="97" spans="1:20" outlineLevel="1" collapsed="1">
      <c r="B97" s="20" t="s">
        <v>129</v>
      </c>
      <c r="C97" s="21" t="s">
        <v>112</v>
      </c>
      <c r="D97" s="94"/>
      <c r="E97" s="102">
        <f>SUBTOTAL(9,E90:E96)</f>
        <v>67168.7</v>
      </c>
      <c r="F97" s="16">
        <f>SUBTOTAL(9,F90:F96)</f>
        <v>7066.0944989999998</v>
      </c>
      <c r="G97" s="17">
        <f t="shared" si="4"/>
        <v>10.519921479796395</v>
      </c>
      <c r="H97" s="18">
        <f>SUBTOTAL(9,H90:H96)</f>
        <v>2096.896099</v>
      </c>
      <c r="I97" s="17">
        <f t="shared" si="5"/>
        <v>3.1218351687616406</v>
      </c>
      <c r="J97" s="18">
        <f>SUBTOTAL(9,J90:J96)</f>
        <v>4969.1984000000002</v>
      </c>
      <c r="K97" s="103">
        <f t="shared" si="6"/>
        <v>7.3980863110347537</v>
      </c>
      <c r="L97" s="97"/>
      <c r="M97" s="19"/>
      <c r="N97" s="19"/>
      <c r="O97" s="19">
        <f>SUBTOTAL(9,O90:O96)</f>
        <v>61098.84</v>
      </c>
      <c r="P97" s="68">
        <f>SUBTOTAL(9,P90:P96)</f>
        <v>6464.45</v>
      </c>
      <c r="Q97" s="115">
        <v>11.77</v>
      </c>
      <c r="R97" s="116">
        <v>3.49</v>
      </c>
      <c r="S97" s="117">
        <v>8.2799999999999994</v>
      </c>
      <c r="T97" s="84">
        <f t="shared" si="7"/>
        <v>1.2500785202036049</v>
      </c>
    </row>
    <row r="98" spans="1:20" hidden="1" outlineLevel="2">
      <c r="A98" s="1" t="s">
        <v>60</v>
      </c>
      <c r="B98" s="15" t="s">
        <v>61</v>
      </c>
      <c r="C98" s="15" t="s">
        <v>112</v>
      </c>
      <c r="D98" s="94" t="s">
        <v>104</v>
      </c>
      <c r="E98" s="102">
        <v>281</v>
      </c>
      <c r="F98" s="16">
        <v>11</v>
      </c>
      <c r="G98" s="17">
        <f t="shared" si="4"/>
        <v>3.9145907473309607</v>
      </c>
      <c r="H98" s="18">
        <v>4</v>
      </c>
      <c r="I98" s="17">
        <f t="shared" si="5"/>
        <v>1.4234875444839858</v>
      </c>
      <c r="J98" s="18">
        <v>7</v>
      </c>
      <c r="K98" s="103">
        <f t="shared" si="6"/>
        <v>2.4911032028469751</v>
      </c>
      <c r="L98" s="97">
        <v>54</v>
      </c>
      <c r="M98" s="19" t="s">
        <v>61</v>
      </c>
      <c r="N98" s="19" t="s">
        <v>104</v>
      </c>
      <c r="O98" s="19">
        <v>59</v>
      </c>
      <c r="P98" s="68">
        <v>16</v>
      </c>
      <c r="Q98" s="115"/>
      <c r="R98" s="116"/>
      <c r="S98" s="117"/>
      <c r="T98" s="84">
        <f t="shared" si="7"/>
        <v>-3.9145907473309607</v>
      </c>
    </row>
    <row r="99" spans="1:20" hidden="1" outlineLevel="2">
      <c r="A99" s="1" t="s">
        <v>60</v>
      </c>
      <c r="B99" s="15" t="s">
        <v>61</v>
      </c>
      <c r="C99" s="15" t="s">
        <v>112</v>
      </c>
      <c r="D99" s="94" t="s">
        <v>105</v>
      </c>
      <c r="E99" s="102">
        <v>12257.36</v>
      </c>
      <c r="F99" s="16">
        <v>1068.8412000000001</v>
      </c>
      <c r="G99" s="17">
        <f t="shared" si="4"/>
        <v>8.7199951702487333</v>
      </c>
      <c r="H99" s="18">
        <v>542.50819999999999</v>
      </c>
      <c r="I99" s="17">
        <f t="shared" si="5"/>
        <v>4.4259791668026391</v>
      </c>
      <c r="J99" s="18">
        <v>526.33299999999997</v>
      </c>
      <c r="K99" s="103">
        <f t="shared" si="6"/>
        <v>4.2940160034460924</v>
      </c>
      <c r="L99" s="97">
        <v>54</v>
      </c>
      <c r="M99" s="19" t="s">
        <v>61</v>
      </c>
      <c r="N99" s="19" t="s">
        <v>105</v>
      </c>
      <c r="O99" s="19">
        <v>10629.09</v>
      </c>
      <c r="P99" s="68">
        <v>954.73</v>
      </c>
      <c r="Q99" s="115"/>
      <c r="R99" s="116"/>
      <c r="S99" s="117"/>
      <c r="T99" s="84">
        <f t="shared" si="7"/>
        <v>-8.7199951702487333</v>
      </c>
    </row>
    <row r="100" spans="1:20" hidden="1" outlineLevel="2">
      <c r="A100" s="1" t="s">
        <v>60</v>
      </c>
      <c r="B100" s="15" t="s">
        <v>61</v>
      </c>
      <c r="C100" s="15" t="s">
        <v>112</v>
      </c>
      <c r="D100" s="94" t="s">
        <v>106</v>
      </c>
      <c r="E100" s="102">
        <v>18414.82</v>
      </c>
      <c r="F100" s="16">
        <v>1744.6246000000001</v>
      </c>
      <c r="G100" s="17">
        <f t="shared" si="4"/>
        <v>9.4740247257372072</v>
      </c>
      <c r="H100" s="18">
        <v>636.01009999999997</v>
      </c>
      <c r="I100" s="17">
        <f t="shared" si="5"/>
        <v>3.4537948239515779</v>
      </c>
      <c r="J100" s="18">
        <v>1108.6144999999999</v>
      </c>
      <c r="K100" s="103">
        <f t="shared" si="6"/>
        <v>6.0202299017856271</v>
      </c>
      <c r="L100" s="97">
        <v>54</v>
      </c>
      <c r="M100" s="19" t="s">
        <v>61</v>
      </c>
      <c r="N100" s="19" t="s">
        <v>106</v>
      </c>
      <c r="O100" s="19">
        <v>17198.990000000002</v>
      </c>
      <c r="P100" s="68">
        <v>1617.6</v>
      </c>
      <c r="Q100" s="115"/>
      <c r="R100" s="116"/>
      <c r="S100" s="117"/>
      <c r="T100" s="84">
        <f t="shared" si="7"/>
        <v>-9.4740247257372072</v>
      </c>
    </row>
    <row r="101" spans="1:20" hidden="1" outlineLevel="2">
      <c r="A101" s="1" t="s">
        <v>60</v>
      </c>
      <c r="B101" s="15" t="s">
        <v>61</v>
      </c>
      <c r="C101" s="15" t="s">
        <v>112</v>
      </c>
      <c r="D101" s="94" t="s">
        <v>107</v>
      </c>
      <c r="E101" s="102">
        <v>11939.68</v>
      </c>
      <c r="F101" s="16">
        <v>1272.5975000000001</v>
      </c>
      <c r="G101" s="17">
        <f t="shared" si="4"/>
        <v>10.658556175709903</v>
      </c>
      <c r="H101" s="18">
        <v>444.2484</v>
      </c>
      <c r="I101" s="17">
        <f t="shared" si="5"/>
        <v>3.7207730860458574</v>
      </c>
      <c r="J101" s="18">
        <v>828.34910000000002</v>
      </c>
      <c r="K101" s="103">
        <f t="shared" si="6"/>
        <v>6.9377830896640447</v>
      </c>
      <c r="L101" s="97">
        <v>54</v>
      </c>
      <c r="M101" s="19" t="s">
        <v>61</v>
      </c>
      <c r="N101" s="19" t="s">
        <v>107</v>
      </c>
      <c r="O101" s="19">
        <v>10938.41</v>
      </c>
      <c r="P101" s="68">
        <v>910.57</v>
      </c>
      <c r="Q101" s="115"/>
      <c r="R101" s="116"/>
      <c r="S101" s="117"/>
      <c r="T101" s="84">
        <f t="shared" si="7"/>
        <v>-10.658556175709903</v>
      </c>
    </row>
    <row r="102" spans="1:20" hidden="1" outlineLevel="2">
      <c r="A102" s="1" t="s">
        <v>60</v>
      </c>
      <c r="B102" s="15" t="s">
        <v>61</v>
      </c>
      <c r="C102" s="15" t="s">
        <v>112</v>
      </c>
      <c r="D102" s="94" t="s">
        <v>108</v>
      </c>
      <c r="E102" s="102">
        <v>12255.08</v>
      </c>
      <c r="F102" s="16">
        <v>1294.586446</v>
      </c>
      <c r="G102" s="17">
        <f t="shared" si="4"/>
        <v>10.563671930334197</v>
      </c>
      <c r="H102" s="18">
        <v>428.186915</v>
      </c>
      <c r="I102" s="17">
        <f t="shared" si="5"/>
        <v>3.4939544662295146</v>
      </c>
      <c r="J102" s="18">
        <v>866.39953100000002</v>
      </c>
      <c r="K102" s="103">
        <f t="shared" si="6"/>
        <v>7.0697174641046816</v>
      </c>
      <c r="L102" s="97">
        <v>54</v>
      </c>
      <c r="M102" s="19" t="s">
        <v>61</v>
      </c>
      <c r="N102" s="19" t="s">
        <v>108</v>
      </c>
      <c r="O102" s="19">
        <v>11821.1</v>
      </c>
      <c r="P102" s="68">
        <v>1488.85</v>
      </c>
      <c r="Q102" s="115"/>
      <c r="R102" s="116"/>
      <c r="S102" s="117"/>
      <c r="T102" s="84">
        <f t="shared" si="7"/>
        <v>-10.563671930334197</v>
      </c>
    </row>
    <row r="103" spans="1:20" hidden="1" outlineLevel="2">
      <c r="A103" s="1" t="s">
        <v>60</v>
      </c>
      <c r="B103" s="15" t="s">
        <v>61</v>
      </c>
      <c r="C103" s="15" t="s">
        <v>112</v>
      </c>
      <c r="D103" s="94" t="s">
        <v>109</v>
      </c>
      <c r="E103" s="102">
        <v>5161.37</v>
      </c>
      <c r="F103" s="16">
        <v>629.85209999999995</v>
      </c>
      <c r="G103" s="17">
        <f t="shared" si="4"/>
        <v>12.203196050660967</v>
      </c>
      <c r="H103" s="18">
        <v>146.34979999999999</v>
      </c>
      <c r="I103" s="17">
        <f t="shared" si="5"/>
        <v>2.8354836022218906</v>
      </c>
      <c r="J103" s="18">
        <v>483.50229999999999</v>
      </c>
      <c r="K103" s="103">
        <f t="shared" si="6"/>
        <v>9.367712448439077</v>
      </c>
      <c r="L103" s="97">
        <v>54</v>
      </c>
      <c r="M103" s="19" t="s">
        <v>61</v>
      </c>
      <c r="N103" s="19" t="s">
        <v>109</v>
      </c>
      <c r="O103" s="19">
        <v>5800.64</v>
      </c>
      <c r="P103" s="68">
        <v>505.43</v>
      </c>
      <c r="Q103" s="115"/>
      <c r="R103" s="116"/>
      <c r="S103" s="117"/>
      <c r="T103" s="84">
        <f t="shared" si="7"/>
        <v>-12.203196050660967</v>
      </c>
    </row>
    <row r="104" spans="1:20" hidden="1" outlineLevel="2">
      <c r="A104" s="1" t="s">
        <v>60</v>
      </c>
      <c r="B104" s="15" t="s">
        <v>61</v>
      </c>
      <c r="C104" s="15" t="s">
        <v>112</v>
      </c>
      <c r="D104" s="94" t="s">
        <v>110</v>
      </c>
      <c r="E104" s="102">
        <v>22.2</v>
      </c>
      <c r="F104" s="16">
        <v>0.6</v>
      </c>
      <c r="G104" s="17">
        <f t="shared" si="4"/>
        <v>2.7027027027027026</v>
      </c>
      <c r="H104" s="18">
        <v>0.6</v>
      </c>
      <c r="I104" s="17">
        <f t="shared" si="5"/>
        <v>2.7027027027027026</v>
      </c>
      <c r="J104" s="18">
        <v>0</v>
      </c>
      <c r="K104" s="103">
        <f t="shared" si="6"/>
        <v>0</v>
      </c>
      <c r="L104" s="97">
        <v>54</v>
      </c>
      <c r="M104" s="19" t="s">
        <v>61</v>
      </c>
      <c r="N104" s="19" t="s">
        <v>110</v>
      </c>
      <c r="O104" s="19">
        <v>78.67</v>
      </c>
      <c r="P104" s="68">
        <v>4.2</v>
      </c>
      <c r="Q104" s="115"/>
      <c r="R104" s="116"/>
      <c r="S104" s="117"/>
      <c r="T104" s="84">
        <f t="shared" si="7"/>
        <v>-2.7027027027027026</v>
      </c>
    </row>
    <row r="105" spans="1:20" outlineLevel="1" collapsed="1">
      <c r="B105" s="20" t="s">
        <v>130</v>
      </c>
      <c r="C105" s="21" t="s">
        <v>112</v>
      </c>
      <c r="D105" s="94"/>
      <c r="E105" s="102">
        <f>SUBTOTAL(9,E98:E104)</f>
        <v>60331.51</v>
      </c>
      <c r="F105" s="16">
        <f>SUBTOTAL(9,F98:F104)</f>
        <v>6022.1018460000005</v>
      </c>
      <c r="G105" s="17">
        <f t="shared" si="4"/>
        <v>9.981685931613514</v>
      </c>
      <c r="H105" s="18">
        <f>SUBTOTAL(9,H98:H104)</f>
        <v>2201.9034149999998</v>
      </c>
      <c r="I105" s="17">
        <f t="shared" si="5"/>
        <v>3.6496739680475421</v>
      </c>
      <c r="J105" s="18">
        <f>SUBTOTAL(9,J98:J104)</f>
        <v>3820.1984309999998</v>
      </c>
      <c r="K105" s="103">
        <f t="shared" si="6"/>
        <v>6.3320119635659706</v>
      </c>
      <c r="L105" s="97"/>
      <c r="M105" s="19"/>
      <c r="N105" s="19"/>
      <c r="O105" s="19">
        <f>SUBTOTAL(9,O98:O104)</f>
        <v>56525.9</v>
      </c>
      <c r="P105" s="68">
        <f>SUBTOTAL(9,P98:P104)</f>
        <v>5497.38</v>
      </c>
      <c r="Q105" s="115">
        <v>10.32</v>
      </c>
      <c r="R105" s="116">
        <v>4.3099999999999996</v>
      </c>
      <c r="S105" s="117">
        <v>6.01</v>
      </c>
      <c r="T105" s="84">
        <f t="shared" si="7"/>
        <v>0.33831406838648626</v>
      </c>
    </row>
    <row r="106" spans="1:20" hidden="1" outlineLevel="2">
      <c r="A106" s="1" t="s">
        <v>58</v>
      </c>
      <c r="B106" s="15" t="s">
        <v>59</v>
      </c>
      <c r="C106" s="15" t="s">
        <v>112</v>
      </c>
      <c r="D106" s="94" t="s">
        <v>104</v>
      </c>
      <c r="E106" s="102">
        <v>65</v>
      </c>
      <c r="F106" s="16">
        <v>4</v>
      </c>
      <c r="G106" s="17">
        <f t="shared" si="4"/>
        <v>6.1538461538461542</v>
      </c>
      <c r="H106" s="18">
        <v>4</v>
      </c>
      <c r="I106" s="17">
        <f t="shared" si="5"/>
        <v>6.1538461538461542</v>
      </c>
      <c r="J106" s="18">
        <v>0</v>
      </c>
      <c r="K106" s="103">
        <f t="shared" si="6"/>
        <v>0</v>
      </c>
      <c r="L106" s="97">
        <v>53</v>
      </c>
      <c r="M106" s="19" t="s">
        <v>59</v>
      </c>
      <c r="N106" s="19" t="s">
        <v>104</v>
      </c>
      <c r="O106" s="19">
        <v>61</v>
      </c>
      <c r="P106" s="68">
        <v>10</v>
      </c>
      <c r="Q106" s="115"/>
      <c r="R106" s="116"/>
      <c r="S106" s="117"/>
      <c r="T106" s="84">
        <f t="shared" si="7"/>
        <v>-6.1538461538461542</v>
      </c>
    </row>
    <row r="107" spans="1:20" hidden="1" outlineLevel="2">
      <c r="A107" s="1" t="s">
        <v>58</v>
      </c>
      <c r="B107" s="15" t="s">
        <v>59</v>
      </c>
      <c r="C107" s="15" t="s">
        <v>112</v>
      </c>
      <c r="D107" s="94" t="s">
        <v>105</v>
      </c>
      <c r="E107" s="102">
        <v>7155.1</v>
      </c>
      <c r="F107" s="16">
        <v>748.49440000000004</v>
      </c>
      <c r="G107" s="17">
        <f t="shared" si="4"/>
        <v>10.460991460636469</v>
      </c>
      <c r="H107" s="18">
        <v>287.89440000000002</v>
      </c>
      <c r="I107" s="17">
        <f t="shared" si="5"/>
        <v>4.0236251065673434</v>
      </c>
      <c r="J107" s="18">
        <v>460.6</v>
      </c>
      <c r="K107" s="103">
        <f t="shared" si="6"/>
        <v>6.4373663540691251</v>
      </c>
      <c r="L107" s="97">
        <v>53</v>
      </c>
      <c r="M107" s="19" t="s">
        <v>59</v>
      </c>
      <c r="N107" s="19" t="s">
        <v>105</v>
      </c>
      <c r="O107" s="19">
        <v>6831.65</v>
      </c>
      <c r="P107" s="68">
        <v>557.30999999999995</v>
      </c>
      <c r="Q107" s="115"/>
      <c r="R107" s="116"/>
      <c r="S107" s="117"/>
      <c r="T107" s="84">
        <f t="shared" si="7"/>
        <v>-10.460991460636469</v>
      </c>
    </row>
    <row r="108" spans="1:20" hidden="1" outlineLevel="2">
      <c r="A108" s="1" t="s">
        <v>58</v>
      </c>
      <c r="B108" s="15" t="s">
        <v>59</v>
      </c>
      <c r="C108" s="15" t="s">
        <v>112</v>
      </c>
      <c r="D108" s="94" t="s">
        <v>106</v>
      </c>
      <c r="E108" s="102">
        <v>13711.41</v>
      </c>
      <c r="F108" s="16">
        <v>1429.0142000000001</v>
      </c>
      <c r="G108" s="17">
        <f t="shared" si="4"/>
        <v>10.422080588356705</v>
      </c>
      <c r="H108" s="18">
        <v>436.18939999999998</v>
      </c>
      <c r="I108" s="17">
        <f t="shared" si="5"/>
        <v>3.1812147693052717</v>
      </c>
      <c r="J108" s="18">
        <v>992.82479999999998</v>
      </c>
      <c r="K108" s="103">
        <f t="shared" si="6"/>
        <v>7.2408658190514323</v>
      </c>
      <c r="L108" s="97">
        <v>53</v>
      </c>
      <c r="M108" s="19" t="s">
        <v>59</v>
      </c>
      <c r="N108" s="19" t="s">
        <v>106</v>
      </c>
      <c r="O108" s="19">
        <v>12396.35</v>
      </c>
      <c r="P108" s="68">
        <v>929.8</v>
      </c>
      <c r="Q108" s="115"/>
      <c r="R108" s="116"/>
      <c r="S108" s="117"/>
      <c r="T108" s="84">
        <f t="shared" si="7"/>
        <v>-10.422080588356705</v>
      </c>
    </row>
    <row r="109" spans="1:20" hidden="1" outlineLevel="2">
      <c r="A109" s="1" t="s">
        <v>58</v>
      </c>
      <c r="B109" s="15" t="s">
        <v>59</v>
      </c>
      <c r="C109" s="15" t="s">
        <v>112</v>
      </c>
      <c r="D109" s="94" t="s">
        <v>107</v>
      </c>
      <c r="E109" s="102">
        <v>7810.86</v>
      </c>
      <c r="F109" s="16">
        <v>744.96540000000005</v>
      </c>
      <c r="G109" s="17">
        <f t="shared" si="4"/>
        <v>9.5375592444365935</v>
      </c>
      <c r="H109" s="18">
        <v>277.46539999999999</v>
      </c>
      <c r="I109" s="17">
        <f t="shared" si="5"/>
        <v>3.5523028194078501</v>
      </c>
      <c r="J109" s="18">
        <v>467.5</v>
      </c>
      <c r="K109" s="103">
        <f t="shared" si="6"/>
        <v>5.9852564250287426</v>
      </c>
      <c r="L109" s="97">
        <v>53</v>
      </c>
      <c r="M109" s="19" t="s">
        <v>59</v>
      </c>
      <c r="N109" s="19" t="s">
        <v>107</v>
      </c>
      <c r="O109" s="19">
        <v>6861.81</v>
      </c>
      <c r="P109" s="68">
        <v>647.76</v>
      </c>
      <c r="Q109" s="115"/>
      <c r="R109" s="116"/>
      <c r="S109" s="117"/>
      <c r="T109" s="84">
        <f t="shared" si="7"/>
        <v>-9.5375592444365935</v>
      </c>
    </row>
    <row r="110" spans="1:20" hidden="1" outlineLevel="2">
      <c r="A110" s="1" t="s">
        <v>58</v>
      </c>
      <c r="B110" s="15" t="s">
        <v>59</v>
      </c>
      <c r="C110" s="15" t="s">
        <v>112</v>
      </c>
      <c r="D110" s="94" t="s">
        <v>108</v>
      </c>
      <c r="E110" s="102">
        <v>5161.1499999999996</v>
      </c>
      <c r="F110" s="16">
        <v>396.0487</v>
      </c>
      <c r="G110" s="17">
        <f t="shared" si="4"/>
        <v>7.6736521899189141</v>
      </c>
      <c r="H110" s="18">
        <v>160.9487</v>
      </c>
      <c r="I110" s="17">
        <f t="shared" si="5"/>
        <v>3.1184658457901828</v>
      </c>
      <c r="J110" s="18">
        <v>235.1</v>
      </c>
      <c r="K110" s="103">
        <f t="shared" si="6"/>
        <v>4.5551863441287317</v>
      </c>
      <c r="L110" s="97">
        <v>53</v>
      </c>
      <c r="M110" s="19" t="s">
        <v>59</v>
      </c>
      <c r="N110" s="19" t="s">
        <v>108</v>
      </c>
      <c r="O110" s="19">
        <v>4776.13</v>
      </c>
      <c r="P110" s="68">
        <v>617.45000000000005</v>
      </c>
      <c r="Q110" s="115"/>
      <c r="R110" s="116"/>
      <c r="S110" s="117"/>
      <c r="T110" s="84">
        <f t="shared" si="7"/>
        <v>-7.6736521899189141</v>
      </c>
    </row>
    <row r="111" spans="1:20" hidden="1" outlineLevel="2">
      <c r="A111" s="1" t="s">
        <v>58</v>
      </c>
      <c r="B111" s="15" t="s">
        <v>59</v>
      </c>
      <c r="C111" s="15" t="s">
        <v>112</v>
      </c>
      <c r="D111" s="94" t="s">
        <v>109</v>
      </c>
      <c r="E111" s="102">
        <v>2767.36</v>
      </c>
      <c r="F111" s="16">
        <v>199.66540000000001</v>
      </c>
      <c r="G111" s="17">
        <f t="shared" si="4"/>
        <v>7.2150135869565215</v>
      </c>
      <c r="H111" s="18">
        <v>52.365400000000001</v>
      </c>
      <c r="I111" s="17">
        <f t="shared" si="5"/>
        <v>1.8922510985198888</v>
      </c>
      <c r="J111" s="18">
        <v>147.30000000000001</v>
      </c>
      <c r="K111" s="103">
        <f t="shared" si="6"/>
        <v>5.3227624884366334</v>
      </c>
      <c r="L111" s="97">
        <v>53</v>
      </c>
      <c r="M111" s="19" t="s">
        <v>59</v>
      </c>
      <c r="N111" s="19" t="s">
        <v>109</v>
      </c>
      <c r="O111" s="19">
        <v>2874.28</v>
      </c>
      <c r="P111" s="68">
        <v>404.49</v>
      </c>
      <c r="Q111" s="115"/>
      <c r="R111" s="116"/>
      <c r="S111" s="117"/>
      <c r="T111" s="84">
        <f t="shared" si="7"/>
        <v>-7.2150135869565215</v>
      </c>
    </row>
    <row r="112" spans="1:20" hidden="1" outlineLevel="2">
      <c r="A112" s="1" t="s">
        <v>58</v>
      </c>
      <c r="B112" s="15" t="s">
        <v>59</v>
      </c>
      <c r="C112" s="15" t="s">
        <v>112</v>
      </c>
      <c r="D112" s="94" t="s">
        <v>110</v>
      </c>
      <c r="E112" s="102">
        <v>151.9</v>
      </c>
      <c r="F112" s="16">
        <v>0</v>
      </c>
      <c r="G112" s="17">
        <f t="shared" si="4"/>
        <v>0</v>
      </c>
      <c r="H112" s="18">
        <v>0</v>
      </c>
      <c r="I112" s="17">
        <f t="shared" si="5"/>
        <v>0</v>
      </c>
      <c r="J112" s="18">
        <v>0</v>
      </c>
      <c r="K112" s="103">
        <f t="shared" si="6"/>
        <v>0</v>
      </c>
      <c r="L112" s="97">
        <v>53</v>
      </c>
      <c r="M112" s="19" t="s">
        <v>59</v>
      </c>
      <c r="N112" s="19" t="s">
        <v>110</v>
      </c>
      <c r="O112" s="19">
        <v>170.04</v>
      </c>
      <c r="P112" s="68">
        <v>3.2</v>
      </c>
      <c r="Q112" s="115"/>
      <c r="R112" s="116"/>
      <c r="S112" s="117"/>
      <c r="T112" s="84">
        <f t="shared" si="7"/>
        <v>0</v>
      </c>
    </row>
    <row r="113" spans="1:20" outlineLevel="1" collapsed="1">
      <c r="B113" s="20" t="s">
        <v>131</v>
      </c>
      <c r="C113" s="21" t="s">
        <v>112</v>
      </c>
      <c r="D113" s="94"/>
      <c r="E113" s="102">
        <f>SUBTOTAL(9,E106:E112)</f>
        <v>36822.780000000006</v>
      </c>
      <c r="F113" s="16">
        <f>SUBTOTAL(9,F106:F112)</f>
        <v>3522.1880999999998</v>
      </c>
      <c r="G113" s="17">
        <f t="shared" si="4"/>
        <v>9.5652422223417126</v>
      </c>
      <c r="H113" s="18">
        <f>SUBTOTAL(9,H106:H112)</f>
        <v>1218.8632999999998</v>
      </c>
      <c r="I113" s="17">
        <f t="shared" si="5"/>
        <v>3.3100795214266809</v>
      </c>
      <c r="J113" s="18">
        <f>SUBTOTAL(9,J106:J112)</f>
        <v>2303.3248000000003</v>
      </c>
      <c r="K113" s="103">
        <f t="shared" si="6"/>
        <v>6.2551627009150312</v>
      </c>
      <c r="L113" s="97"/>
      <c r="M113" s="19"/>
      <c r="N113" s="19"/>
      <c r="O113" s="19">
        <f>SUBTOTAL(9,O106:O112)</f>
        <v>33971.26</v>
      </c>
      <c r="P113" s="68">
        <f>SUBTOTAL(9,P106:P112)</f>
        <v>3170.0099999999993</v>
      </c>
      <c r="Q113" s="115">
        <v>8.91</v>
      </c>
      <c r="R113" s="116">
        <v>3.95</v>
      </c>
      <c r="S113" s="117">
        <v>4.96</v>
      </c>
      <c r="T113" s="84">
        <f t="shared" si="7"/>
        <v>-0.65524222234171248</v>
      </c>
    </row>
    <row r="114" spans="1:20" hidden="1" outlineLevel="2">
      <c r="A114" s="1" t="s">
        <v>74</v>
      </c>
      <c r="B114" s="15" t="s">
        <v>75</v>
      </c>
      <c r="C114" s="15" t="s">
        <v>112</v>
      </c>
      <c r="D114" s="94" t="s">
        <v>104</v>
      </c>
      <c r="E114" s="102">
        <v>189</v>
      </c>
      <c r="F114" s="16">
        <v>6</v>
      </c>
      <c r="G114" s="17">
        <f t="shared" si="4"/>
        <v>3.1746031746031744</v>
      </c>
      <c r="H114" s="18">
        <v>6</v>
      </c>
      <c r="I114" s="17">
        <f t="shared" si="5"/>
        <v>3.1746031746031744</v>
      </c>
      <c r="J114" s="18">
        <v>0</v>
      </c>
      <c r="K114" s="103">
        <f t="shared" si="6"/>
        <v>0</v>
      </c>
      <c r="L114" s="97">
        <v>67</v>
      </c>
      <c r="M114" s="19" t="s">
        <v>75</v>
      </c>
      <c r="N114" s="19" t="s">
        <v>104</v>
      </c>
      <c r="O114" s="19">
        <v>58</v>
      </c>
      <c r="P114" s="68">
        <v>12</v>
      </c>
      <c r="Q114" s="115"/>
      <c r="R114" s="116"/>
      <c r="S114" s="117"/>
      <c r="T114" s="84">
        <f t="shared" si="7"/>
        <v>-3.1746031746031744</v>
      </c>
    </row>
    <row r="115" spans="1:20" hidden="1" outlineLevel="2">
      <c r="A115" s="1" t="s">
        <v>74</v>
      </c>
      <c r="B115" s="15" t="s">
        <v>75</v>
      </c>
      <c r="C115" s="15" t="s">
        <v>112</v>
      </c>
      <c r="D115" s="94" t="s">
        <v>105</v>
      </c>
      <c r="E115" s="102">
        <v>8320.32</v>
      </c>
      <c r="F115" s="16">
        <v>514.60983299999998</v>
      </c>
      <c r="G115" s="17">
        <f t="shared" si="4"/>
        <v>6.1849764552324915</v>
      </c>
      <c r="H115" s="18">
        <v>236.33503300000001</v>
      </c>
      <c r="I115" s="17">
        <f t="shared" si="5"/>
        <v>2.8404560521710707</v>
      </c>
      <c r="J115" s="18">
        <v>278.27480000000003</v>
      </c>
      <c r="K115" s="103">
        <f t="shared" si="6"/>
        <v>3.3445204030614213</v>
      </c>
      <c r="L115" s="97">
        <v>67</v>
      </c>
      <c r="M115" s="19" t="s">
        <v>75</v>
      </c>
      <c r="N115" s="19" t="s">
        <v>105</v>
      </c>
      <c r="O115" s="19">
        <v>5487.98</v>
      </c>
      <c r="P115" s="68">
        <v>472.12</v>
      </c>
      <c r="Q115" s="115"/>
      <c r="R115" s="116"/>
      <c r="S115" s="117"/>
      <c r="T115" s="84">
        <f t="shared" si="7"/>
        <v>-6.1849764552324915</v>
      </c>
    </row>
    <row r="116" spans="1:20" hidden="1" outlineLevel="2">
      <c r="A116" s="1" t="s">
        <v>74</v>
      </c>
      <c r="B116" s="15" t="s">
        <v>75</v>
      </c>
      <c r="C116" s="15" t="s">
        <v>112</v>
      </c>
      <c r="D116" s="94" t="s">
        <v>106</v>
      </c>
      <c r="E116" s="102">
        <v>14865.77</v>
      </c>
      <c r="F116" s="16">
        <v>1481.855206</v>
      </c>
      <c r="G116" s="17">
        <f t="shared" si="4"/>
        <v>9.9682371380695365</v>
      </c>
      <c r="H116" s="18">
        <v>470.35289999999998</v>
      </c>
      <c r="I116" s="17">
        <f t="shared" si="5"/>
        <v>3.1639995775529957</v>
      </c>
      <c r="J116" s="18">
        <v>1011.502306</v>
      </c>
      <c r="K116" s="103">
        <f t="shared" si="6"/>
        <v>6.8042375605165422</v>
      </c>
      <c r="L116" s="97">
        <v>67</v>
      </c>
      <c r="M116" s="19" t="s">
        <v>75</v>
      </c>
      <c r="N116" s="19" t="s">
        <v>106</v>
      </c>
      <c r="O116" s="19">
        <v>13314.66</v>
      </c>
      <c r="P116" s="68">
        <v>1533.66</v>
      </c>
      <c r="Q116" s="115"/>
      <c r="R116" s="116"/>
      <c r="S116" s="117"/>
      <c r="T116" s="84">
        <f t="shared" si="7"/>
        <v>-9.9682371380695365</v>
      </c>
    </row>
    <row r="117" spans="1:20" hidden="1" outlineLevel="2">
      <c r="A117" s="1" t="s">
        <v>74</v>
      </c>
      <c r="B117" s="15" t="s">
        <v>75</v>
      </c>
      <c r="C117" s="15" t="s">
        <v>112</v>
      </c>
      <c r="D117" s="94" t="s">
        <v>107</v>
      </c>
      <c r="E117" s="102">
        <v>17143.63</v>
      </c>
      <c r="F117" s="16">
        <v>1889.95748</v>
      </c>
      <c r="G117" s="17">
        <f t="shared" si="4"/>
        <v>11.024254956505709</v>
      </c>
      <c r="H117" s="18">
        <v>563.69489999999996</v>
      </c>
      <c r="I117" s="17">
        <f t="shared" si="5"/>
        <v>3.2880720127534246</v>
      </c>
      <c r="J117" s="18">
        <v>1326.2625800000001</v>
      </c>
      <c r="K117" s="103">
        <f t="shared" si="6"/>
        <v>7.7361829437522855</v>
      </c>
      <c r="L117" s="97">
        <v>67</v>
      </c>
      <c r="M117" s="19" t="s">
        <v>75</v>
      </c>
      <c r="N117" s="19" t="s">
        <v>107</v>
      </c>
      <c r="O117" s="19">
        <v>15286.08</v>
      </c>
      <c r="P117" s="68">
        <v>1805.01</v>
      </c>
      <c r="Q117" s="115"/>
      <c r="R117" s="116"/>
      <c r="S117" s="117"/>
      <c r="T117" s="84">
        <f t="shared" si="7"/>
        <v>-11.024254956505709</v>
      </c>
    </row>
    <row r="118" spans="1:20" hidden="1" outlineLevel="2">
      <c r="A118" s="1" t="s">
        <v>74</v>
      </c>
      <c r="B118" s="15" t="s">
        <v>75</v>
      </c>
      <c r="C118" s="15" t="s">
        <v>112</v>
      </c>
      <c r="D118" s="94" t="s">
        <v>108</v>
      </c>
      <c r="E118" s="102">
        <v>12570.97</v>
      </c>
      <c r="F118" s="16">
        <v>1385.34</v>
      </c>
      <c r="G118" s="17">
        <f t="shared" si="4"/>
        <v>11.020151985089457</v>
      </c>
      <c r="H118" s="18">
        <v>391.55259999999998</v>
      </c>
      <c r="I118" s="17">
        <f t="shared" si="5"/>
        <v>3.1147365716408517</v>
      </c>
      <c r="J118" s="18">
        <v>993.78740000000005</v>
      </c>
      <c r="K118" s="103">
        <f t="shared" si="6"/>
        <v>7.9054154134486048</v>
      </c>
      <c r="L118" s="97">
        <v>67</v>
      </c>
      <c r="M118" s="19" t="s">
        <v>75</v>
      </c>
      <c r="N118" s="19" t="s">
        <v>108</v>
      </c>
      <c r="O118" s="19">
        <v>11445.8</v>
      </c>
      <c r="P118" s="68">
        <v>1243.95</v>
      </c>
      <c r="Q118" s="115"/>
      <c r="R118" s="116"/>
      <c r="S118" s="117"/>
      <c r="T118" s="84">
        <f t="shared" si="7"/>
        <v>-11.020151985089457</v>
      </c>
    </row>
    <row r="119" spans="1:20" hidden="1" outlineLevel="2">
      <c r="A119" s="1" t="s">
        <v>74</v>
      </c>
      <c r="B119" s="15" t="s">
        <v>75</v>
      </c>
      <c r="C119" s="15" t="s">
        <v>112</v>
      </c>
      <c r="D119" s="94" t="s">
        <v>109</v>
      </c>
      <c r="E119" s="102">
        <v>6692.95</v>
      </c>
      <c r="F119" s="16">
        <v>1025.104</v>
      </c>
      <c r="G119" s="17">
        <f t="shared" si="4"/>
        <v>15.316175976213779</v>
      </c>
      <c r="H119" s="18">
        <v>255.73920000000001</v>
      </c>
      <c r="I119" s="17">
        <f t="shared" si="5"/>
        <v>3.8210236144002274</v>
      </c>
      <c r="J119" s="18">
        <v>769.36479999999995</v>
      </c>
      <c r="K119" s="103">
        <f t="shared" si="6"/>
        <v>11.495152361813549</v>
      </c>
      <c r="L119" s="97">
        <v>67</v>
      </c>
      <c r="M119" s="19" t="s">
        <v>75</v>
      </c>
      <c r="N119" s="19" t="s">
        <v>109</v>
      </c>
      <c r="O119" s="19">
        <v>7110.32</v>
      </c>
      <c r="P119" s="68">
        <v>872.04</v>
      </c>
      <c r="Q119" s="115"/>
      <c r="R119" s="116"/>
      <c r="S119" s="117"/>
      <c r="T119" s="84">
        <f t="shared" si="7"/>
        <v>-15.316175976213779</v>
      </c>
    </row>
    <row r="120" spans="1:20" hidden="1" outlineLevel="2">
      <c r="A120" s="1" t="s">
        <v>74</v>
      </c>
      <c r="B120" s="15" t="s">
        <v>75</v>
      </c>
      <c r="C120" s="15" t="s">
        <v>112</v>
      </c>
      <c r="D120" s="94" t="s">
        <v>110</v>
      </c>
      <c r="E120" s="102">
        <v>130.22999999999999</v>
      </c>
      <c r="F120" s="16">
        <v>11</v>
      </c>
      <c r="G120" s="17">
        <f t="shared" si="4"/>
        <v>8.4465944866774176</v>
      </c>
      <c r="H120" s="18">
        <v>11</v>
      </c>
      <c r="I120" s="17">
        <f t="shared" si="5"/>
        <v>8.4465944866774176</v>
      </c>
      <c r="J120" s="18">
        <v>0</v>
      </c>
      <c r="K120" s="103">
        <f t="shared" si="6"/>
        <v>0</v>
      </c>
      <c r="L120" s="97">
        <v>67</v>
      </c>
      <c r="M120" s="19" t="s">
        <v>75</v>
      </c>
      <c r="N120" s="19" t="s">
        <v>110</v>
      </c>
      <c r="O120" s="19">
        <v>201.3</v>
      </c>
      <c r="P120" s="68">
        <v>0</v>
      </c>
      <c r="Q120" s="115"/>
      <c r="R120" s="116"/>
      <c r="S120" s="117"/>
      <c r="T120" s="84">
        <f t="shared" si="7"/>
        <v>-8.4465944866774176</v>
      </c>
    </row>
    <row r="121" spans="1:20" outlineLevel="1" collapsed="1">
      <c r="B121" s="20" t="s">
        <v>132</v>
      </c>
      <c r="C121" s="21" t="s">
        <v>112</v>
      </c>
      <c r="D121" s="94"/>
      <c r="E121" s="102">
        <f>SUBTOTAL(9,E114:E120)</f>
        <v>59912.87</v>
      </c>
      <c r="F121" s="16">
        <f>SUBTOTAL(9,F114:F120)</f>
        <v>6313.8665190000002</v>
      </c>
      <c r="G121" s="17">
        <f t="shared" si="4"/>
        <v>10.538414399109907</v>
      </c>
      <c r="H121" s="18">
        <f>SUBTOTAL(9,H114:H120)</f>
        <v>1934.6746329999999</v>
      </c>
      <c r="I121" s="17">
        <f t="shared" si="5"/>
        <v>3.2291469812746403</v>
      </c>
      <c r="J121" s="18">
        <f>SUBTOTAL(9,J114:J120)</f>
        <v>4379.1918860000005</v>
      </c>
      <c r="K121" s="103">
        <f t="shared" si="6"/>
        <v>7.309267417835267</v>
      </c>
      <c r="L121" s="97"/>
      <c r="M121" s="19"/>
      <c r="N121" s="19"/>
      <c r="O121" s="19">
        <f>SUBTOTAL(9,O114:O120)</f>
        <v>52904.140000000007</v>
      </c>
      <c r="P121" s="68">
        <f>SUBTOTAL(9,P114:P120)</f>
        <v>5938.78</v>
      </c>
      <c r="Q121" s="115">
        <v>11.33</v>
      </c>
      <c r="R121" s="116">
        <v>3.95</v>
      </c>
      <c r="S121" s="117">
        <v>7.38</v>
      </c>
      <c r="T121" s="84">
        <f t="shared" si="7"/>
        <v>0.79158560089009278</v>
      </c>
    </row>
    <row r="122" spans="1:20" hidden="1" outlineLevel="2">
      <c r="A122" s="1" t="s">
        <v>68</v>
      </c>
      <c r="B122" s="15" t="s">
        <v>69</v>
      </c>
      <c r="C122" s="15" t="s">
        <v>112</v>
      </c>
      <c r="D122" s="94" t="s">
        <v>104</v>
      </c>
      <c r="E122" s="102">
        <v>208</v>
      </c>
      <c r="F122" s="16">
        <v>18</v>
      </c>
      <c r="G122" s="17">
        <f t="shared" si="4"/>
        <v>8.6538461538461533</v>
      </c>
      <c r="H122" s="18">
        <v>18</v>
      </c>
      <c r="I122" s="17">
        <f t="shared" si="5"/>
        <v>8.6538461538461533</v>
      </c>
      <c r="J122" s="18">
        <v>0</v>
      </c>
      <c r="K122" s="103">
        <f t="shared" si="6"/>
        <v>0</v>
      </c>
      <c r="L122" s="97">
        <v>59</v>
      </c>
      <c r="M122" s="19" t="s">
        <v>69</v>
      </c>
      <c r="N122" s="19" t="s">
        <v>104</v>
      </c>
      <c r="O122" s="19">
        <v>181</v>
      </c>
      <c r="P122" s="68">
        <v>13</v>
      </c>
      <c r="Q122" s="115"/>
      <c r="R122" s="116"/>
      <c r="S122" s="117"/>
      <c r="T122" s="84">
        <f t="shared" si="7"/>
        <v>-8.6538461538461533</v>
      </c>
    </row>
    <row r="123" spans="1:20" hidden="1" outlineLevel="2">
      <c r="A123" s="1" t="s">
        <v>68</v>
      </c>
      <c r="B123" s="15" t="s">
        <v>69</v>
      </c>
      <c r="C123" s="15" t="s">
        <v>112</v>
      </c>
      <c r="D123" s="94" t="s">
        <v>105</v>
      </c>
      <c r="E123" s="102">
        <v>6985.32</v>
      </c>
      <c r="F123" s="16">
        <v>658.798</v>
      </c>
      <c r="G123" s="17">
        <f t="shared" si="4"/>
        <v>9.4311785286858729</v>
      </c>
      <c r="H123" s="18">
        <v>259.30250000000001</v>
      </c>
      <c r="I123" s="17">
        <f t="shared" si="5"/>
        <v>3.71210624566949</v>
      </c>
      <c r="J123" s="18">
        <v>399.49549999999999</v>
      </c>
      <c r="K123" s="103">
        <f t="shared" si="6"/>
        <v>5.7190722830163834</v>
      </c>
      <c r="L123" s="97">
        <v>59</v>
      </c>
      <c r="M123" s="19" t="s">
        <v>69</v>
      </c>
      <c r="N123" s="19" t="s">
        <v>105</v>
      </c>
      <c r="O123" s="19">
        <v>5483.57</v>
      </c>
      <c r="P123" s="68">
        <v>578.91</v>
      </c>
      <c r="Q123" s="115"/>
      <c r="R123" s="116"/>
      <c r="S123" s="117"/>
      <c r="T123" s="84">
        <f t="shared" si="7"/>
        <v>-9.4311785286858729</v>
      </c>
    </row>
    <row r="124" spans="1:20" hidden="1" outlineLevel="2">
      <c r="A124" s="1" t="s">
        <v>68</v>
      </c>
      <c r="B124" s="15" t="s">
        <v>69</v>
      </c>
      <c r="C124" s="15" t="s">
        <v>112</v>
      </c>
      <c r="D124" s="94" t="s">
        <v>106</v>
      </c>
      <c r="E124" s="102">
        <v>12544.45</v>
      </c>
      <c r="F124" s="16">
        <v>1896.6921</v>
      </c>
      <c r="G124" s="17">
        <f t="shared" si="4"/>
        <v>15.119770894698451</v>
      </c>
      <c r="H124" s="18">
        <v>618.94880000000001</v>
      </c>
      <c r="I124" s="17">
        <f t="shared" si="5"/>
        <v>4.9340449362068481</v>
      </c>
      <c r="J124" s="18">
        <v>1277.7433000000001</v>
      </c>
      <c r="K124" s="103">
        <f t="shared" si="6"/>
        <v>10.185725958491604</v>
      </c>
      <c r="L124" s="97">
        <v>59</v>
      </c>
      <c r="M124" s="19" t="s">
        <v>69</v>
      </c>
      <c r="N124" s="19" t="s">
        <v>106</v>
      </c>
      <c r="O124" s="19">
        <v>10060.33</v>
      </c>
      <c r="P124" s="68">
        <v>1188.05</v>
      </c>
      <c r="Q124" s="115"/>
      <c r="R124" s="116"/>
      <c r="S124" s="117"/>
      <c r="T124" s="84">
        <f t="shared" si="7"/>
        <v>-15.119770894698451</v>
      </c>
    </row>
    <row r="125" spans="1:20" hidden="1" outlineLevel="2">
      <c r="A125" s="1" t="s">
        <v>68</v>
      </c>
      <c r="B125" s="15" t="s">
        <v>69</v>
      </c>
      <c r="C125" s="15" t="s">
        <v>112</v>
      </c>
      <c r="D125" s="94" t="s">
        <v>107</v>
      </c>
      <c r="E125" s="102">
        <v>14952.51</v>
      </c>
      <c r="F125" s="16">
        <v>1623.9757999999999</v>
      </c>
      <c r="G125" s="17">
        <f t="shared" si="4"/>
        <v>10.860890913966951</v>
      </c>
      <c r="H125" s="18">
        <v>623.34230000000002</v>
      </c>
      <c r="I125" s="17">
        <f t="shared" si="5"/>
        <v>4.1688137978172231</v>
      </c>
      <c r="J125" s="18">
        <v>1000.6335</v>
      </c>
      <c r="K125" s="103">
        <f t="shared" si="6"/>
        <v>6.6920771161497301</v>
      </c>
      <c r="L125" s="97">
        <v>59</v>
      </c>
      <c r="M125" s="19" t="s">
        <v>69</v>
      </c>
      <c r="N125" s="19" t="s">
        <v>107</v>
      </c>
      <c r="O125" s="19">
        <v>13768.58</v>
      </c>
      <c r="P125" s="68">
        <v>1797.76</v>
      </c>
      <c r="Q125" s="115"/>
      <c r="R125" s="116"/>
      <c r="S125" s="117"/>
      <c r="T125" s="84">
        <f t="shared" si="7"/>
        <v>-10.860890913966951</v>
      </c>
    </row>
    <row r="126" spans="1:20" hidden="1" outlineLevel="2">
      <c r="A126" s="1" t="s">
        <v>68</v>
      </c>
      <c r="B126" s="15" t="s">
        <v>69</v>
      </c>
      <c r="C126" s="15" t="s">
        <v>112</v>
      </c>
      <c r="D126" s="94" t="s">
        <v>108</v>
      </c>
      <c r="E126" s="102">
        <v>16735.28</v>
      </c>
      <c r="F126" s="16">
        <v>2058.7321000000002</v>
      </c>
      <c r="G126" s="17">
        <f t="shared" si="4"/>
        <v>12.301748760701944</v>
      </c>
      <c r="H126" s="18">
        <v>587.84820000000002</v>
      </c>
      <c r="I126" s="17">
        <f t="shared" si="5"/>
        <v>3.5126284113561295</v>
      </c>
      <c r="J126" s="18">
        <v>1470.8839</v>
      </c>
      <c r="K126" s="103">
        <f t="shared" si="6"/>
        <v>8.789120349345815</v>
      </c>
      <c r="L126" s="97">
        <v>59</v>
      </c>
      <c r="M126" s="19" t="s">
        <v>69</v>
      </c>
      <c r="N126" s="19" t="s">
        <v>108</v>
      </c>
      <c r="O126" s="19">
        <v>15075.41</v>
      </c>
      <c r="P126" s="68">
        <v>1573.1</v>
      </c>
      <c r="Q126" s="115"/>
      <c r="R126" s="116"/>
      <c r="S126" s="117"/>
      <c r="T126" s="84">
        <f t="shared" si="7"/>
        <v>-12.301748760701944</v>
      </c>
    </row>
    <row r="127" spans="1:20" hidden="1" outlineLevel="2">
      <c r="A127" s="1" t="s">
        <v>68</v>
      </c>
      <c r="B127" s="15" t="s">
        <v>69</v>
      </c>
      <c r="C127" s="15" t="s">
        <v>112</v>
      </c>
      <c r="D127" s="94" t="s">
        <v>109</v>
      </c>
      <c r="E127" s="102">
        <v>5885.69</v>
      </c>
      <c r="F127" s="16">
        <v>1007.7344000000001</v>
      </c>
      <c r="G127" s="17">
        <f t="shared" si="4"/>
        <v>17.121771618960565</v>
      </c>
      <c r="H127" s="18">
        <v>248.23580000000001</v>
      </c>
      <c r="I127" s="17">
        <f t="shared" si="5"/>
        <v>4.2176159464735665</v>
      </c>
      <c r="J127" s="18">
        <v>759.49860000000001</v>
      </c>
      <c r="K127" s="103">
        <f t="shared" si="6"/>
        <v>12.904155672486999</v>
      </c>
      <c r="L127" s="97">
        <v>59</v>
      </c>
      <c r="M127" s="19" t="s">
        <v>69</v>
      </c>
      <c r="N127" s="19" t="s">
        <v>109</v>
      </c>
      <c r="O127" s="19">
        <v>6667.36</v>
      </c>
      <c r="P127" s="68">
        <v>992.78</v>
      </c>
      <c r="Q127" s="115"/>
      <c r="R127" s="116"/>
      <c r="S127" s="117"/>
      <c r="T127" s="84">
        <f t="shared" si="7"/>
        <v>-17.121771618960565</v>
      </c>
    </row>
    <row r="128" spans="1:20" hidden="1" outlineLevel="2">
      <c r="A128" s="1" t="s">
        <v>68</v>
      </c>
      <c r="B128" s="15" t="s">
        <v>69</v>
      </c>
      <c r="C128" s="15" t="s">
        <v>112</v>
      </c>
      <c r="D128" s="94" t="s">
        <v>110</v>
      </c>
      <c r="E128" s="102">
        <v>324.33</v>
      </c>
      <c r="F128" s="16">
        <v>5</v>
      </c>
      <c r="G128" s="17">
        <f t="shared" si="4"/>
        <v>1.5416396879721272</v>
      </c>
      <c r="H128" s="18">
        <v>5</v>
      </c>
      <c r="I128" s="17">
        <f t="shared" si="5"/>
        <v>1.5416396879721272</v>
      </c>
      <c r="J128" s="18">
        <v>0</v>
      </c>
      <c r="K128" s="103">
        <f t="shared" si="6"/>
        <v>0</v>
      </c>
      <c r="L128" s="97">
        <v>59</v>
      </c>
      <c r="M128" s="19" t="s">
        <v>69</v>
      </c>
      <c r="N128" s="19" t="s">
        <v>110</v>
      </c>
      <c r="O128" s="19">
        <v>254.33</v>
      </c>
      <c r="P128" s="68">
        <v>3.4</v>
      </c>
      <c r="Q128" s="115"/>
      <c r="R128" s="116"/>
      <c r="S128" s="117"/>
      <c r="T128" s="84">
        <f t="shared" si="7"/>
        <v>-1.5416396879721272</v>
      </c>
    </row>
    <row r="129" spans="1:20" outlineLevel="1" collapsed="1">
      <c r="B129" s="20" t="s">
        <v>133</v>
      </c>
      <c r="C129" s="21" t="s">
        <v>112</v>
      </c>
      <c r="D129" s="94"/>
      <c r="E129" s="102">
        <f>SUBTOTAL(9,E122:E128)</f>
        <v>57635.58</v>
      </c>
      <c r="F129" s="16">
        <f>SUBTOTAL(9,F122:F128)</f>
        <v>7268.9324000000006</v>
      </c>
      <c r="G129" s="17">
        <f t="shared" si="4"/>
        <v>12.611883839808675</v>
      </c>
      <c r="H129" s="18">
        <f>SUBTOTAL(9,H122:H128)</f>
        <v>2360.6776</v>
      </c>
      <c r="I129" s="17">
        <f t="shared" si="5"/>
        <v>4.0958685589699977</v>
      </c>
      <c r="J129" s="18">
        <f>SUBTOTAL(9,J122:J128)</f>
        <v>4908.2547999999997</v>
      </c>
      <c r="K129" s="103">
        <f t="shared" si="6"/>
        <v>8.5160152808386762</v>
      </c>
      <c r="L129" s="97"/>
      <c r="M129" s="19"/>
      <c r="N129" s="19"/>
      <c r="O129" s="19">
        <f>SUBTOTAL(9,O122:O128)</f>
        <v>51490.58</v>
      </c>
      <c r="P129" s="68">
        <f>SUBTOTAL(9,P122:P128)</f>
        <v>6146.9999999999991</v>
      </c>
      <c r="Q129" s="115">
        <v>12.82</v>
      </c>
      <c r="R129" s="116">
        <v>4.5999999999999996</v>
      </c>
      <c r="S129" s="117">
        <v>8.23</v>
      </c>
      <c r="T129" s="84">
        <f t="shared" si="7"/>
        <v>0.20811616019132551</v>
      </c>
    </row>
    <row r="130" spans="1:20" hidden="1" outlineLevel="2">
      <c r="A130" s="1" t="s">
        <v>84</v>
      </c>
      <c r="B130" s="15" t="s">
        <v>85</v>
      </c>
      <c r="C130" s="15" t="s">
        <v>112</v>
      </c>
      <c r="D130" s="94" t="s">
        <v>104</v>
      </c>
      <c r="E130" s="102">
        <v>195.71</v>
      </c>
      <c r="F130" s="16">
        <v>23</v>
      </c>
      <c r="G130" s="17">
        <f t="shared" si="4"/>
        <v>11.752082162383118</v>
      </c>
      <c r="H130" s="18">
        <v>19</v>
      </c>
      <c r="I130" s="17">
        <f t="shared" si="5"/>
        <v>9.7082417863164885</v>
      </c>
      <c r="J130" s="18">
        <v>4</v>
      </c>
      <c r="K130" s="103">
        <f t="shared" si="6"/>
        <v>2.0438403760666293</v>
      </c>
      <c r="L130" s="97">
        <v>75</v>
      </c>
      <c r="M130" s="19" t="s">
        <v>85</v>
      </c>
      <c r="N130" s="19" t="s">
        <v>104</v>
      </c>
      <c r="O130" s="19">
        <v>122</v>
      </c>
      <c r="P130" s="68">
        <v>14</v>
      </c>
      <c r="Q130" s="115"/>
      <c r="R130" s="116"/>
      <c r="S130" s="117"/>
      <c r="T130" s="84">
        <f t="shared" si="7"/>
        <v>-11.752082162383118</v>
      </c>
    </row>
    <row r="131" spans="1:20" hidden="1" outlineLevel="2">
      <c r="A131" s="1" t="s">
        <v>84</v>
      </c>
      <c r="B131" s="15" t="s">
        <v>85</v>
      </c>
      <c r="C131" s="15" t="s">
        <v>112</v>
      </c>
      <c r="D131" s="94" t="s">
        <v>105</v>
      </c>
      <c r="E131" s="102">
        <v>7980.98</v>
      </c>
      <c r="F131" s="16">
        <v>542.90526599999998</v>
      </c>
      <c r="G131" s="17">
        <f t="shared" si="4"/>
        <v>6.8024887419840674</v>
      </c>
      <c r="H131" s="18">
        <v>287.089066</v>
      </c>
      <c r="I131" s="17">
        <f t="shared" si="5"/>
        <v>3.5971655861811462</v>
      </c>
      <c r="J131" s="18">
        <v>255.81620000000001</v>
      </c>
      <c r="K131" s="103">
        <f t="shared" si="6"/>
        <v>3.205323155802922</v>
      </c>
      <c r="L131" s="97">
        <v>75</v>
      </c>
      <c r="M131" s="19" t="s">
        <v>85</v>
      </c>
      <c r="N131" s="19" t="s">
        <v>105</v>
      </c>
      <c r="O131" s="19">
        <v>7033.79</v>
      </c>
      <c r="P131" s="68">
        <v>656.01</v>
      </c>
      <c r="Q131" s="115"/>
      <c r="R131" s="116"/>
      <c r="S131" s="117"/>
      <c r="T131" s="84">
        <f t="shared" si="7"/>
        <v>-6.8024887419840674</v>
      </c>
    </row>
    <row r="132" spans="1:20" hidden="1" outlineLevel="2">
      <c r="A132" s="1" t="s">
        <v>84</v>
      </c>
      <c r="B132" s="15" t="s">
        <v>85</v>
      </c>
      <c r="C132" s="15" t="s">
        <v>112</v>
      </c>
      <c r="D132" s="94" t="s">
        <v>106</v>
      </c>
      <c r="E132" s="102">
        <v>11138.77</v>
      </c>
      <c r="F132" s="16">
        <v>1205.2166319999999</v>
      </c>
      <c r="G132" s="17">
        <f t="shared" si="4"/>
        <v>10.820015423606018</v>
      </c>
      <c r="H132" s="18">
        <v>387.71943299999998</v>
      </c>
      <c r="I132" s="17">
        <f t="shared" si="5"/>
        <v>3.480810116377302</v>
      </c>
      <c r="J132" s="18">
        <v>817.49719900000002</v>
      </c>
      <c r="K132" s="103">
        <f t="shared" si="6"/>
        <v>7.3392053072287151</v>
      </c>
      <c r="L132" s="97">
        <v>75</v>
      </c>
      <c r="M132" s="19" t="s">
        <v>85</v>
      </c>
      <c r="N132" s="19" t="s">
        <v>106</v>
      </c>
      <c r="O132" s="19">
        <v>10631.81</v>
      </c>
      <c r="P132" s="68">
        <v>1290.2</v>
      </c>
      <c r="Q132" s="115"/>
      <c r="R132" s="116"/>
      <c r="S132" s="117"/>
      <c r="T132" s="84">
        <f t="shared" si="7"/>
        <v>-10.820015423606018</v>
      </c>
    </row>
    <row r="133" spans="1:20" hidden="1" outlineLevel="2">
      <c r="A133" s="1" t="s">
        <v>84</v>
      </c>
      <c r="B133" s="15" t="s">
        <v>85</v>
      </c>
      <c r="C133" s="15" t="s">
        <v>112</v>
      </c>
      <c r="D133" s="94" t="s">
        <v>107</v>
      </c>
      <c r="E133" s="102">
        <v>7925.53</v>
      </c>
      <c r="F133" s="16">
        <v>939.74869999999999</v>
      </c>
      <c r="G133" s="17">
        <f t="shared" si="4"/>
        <v>11.857234784298337</v>
      </c>
      <c r="H133" s="18">
        <v>252.52719999999999</v>
      </c>
      <c r="I133" s="17">
        <f t="shared" si="5"/>
        <v>3.1862500047315452</v>
      </c>
      <c r="J133" s="18">
        <v>687.22149999999999</v>
      </c>
      <c r="K133" s="103">
        <f t="shared" si="6"/>
        <v>8.6709847795667923</v>
      </c>
      <c r="L133" s="97">
        <v>75</v>
      </c>
      <c r="M133" s="19" t="s">
        <v>85</v>
      </c>
      <c r="N133" s="19" t="s">
        <v>107</v>
      </c>
      <c r="O133" s="19">
        <v>7398.71</v>
      </c>
      <c r="P133" s="68">
        <v>871.77</v>
      </c>
      <c r="Q133" s="115"/>
      <c r="R133" s="116"/>
      <c r="S133" s="117"/>
      <c r="T133" s="84">
        <f t="shared" si="7"/>
        <v>-11.857234784298337</v>
      </c>
    </row>
    <row r="134" spans="1:20" hidden="1" outlineLevel="2">
      <c r="A134" s="1" t="s">
        <v>84</v>
      </c>
      <c r="B134" s="15" t="s">
        <v>85</v>
      </c>
      <c r="C134" s="15" t="s">
        <v>112</v>
      </c>
      <c r="D134" s="94" t="s">
        <v>108</v>
      </c>
      <c r="E134" s="102">
        <v>9042.23</v>
      </c>
      <c r="F134" s="16">
        <v>1084.8075329999999</v>
      </c>
      <c r="G134" s="17">
        <f t="shared" si="4"/>
        <v>11.997123862144626</v>
      </c>
      <c r="H134" s="18">
        <v>320.93183299999998</v>
      </c>
      <c r="I134" s="17">
        <f t="shared" si="5"/>
        <v>3.5492553606798323</v>
      </c>
      <c r="J134" s="18">
        <v>763.87570000000005</v>
      </c>
      <c r="K134" s="103">
        <f t="shared" si="6"/>
        <v>8.4478685014647947</v>
      </c>
      <c r="L134" s="97">
        <v>75</v>
      </c>
      <c r="M134" s="19" t="s">
        <v>85</v>
      </c>
      <c r="N134" s="19" t="s">
        <v>108</v>
      </c>
      <c r="O134" s="19">
        <v>8119.64</v>
      </c>
      <c r="P134" s="68">
        <v>659.59</v>
      </c>
      <c r="Q134" s="115"/>
      <c r="R134" s="116"/>
      <c r="S134" s="117"/>
      <c r="T134" s="84">
        <f t="shared" si="7"/>
        <v>-11.997123862144626</v>
      </c>
    </row>
    <row r="135" spans="1:20" hidden="1" outlineLevel="2">
      <c r="A135" s="1" t="s">
        <v>84</v>
      </c>
      <c r="B135" s="15" t="s">
        <v>85</v>
      </c>
      <c r="C135" s="15" t="s">
        <v>112</v>
      </c>
      <c r="D135" s="94" t="s">
        <v>109</v>
      </c>
      <c r="E135" s="102">
        <v>2494.29</v>
      </c>
      <c r="F135" s="16">
        <v>175.74185</v>
      </c>
      <c r="G135" s="17">
        <f t="shared" si="4"/>
        <v>7.0457665307562483</v>
      </c>
      <c r="H135" s="18">
        <v>75.665850000000006</v>
      </c>
      <c r="I135" s="17">
        <f t="shared" si="5"/>
        <v>3.033562657108837</v>
      </c>
      <c r="J135" s="18">
        <v>100.07599999999999</v>
      </c>
      <c r="K135" s="103">
        <f t="shared" si="6"/>
        <v>4.0122038736474099</v>
      </c>
      <c r="L135" s="97">
        <v>75</v>
      </c>
      <c r="M135" s="19" t="s">
        <v>85</v>
      </c>
      <c r="N135" s="19" t="s">
        <v>109</v>
      </c>
      <c r="O135" s="19">
        <v>3071.62</v>
      </c>
      <c r="P135" s="68">
        <v>399.4</v>
      </c>
      <c r="Q135" s="115"/>
      <c r="R135" s="116"/>
      <c r="S135" s="117"/>
      <c r="T135" s="84">
        <f t="shared" si="7"/>
        <v>-7.0457665307562483</v>
      </c>
    </row>
    <row r="136" spans="1:20" hidden="1" outlineLevel="2">
      <c r="A136" s="1" t="s">
        <v>84</v>
      </c>
      <c r="B136" s="15" t="s">
        <v>85</v>
      </c>
      <c r="C136" s="15" t="s">
        <v>112</v>
      </c>
      <c r="D136" s="94" t="s">
        <v>110</v>
      </c>
      <c r="E136" s="102">
        <v>136.5</v>
      </c>
      <c r="F136" s="16">
        <v>0</v>
      </c>
      <c r="G136" s="17">
        <f t="shared" si="4"/>
        <v>0</v>
      </c>
      <c r="H136" s="18">
        <v>0</v>
      </c>
      <c r="I136" s="17">
        <f t="shared" si="5"/>
        <v>0</v>
      </c>
      <c r="J136" s="18">
        <v>0</v>
      </c>
      <c r="K136" s="103">
        <f t="shared" si="6"/>
        <v>0</v>
      </c>
      <c r="L136" s="97">
        <v>75</v>
      </c>
      <c r="M136" s="19" t="s">
        <v>85</v>
      </c>
      <c r="N136" s="19" t="s">
        <v>110</v>
      </c>
      <c r="O136" s="19">
        <v>188.82</v>
      </c>
      <c r="P136" s="68">
        <v>1.6</v>
      </c>
      <c r="Q136" s="115"/>
      <c r="R136" s="116"/>
      <c r="S136" s="117"/>
      <c r="T136" s="84">
        <f t="shared" si="7"/>
        <v>0</v>
      </c>
    </row>
    <row r="137" spans="1:20" outlineLevel="1" collapsed="1">
      <c r="B137" s="20" t="s">
        <v>134</v>
      </c>
      <c r="C137" s="21" t="s">
        <v>112</v>
      </c>
      <c r="D137" s="94"/>
      <c r="E137" s="102">
        <f>SUBTOTAL(9,E130:E136)</f>
        <v>38914.01</v>
      </c>
      <c r="F137" s="16">
        <f>SUBTOTAL(9,F130:F136)</f>
        <v>3971.4199809999996</v>
      </c>
      <c r="G137" s="17">
        <f t="shared" si="4"/>
        <v>10.205630262725428</v>
      </c>
      <c r="H137" s="18">
        <f>SUBTOTAL(9,H130:H136)</f>
        <v>1342.9333819999999</v>
      </c>
      <c r="I137" s="17">
        <f t="shared" si="5"/>
        <v>3.4510280025111775</v>
      </c>
      <c r="J137" s="18">
        <f>SUBTOTAL(9,J130:J136)</f>
        <v>2628.4865990000003</v>
      </c>
      <c r="K137" s="103">
        <f t="shared" si="6"/>
        <v>6.7546022602142521</v>
      </c>
      <c r="L137" s="97"/>
      <c r="M137" s="19"/>
      <c r="N137" s="19"/>
      <c r="O137" s="19">
        <f>SUBTOTAL(9,O130:O136)</f>
        <v>36566.39</v>
      </c>
      <c r="P137" s="68">
        <f>SUBTOTAL(9,P130:P136)</f>
        <v>3892.57</v>
      </c>
      <c r="Q137" s="115">
        <v>9.67</v>
      </c>
      <c r="R137" s="116">
        <v>3.92</v>
      </c>
      <c r="S137" s="117">
        <v>5.75</v>
      </c>
      <c r="T137" s="84">
        <f t="shared" si="7"/>
        <v>-0.53563026272542835</v>
      </c>
    </row>
    <row r="138" spans="1:20" hidden="1" outlineLevel="2">
      <c r="A138" s="1" t="s">
        <v>82</v>
      </c>
      <c r="B138" s="15" t="s">
        <v>83</v>
      </c>
      <c r="C138" s="15" t="s">
        <v>112</v>
      </c>
      <c r="D138" s="94" t="s">
        <v>104</v>
      </c>
      <c r="E138" s="102">
        <v>347</v>
      </c>
      <c r="F138" s="16">
        <v>1.6</v>
      </c>
      <c r="G138" s="17">
        <f t="shared" ref="G138:G202" si="8">F138*100/E138</f>
        <v>0.4610951008645533</v>
      </c>
      <c r="H138" s="18">
        <v>1.6</v>
      </c>
      <c r="I138" s="17">
        <f t="shared" ref="I138:I202" si="9">H138*100/E138</f>
        <v>0.4610951008645533</v>
      </c>
      <c r="J138" s="18">
        <v>0</v>
      </c>
      <c r="K138" s="103">
        <f t="shared" ref="K138:K202" si="10">J138*100/E138</f>
        <v>0</v>
      </c>
      <c r="L138" s="97">
        <v>74</v>
      </c>
      <c r="M138" s="19" t="s">
        <v>83</v>
      </c>
      <c r="N138" s="19" t="s">
        <v>104</v>
      </c>
      <c r="O138" s="19">
        <v>183</v>
      </c>
      <c r="P138" s="68">
        <v>5</v>
      </c>
      <c r="Q138" s="115"/>
      <c r="R138" s="116"/>
      <c r="S138" s="117"/>
      <c r="T138" s="84">
        <f t="shared" ref="T138:T201" si="11">Q138-G138</f>
        <v>-0.4610951008645533</v>
      </c>
    </row>
    <row r="139" spans="1:20" hidden="1" outlineLevel="2">
      <c r="A139" s="1" t="s">
        <v>82</v>
      </c>
      <c r="B139" s="15" t="s">
        <v>83</v>
      </c>
      <c r="C139" s="15" t="s">
        <v>112</v>
      </c>
      <c r="D139" s="94" t="s">
        <v>105</v>
      </c>
      <c r="E139" s="102">
        <v>8836.81</v>
      </c>
      <c r="F139" s="16">
        <v>718.62289999999996</v>
      </c>
      <c r="G139" s="17">
        <f t="shared" si="8"/>
        <v>8.1321528922767374</v>
      </c>
      <c r="H139" s="18">
        <v>305.1395</v>
      </c>
      <c r="I139" s="17">
        <f t="shared" si="9"/>
        <v>3.4530503654599345</v>
      </c>
      <c r="J139" s="18">
        <v>413.48340000000002</v>
      </c>
      <c r="K139" s="103">
        <f t="shared" si="10"/>
        <v>4.6791025268168047</v>
      </c>
      <c r="L139" s="97">
        <v>74</v>
      </c>
      <c r="M139" s="19" t="s">
        <v>83</v>
      </c>
      <c r="N139" s="19" t="s">
        <v>105</v>
      </c>
      <c r="O139" s="19">
        <v>7133.64</v>
      </c>
      <c r="P139" s="68">
        <v>456.17</v>
      </c>
      <c r="Q139" s="115"/>
      <c r="R139" s="116"/>
      <c r="S139" s="117"/>
      <c r="T139" s="84">
        <f t="shared" si="11"/>
        <v>-8.1321528922767374</v>
      </c>
    </row>
    <row r="140" spans="1:20" hidden="1" outlineLevel="2">
      <c r="A140" s="1" t="s">
        <v>82</v>
      </c>
      <c r="B140" s="15" t="s">
        <v>83</v>
      </c>
      <c r="C140" s="15" t="s">
        <v>112</v>
      </c>
      <c r="D140" s="94" t="s">
        <v>106</v>
      </c>
      <c r="E140" s="102">
        <v>13009.84</v>
      </c>
      <c r="F140" s="16">
        <v>1313.1685</v>
      </c>
      <c r="G140" s="17">
        <f t="shared" si="8"/>
        <v>10.093656032664507</v>
      </c>
      <c r="H140" s="18">
        <v>469.2611</v>
      </c>
      <c r="I140" s="17">
        <f t="shared" si="9"/>
        <v>3.6069705699685777</v>
      </c>
      <c r="J140" s="18">
        <v>843.90740000000005</v>
      </c>
      <c r="K140" s="103">
        <f t="shared" si="10"/>
        <v>6.4866854626959292</v>
      </c>
      <c r="L140" s="97">
        <v>74</v>
      </c>
      <c r="M140" s="19" t="s">
        <v>83</v>
      </c>
      <c r="N140" s="19" t="s">
        <v>106</v>
      </c>
      <c r="O140" s="19">
        <v>11762.48</v>
      </c>
      <c r="P140" s="68">
        <v>1595.04</v>
      </c>
      <c r="Q140" s="115"/>
      <c r="R140" s="116"/>
      <c r="S140" s="117"/>
      <c r="T140" s="84">
        <f t="shared" si="11"/>
        <v>-10.093656032664507</v>
      </c>
    </row>
    <row r="141" spans="1:20" hidden="1" outlineLevel="2">
      <c r="A141" s="1" t="s">
        <v>82</v>
      </c>
      <c r="B141" s="15" t="s">
        <v>83</v>
      </c>
      <c r="C141" s="15" t="s">
        <v>112</v>
      </c>
      <c r="D141" s="94" t="s">
        <v>107</v>
      </c>
      <c r="E141" s="102">
        <v>10280.59</v>
      </c>
      <c r="F141" s="16">
        <v>1125.081923</v>
      </c>
      <c r="G141" s="17">
        <f t="shared" si="8"/>
        <v>10.943748588359227</v>
      </c>
      <c r="H141" s="18">
        <v>338.19990000000001</v>
      </c>
      <c r="I141" s="17">
        <f t="shared" si="9"/>
        <v>3.2896934903541526</v>
      </c>
      <c r="J141" s="18">
        <v>786.882023</v>
      </c>
      <c r="K141" s="103">
        <f t="shared" si="10"/>
        <v>7.6540550980050757</v>
      </c>
      <c r="L141" s="97">
        <v>74</v>
      </c>
      <c r="M141" s="19" t="s">
        <v>83</v>
      </c>
      <c r="N141" s="19" t="s">
        <v>107</v>
      </c>
      <c r="O141" s="19">
        <v>9207.18</v>
      </c>
      <c r="P141" s="68">
        <v>787.33</v>
      </c>
      <c r="Q141" s="115"/>
      <c r="R141" s="116"/>
      <c r="S141" s="117"/>
      <c r="T141" s="84">
        <f t="shared" si="11"/>
        <v>-10.943748588359227</v>
      </c>
    </row>
    <row r="142" spans="1:20" hidden="1" outlineLevel="2">
      <c r="A142" s="1" t="s">
        <v>82</v>
      </c>
      <c r="B142" s="15" t="s">
        <v>83</v>
      </c>
      <c r="C142" s="15" t="s">
        <v>112</v>
      </c>
      <c r="D142" s="94" t="s">
        <v>108</v>
      </c>
      <c r="E142" s="102">
        <v>9406.5499999999993</v>
      </c>
      <c r="F142" s="16">
        <v>1056.1622</v>
      </c>
      <c r="G142" s="17">
        <f t="shared" si="8"/>
        <v>11.227944357920812</v>
      </c>
      <c r="H142" s="18">
        <v>380.97579999999999</v>
      </c>
      <c r="I142" s="17">
        <f t="shared" si="9"/>
        <v>4.05011189011912</v>
      </c>
      <c r="J142" s="18">
        <v>675.18640000000005</v>
      </c>
      <c r="K142" s="103">
        <f t="shared" si="10"/>
        <v>7.177832467801692</v>
      </c>
      <c r="L142" s="97">
        <v>74</v>
      </c>
      <c r="M142" s="19" t="s">
        <v>83</v>
      </c>
      <c r="N142" s="19" t="s">
        <v>108</v>
      </c>
      <c r="O142" s="19">
        <v>9113.16</v>
      </c>
      <c r="P142" s="68">
        <v>1025.02</v>
      </c>
      <c r="Q142" s="115"/>
      <c r="R142" s="116"/>
      <c r="S142" s="117"/>
      <c r="T142" s="84">
        <f t="shared" si="11"/>
        <v>-11.227944357920812</v>
      </c>
    </row>
    <row r="143" spans="1:20" hidden="1" outlineLevel="2">
      <c r="A143" s="1" t="s">
        <v>82</v>
      </c>
      <c r="B143" s="15" t="s">
        <v>83</v>
      </c>
      <c r="C143" s="15" t="s">
        <v>112</v>
      </c>
      <c r="D143" s="94" t="s">
        <v>109</v>
      </c>
      <c r="E143" s="102">
        <v>5089.3</v>
      </c>
      <c r="F143" s="16">
        <v>570.89210000000003</v>
      </c>
      <c r="G143" s="17">
        <f t="shared" si="8"/>
        <v>11.217497494743876</v>
      </c>
      <c r="H143" s="18">
        <v>125.75239999999999</v>
      </c>
      <c r="I143" s="17">
        <f t="shared" si="9"/>
        <v>2.4709174149686595</v>
      </c>
      <c r="J143" s="18">
        <v>445.1397</v>
      </c>
      <c r="K143" s="103">
        <f t="shared" si="10"/>
        <v>8.7465800797752138</v>
      </c>
      <c r="L143" s="97">
        <v>74</v>
      </c>
      <c r="M143" s="19" t="s">
        <v>83</v>
      </c>
      <c r="N143" s="19" t="s">
        <v>109</v>
      </c>
      <c r="O143" s="19">
        <v>5700.87</v>
      </c>
      <c r="P143" s="68">
        <v>883.07</v>
      </c>
      <c r="Q143" s="115"/>
      <c r="R143" s="116"/>
      <c r="S143" s="117"/>
      <c r="T143" s="84">
        <f t="shared" si="11"/>
        <v>-11.217497494743876</v>
      </c>
    </row>
    <row r="144" spans="1:20" hidden="1" outlineLevel="2">
      <c r="A144" s="1" t="s">
        <v>82</v>
      </c>
      <c r="B144" s="15" t="s">
        <v>83</v>
      </c>
      <c r="C144" s="15" t="s">
        <v>112</v>
      </c>
      <c r="D144" s="94" t="s">
        <v>110</v>
      </c>
      <c r="E144" s="102">
        <v>52.82</v>
      </c>
      <c r="F144" s="16">
        <v>0</v>
      </c>
      <c r="G144" s="17">
        <f t="shared" si="8"/>
        <v>0</v>
      </c>
      <c r="H144" s="18">
        <v>0</v>
      </c>
      <c r="I144" s="17">
        <f t="shared" si="9"/>
        <v>0</v>
      </c>
      <c r="J144" s="18">
        <v>0</v>
      </c>
      <c r="K144" s="103">
        <f t="shared" si="10"/>
        <v>0</v>
      </c>
      <c r="L144" s="97">
        <v>74</v>
      </c>
      <c r="M144" s="19" t="s">
        <v>83</v>
      </c>
      <c r="N144" s="19" t="s">
        <v>110</v>
      </c>
      <c r="O144" s="19">
        <v>114.3</v>
      </c>
      <c r="P144" s="68">
        <v>1.3</v>
      </c>
      <c r="Q144" s="115"/>
      <c r="R144" s="116"/>
      <c r="S144" s="117"/>
      <c r="T144" s="84">
        <f t="shared" si="11"/>
        <v>0</v>
      </c>
    </row>
    <row r="145" spans="1:20" outlineLevel="1" collapsed="1">
      <c r="B145" s="20" t="s">
        <v>135</v>
      </c>
      <c r="C145" s="21" t="s">
        <v>112</v>
      </c>
      <c r="D145" s="94"/>
      <c r="E145" s="102">
        <f>SUBTOTAL(9,E138:E144)</f>
        <v>47022.91</v>
      </c>
      <c r="F145" s="16">
        <f>SUBTOTAL(9,F138:F144)</f>
        <v>4785.5276229999999</v>
      </c>
      <c r="G145" s="17">
        <f t="shared" si="8"/>
        <v>10.177012913492593</v>
      </c>
      <c r="H145" s="18">
        <f>SUBTOTAL(9,H138:H144)</f>
        <v>1620.9287000000002</v>
      </c>
      <c r="I145" s="17">
        <f t="shared" si="9"/>
        <v>3.4471041881499893</v>
      </c>
      <c r="J145" s="18">
        <f>SUBTOTAL(9,J138:J144)</f>
        <v>3164.5989230000005</v>
      </c>
      <c r="K145" s="103">
        <f t="shared" si="10"/>
        <v>6.7299087253426055</v>
      </c>
      <c r="L145" s="97"/>
      <c r="M145" s="19"/>
      <c r="N145" s="19"/>
      <c r="O145" s="19">
        <f>SUBTOTAL(9,O138:O144)</f>
        <v>43214.630000000005</v>
      </c>
      <c r="P145" s="68">
        <f>SUBTOTAL(9,P138:P144)</f>
        <v>4752.93</v>
      </c>
      <c r="Q145" s="115">
        <v>10.58</v>
      </c>
      <c r="R145" s="116">
        <v>4.29</v>
      </c>
      <c r="S145" s="117">
        <v>6.29</v>
      </c>
      <c r="T145" s="84">
        <f t="shared" si="11"/>
        <v>0.402987086507407</v>
      </c>
    </row>
    <row r="146" spans="1:20" hidden="1" outlineLevel="2">
      <c r="A146" s="1" t="s">
        <v>70</v>
      </c>
      <c r="B146" s="15" t="s">
        <v>71</v>
      </c>
      <c r="C146" s="15" t="s">
        <v>112</v>
      </c>
      <c r="D146" s="94" t="s">
        <v>104</v>
      </c>
      <c r="E146" s="102">
        <v>390</v>
      </c>
      <c r="F146" s="16">
        <v>4</v>
      </c>
      <c r="G146" s="17">
        <f t="shared" si="8"/>
        <v>1.0256410256410255</v>
      </c>
      <c r="H146" s="18">
        <v>3</v>
      </c>
      <c r="I146" s="17">
        <f t="shared" si="9"/>
        <v>0.76923076923076927</v>
      </c>
      <c r="J146" s="18">
        <v>1</v>
      </c>
      <c r="K146" s="103">
        <f t="shared" si="10"/>
        <v>0.25641025641025639</v>
      </c>
      <c r="L146" s="97">
        <v>62</v>
      </c>
      <c r="M146" s="19" t="s">
        <v>71</v>
      </c>
      <c r="N146" s="19" t="s">
        <v>104</v>
      </c>
      <c r="O146" s="19">
        <v>122</v>
      </c>
      <c r="P146" s="68">
        <v>6</v>
      </c>
      <c r="Q146" s="115"/>
      <c r="R146" s="116"/>
      <c r="S146" s="117"/>
      <c r="T146" s="84">
        <f t="shared" si="11"/>
        <v>-1.0256410256410255</v>
      </c>
    </row>
    <row r="147" spans="1:20" hidden="1" outlineLevel="2">
      <c r="A147" s="1" t="s">
        <v>70</v>
      </c>
      <c r="B147" s="15" t="s">
        <v>71</v>
      </c>
      <c r="C147" s="15" t="s">
        <v>112</v>
      </c>
      <c r="D147" s="94" t="s">
        <v>105</v>
      </c>
      <c r="E147" s="102">
        <v>11011.34</v>
      </c>
      <c r="F147" s="16">
        <v>762.0797</v>
      </c>
      <c r="G147" s="17">
        <f t="shared" si="8"/>
        <v>6.9208624926666511</v>
      </c>
      <c r="H147" s="18">
        <v>337.137</v>
      </c>
      <c r="I147" s="17">
        <f t="shared" si="9"/>
        <v>3.0617254575737372</v>
      </c>
      <c r="J147" s="18">
        <v>424.9427</v>
      </c>
      <c r="K147" s="103">
        <f t="shared" si="10"/>
        <v>3.8591370350929131</v>
      </c>
      <c r="L147" s="97">
        <v>62</v>
      </c>
      <c r="M147" s="19" t="s">
        <v>71</v>
      </c>
      <c r="N147" s="19" t="s">
        <v>105</v>
      </c>
      <c r="O147" s="19">
        <v>7948.6</v>
      </c>
      <c r="P147" s="68">
        <v>756.33</v>
      </c>
      <c r="Q147" s="115"/>
      <c r="R147" s="116"/>
      <c r="S147" s="117"/>
      <c r="T147" s="84">
        <f t="shared" si="11"/>
        <v>-6.9208624926666511</v>
      </c>
    </row>
    <row r="148" spans="1:20" hidden="1" outlineLevel="2">
      <c r="A148" s="1" t="s">
        <v>70</v>
      </c>
      <c r="B148" s="15" t="s">
        <v>71</v>
      </c>
      <c r="C148" s="15" t="s">
        <v>112</v>
      </c>
      <c r="D148" s="94" t="s">
        <v>106</v>
      </c>
      <c r="E148" s="102">
        <v>18418.43</v>
      </c>
      <c r="F148" s="16">
        <v>1865.3808730000001</v>
      </c>
      <c r="G148" s="17">
        <f t="shared" si="8"/>
        <v>10.127795219245073</v>
      </c>
      <c r="H148" s="18">
        <v>581.29639999999995</v>
      </c>
      <c r="I148" s="17">
        <f t="shared" si="9"/>
        <v>3.1560583611089541</v>
      </c>
      <c r="J148" s="18">
        <v>1284.0844729999999</v>
      </c>
      <c r="K148" s="103">
        <f t="shared" si="10"/>
        <v>6.9717368581361159</v>
      </c>
      <c r="L148" s="97">
        <v>62</v>
      </c>
      <c r="M148" s="19" t="s">
        <v>71</v>
      </c>
      <c r="N148" s="19" t="s">
        <v>106</v>
      </c>
      <c r="O148" s="19">
        <v>17018.25</v>
      </c>
      <c r="P148" s="68">
        <v>2135.63</v>
      </c>
      <c r="Q148" s="115"/>
      <c r="R148" s="116"/>
      <c r="S148" s="117"/>
      <c r="T148" s="84">
        <f t="shared" si="11"/>
        <v>-10.127795219245073</v>
      </c>
    </row>
    <row r="149" spans="1:20" hidden="1" outlineLevel="2">
      <c r="A149" s="1" t="s">
        <v>70</v>
      </c>
      <c r="B149" s="15" t="s">
        <v>71</v>
      </c>
      <c r="C149" s="15" t="s">
        <v>112</v>
      </c>
      <c r="D149" s="94" t="s">
        <v>107</v>
      </c>
      <c r="E149" s="102">
        <v>20700.38</v>
      </c>
      <c r="F149" s="16">
        <v>1830.9745</v>
      </c>
      <c r="G149" s="17">
        <f t="shared" si="8"/>
        <v>8.8451250653369655</v>
      </c>
      <c r="H149" s="18">
        <v>629.4973</v>
      </c>
      <c r="I149" s="17">
        <f t="shared" si="9"/>
        <v>3.0409939334446996</v>
      </c>
      <c r="J149" s="18">
        <v>1201.4772</v>
      </c>
      <c r="K149" s="103">
        <f t="shared" si="10"/>
        <v>5.8041311318922642</v>
      </c>
      <c r="L149" s="97">
        <v>62</v>
      </c>
      <c r="M149" s="19" t="s">
        <v>71</v>
      </c>
      <c r="N149" s="19" t="s">
        <v>107</v>
      </c>
      <c r="O149" s="19">
        <v>19272.62</v>
      </c>
      <c r="P149" s="68">
        <v>2014.28</v>
      </c>
      <c r="Q149" s="115"/>
      <c r="R149" s="116"/>
      <c r="S149" s="117"/>
      <c r="T149" s="84">
        <f t="shared" si="11"/>
        <v>-8.8451250653369655</v>
      </c>
    </row>
    <row r="150" spans="1:20" hidden="1" outlineLevel="2">
      <c r="A150" s="1" t="s">
        <v>70</v>
      </c>
      <c r="B150" s="15" t="s">
        <v>71</v>
      </c>
      <c r="C150" s="15" t="s">
        <v>112</v>
      </c>
      <c r="D150" s="94" t="s">
        <v>108</v>
      </c>
      <c r="E150" s="102">
        <v>19267.23</v>
      </c>
      <c r="F150" s="16">
        <v>1769.2868109999999</v>
      </c>
      <c r="G150" s="17">
        <f t="shared" si="8"/>
        <v>9.1828810420594973</v>
      </c>
      <c r="H150" s="18">
        <v>656.58799999999997</v>
      </c>
      <c r="I150" s="17">
        <f t="shared" si="9"/>
        <v>3.4077965540453925</v>
      </c>
      <c r="J150" s="18">
        <v>1112.698811</v>
      </c>
      <c r="K150" s="103">
        <f t="shared" si="10"/>
        <v>5.7750844880141052</v>
      </c>
      <c r="L150" s="97">
        <v>62</v>
      </c>
      <c r="M150" s="19" t="s">
        <v>71</v>
      </c>
      <c r="N150" s="19" t="s">
        <v>108</v>
      </c>
      <c r="O150" s="19">
        <v>17562.669999999998</v>
      </c>
      <c r="P150" s="68">
        <v>1899.49</v>
      </c>
      <c r="Q150" s="115"/>
      <c r="R150" s="116"/>
      <c r="S150" s="117"/>
      <c r="T150" s="84">
        <f t="shared" si="11"/>
        <v>-9.1828810420594973</v>
      </c>
    </row>
    <row r="151" spans="1:20" hidden="1" outlineLevel="2">
      <c r="A151" s="1" t="s">
        <v>70</v>
      </c>
      <c r="B151" s="15" t="s">
        <v>71</v>
      </c>
      <c r="C151" s="15" t="s">
        <v>112</v>
      </c>
      <c r="D151" s="94" t="s">
        <v>109</v>
      </c>
      <c r="E151" s="102">
        <v>8371.08</v>
      </c>
      <c r="F151" s="16">
        <v>1117.8200999999999</v>
      </c>
      <c r="G151" s="17">
        <f t="shared" si="8"/>
        <v>13.353355839389899</v>
      </c>
      <c r="H151" s="18">
        <v>214.29810000000001</v>
      </c>
      <c r="I151" s="17">
        <f t="shared" si="9"/>
        <v>2.5599815077624393</v>
      </c>
      <c r="J151" s="18">
        <v>903.52200000000005</v>
      </c>
      <c r="K151" s="103">
        <f t="shared" si="10"/>
        <v>10.793374331627462</v>
      </c>
      <c r="L151" s="97">
        <v>62</v>
      </c>
      <c r="M151" s="19" t="s">
        <v>71</v>
      </c>
      <c r="N151" s="19" t="s">
        <v>109</v>
      </c>
      <c r="O151" s="19">
        <v>8843.7900000000009</v>
      </c>
      <c r="P151" s="68">
        <v>1205.71</v>
      </c>
      <c r="Q151" s="115"/>
      <c r="R151" s="116"/>
      <c r="S151" s="117"/>
      <c r="T151" s="84">
        <f t="shared" si="11"/>
        <v>-13.353355839389899</v>
      </c>
    </row>
    <row r="152" spans="1:20" hidden="1" outlineLevel="2">
      <c r="A152" s="1" t="s">
        <v>70</v>
      </c>
      <c r="B152" s="15" t="s">
        <v>71</v>
      </c>
      <c r="C152" s="15" t="s">
        <v>112</v>
      </c>
      <c r="D152" s="94" t="s">
        <v>110</v>
      </c>
      <c r="E152" s="102">
        <v>350.14</v>
      </c>
      <c r="F152" s="16">
        <v>23.5</v>
      </c>
      <c r="G152" s="17">
        <f t="shared" si="8"/>
        <v>6.7116010738561718</v>
      </c>
      <c r="H152" s="18">
        <v>3</v>
      </c>
      <c r="I152" s="17">
        <f t="shared" si="9"/>
        <v>0.85680013708802194</v>
      </c>
      <c r="J152" s="18">
        <v>20.5</v>
      </c>
      <c r="K152" s="103">
        <f t="shared" si="10"/>
        <v>5.8548009367681502</v>
      </c>
      <c r="L152" s="97">
        <v>62</v>
      </c>
      <c r="M152" s="19" t="s">
        <v>71</v>
      </c>
      <c r="N152" s="19" t="s">
        <v>110</v>
      </c>
      <c r="O152" s="19">
        <v>363.5</v>
      </c>
      <c r="P152" s="68">
        <v>1</v>
      </c>
      <c r="Q152" s="115"/>
      <c r="R152" s="116"/>
      <c r="S152" s="117"/>
      <c r="T152" s="84">
        <f t="shared" si="11"/>
        <v>-6.7116010738561718</v>
      </c>
    </row>
    <row r="153" spans="1:20" outlineLevel="1" collapsed="1">
      <c r="B153" s="20" t="s">
        <v>136</v>
      </c>
      <c r="C153" s="21" t="s">
        <v>112</v>
      </c>
      <c r="D153" s="94"/>
      <c r="E153" s="102">
        <f>SUBTOTAL(9,E146:E152)</f>
        <v>78508.600000000006</v>
      </c>
      <c r="F153" s="16">
        <f>SUBTOTAL(9,F146:F152)</f>
        <v>7373.0419840000004</v>
      </c>
      <c r="G153" s="17">
        <f t="shared" si="8"/>
        <v>9.391381305997049</v>
      </c>
      <c r="H153" s="18">
        <f>SUBTOTAL(9,H146:H152)</f>
        <v>2424.8167999999996</v>
      </c>
      <c r="I153" s="17">
        <f t="shared" si="9"/>
        <v>3.0886002297837427</v>
      </c>
      <c r="J153" s="18">
        <f>SUBTOTAL(9,J146:J152)</f>
        <v>4948.2251839999999</v>
      </c>
      <c r="K153" s="103">
        <f t="shared" si="10"/>
        <v>6.3027810762133063</v>
      </c>
      <c r="L153" s="97"/>
      <c r="M153" s="19"/>
      <c r="N153" s="19"/>
      <c r="O153" s="19">
        <f>SUBTOTAL(9,O146:O152)</f>
        <v>71131.429999999993</v>
      </c>
      <c r="P153" s="68">
        <f>SUBTOTAL(9,P146:P152)</f>
        <v>8018.44</v>
      </c>
      <c r="Q153" s="115">
        <v>11.17</v>
      </c>
      <c r="R153" s="116">
        <v>3.81</v>
      </c>
      <c r="S153" s="117">
        <v>7.36</v>
      </c>
      <c r="T153" s="84">
        <f t="shared" si="11"/>
        <v>1.7786186940029509</v>
      </c>
    </row>
    <row r="154" spans="1:20" hidden="1" outlineLevel="2">
      <c r="A154" s="1" t="s">
        <v>64</v>
      </c>
      <c r="B154" s="15" t="s">
        <v>65</v>
      </c>
      <c r="C154" s="15" t="s">
        <v>113</v>
      </c>
      <c r="D154" s="94" t="s">
        <v>104</v>
      </c>
      <c r="E154" s="102">
        <v>35</v>
      </c>
      <c r="F154" s="16">
        <v>6</v>
      </c>
      <c r="G154" s="17">
        <f t="shared" si="8"/>
        <v>17.142857142857142</v>
      </c>
      <c r="H154" s="18">
        <v>6</v>
      </c>
      <c r="I154" s="17">
        <f t="shared" si="9"/>
        <v>17.142857142857142</v>
      </c>
      <c r="J154" s="18">
        <v>0</v>
      </c>
      <c r="K154" s="103">
        <f t="shared" si="10"/>
        <v>0</v>
      </c>
      <c r="L154" s="99">
        <v>56</v>
      </c>
      <c r="M154" s="19" t="s">
        <v>65</v>
      </c>
      <c r="N154" s="19" t="s">
        <v>104</v>
      </c>
      <c r="O154" s="19">
        <v>0</v>
      </c>
      <c r="P154" s="68">
        <v>0</v>
      </c>
      <c r="Q154" s="115"/>
      <c r="R154" s="116"/>
      <c r="S154" s="117"/>
      <c r="T154" s="84">
        <f t="shared" si="11"/>
        <v>-17.142857142857142</v>
      </c>
    </row>
    <row r="155" spans="1:20" hidden="1" outlineLevel="2">
      <c r="A155" s="1" t="s">
        <v>64</v>
      </c>
      <c r="B155" s="15" t="s">
        <v>65</v>
      </c>
      <c r="C155" s="15" t="s">
        <v>113</v>
      </c>
      <c r="D155" s="94" t="s">
        <v>105</v>
      </c>
      <c r="E155" s="102">
        <v>2937</v>
      </c>
      <c r="F155" s="16">
        <v>127.5</v>
      </c>
      <c r="G155" s="17">
        <f t="shared" si="8"/>
        <v>4.3411644535240042</v>
      </c>
      <c r="H155" s="18">
        <v>91</v>
      </c>
      <c r="I155" s="17">
        <f t="shared" si="9"/>
        <v>3.0983997276132107</v>
      </c>
      <c r="J155" s="18">
        <v>36.5</v>
      </c>
      <c r="K155" s="103">
        <f t="shared" si="10"/>
        <v>1.2427647259107932</v>
      </c>
      <c r="L155" s="97">
        <v>56</v>
      </c>
      <c r="M155" s="19" t="s">
        <v>65</v>
      </c>
      <c r="N155" s="19" t="s">
        <v>105</v>
      </c>
      <c r="O155" s="19">
        <v>1704.39</v>
      </c>
      <c r="P155" s="68">
        <v>78.37</v>
      </c>
      <c r="Q155" s="115"/>
      <c r="R155" s="116"/>
      <c r="S155" s="117"/>
      <c r="T155" s="84">
        <f t="shared" si="11"/>
        <v>-4.3411644535240042</v>
      </c>
    </row>
    <row r="156" spans="1:20" hidden="1" outlineLevel="2">
      <c r="A156" s="1" t="s">
        <v>64</v>
      </c>
      <c r="B156" s="15" t="s">
        <v>65</v>
      </c>
      <c r="C156" s="15" t="s">
        <v>113</v>
      </c>
      <c r="D156" s="94" t="s">
        <v>106</v>
      </c>
      <c r="E156" s="102">
        <v>10348.459999999999</v>
      </c>
      <c r="F156" s="16">
        <v>853.2</v>
      </c>
      <c r="G156" s="17">
        <f t="shared" si="8"/>
        <v>8.2447050092477543</v>
      </c>
      <c r="H156" s="18">
        <v>345.9</v>
      </c>
      <c r="I156" s="17">
        <f t="shared" si="9"/>
        <v>3.3425263275888395</v>
      </c>
      <c r="J156" s="18">
        <v>507.3</v>
      </c>
      <c r="K156" s="103">
        <f t="shared" si="10"/>
        <v>4.9021786816589143</v>
      </c>
      <c r="L156" s="97">
        <v>56</v>
      </c>
      <c r="M156" s="19" t="s">
        <v>65</v>
      </c>
      <c r="N156" s="19" t="s">
        <v>106</v>
      </c>
      <c r="O156" s="19">
        <v>7902.33</v>
      </c>
      <c r="P156" s="68">
        <v>680.5</v>
      </c>
      <c r="Q156" s="115"/>
      <c r="R156" s="116"/>
      <c r="S156" s="117"/>
      <c r="T156" s="84">
        <f t="shared" si="11"/>
        <v>-8.2447050092477543</v>
      </c>
    </row>
    <row r="157" spans="1:20" hidden="1" outlineLevel="2">
      <c r="A157" s="1" t="s">
        <v>64</v>
      </c>
      <c r="B157" s="15" t="s">
        <v>65</v>
      </c>
      <c r="C157" s="15" t="s">
        <v>113</v>
      </c>
      <c r="D157" s="94" t="s">
        <v>107</v>
      </c>
      <c r="E157" s="102">
        <v>8500.7999999999993</v>
      </c>
      <c r="F157" s="16">
        <v>797.8</v>
      </c>
      <c r="G157" s="17">
        <f t="shared" si="8"/>
        <v>9.3849990589121024</v>
      </c>
      <c r="H157" s="18">
        <v>340.2</v>
      </c>
      <c r="I157" s="17">
        <f t="shared" si="9"/>
        <v>4.0019762845849804</v>
      </c>
      <c r="J157" s="18">
        <v>457.6</v>
      </c>
      <c r="K157" s="103">
        <f t="shared" si="10"/>
        <v>5.3830227743271228</v>
      </c>
      <c r="L157" s="97">
        <v>56</v>
      </c>
      <c r="M157" s="19" t="s">
        <v>65</v>
      </c>
      <c r="N157" s="19" t="s">
        <v>107</v>
      </c>
      <c r="O157" s="19">
        <v>7869.69</v>
      </c>
      <c r="P157" s="68">
        <v>975.46</v>
      </c>
      <c r="Q157" s="115"/>
      <c r="R157" s="116"/>
      <c r="S157" s="117"/>
      <c r="T157" s="84">
        <f t="shared" si="11"/>
        <v>-9.3849990589121024</v>
      </c>
    </row>
    <row r="158" spans="1:20" hidden="1" outlineLevel="2">
      <c r="A158" s="1" t="s">
        <v>64</v>
      </c>
      <c r="B158" s="15" t="s">
        <v>65</v>
      </c>
      <c r="C158" s="15" t="s">
        <v>113</v>
      </c>
      <c r="D158" s="94" t="s">
        <v>108</v>
      </c>
      <c r="E158" s="102">
        <v>11785</v>
      </c>
      <c r="F158" s="16">
        <v>1147.3</v>
      </c>
      <c r="G158" s="17">
        <f t="shared" si="8"/>
        <v>9.7352566822231648</v>
      </c>
      <c r="H158" s="18">
        <v>361</v>
      </c>
      <c r="I158" s="17">
        <f t="shared" si="9"/>
        <v>3.0632159524819684</v>
      </c>
      <c r="J158" s="18">
        <v>786.3</v>
      </c>
      <c r="K158" s="103">
        <f t="shared" si="10"/>
        <v>6.6720407297411963</v>
      </c>
      <c r="L158" s="97">
        <v>56</v>
      </c>
      <c r="M158" s="19" t="s">
        <v>65</v>
      </c>
      <c r="N158" s="19" t="s">
        <v>108</v>
      </c>
      <c r="O158" s="19">
        <v>10578.35</v>
      </c>
      <c r="P158" s="68">
        <v>869.53</v>
      </c>
      <c r="Q158" s="115"/>
      <c r="R158" s="116"/>
      <c r="S158" s="117"/>
      <c r="T158" s="84">
        <f t="shared" si="11"/>
        <v>-9.7352566822231648</v>
      </c>
    </row>
    <row r="159" spans="1:20" hidden="1" outlineLevel="2">
      <c r="A159" s="1" t="s">
        <v>64</v>
      </c>
      <c r="B159" s="15" t="s">
        <v>65</v>
      </c>
      <c r="C159" s="15" t="s">
        <v>113</v>
      </c>
      <c r="D159" s="94" t="s">
        <v>109</v>
      </c>
      <c r="E159" s="102">
        <v>5058.1000000000004</v>
      </c>
      <c r="F159" s="16">
        <v>260.7</v>
      </c>
      <c r="G159" s="17">
        <f t="shared" si="8"/>
        <v>5.1541092505090838</v>
      </c>
      <c r="H159" s="18">
        <v>125</v>
      </c>
      <c r="I159" s="17">
        <f t="shared" si="9"/>
        <v>2.4712836835966074</v>
      </c>
      <c r="J159" s="18">
        <v>135.69999999999999</v>
      </c>
      <c r="K159" s="103">
        <f t="shared" si="10"/>
        <v>2.6828255669124763</v>
      </c>
      <c r="L159" s="97">
        <v>56</v>
      </c>
      <c r="M159" s="19" t="s">
        <v>65</v>
      </c>
      <c r="N159" s="19" t="s">
        <v>109</v>
      </c>
      <c r="O159" s="19">
        <v>5706.7</v>
      </c>
      <c r="P159" s="68">
        <v>569.25</v>
      </c>
      <c r="Q159" s="115"/>
      <c r="R159" s="116"/>
      <c r="S159" s="117"/>
      <c r="T159" s="84">
        <f t="shared" si="11"/>
        <v>-5.1541092505090838</v>
      </c>
    </row>
    <row r="160" spans="1:20" hidden="1" outlineLevel="2">
      <c r="A160" s="1" t="s">
        <v>64</v>
      </c>
      <c r="B160" s="15" t="s">
        <v>65</v>
      </c>
      <c r="C160" s="15" t="s">
        <v>113</v>
      </c>
      <c r="D160" s="94" t="s">
        <v>110</v>
      </c>
      <c r="E160" s="102">
        <v>58</v>
      </c>
      <c r="F160" s="16">
        <v>0</v>
      </c>
      <c r="G160" s="17">
        <f t="shared" si="8"/>
        <v>0</v>
      </c>
      <c r="H160" s="18">
        <v>0</v>
      </c>
      <c r="I160" s="17">
        <f t="shared" si="9"/>
        <v>0</v>
      </c>
      <c r="J160" s="18">
        <v>0</v>
      </c>
      <c r="K160" s="103">
        <f t="shared" si="10"/>
        <v>0</v>
      </c>
      <c r="L160" s="97">
        <v>56</v>
      </c>
      <c r="M160" s="19" t="s">
        <v>65</v>
      </c>
      <c r="N160" s="19" t="s">
        <v>110</v>
      </c>
      <c r="O160" s="19">
        <v>51</v>
      </c>
      <c r="P160" s="68">
        <v>2</v>
      </c>
      <c r="Q160" s="115"/>
      <c r="R160" s="116"/>
      <c r="S160" s="117"/>
      <c r="T160" s="84">
        <f t="shared" si="11"/>
        <v>0</v>
      </c>
    </row>
    <row r="161" spans="1:20" outlineLevel="1" collapsed="1">
      <c r="B161" s="20" t="s">
        <v>137</v>
      </c>
      <c r="C161" s="21" t="s">
        <v>113</v>
      </c>
      <c r="D161" s="94"/>
      <c r="E161" s="102">
        <f>SUBTOTAL(9,E154:E160)</f>
        <v>38722.359999999993</v>
      </c>
      <c r="F161" s="16">
        <f>SUBTOTAL(9,F154:F160)</f>
        <v>3192.5</v>
      </c>
      <c r="G161" s="17">
        <f t="shared" si="8"/>
        <v>8.2445904640109759</v>
      </c>
      <c r="H161" s="18">
        <f>SUBTOTAL(9,H154:H160)</f>
        <v>1269.0999999999999</v>
      </c>
      <c r="I161" s="17">
        <f t="shared" si="9"/>
        <v>3.2774345365313478</v>
      </c>
      <c r="J161" s="18">
        <f>SUBTOTAL(9,J154:J160)</f>
        <v>1923.3999999999999</v>
      </c>
      <c r="K161" s="103">
        <f t="shared" si="10"/>
        <v>4.9671559274796273</v>
      </c>
      <c r="L161" s="97"/>
      <c r="M161" s="19"/>
      <c r="N161" s="19"/>
      <c r="O161" s="19">
        <f>SUBTOTAL(9,O154:O160)</f>
        <v>33812.46</v>
      </c>
      <c r="P161" s="68">
        <f>SUBTOTAL(9,P154:P160)</f>
        <v>3175.1099999999997</v>
      </c>
      <c r="Q161" s="115">
        <v>9.9600000000000009</v>
      </c>
      <c r="R161" s="116">
        <v>3.99</v>
      </c>
      <c r="S161" s="117">
        <v>5.97</v>
      </c>
      <c r="T161" s="84">
        <f t="shared" si="11"/>
        <v>1.7154095359890249</v>
      </c>
    </row>
    <row r="162" spans="1:20" hidden="1" outlineLevel="2">
      <c r="A162" s="1" t="s">
        <v>16</v>
      </c>
      <c r="B162" s="15" t="s">
        <v>17</v>
      </c>
      <c r="C162" s="15" t="s">
        <v>114</v>
      </c>
      <c r="D162" s="94" t="s">
        <v>104</v>
      </c>
      <c r="E162" s="102">
        <v>58</v>
      </c>
      <c r="F162" s="16">
        <v>4</v>
      </c>
      <c r="G162" s="17">
        <f t="shared" si="8"/>
        <v>6.8965517241379306</v>
      </c>
      <c r="H162" s="18">
        <v>4</v>
      </c>
      <c r="I162" s="17">
        <f t="shared" si="9"/>
        <v>6.8965517241379306</v>
      </c>
      <c r="J162" s="18">
        <v>0</v>
      </c>
      <c r="K162" s="103">
        <f t="shared" si="10"/>
        <v>0</v>
      </c>
      <c r="L162" s="97">
        <v>16</v>
      </c>
      <c r="M162" s="19" t="s">
        <v>17</v>
      </c>
      <c r="N162" s="19" t="s">
        <v>104</v>
      </c>
      <c r="O162" s="19">
        <v>56</v>
      </c>
      <c r="P162" s="68">
        <v>1</v>
      </c>
      <c r="Q162" s="115"/>
      <c r="R162" s="116"/>
      <c r="S162" s="117"/>
      <c r="T162" s="84">
        <f t="shared" si="11"/>
        <v>-6.8965517241379306</v>
      </c>
    </row>
    <row r="163" spans="1:20" hidden="1" outlineLevel="2">
      <c r="A163" s="1" t="s">
        <v>16</v>
      </c>
      <c r="B163" s="15" t="s">
        <v>17</v>
      </c>
      <c r="C163" s="15" t="s">
        <v>114</v>
      </c>
      <c r="D163" s="94" t="s">
        <v>105</v>
      </c>
      <c r="E163" s="102">
        <v>532</v>
      </c>
      <c r="F163" s="16">
        <v>19</v>
      </c>
      <c r="G163" s="17">
        <f t="shared" si="8"/>
        <v>3.5714285714285716</v>
      </c>
      <c r="H163" s="18">
        <v>19</v>
      </c>
      <c r="I163" s="17">
        <f t="shared" si="9"/>
        <v>3.5714285714285716</v>
      </c>
      <c r="J163" s="18">
        <v>0</v>
      </c>
      <c r="K163" s="103">
        <f t="shared" si="10"/>
        <v>0</v>
      </c>
      <c r="L163" s="97">
        <v>16</v>
      </c>
      <c r="M163" s="19" t="s">
        <v>17</v>
      </c>
      <c r="N163" s="19" t="s">
        <v>105</v>
      </c>
      <c r="O163" s="19">
        <v>421.6</v>
      </c>
      <c r="P163" s="68">
        <v>4</v>
      </c>
      <c r="Q163" s="115"/>
      <c r="R163" s="116"/>
      <c r="S163" s="117"/>
      <c r="T163" s="84">
        <f t="shared" si="11"/>
        <v>-3.5714285714285716</v>
      </c>
    </row>
    <row r="164" spans="1:20" hidden="1" outlineLevel="2">
      <c r="A164" s="1" t="s">
        <v>16</v>
      </c>
      <c r="B164" s="15" t="s">
        <v>17</v>
      </c>
      <c r="C164" s="15" t="s">
        <v>114</v>
      </c>
      <c r="D164" s="94" t="s">
        <v>106</v>
      </c>
      <c r="E164" s="102">
        <v>3272.06</v>
      </c>
      <c r="F164" s="16">
        <v>112.2</v>
      </c>
      <c r="G164" s="17">
        <f t="shared" si="8"/>
        <v>3.4290324749546159</v>
      </c>
      <c r="H164" s="18">
        <v>55</v>
      </c>
      <c r="I164" s="17">
        <f t="shared" si="9"/>
        <v>1.6808982720365764</v>
      </c>
      <c r="J164" s="18">
        <v>57.2</v>
      </c>
      <c r="K164" s="103">
        <f t="shared" si="10"/>
        <v>1.7481342029180393</v>
      </c>
      <c r="L164" s="97">
        <v>16</v>
      </c>
      <c r="M164" s="19" t="s">
        <v>17</v>
      </c>
      <c r="N164" s="19" t="s">
        <v>106</v>
      </c>
      <c r="O164" s="19">
        <v>2380.5</v>
      </c>
      <c r="P164" s="68">
        <v>71.3</v>
      </c>
      <c r="Q164" s="115"/>
      <c r="R164" s="116"/>
      <c r="S164" s="117"/>
      <c r="T164" s="84">
        <f t="shared" si="11"/>
        <v>-3.4290324749546159</v>
      </c>
    </row>
    <row r="165" spans="1:20" hidden="1" outlineLevel="2">
      <c r="A165" s="1" t="s">
        <v>16</v>
      </c>
      <c r="B165" s="15" t="s">
        <v>17</v>
      </c>
      <c r="C165" s="15" t="s">
        <v>114</v>
      </c>
      <c r="D165" s="94" t="s">
        <v>107</v>
      </c>
      <c r="E165" s="102">
        <v>5708.26</v>
      </c>
      <c r="F165" s="16">
        <v>289.2</v>
      </c>
      <c r="G165" s="17">
        <f t="shared" si="8"/>
        <v>5.0663424581220893</v>
      </c>
      <c r="H165" s="18">
        <v>125</v>
      </c>
      <c r="I165" s="17">
        <f t="shared" si="9"/>
        <v>2.1898091537526319</v>
      </c>
      <c r="J165" s="18">
        <v>164.2</v>
      </c>
      <c r="K165" s="103">
        <f t="shared" si="10"/>
        <v>2.8765333043694574</v>
      </c>
      <c r="L165" s="97">
        <v>16</v>
      </c>
      <c r="M165" s="19" t="s">
        <v>17</v>
      </c>
      <c r="N165" s="19" t="s">
        <v>107</v>
      </c>
      <c r="O165" s="19">
        <v>4865.8599999999997</v>
      </c>
      <c r="P165" s="68">
        <v>196.65</v>
      </c>
      <c r="Q165" s="115"/>
      <c r="R165" s="116"/>
      <c r="S165" s="117"/>
      <c r="T165" s="84">
        <f t="shared" si="11"/>
        <v>-5.0663424581220893</v>
      </c>
    </row>
    <row r="166" spans="1:20" hidden="1" outlineLevel="2">
      <c r="A166" s="1" t="s">
        <v>16</v>
      </c>
      <c r="B166" s="15" t="s">
        <v>17</v>
      </c>
      <c r="C166" s="15" t="s">
        <v>114</v>
      </c>
      <c r="D166" s="94" t="s">
        <v>108</v>
      </c>
      <c r="E166" s="102">
        <v>6357.75</v>
      </c>
      <c r="F166" s="16">
        <v>160</v>
      </c>
      <c r="G166" s="17">
        <f t="shared" si="8"/>
        <v>2.5166135818489246</v>
      </c>
      <c r="H166" s="18">
        <v>76.599999999999994</v>
      </c>
      <c r="I166" s="17">
        <f t="shared" si="9"/>
        <v>1.2048287523101724</v>
      </c>
      <c r="J166" s="18">
        <v>83.4</v>
      </c>
      <c r="K166" s="103">
        <f t="shared" si="10"/>
        <v>1.311784829538752</v>
      </c>
      <c r="L166" s="97">
        <v>16</v>
      </c>
      <c r="M166" s="19" t="s">
        <v>17</v>
      </c>
      <c r="N166" s="19" t="s">
        <v>108</v>
      </c>
      <c r="O166" s="19">
        <v>5917.45</v>
      </c>
      <c r="P166" s="68">
        <v>254.63</v>
      </c>
      <c r="Q166" s="115"/>
      <c r="R166" s="116"/>
      <c r="S166" s="117"/>
      <c r="T166" s="84">
        <f t="shared" si="11"/>
        <v>-2.5166135818489246</v>
      </c>
    </row>
    <row r="167" spans="1:20" hidden="1" outlineLevel="2">
      <c r="A167" s="1" t="s">
        <v>16</v>
      </c>
      <c r="B167" s="15" t="s">
        <v>17</v>
      </c>
      <c r="C167" s="15" t="s">
        <v>114</v>
      </c>
      <c r="D167" s="94" t="s">
        <v>109</v>
      </c>
      <c r="E167" s="102">
        <v>3597.95</v>
      </c>
      <c r="F167" s="16">
        <v>230.3</v>
      </c>
      <c r="G167" s="17">
        <f t="shared" si="8"/>
        <v>6.4008671604663769</v>
      </c>
      <c r="H167" s="18">
        <v>103</v>
      </c>
      <c r="I167" s="17">
        <f t="shared" si="9"/>
        <v>2.8627412832307289</v>
      </c>
      <c r="J167" s="18">
        <v>127.3</v>
      </c>
      <c r="K167" s="103">
        <f t="shared" si="10"/>
        <v>3.5381258772356481</v>
      </c>
      <c r="L167" s="97">
        <v>16</v>
      </c>
      <c r="M167" s="19" t="s">
        <v>17</v>
      </c>
      <c r="N167" s="19" t="s">
        <v>109</v>
      </c>
      <c r="O167" s="19">
        <v>3602.4</v>
      </c>
      <c r="P167" s="68">
        <v>194.8</v>
      </c>
      <c r="Q167" s="115"/>
      <c r="R167" s="116"/>
      <c r="S167" s="117"/>
      <c r="T167" s="84">
        <f t="shared" si="11"/>
        <v>-6.4008671604663769</v>
      </c>
    </row>
    <row r="168" spans="1:20" hidden="1" outlineLevel="2">
      <c r="A168" s="1" t="s">
        <v>16</v>
      </c>
      <c r="B168" s="15" t="s">
        <v>17</v>
      </c>
      <c r="C168" s="15" t="s">
        <v>114</v>
      </c>
      <c r="D168" s="94" t="s">
        <v>110</v>
      </c>
      <c r="E168" s="102">
        <v>113</v>
      </c>
      <c r="F168" s="16">
        <v>0</v>
      </c>
      <c r="G168" s="17">
        <f t="shared" si="8"/>
        <v>0</v>
      </c>
      <c r="H168" s="18">
        <v>0</v>
      </c>
      <c r="I168" s="17">
        <f t="shared" si="9"/>
        <v>0</v>
      </c>
      <c r="J168" s="18">
        <v>0</v>
      </c>
      <c r="K168" s="103">
        <f t="shared" si="10"/>
        <v>0</v>
      </c>
      <c r="L168" s="97">
        <v>16</v>
      </c>
      <c r="M168" s="19" t="s">
        <v>17</v>
      </c>
      <c r="N168" s="19" t="s">
        <v>110</v>
      </c>
      <c r="O168" s="19">
        <v>178</v>
      </c>
      <c r="P168" s="68">
        <v>0</v>
      </c>
      <c r="Q168" s="115"/>
      <c r="R168" s="116"/>
      <c r="S168" s="117"/>
      <c r="T168" s="84">
        <f t="shared" si="11"/>
        <v>0</v>
      </c>
    </row>
    <row r="169" spans="1:20" outlineLevel="1" collapsed="1">
      <c r="B169" s="20" t="s">
        <v>138</v>
      </c>
      <c r="C169" s="21" t="s">
        <v>114</v>
      </c>
      <c r="D169" s="94"/>
      <c r="E169" s="102">
        <f>SUBTOTAL(9,E162:E168)</f>
        <v>19639.02</v>
      </c>
      <c r="F169" s="16">
        <f>SUBTOTAL(9,F162:F168)</f>
        <v>814.7</v>
      </c>
      <c r="G169" s="17">
        <f t="shared" si="8"/>
        <v>4.1483740023687536</v>
      </c>
      <c r="H169" s="18">
        <f>SUBTOTAL(9,H162:H168)</f>
        <v>382.6</v>
      </c>
      <c r="I169" s="17">
        <f t="shared" si="9"/>
        <v>1.9481623828480239</v>
      </c>
      <c r="J169" s="18">
        <f>SUBTOTAL(9,J162:J168)</f>
        <v>432.09999999999997</v>
      </c>
      <c r="K169" s="103">
        <f t="shared" si="10"/>
        <v>2.2002116195207297</v>
      </c>
      <c r="L169" s="97"/>
      <c r="M169" s="19"/>
      <c r="N169" s="19"/>
      <c r="O169" s="19">
        <f>SUBTOTAL(9,O162:O168)</f>
        <v>17421.810000000001</v>
      </c>
      <c r="P169" s="68">
        <f>SUBTOTAL(9,P162:P168)</f>
        <v>722.37999999999988</v>
      </c>
      <c r="Q169" s="115">
        <v>4.1100000000000003</v>
      </c>
      <c r="R169" s="116">
        <v>1.81</v>
      </c>
      <c r="S169" s="117">
        <v>2.2999999999999998</v>
      </c>
      <c r="T169" s="84">
        <f t="shared" si="11"/>
        <v>-3.8374002368753324E-2</v>
      </c>
    </row>
    <row r="170" spans="1:20" hidden="1" outlineLevel="2">
      <c r="A170" s="1" t="s">
        <v>22</v>
      </c>
      <c r="B170" s="15" t="s">
        <v>23</v>
      </c>
      <c r="C170" s="15" t="s">
        <v>113</v>
      </c>
      <c r="D170" s="94" t="s">
        <v>105</v>
      </c>
      <c r="E170" s="102">
        <v>363</v>
      </c>
      <c r="F170" s="16">
        <v>4</v>
      </c>
      <c r="G170" s="17">
        <f t="shared" si="8"/>
        <v>1.1019283746556474</v>
      </c>
      <c r="H170" s="18">
        <v>4</v>
      </c>
      <c r="I170" s="17">
        <f t="shared" si="9"/>
        <v>1.1019283746556474</v>
      </c>
      <c r="J170" s="18">
        <v>0</v>
      </c>
      <c r="K170" s="103">
        <f t="shared" si="10"/>
        <v>0</v>
      </c>
      <c r="L170" s="97">
        <v>19</v>
      </c>
      <c r="M170" s="19" t="s">
        <v>23</v>
      </c>
      <c r="N170" s="19" t="s">
        <v>105</v>
      </c>
      <c r="O170" s="19">
        <v>297</v>
      </c>
      <c r="P170" s="68">
        <v>16</v>
      </c>
      <c r="Q170" s="115"/>
      <c r="R170" s="116"/>
      <c r="S170" s="117"/>
      <c r="T170" s="84">
        <f t="shared" si="11"/>
        <v>-1.1019283746556474</v>
      </c>
    </row>
    <row r="171" spans="1:20" hidden="1" outlineLevel="2">
      <c r="A171" s="1" t="s">
        <v>22</v>
      </c>
      <c r="B171" s="15" t="s">
        <v>23</v>
      </c>
      <c r="C171" s="15" t="s">
        <v>113</v>
      </c>
      <c r="D171" s="94" t="s">
        <v>106</v>
      </c>
      <c r="E171" s="102">
        <v>797.15</v>
      </c>
      <c r="F171" s="16">
        <v>13</v>
      </c>
      <c r="G171" s="17">
        <f t="shared" si="8"/>
        <v>1.6308097597691777</v>
      </c>
      <c r="H171" s="18">
        <v>13</v>
      </c>
      <c r="I171" s="17">
        <f t="shared" si="9"/>
        <v>1.6308097597691777</v>
      </c>
      <c r="J171" s="18">
        <v>0</v>
      </c>
      <c r="K171" s="103">
        <f t="shared" si="10"/>
        <v>0</v>
      </c>
      <c r="L171" s="97">
        <v>19</v>
      </c>
      <c r="M171" s="19" t="s">
        <v>23</v>
      </c>
      <c r="N171" s="19" t="s">
        <v>106</v>
      </c>
      <c r="O171" s="19">
        <v>845.4</v>
      </c>
      <c r="P171" s="68">
        <v>40.9</v>
      </c>
      <c r="Q171" s="115"/>
      <c r="R171" s="116"/>
      <c r="S171" s="117"/>
      <c r="T171" s="84">
        <f t="shared" si="11"/>
        <v>-1.6308097597691777</v>
      </c>
    </row>
    <row r="172" spans="1:20" hidden="1" outlineLevel="2">
      <c r="A172" s="1" t="s">
        <v>22</v>
      </c>
      <c r="B172" s="15" t="s">
        <v>23</v>
      </c>
      <c r="C172" s="15" t="s">
        <v>113</v>
      </c>
      <c r="D172" s="94" t="s">
        <v>107</v>
      </c>
      <c r="E172" s="102">
        <v>1123.4000000000001</v>
      </c>
      <c r="F172" s="16">
        <v>28</v>
      </c>
      <c r="G172" s="17">
        <f t="shared" si="8"/>
        <v>2.4924336834609222</v>
      </c>
      <c r="H172" s="18">
        <v>28</v>
      </c>
      <c r="I172" s="17">
        <f t="shared" si="9"/>
        <v>2.4924336834609222</v>
      </c>
      <c r="J172" s="18">
        <v>0</v>
      </c>
      <c r="K172" s="103">
        <f t="shared" si="10"/>
        <v>0</v>
      </c>
      <c r="L172" s="97">
        <v>19</v>
      </c>
      <c r="M172" s="19" t="s">
        <v>23</v>
      </c>
      <c r="N172" s="19" t="s">
        <v>107</v>
      </c>
      <c r="O172" s="19">
        <v>960.2</v>
      </c>
      <c r="P172" s="68">
        <v>39.799999999999997</v>
      </c>
      <c r="Q172" s="115"/>
      <c r="R172" s="116"/>
      <c r="S172" s="117"/>
      <c r="T172" s="84">
        <f t="shared" si="11"/>
        <v>-2.4924336834609222</v>
      </c>
    </row>
    <row r="173" spans="1:20" hidden="1" outlineLevel="2">
      <c r="A173" s="1" t="s">
        <v>22</v>
      </c>
      <c r="B173" s="15" t="s">
        <v>23</v>
      </c>
      <c r="C173" s="15" t="s">
        <v>113</v>
      </c>
      <c r="D173" s="94" t="s">
        <v>108</v>
      </c>
      <c r="E173" s="102">
        <v>1024</v>
      </c>
      <c r="F173" s="16">
        <v>74.2</v>
      </c>
      <c r="G173" s="17">
        <f t="shared" si="8"/>
        <v>7.24609375</v>
      </c>
      <c r="H173" s="18">
        <v>14</v>
      </c>
      <c r="I173" s="17">
        <f t="shared" si="9"/>
        <v>1.3671875</v>
      </c>
      <c r="J173" s="18">
        <v>60.2</v>
      </c>
      <c r="K173" s="103">
        <f t="shared" si="10"/>
        <v>5.87890625</v>
      </c>
      <c r="L173" s="97">
        <v>19</v>
      </c>
      <c r="M173" s="19" t="s">
        <v>23</v>
      </c>
      <c r="N173" s="19" t="s">
        <v>108</v>
      </c>
      <c r="O173" s="19">
        <v>1091.2</v>
      </c>
      <c r="P173" s="68">
        <v>159.4</v>
      </c>
      <c r="Q173" s="115"/>
      <c r="R173" s="116"/>
      <c r="S173" s="117"/>
      <c r="T173" s="84">
        <f t="shared" si="11"/>
        <v>-7.24609375</v>
      </c>
    </row>
    <row r="174" spans="1:20" hidden="1" outlineLevel="2">
      <c r="A174" s="1" t="s">
        <v>22</v>
      </c>
      <c r="B174" s="15" t="s">
        <v>23</v>
      </c>
      <c r="C174" s="15" t="s">
        <v>113</v>
      </c>
      <c r="D174" s="94" t="s">
        <v>109</v>
      </c>
      <c r="E174" s="102">
        <v>595.79999999999995</v>
      </c>
      <c r="F174" s="16">
        <v>9.6</v>
      </c>
      <c r="G174" s="17">
        <f t="shared" si="8"/>
        <v>1.6112789526686808</v>
      </c>
      <c r="H174" s="18">
        <v>9.6</v>
      </c>
      <c r="I174" s="17">
        <f t="shared" si="9"/>
        <v>1.6112789526686808</v>
      </c>
      <c r="J174" s="18">
        <v>0</v>
      </c>
      <c r="K174" s="103">
        <f t="shared" si="10"/>
        <v>0</v>
      </c>
      <c r="L174" s="97">
        <v>19</v>
      </c>
      <c r="M174" s="19" t="s">
        <v>23</v>
      </c>
      <c r="N174" s="19" t="s">
        <v>109</v>
      </c>
      <c r="O174" s="19">
        <v>611.4</v>
      </c>
      <c r="P174" s="68">
        <v>115.94</v>
      </c>
      <c r="Q174" s="115"/>
      <c r="R174" s="116"/>
      <c r="S174" s="117"/>
      <c r="T174" s="84">
        <f t="shared" si="11"/>
        <v>-1.6112789526686808</v>
      </c>
    </row>
    <row r="175" spans="1:20" hidden="1" outlineLevel="2">
      <c r="A175" s="1" t="s">
        <v>22</v>
      </c>
      <c r="B175" s="15" t="s">
        <v>23</v>
      </c>
      <c r="C175" s="15" t="s">
        <v>113</v>
      </c>
      <c r="D175" s="94" t="s">
        <v>110</v>
      </c>
      <c r="E175" s="102">
        <v>0</v>
      </c>
      <c r="F175" s="16">
        <v>0</v>
      </c>
      <c r="G175" s="17">
        <v>0</v>
      </c>
      <c r="H175" s="18">
        <v>0</v>
      </c>
      <c r="I175" s="17">
        <v>0</v>
      </c>
      <c r="J175" s="18">
        <v>0</v>
      </c>
      <c r="K175" s="103">
        <v>0</v>
      </c>
      <c r="L175" s="97">
        <v>19</v>
      </c>
      <c r="M175" s="19" t="s">
        <v>23</v>
      </c>
      <c r="N175" s="19" t="s">
        <v>110</v>
      </c>
      <c r="O175" s="19">
        <v>74</v>
      </c>
      <c r="P175" s="68">
        <v>0</v>
      </c>
      <c r="Q175" s="115"/>
      <c r="R175" s="116"/>
      <c r="S175" s="117"/>
      <c r="T175" s="84">
        <f t="shared" si="11"/>
        <v>0</v>
      </c>
    </row>
    <row r="176" spans="1:20" outlineLevel="1" collapsed="1">
      <c r="B176" s="20" t="s">
        <v>139</v>
      </c>
      <c r="C176" s="21" t="s">
        <v>113</v>
      </c>
      <c r="D176" s="94"/>
      <c r="E176" s="102">
        <f>SUBTOTAL(9,E170:E175)</f>
        <v>3903.3500000000004</v>
      </c>
      <c r="F176" s="16">
        <f>SUBTOTAL(9,F170:F175)</f>
        <v>128.80000000000001</v>
      </c>
      <c r="G176" s="17">
        <f t="shared" si="8"/>
        <v>3.2997297193436408</v>
      </c>
      <c r="H176" s="18">
        <f>SUBTOTAL(9,H170:H175)</f>
        <v>68.599999999999994</v>
      </c>
      <c r="I176" s="17">
        <f t="shared" si="9"/>
        <v>1.7574647418243299</v>
      </c>
      <c r="J176" s="18">
        <f>SUBTOTAL(9,J170:J175)</f>
        <v>60.2</v>
      </c>
      <c r="K176" s="103">
        <f t="shared" si="10"/>
        <v>1.5422649775193102</v>
      </c>
      <c r="L176" s="97"/>
      <c r="M176" s="19"/>
      <c r="N176" s="19"/>
      <c r="O176" s="19">
        <f>SUBTOTAL(9,O170:O175)</f>
        <v>3879.2000000000003</v>
      </c>
      <c r="P176" s="68">
        <f>SUBTOTAL(9,P170:P175)</f>
        <v>372.04</v>
      </c>
      <c r="Q176" s="115">
        <v>3.26</v>
      </c>
      <c r="R176" s="116">
        <v>1.45</v>
      </c>
      <c r="S176" s="117">
        <v>1.81</v>
      </c>
      <c r="T176" s="84">
        <f t="shared" si="11"/>
        <v>-3.9729719343641001E-2</v>
      </c>
    </row>
    <row r="177" spans="1:20" hidden="1" outlineLevel="2">
      <c r="A177" s="1" t="s">
        <v>88</v>
      </c>
      <c r="B177" s="15" t="s">
        <v>89</v>
      </c>
      <c r="C177" s="15" t="s">
        <v>113</v>
      </c>
      <c r="D177" s="94" t="s">
        <v>105</v>
      </c>
      <c r="E177" s="102">
        <v>471</v>
      </c>
      <c r="F177" s="16">
        <v>49</v>
      </c>
      <c r="G177" s="17">
        <f t="shared" si="8"/>
        <v>10.40339702760085</v>
      </c>
      <c r="H177" s="18">
        <v>2.4</v>
      </c>
      <c r="I177" s="17">
        <f t="shared" si="9"/>
        <v>0.50955414012738853</v>
      </c>
      <c r="J177" s="18">
        <v>46.6</v>
      </c>
      <c r="K177" s="103">
        <f t="shared" si="10"/>
        <v>9.8938428874734612</v>
      </c>
      <c r="L177" s="97">
        <v>79</v>
      </c>
      <c r="M177" s="19" t="s">
        <v>89</v>
      </c>
      <c r="N177" s="19" t="s">
        <v>105</v>
      </c>
      <c r="O177" s="19">
        <v>485</v>
      </c>
      <c r="P177" s="68">
        <v>16</v>
      </c>
      <c r="Q177" s="115"/>
      <c r="R177" s="116"/>
      <c r="S177" s="117"/>
      <c r="T177" s="84">
        <f t="shared" si="11"/>
        <v>-10.40339702760085</v>
      </c>
    </row>
    <row r="178" spans="1:20" hidden="1" outlineLevel="2">
      <c r="A178" s="1" t="s">
        <v>88</v>
      </c>
      <c r="B178" s="15" t="s">
        <v>89</v>
      </c>
      <c r="C178" s="15" t="s">
        <v>113</v>
      </c>
      <c r="D178" s="94" t="s">
        <v>106</v>
      </c>
      <c r="E178" s="102">
        <v>2097.4</v>
      </c>
      <c r="F178" s="16">
        <v>121.6</v>
      </c>
      <c r="G178" s="17">
        <f t="shared" si="8"/>
        <v>5.7976542385811003</v>
      </c>
      <c r="H178" s="18">
        <v>65.2</v>
      </c>
      <c r="I178" s="17">
        <f t="shared" si="9"/>
        <v>3.1086106608181558</v>
      </c>
      <c r="J178" s="18">
        <v>56.4</v>
      </c>
      <c r="K178" s="103">
        <f t="shared" si="10"/>
        <v>2.6890435777629444</v>
      </c>
      <c r="L178" s="97">
        <v>79</v>
      </c>
      <c r="M178" s="19" t="s">
        <v>89</v>
      </c>
      <c r="N178" s="19" t="s">
        <v>106</v>
      </c>
      <c r="O178" s="19">
        <v>1600</v>
      </c>
      <c r="P178" s="68">
        <v>73.5</v>
      </c>
      <c r="Q178" s="115"/>
      <c r="R178" s="116"/>
      <c r="S178" s="117"/>
      <c r="T178" s="84">
        <f t="shared" si="11"/>
        <v>-5.7976542385811003</v>
      </c>
    </row>
    <row r="179" spans="1:20" hidden="1" outlineLevel="2">
      <c r="A179" s="1" t="s">
        <v>88</v>
      </c>
      <c r="B179" s="15" t="s">
        <v>89</v>
      </c>
      <c r="C179" s="15" t="s">
        <v>113</v>
      </c>
      <c r="D179" s="94" t="s">
        <v>107</v>
      </c>
      <c r="E179" s="102">
        <v>2468.65</v>
      </c>
      <c r="F179" s="16">
        <v>220.9</v>
      </c>
      <c r="G179" s="17">
        <f t="shared" si="8"/>
        <v>8.9482105604277642</v>
      </c>
      <c r="H179" s="18">
        <v>78.400000000000006</v>
      </c>
      <c r="I179" s="17">
        <f t="shared" si="9"/>
        <v>3.1758248435379661</v>
      </c>
      <c r="J179" s="18">
        <v>142.5</v>
      </c>
      <c r="K179" s="103">
        <f t="shared" si="10"/>
        <v>5.7723857168897981</v>
      </c>
      <c r="L179" s="97">
        <v>79</v>
      </c>
      <c r="M179" s="19" t="s">
        <v>89</v>
      </c>
      <c r="N179" s="19" t="s">
        <v>107</v>
      </c>
      <c r="O179" s="19">
        <v>2318.4</v>
      </c>
      <c r="P179" s="68">
        <v>103.7</v>
      </c>
      <c r="Q179" s="115"/>
      <c r="R179" s="116"/>
      <c r="S179" s="117"/>
      <c r="T179" s="84">
        <f t="shared" si="11"/>
        <v>-8.9482105604277642</v>
      </c>
    </row>
    <row r="180" spans="1:20" hidden="1" outlineLevel="2">
      <c r="A180" s="1" t="s">
        <v>88</v>
      </c>
      <c r="B180" s="15" t="s">
        <v>89</v>
      </c>
      <c r="C180" s="15" t="s">
        <v>113</v>
      </c>
      <c r="D180" s="94" t="s">
        <v>108</v>
      </c>
      <c r="E180" s="102">
        <v>1644.5</v>
      </c>
      <c r="F180" s="16">
        <v>181.7</v>
      </c>
      <c r="G180" s="17">
        <f t="shared" si="8"/>
        <v>11.048951048951048</v>
      </c>
      <c r="H180" s="18">
        <v>39.200000000000003</v>
      </c>
      <c r="I180" s="17">
        <f t="shared" si="9"/>
        <v>2.3837032532684708</v>
      </c>
      <c r="J180" s="18">
        <v>142.5</v>
      </c>
      <c r="K180" s="103">
        <f t="shared" si="10"/>
        <v>8.6652477956825784</v>
      </c>
      <c r="L180" s="97">
        <v>79</v>
      </c>
      <c r="M180" s="19" t="s">
        <v>89</v>
      </c>
      <c r="N180" s="19" t="s">
        <v>108</v>
      </c>
      <c r="O180" s="19">
        <v>1553.2</v>
      </c>
      <c r="P180" s="68">
        <v>138.1</v>
      </c>
      <c r="Q180" s="115"/>
      <c r="R180" s="116"/>
      <c r="S180" s="117"/>
      <c r="T180" s="84">
        <f t="shared" si="11"/>
        <v>-11.048951048951048</v>
      </c>
    </row>
    <row r="181" spans="1:20" hidden="1" outlineLevel="2">
      <c r="A181" s="1" t="s">
        <v>88</v>
      </c>
      <c r="B181" s="15" t="s">
        <v>89</v>
      </c>
      <c r="C181" s="15" t="s">
        <v>113</v>
      </c>
      <c r="D181" s="94" t="s">
        <v>109</v>
      </c>
      <c r="E181" s="102">
        <v>1145.8</v>
      </c>
      <c r="F181" s="16">
        <v>99.2</v>
      </c>
      <c r="G181" s="17">
        <f t="shared" si="8"/>
        <v>8.6577064060045394</v>
      </c>
      <c r="H181" s="18">
        <v>37.200000000000003</v>
      </c>
      <c r="I181" s="17">
        <f t="shared" si="9"/>
        <v>3.2466399022517023</v>
      </c>
      <c r="J181" s="18">
        <v>62</v>
      </c>
      <c r="K181" s="103">
        <f t="shared" si="10"/>
        <v>5.4110665037528367</v>
      </c>
      <c r="L181" s="97">
        <v>79</v>
      </c>
      <c r="M181" s="19" t="s">
        <v>89</v>
      </c>
      <c r="N181" s="19" t="s">
        <v>109</v>
      </c>
      <c r="O181" s="19">
        <v>1224.3</v>
      </c>
      <c r="P181" s="68">
        <v>159.6</v>
      </c>
      <c r="Q181" s="115"/>
      <c r="R181" s="116"/>
      <c r="S181" s="117"/>
      <c r="T181" s="84">
        <f t="shared" si="11"/>
        <v>-8.6577064060045394</v>
      </c>
    </row>
    <row r="182" spans="1:20" outlineLevel="1" collapsed="1">
      <c r="B182" s="20" t="s">
        <v>140</v>
      </c>
      <c r="C182" s="21" t="s">
        <v>113</v>
      </c>
      <c r="D182" s="94"/>
      <c r="E182" s="102">
        <f>SUBTOTAL(9,E177:E181)</f>
        <v>7827.35</v>
      </c>
      <c r="F182" s="16">
        <f>SUBTOTAL(9,F177:F181)</f>
        <v>672.40000000000009</v>
      </c>
      <c r="G182" s="17">
        <f t="shared" si="8"/>
        <v>8.5903913840571864</v>
      </c>
      <c r="H182" s="18">
        <f>SUBTOTAL(9,H177:H181)</f>
        <v>222.39999999999998</v>
      </c>
      <c r="I182" s="17">
        <f t="shared" si="9"/>
        <v>2.841319220425814</v>
      </c>
      <c r="J182" s="18">
        <f>SUBTOTAL(9,J177:J181)</f>
        <v>450</v>
      </c>
      <c r="K182" s="103">
        <f t="shared" si="10"/>
        <v>5.7490721636313689</v>
      </c>
      <c r="L182" s="97"/>
      <c r="M182" s="19"/>
      <c r="N182" s="19"/>
      <c r="O182" s="19">
        <f>SUBTOTAL(9,O177:O181)</f>
        <v>7180.9</v>
      </c>
      <c r="P182" s="68">
        <f>SUBTOTAL(9,P177:P181)</f>
        <v>490.9</v>
      </c>
      <c r="Q182" s="115">
        <v>6.27</v>
      </c>
      <c r="R182" s="116">
        <v>2.4500000000000002</v>
      </c>
      <c r="S182" s="117">
        <v>3.82</v>
      </c>
      <c r="T182" s="84">
        <f t="shared" si="11"/>
        <v>-2.3203913840571868</v>
      </c>
    </row>
    <row r="183" spans="1:20" hidden="1" outlineLevel="2">
      <c r="A183" s="1" t="s">
        <v>52</v>
      </c>
      <c r="B183" s="15" t="s">
        <v>53</v>
      </c>
      <c r="C183" s="15" t="s">
        <v>113</v>
      </c>
      <c r="D183" s="94" t="s">
        <v>104</v>
      </c>
      <c r="E183" s="102">
        <v>59</v>
      </c>
      <c r="F183" s="16">
        <v>0</v>
      </c>
      <c r="G183" s="17">
        <f t="shared" si="8"/>
        <v>0</v>
      </c>
      <c r="H183" s="18">
        <v>0</v>
      </c>
      <c r="I183" s="17">
        <f t="shared" si="9"/>
        <v>0</v>
      </c>
      <c r="J183" s="18">
        <v>0</v>
      </c>
      <c r="K183" s="103">
        <f t="shared" si="10"/>
        <v>0</v>
      </c>
      <c r="L183" s="99">
        <v>47</v>
      </c>
      <c r="M183" s="19" t="s">
        <v>53</v>
      </c>
      <c r="N183" s="19" t="s">
        <v>104</v>
      </c>
      <c r="O183" s="19">
        <v>0</v>
      </c>
      <c r="P183" s="68">
        <v>0</v>
      </c>
      <c r="Q183" s="115"/>
      <c r="R183" s="116"/>
      <c r="S183" s="117"/>
      <c r="T183" s="84">
        <f t="shared" si="11"/>
        <v>0</v>
      </c>
    </row>
    <row r="184" spans="1:20" hidden="1" outlineLevel="2">
      <c r="A184" s="1" t="s">
        <v>52</v>
      </c>
      <c r="B184" s="15" t="s">
        <v>53</v>
      </c>
      <c r="C184" s="15" t="s">
        <v>113</v>
      </c>
      <c r="D184" s="94" t="s">
        <v>105</v>
      </c>
      <c r="E184" s="102">
        <v>1150</v>
      </c>
      <c r="F184" s="16">
        <v>43</v>
      </c>
      <c r="G184" s="17">
        <f t="shared" si="8"/>
        <v>3.7391304347826089</v>
      </c>
      <c r="H184" s="18">
        <v>43</v>
      </c>
      <c r="I184" s="17">
        <f t="shared" si="9"/>
        <v>3.7391304347826089</v>
      </c>
      <c r="J184" s="18">
        <v>0</v>
      </c>
      <c r="K184" s="103">
        <f t="shared" si="10"/>
        <v>0</v>
      </c>
      <c r="L184" s="97">
        <v>47</v>
      </c>
      <c r="M184" s="19" t="s">
        <v>53</v>
      </c>
      <c r="N184" s="19" t="s">
        <v>105</v>
      </c>
      <c r="O184" s="19">
        <v>748</v>
      </c>
      <c r="P184" s="68">
        <v>67</v>
      </c>
      <c r="Q184" s="115"/>
      <c r="R184" s="116"/>
      <c r="S184" s="117"/>
      <c r="T184" s="84">
        <f t="shared" si="11"/>
        <v>-3.7391304347826089</v>
      </c>
    </row>
    <row r="185" spans="1:20" hidden="1" outlineLevel="2">
      <c r="A185" s="1" t="s">
        <v>52</v>
      </c>
      <c r="B185" s="15" t="s">
        <v>53</v>
      </c>
      <c r="C185" s="15" t="s">
        <v>113</v>
      </c>
      <c r="D185" s="94" t="s">
        <v>106</v>
      </c>
      <c r="E185" s="102">
        <v>1108.5999999999999</v>
      </c>
      <c r="F185" s="16">
        <v>94.6</v>
      </c>
      <c r="G185" s="17">
        <f t="shared" si="8"/>
        <v>8.5332852246076136</v>
      </c>
      <c r="H185" s="18">
        <v>50</v>
      </c>
      <c r="I185" s="17">
        <f t="shared" si="9"/>
        <v>4.5101930362619527</v>
      </c>
      <c r="J185" s="18">
        <v>44.6</v>
      </c>
      <c r="K185" s="103">
        <f t="shared" si="10"/>
        <v>4.0230921883456618</v>
      </c>
      <c r="L185" s="97">
        <v>47</v>
      </c>
      <c r="M185" s="19" t="s">
        <v>53</v>
      </c>
      <c r="N185" s="19" t="s">
        <v>106</v>
      </c>
      <c r="O185" s="19">
        <v>964.8</v>
      </c>
      <c r="P185" s="68">
        <v>83.3</v>
      </c>
      <c r="Q185" s="115"/>
      <c r="R185" s="116"/>
      <c r="S185" s="117"/>
      <c r="T185" s="84">
        <f t="shared" si="11"/>
        <v>-8.5332852246076136</v>
      </c>
    </row>
    <row r="186" spans="1:20" hidden="1" outlineLevel="2">
      <c r="A186" s="1" t="s">
        <v>52</v>
      </c>
      <c r="B186" s="15" t="s">
        <v>53</v>
      </c>
      <c r="C186" s="15" t="s">
        <v>113</v>
      </c>
      <c r="D186" s="94" t="s">
        <v>107</v>
      </c>
      <c r="E186" s="102">
        <v>2293</v>
      </c>
      <c r="F186" s="16">
        <v>81.599999999999994</v>
      </c>
      <c r="G186" s="17">
        <f t="shared" si="8"/>
        <v>3.5586567815089398</v>
      </c>
      <c r="H186" s="18">
        <v>68.599999999999994</v>
      </c>
      <c r="I186" s="17">
        <f t="shared" si="9"/>
        <v>2.9917139119058</v>
      </c>
      <c r="J186" s="18">
        <v>13</v>
      </c>
      <c r="K186" s="103">
        <f t="shared" si="10"/>
        <v>0.56694286960314</v>
      </c>
      <c r="L186" s="97">
        <v>47</v>
      </c>
      <c r="M186" s="19" t="s">
        <v>53</v>
      </c>
      <c r="N186" s="19" t="s">
        <v>107</v>
      </c>
      <c r="O186" s="19">
        <v>1890.26</v>
      </c>
      <c r="P186" s="68">
        <v>208.92</v>
      </c>
      <c r="Q186" s="115"/>
      <c r="R186" s="116"/>
      <c r="S186" s="117"/>
      <c r="T186" s="84">
        <f t="shared" si="11"/>
        <v>-3.5586567815089398</v>
      </c>
    </row>
    <row r="187" spans="1:20" hidden="1" outlineLevel="2">
      <c r="A187" s="1" t="s">
        <v>52</v>
      </c>
      <c r="B187" s="15" t="s">
        <v>53</v>
      </c>
      <c r="C187" s="15" t="s">
        <v>113</v>
      </c>
      <c r="D187" s="94" t="s">
        <v>108</v>
      </c>
      <c r="E187" s="102">
        <v>3005</v>
      </c>
      <c r="F187" s="16">
        <v>251.1</v>
      </c>
      <c r="G187" s="17">
        <f t="shared" si="8"/>
        <v>8.3560732113144756</v>
      </c>
      <c r="H187" s="18">
        <v>95</v>
      </c>
      <c r="I187" s="17">
        <f t="shared" si="9"/>
        <v>3.1613976705490847</v>
      </c>
      <c r="J187" s="18">
        <v>156.1</v>
      </c>
      <c r="K187" s="103">
        <f t="shared" si="10"/>
        <v>5.1946755407653908</v>
      </c>
      <c r="L187" s="97">
        <v>47</v>
      </c>
      <c r="M187" s="19" t="s">
        <v>53</v>
      </c>
      <c r="N187" s="19" t="s">
        <v>108</v>
      </c>
      <c r="O187" s="19">
        <v>2577.3000000000002</v>
      </c>
      <c r="P187" s="68">
        <v>372.5</v>
      </c>
      <c r="Q187" s="115"/>
      <c r="R187" s="116"/>
      <c r="S187" s="117"/>
      <c r="T187" s="84">
        <f t="shared" si="11"/>
        <v>-8.3560732113144756</v>
      </c>
    </row>
    <row r="188" spans="1:20" hidden="1" outlineLevel="2">
      <c r="A188" s="1" t="s">
        <v>52</v>
      </c>
      <c r="B188" s="15" t="s">
        <v>53</v>
      </c>
      <c r="C188" s="15" t="s">
        <v>113</v>
      </c>
      <c r="D188" s="94" t="s">
        <v>109</v>
      </c>
      <c r="E188" s="102">
        <v>1534</v>
      </c>
      <c r="F188" s="16">
        <v>159.30000000000001</v>
      </c>
      <c r="G188" s="17">
        <f t="shared" si="8"/>
        <v>10.384615384615385</v>
      </c>
      <c r="H188" s="18">
        <v>38</v>
      </c>
      <c r="I188" s="17">
        <f t="shared" si="9"/>
        <v>2.4771838331160363</v>
      </c>
      <c r="J188" s="18">
        <v>121.3</v>
      </c>
      <c r="K188" s="103">
        <f t="shared" si="10"/>
        <v>7.9074315514993483</v>
      </c>
      <c r="L188" s="97">
        <v>47</v>
      </c>
      <c r="M188" s="19" t="s">
        <v>53</v>
      </c>
      <c r="N188" s="19" t="s">
        <v>109</v>
      </c>
      <c r="O188" s="19">
        <v>1855</v>
      </c>
      <c r="P188" s="68">
        <v>251.9</v>
      </c>
      <c r="Q188" s="115"/>
      <c r="R188" s="116"/>
      <c r="S188" s="117"/>
      <c r="T188" s="84">
        <f t="shared" si="11"/>
        <v>-10.384615384615385</v>
      </c>
    </row>
    <row r="189" spans="1:20" outlineLevel="1" collapsed="1">
      <c r="B189" s="20" t="s">
        <v>141</v>
      </c>
      <c r="C189" s="21" t="s">
        <v>113</v>
      </c>
      <c r="D189" s="94"/>
      <c r="E189" s="102">
        <f>SUBTOTAL(9,E183:E188)</f>
        <v>9149.6</v>
      </c>
      <c r="F189" s="16">
        <f>SUBTOTAL(9,F183:F188)</f>
        <v>629.59999999999991</v>
      </c>
      <c r="G189" s="17">
        <f t="shared" si="8"/>
        <v>6.8811751333391609</v>
      </c>
      <c r="H189" s="18">
        <f>SUBTOTAL(9,H183:H188)</f>
        <v>294.60000000000002</v>
      </c>
      <c r="I189" s="17">
        <f t="shared" si="9"/>
        <v>3.2198128879951038</v>
      </c>
      <c r="J189" s="18">
        <f>SUBTOTAL(9,J183:J188)</f>
        <v>335</v>
      </c>
      <c r="K189" s="103">
        <f t="shared" si="10"/>
        <v>3.6613622453440584</v>
      </c>
      <c r="L189" s="97"/>
      <c r="M189" s="19"/>
      <c r="N189" s="19"/>
      <c r="O189" s="19">
        <f>SUBTOTAL(9,O183:O188)</f>
        <v>8035.3600000000006</v>
      </c>
      <c r="P189" s="68">
        <f>SUBTOTAL(9,P183:P188)</f>
        <v>983.62</v>
      </c>
      <c r="Q189" s="115">
        <v>8.66</v>
      </c>
      <c r="R189" s="116">
        <v>2.63</v>
      </c>
      <c r="S189" s="117">
        <v>6.02</v>
      </c>
      <c r="T189" s="84">
        <f t="shared" si="11"/>
        <v>1.7788248666608393</v>
      </c>
    </row>
    <row r="190" spans="1:20" hidden="1" outlineLevel="2">
      <c r="A190" s="1" t="s">
        <v>24</v>
      </c>
      <c r="B190" s="15" t="s">
        <v>25</v>
      </c>
      <c r="C190" s="15" t="s">
        <v>113</v>
      </c>
      <c r="D190" s="94" t="s">
        <v>105</v>
      </c>
      <c r="E190" s="102">
        <v>382</v>
      </c>
      <c r="F190" s="16">
        <v>19</v>
      </c>
      <c r="G190" s="17">
        <f t="shared" si="8"/>
        <v>4.9738219895287958</v>
      </c>
      <c r="H190" s="18">
        <v>19</v>
      </c>
      <c r="I190" s="17">
        <f t="shared" si="9"/>
        <v>4.9738219895287958</v>
      </c>
      <c r="J190" s="18">
        <v>0</v>
      </c>
      <c r="K190" s="103">
        <f t="shared" si="10"/>
        <v>0</v>
      </c>
      <c r="L190" s="97">
        <v>23</v>
      </c>
      <c r="M190" s="19" t="s">
        <v>25</v>
      </c>
      <c r="N190" s="19" t="s">
        <v>105</v>
      </c>
      <c r="O190" s="19">
        <v>330</v>
      </c>
      <c r="P190" s="68">
        <v>9</v>
      </c>
      <c r="Q190" s="115"/>
      <c r="R190" s="116"/>
      <c r="S190" s="117"/>
      <c r="T190" s="84">
        <f t="shared" si="11"/>
        <v>-4.9738219895287958</v>
      </c>
    </row>
    <row r="191" spans="1:20" hidden="1" outlineLevel="2">
      <c r="A191" s="1" t="s">
        <v>24</v>
      </c>
      <c r="B191" s="15" t="s">
        <v>25</v>
      </c>
      <c r="C191" s="15" t="s">
        <v>113</v>
      </c>
      <c r="D191" s="94" t="s">
        <v>106</v>
      </c>
      <c r="E191" s="102">
        <v>961.2</v>
      </c>
      <c r="F191" s="16">
        <v>113.2</v>
      </c>
      <c r="G191" s="17">
        <f t="shared" si="8"/>
        <v>11.776945484810653</v>
      </c>
      <c r="H191" s="18">
        <v>40</v>
      </c>
      <c r="I191" s="17">
        <f t="shared" si="9"/>
        <v>4.1614648356221391</v>
      </c>
      <c r="J191" s="18">
        <v>73.2</v>
      </c>
      <c r="K191" s="103">
        <f t="shared" si="10"/>
        <v>7.6154806491885143</v>
      </c>
      <c r="L191" s="97">
        <v>23</v>
      </c>
      <c r="M191" s="19" t="s">
        <v>25</v>
      </c>
      <c r="N191" s="19" t="s">
        <v>106</v>
      </c>
      <c r="O191" s="19">
        <v>877.27</v>
      </c>
      <c r="P191" s="68">
        <v>43</v>
      </c>
      <c r="Q191" s="115"/>
      <c r="R191" s="116"/>
      <c r="S191" s="117"/>
      <c r="T191" s="84">
        <f t="shared" si="11"/>
        <v>-11.776945484810653</v>
      </c>
    </row>
    <row r="192" spans="1:20" hidden="1" outlineLevel="2">
      <c r="A192" s="1" t="s">
        <v>24</v>
      </c>
      <c r="B192" s="15" t="s">
        <v>25</v>
      </c>
      <c r="C192" s="15" t="s">
        <v>113</v>
      </c>
      <c r="D192" s="94" t="s">
        <v>107</v>
      </c>
      <c r="E192" s="102">
        <v>1880.9</v>
      </c>
      <c r="F192" s="16">
        <v>208.625</v>
      </c>
      <c r="G192" s="17">
        <f t="shared" si="8"/>
        <v>11.091764580785794</v>
      </c>
      <c r="H192" s="18">
        <v>30.15</v>
      </c>
      <c r="I192" s="17">
        <f t="shared" si="9"/>
        <v>1.6029560316869582</v>
      </c>
      <c r="J192" s="18">
        <v>178.47499999999999</v>
      </c>
      <c r="K192" s="103">
        <f t="shared" si="10"/>
        <v>9.4888085490988345</v>
      </c>
      <c r="L192" s="97">
        <v>23</v>
      </c>
      <c r="M192" s="19" t="s">
        <v>25</v>
      </c>
      <c r="N192" s="19" t="s">
        <v>107</v>
      </c>
      <c r="O192" s="19">
        <v>1643.9</v>
      </c>
      <c r="P192" s="68">
        <v>67.3</v>
      </c>
      <c r="Q192" s="115"/>
      <c r="R192" s="116"/>
      <c r="S192" s="117"/>
      <c r="T192" s="84">
        <f t="shared" si="11"/>
        <v>-11.091764580785794</v>
      </c>
    </row>
    <row r="193" spans="1:20" hidden="1" outlineLevel="2">
      <c r="A193" s="1" t="s">
        <v>24</v>
      </c>
      <c r="B193" s="15" t="s">
        <v>25</v>
      </c>
      <c r="C193" s="15" t="s">
        <v>113</v>
      </c>
      <c r="D193" s="94" t="s">
        <v>108</v>
      </c>
      <c r="E193" s="102">
        <v>2682</v>
      </c>
      <c r="F193" s="16">
        <v>366.8</v>
      </c>
      <c r="G193" s="17">
        <f t="shared" si="8"/>
        <v>13.676360924683072</v>
      </c>
      <c r="H193" s="18">
        <v>54</v>
      </c>
      <c r="I193" s="17">
        <f t="shared" si="9"/>
        <v>2.0134228187919465</v>
      </c>
      <c r="J193" s="18">
        <v>312.8</v>
      </c>
      <c r="K193" s="103">
        <f t="shared" si="10"/>
        <v>11.662938105891126</v>
      </c>
      <c r="L193" s="97">
        <v>23</v>
      </c>
      <c r="M193" s="19" t="s">
        <v>25</v>
      </c>
      <c r="N193" s="19" t="s">
        <v>108</v>
      </c>
      <c r="O193" s="19">
        <v>2402.9</v>
      </c>
      <c r="P193" s="68">
        <v>248.4</v>
      </c>
      <c r="Q193" s="115"/>
      <c r="R193" s="116"/>
      <c r="S193" s="117"/>
      <c r="T193" s="84">
        <f t="shared" si="11"/>
        <v>-13.676360924683072</v>
      </c>
    </row>
    <row r="194" spans="1:20" hidden="1" outlineLevel="2">
      <c r="A194" s="1" t="s">
        <v>24</v>
      </c>
      <c r="B194" s="15" t="s">
        <v>25</v>
      </c>
      <c r="C194" s="15" t="s">
        <v>113</v>
      </c>
      <c r="D194" s="94" t="s">
        <v>109</v>
      </c>
      <c r="E194" s="102">
        <v>1663.73</v>
      </c>
      <c r="F194" s="16">
        <v>200.41</v>
      </c>
      <c r="G194" s="17">
        <f t="shared" si="8"/>
        <v>12.045824743197514</v>
      </c>
      <c r="H194" s="18">
        <v>47.8</v>
      </c>
      <c r="I194" s="17">
        <f t="shared" si="9"/>
        <v>2.8730623358357423</v>
      </c>
      <c r="J194" s="18">
        <v>152.61000000000001</v>
      </c>
      <c r="K194" s="103">
        <f t="shared" si="10"/>
        <v>9.1727624073617733</v>
      </c>
      <c r="L194" s="97">
        <v>23</v>
      </c>
      <c r="M194" s="19" t="s">
        <v>25</v>
      </c>
      <c r="N194" s="19" t="s">
        <v>109</v>
      </c>
      <c r="O194" s="19">
        <v>1717.62</v>
      </c>
      <c r="P194" s="68">
        <v>231</v>
      </c>
      <c r="Q194" s="115"/>
      <c r="R194" s="116"/>
      <c r="S194" s="117"/>
      <c r="T194" s="84">
        <f t="shared" si="11"/>
        <v>-12.045824743197514</v>
      </c>
    </row>
    <row r="195" spans="1:20" outlineLevel="2">
      <c r="B195" s="22" t="s">
        <v>174</v>
      </c>
      <c r="C195" s="21" t="s">
        <v>113</v>
      </c>
      <c r="D195" s="94"/>
      <c r="E195" s="102"/>
      <c r="F195" s="16"/>
      <c r="G195" s="17"/>
      <c r="H195" s="18"/>
      <c r="I195" s="17"/>
      <c r="J195" s="18"/>
      <c r="K195" s="103"/>
      <c r="L195" s="97"/>
      <c r="M195" s="19"/>
      <c r="N195" s="19"/>
      <c r="O195" s="19"/>
      <c r="P195" s="68"/>
      <c r="Q195" s="115">
        <v>4.84</v>
      </c>
      <c r="R195" s="116">
        <v>4.84</v>
      </c>
      <c r="S195" s="117">
        <v>0</v>
      </c>
      <c r="T195" s="84">
        <f t="shared" si="11"/>
        <v>4.84</v>
      </c>
    </row>
    <row r="196" spans="1:20" outlineLevel="1">
      <c r="B196" s="20" t="s">
        <v>142</v>
      </c>
      <c r="C196" s="21" t="s">
        <v>113</v>
      </c>
      <c r="D196" s="94"/>
      <c r="E196" s="102">
        <f>SUBTOTAL(9,E190:E194)</f>
        <v>7569.83</v>
      </c>
      <c r="F196" s="16">
        <f>SUBTOTAL(9,F190:F194)</f>
        <v>908.03499999999997</v>
      </c>
      <c r="G196" s="17">
        <f t="shared" si="8"/>
        <v>11.99544771811256</v>
      </c>
      <c r="H196" s="18">
        <f>SUBTOTAL(9,H190:H194)</f>
        <v>190.95</v>
      </c>
      <c r="I196" s="17">
        <f t="shared" si="9"/>
        <v>2.5225137156316588</v>
      </c>
      <c r="J196" s="18">
        <f>SUBTOTAL(9,J190:J194)</f>
        <v>717.08500000000004</v>
      </c>
      <c r="K196" s="103">
        <f t="shared" si="10"/>
        <v>9.4729340024809012</v>
      </c>
      <c r="L196" s="97"/>
      <c r="M196" s="19"/>
      <c r="N196" s="19"/>
      <c r="O196" s="19">
        <f>SUBTOTAL(9,O190:O194)</f>
        <v>6971.69</v>
      </c>
      <c r="P196" s="68">
        <f>SUBTOTAL(9,P190:P194)</f>
        <v>598.70000000000005</v>
      </c>
      <c r="Q196" s="115">
        <v>10.47</v>
      </c>
      <c r="R196" s="116">
        <v>3.46</v>
      </c>
      <c r="S196" s="117">
        <v>7.01</v>
      </c>
      <c r="T196" s="84">
        <f t="shared" si="11"/>
        <v>-1.5254477181125594</v>
      </c>
    </row>
    <row r="197" spans="1:20" hidden="1" outlineLevel="2">
      <c r="A197" s="1" t="s">
        <v>46</v>
      </c>
      <c r="B197" s="15" t="s">
        <v>47</v>
      </c>
      <c r="C197" s="15" t="s">
        <v>113</v>
      </c>
      <c r="D197" s="94" t="s">
        <v>104</v>
      </c>
      <c r="E197" s="102">
        <v>140.4</v>
      </c>
      <c r="F197" s="16">
        <v>0.16</v>
      </c>
      <c r="G197" s="17">
        <f t="shared" si="8"/>
        <v>0.11396011396011396</v>
      </c>
      <c r="H197" s="18">
        <v>0.16</v>
      </c>
      <c r="I197" s="17">
        <f t="shared" si="9"/>
        <v>0.11396011396011396</v>
      </c>
      <c r="J197" s="18">
        <v>0</v>
      </c>
      <c r="K197" s="103">
        <f t="shared" si="10"/>
        <v>0</v>
      </c>
      <c r="L197" s="98">
        <v>44</v>
      </c>
      <c r="M197" s="23" t="s">
        <v>47</v>
      </c>
      <c r="N197" s="23" t="s">
        <v>104</v>
      </c>
      <c r="O197" s="19">
        <v>0</v>
      </c>
      <c r="P197" s="68">
        <v>0</v>
      </c>
      <c r="Q197" s="115"/>
      <c r="R197" s="116"/>
      <c r="S197" s="117"/>
      <c r="T197" s="84">
        <f t="shared" si="11"/>
        <v>-0.11396011396011396</v>
      </c>
    </row>
    <row r="198" spans="1:20" hidden="1" outlineLevel="2">
      <c r="A198" s="1" t="s">
        <v>46</v>
      </c>
      <c r="B198" s="15" t="s">
        <v>47</v>
      </c>
      <c r="C198" s="15" t="s">
        <v>113</v>
      </c>
      <c r="D198" s="94" t="s">
        <v>105</v>
      </c>
      <c r="E198" s="102">
        <v>7895.54</v>
      </c>
      <c r="F198" s="16">
        <v>336.95796100000001</v>
      </c>
      <c r="G198" s="17">
        <f t="shared" si="8"/>
        <v>4.2677000053194591</v>
      </c>
      <c r="H198" s="18">
        <v>172.675961</v>
      </c>
      <c r="I198" s="17">
        <f t="shared" si="9"/>
        <v>2.1870063478875412</v>
      </c>
      <c r="J198" s="18">
        <v>164.28200000000001</v>
      </c>
      <c r="K198" s="103">
        <f t="shared" si="10"/>
        <v>2.0806936574319175</v>
      </c>
      <c r="L198" s="97">
        <v>44</v>
      </c>
      <c r="M198" s="19" t="s">
        <v>47</v>
      </c>
      <c r="N198" s="19" t="s">
        <v>105</v>
      </c>
      <c r="O198" s="19">
        <v>6082.21</v>
      </c>
      <c r="P198" s="68">
        <v>377.19</v>
      </c>
      <c r="Q198" s="115"/>
      <c r="R198" s="116"/>
      <c r="S198" s="117"/>
      <c r="T198" s="84">
        <f t="shared" si="11"/>
        <v>-4.2677000053194591</v>
      </c>
    </row>
    <row r="199" spans="1:20" hidden="1" outlineLevel="2">
      <c r="A199" s="1" t="s">
        <v>46</v>
      </c>
      <c r="B199" s="15" t="s">
        <v>47</v>
      </c>
      <c r="C199" s="15" t="s">
        <v>113</v>
      </c>
      <c r="D199" s="94" t="s">
        <v>106</v>
      </c>
      <c r="E199" s="102">
        <v>15782.57</v>
      </c>
      <c r="F199" s="16">
        <v>1242.5181480000001</v>
      </c>
      <c r="G199" s="17">
        <f t="shared" si="8"/>
        <v>7.8727238212787913</v>
      </c>
      <c r="H199" s="18">
        <v>458.67</v>
      </c>
      <c r="I199" s="17">
        <f t="shared" si="9"/>
        <v>2.9061806790655766</v>
      </c>
      <c r="J199" s="18">
        <v>783.84814800000004</v>
      </c>
      <c r="K199" s="103">
        <f t="shared" si="10"/>
        <v>4.9665431422132142</v>
      </c>
      <c r="L199" s="97">
        <v>44</v>
      </c>
      <c r="M199" s="19" t="s">
        <v>47</v>
      </c>
      <c r="N199" s="19" t="s">
        <v>106</v>
      </c>
      <c r="O199" s="19">
        <v>14067.93</v>
      </c>
      <c r="P199" s="68">
        <v>1090.8800000000001</v>
      </c>
      <c r="Q199" s="115"/>
      <c r="R199" s="116"/>
      <c r="S199" s="117"/>
      <c r="T199" s="84">
        <f t="shared" si="11"/>
        <v>-7.8727238212787913</v>
      </c>
    </row>
    <row r="200" spans="1:20" hidden="1" outlineLevel="2">
      <c r="A200" s="1" t="s">
        <v>46</v>
      </c>
      <c r="B200" s="15" t="s">
        <v>47</v>
      </c>
      <c r="C200" s="15" t="s">
        <v>113</v>
      </c>
      <c r="D200" s="94" t="s">
        <v>107</v>
      </c>
      <c r="E200" s="102">
        <v>10088.049999999999</v>
      </c>
      <c r="F200" s="16">
        <v>872.48341900000003</v>
      </c>
      <c r="G200" s="17">
        <f t="shared" si="8"/>
        <v>8.6486825402332475</v>
      </c>
      <c r="H200" s="18">
        <v>238.0025</v>
      </c>
      <c r="I200" s="17">
        <f t="shared" si="9"/>
        <v>2.3592517880066022</v>
      </c>
      <c r="J200" s="18">
        <v>634.48091899999997</v>
      </c>
      <c r="K200" s="103">
        <f t="shared" si="10"/>
        <v>6.2894307522266448</v>
      </c>
      <c r="L200" s="97">
        <v>44</v>
      </c>
      <c r="M200" s="19" t="s">
        <v>47</v>
      </c>
      <c r="N200" s="19" t="s">
        <v>107</v>
      </c>
      <c r="O200" s="19">
        <v>9020.2199999999993</v>
      </c>
      <c r="P200" s="68">
        <v>803.91</v>
      </c>
      <c r="Q200" s="115"/>
      <c r="R200" s="116"/>
      <c r="S200" s="117"/>
      <c r="T200" s="84">
        <f t="shared" si="11"/>
        <v>-8.6486825402332475</v>
      </c>
    </row>
    <row r="201" spans="1:20" hidden="1" outlineLevel="2">
      <c r="A201" s="1" t="s">
        <v>46</v>
      </c>
      <c r="B201" s="15" t="s">
        <v>47</v>
      </c>
      <c r="C201" s="15" t="s">
        <v>113</v>
      </c>
      <c r="D201" s="94" t="s">
        <v>108</v>
      </c>
      <c r="E201" s="102">
        <v>10538.67</v>
      </c>
      <c r="F201" s="16">
        <v>1202.898911</v>
      </c>
      <c r="G201" s="17">
        <f t="shared" si="8"/>
        <v>11.414143445045722</v>
      </c>
      <c r="H201" s="18">
        <v>368.48779999999999</v>
      </c>
      <c r="I201" s="17">
        <f t="shared" si="9"/>
        <v>3.4965303970994439</v>
      </c>
      <c r="J201" s="18">
        <v>834.41111100000001</v>
      </c>
      <c r="K201" s="103">
        <f t="shared" si="10"/>
        <v>7.9176130479462774</v>
      </c>
      <c r="L201" s="97">
        <v>44</v>
      </c>
      <c r="M201" s="19" t="s">
        <v>47</v>
      </c>
      <c r="N201" s="19" t="s">
        <v>108</v>
      </c>
      <c r="O201" s="19">
        <v>9299.83</v>
      </c>
      <c r="P201" s="68">
        <v>1193.27</v>
      </c>
      <c r="Q201" s="115"/>
      <c r="R201" s="116"/>
      <c r="S201" s="117"/>
      <c r="T201" s="84">
        <f t="shared" si="11"/>
        <v>-11.414143445045722</v>
      </c>
    </row>
    <row r="202" spans="1:20" hidden="1" outlineLevel="2">
      <c r="A202" s="1" t="s">
        <v>46</v>
      </c>
      <c r="B202" s="15" t="s">
        <v>47</v>
      </c>
      <c r="C202" s="15" t="s">
        <v>113</v>
      </c>
      <c r="D202" s="94" t="s">
        <v>109</v>
      </c>
      <c r="E202" s="102">
        <v>4295.6000000000004</v>
      </c>
      <c r="F202" s="16">
        <v>413.6046</v>
      </c>
      <c r="G202" s="17">
        <f t="shared" si="8"/>
        <v>9.6285641121147219</v>
      </c>
      <c r="H202" s="18">
        <v>116.95959999999999</v>
      </c>
      <c r="I202" s="17">
        <f t="shared" si="9"/>
        <v>2.7227767948598562</v>
      </c>
      <c r="J202" s="18">
        <v>296.64499999999998</v>
      </c>
      <c r="K202" s="103">
        <f t="shared" si="10"/>
        <v>6.9057873172548652</v>
      </c>
      <c r="L202" s="97">
        <v>44</v>
      </c>
      <c r="M202" s="19" t="s">
        <v>47</v>
      </c>
      <c r="N202" s="19" t="s">
        <v>109</v>
      </c>
      <c r="O202" s="19">
        <v>4337.8500000000004</v>
      </c>
      <c r="P202" s="68">
        <v>310.63</v>
      </c>
      <c r="Q202" s="115"/>
      <c r="R202" s="116"/>
      <c r="S202" s="117"/>
      <c r="T202" s="84">
        <f t="shared" ref="T202:T265" si="12">Q202-G202</f>
        <v>-9.6285641121147219</v>
      </c>
    </row>
    <row r="203" spans="1:20" hidden="1" outlineLevel="2">
      <c r="A203" s="1" t="s">
        <v>46</v>
      </c>
      <c r="B203" s="15" t="s">
        <v>47</v>
      </c>
      <c r="C203" s="15" t="s">
        <v>113</v>
      </c>
      <c r="D203" s="94" t="s">
        <v>110</v>
      </c>
      <c r="E203" s="102">
        <v>0</v>
      </c>
      <c r="F203" s="16">
        <v>0</v>
      </c>
      <c r="G203" s="17">
        <v>0</v>
      </c>
      <c r="H203" s="18">
        <v>0</v>
      </c>
      <c r="I203" s="17">
        <v>0</v>
      </c>
      <c r="J203" s="18">
        <v>0</v>
      </c>
      <c r="K203" s="103">
        <v>0</v>
      </c>
      <c r="L203" s="97">
        <v>44</v>
      </c>
      <c r="M203" s="19" t="s">
        <v>47</v>
      </c>
      <c r="N203" s="19" t="s">
        <v>110</v>
      </c>
      <c r="O203" s="19">
        <v>0</v>
      </c>
      <c r="P203" s="68">
        <v>0</v>
      </c>
      <c r="Q203" s="115"/>
      <c r="R203" s="116"/>
      <c r="S203" s="117"/>
      <c r="T203" s="84">
        <f t="shared" si="12"/>
        <v>0</v>
      </c>
    </row>
    <row r="204" spans="1:20" outlineLevel="1" collapsed="1">
      <c r="B204" s="20" t="s">
        <v>143</v>
      </c>
      <c r="C204" s="21" t="s">
        <v>113</v>
      </c>
      <c r="D204" s="94"/>
      <c r="E204" s="102">
        <f>SUBTOTAL(9,E197:E203)</f>
        <v>48740.829999999994</v>
      </c>
      <c r="F204" s="16">
        <f>SUBTOTAL(9,F197:F203)</f>
        <v>4068.6230390000005</v>
      </c>
      <c r="G204" s="17">
        <f t="shared" ref="G204:G266" si="13">F204*100/E204</f>
        <v>8.3474635926388636</v>
      </c>
      <c r="H204" s="18">
        <f>SUBTOTAL(9,H197:H203)</f>
        <v>1354.9558610000001</v>
      </c>
      <c r="I204" s="17">
        <f t="shared" ref="I204:I266" si="14">H204*100/E204</f>
        <v>2.7799195479436856</v>
      </c>
      <c r="J204" s="18">
        <f>SUBTOTAL(9,J197:J203)</f>
        <v>2713.6671780000001</v>
      </c>
      <c r="K204" s="103">
        <f t="shared" ref="K204:K266" si="15">J204*100/E204</f>
        <v>5.5675440446951781</v>
      </c>
      <c r="L204" s="97"/>
      <c r="M204" s="19"/>
      <c r="N204" s="19"/>
      <c r="O204" s="19">
        <f>SUBTOTAL(9,O197:O203)</f>
        <v>42808.04</v>
      </c>
      <c r="P204" s="68">
        <f>SUBTOTAL(9,P197:P203)</f>
        <v>3775.88</v>
      </c>
      <c r="Q204" s="115">
        <v>8.08</v>
      </c>
      <c r="R204" s="116">
        <v>3.03</v>
      </c>
      <c r="S204" s="117">
        <v>5.0599999999999996</v>
      </c>
      <c r="T204" s="84">
        <f t="shared" si="12"/>
        <v>-0.26746359263886355</v>
      </c>
    </row>
    <row r="205" spans="1:20" hidden="1" outlineLevel="2">
      <c r="A205" s="1" t="s">
        <v>28</v>
      </c>
      <c r="B205" s="15" t="s">
        <v>29</v>
      </c>
      <c r="C205" s="15" t="s">
        <v>113</v>
      </c>
      <c r="D205" s="94" t="s">
        <v>104</v>
      </c>
      <c r="E205" s="102">
        <v>65</v>
      </c>
      <c r="F205" s="16">
        <v>13</v>
      </c>
      <c r="G205" s="17">
        <f t="shared" si="13"/>
        <v>20</v>
      </c>
      <c r="H205" s="18">
        <v>13</v>
      </c>
      <c r="I205" s="17">
        <f t="shared" si="14"/>
        <v>20</v>
      </c>
      <c r="J205" s="18">
        <v>0</v>
      </c>
      <c r="K205" s="103">
        <f t="shared" si="15"/>
        <v>0</v>
      </c>
      <c r="L205" s="98">
        <v>26</v>
      </c>
      <c r="M205" s="23" t="s">
        <v>29</v>
      </c>
      <c r="N205" s="23" t="s">
        <v>104</v>
      </c>
      <c r="O205" s="19">
        <v>0</v>
      </c>
      <c r="P205" s="68">
        <v>0</v>
      </c>
      <c r="Q205" s="115"/>
      <c r="R205" s="116"/>
      <c r="S205" s="117"/>
      <c r="T205" s="84">
        <f t="shared" si="12"/>
        <v>-20</v>
      </c>
    </row>
    <row r="206" spans="1:20" hidden="1" outlineLevel="2">
      <c r="A206" s="1" t="s">
        <v>28</v>
      </c>
      <c r="B206" s="15" t="s">
        <v>29</v>
      </c>
      <c r="C206" s="15" t="s">
        <v>113</v>
      </c>
      <c r="D206" s="94" t="s">
        <v>105</v>
      </c>
      <c r="E206" s="102">
        <v>1640</v>
      </c>
      <c r="F206" s="16">
        <v>83</v>
      </c>
      <c r="G206" s="17">
        <f t="shared" si="13"/>
        <v>5.0609756097560972</v>
      </c>
      <c r="H206" s="18">
        <v>60.5</v>
      </c>
      <c r="I206" s="17">
        <f t="shared" si="14"/>
        <v>3.6890243902439024</v>
      </c>
      <c r="J206" s="18">
        <v>22.5</v>
      </c>
      <c r="K206" s="103">
        <f t="shared" si="15"/>
        <v>1.3719512195121952</v>
      </c>
      <c r="L206" s="97">
        <v>26</v>
      </c>
      <c r="M206" s="19" t="s">
        <v>29</v>
      </c>
      <c r="N206" s="19" t="s">
        <v>105</v>
      </c>
      <c r="O206" s="19">
        <v>703</v>
      </c>
      <c r="P206" s="68">
        <v>45</v>
      </c>
      <c r="Q206" s="115"/>
      <c r="R206" s="116"/>
      <c r="S206" s="117"/>
      <c r="T206" s="84">
        <f t="shared" si="12"/>
        <v>-5.0609756097560972</v>
      </c>
    </row>
    <row r="207" spans="1:20" hidden="1" outlineLevel="2">
      <c r="A207" s="1" t="s">
        <v>28</v>
      </c>
      <c r="B207" s="15" t="s">
        <v>29</v>
      </c>
      <c r="C207" s="15" t="s">
        <v>113</v>
      </c>
      <c r="D207" s="94" t="s">
        <v>106</v>
      </c>
      <c r="E207" s="102">
        <v>4061.2</v>
      </c>
      <c r="F207" s="16">
        <v>332.80444399999999</v>
      </c>
      <c r="G207" s="17">
        <f t="shared" si="13"/>
        <v>8.1947317049148047</v>
      </c>
      <c r="H207" s="18">
        <v>137.00444400000001</v>
      </c>
      <c r="I207" s="17">
        <f t="shared" si="14"/>
        <v>3.3734966019895598</v>
      </c>
      <c r="J207" s="18">
        <v>195.8</v>
      </c>
      <c r="K207" s="103">
        <f t="shared" si="15"/>
        <v>4.821235102925244</v>
      </c>
      <c r="L207" s="97">
        <v>26</v>
      </c>
      <c r="M207" s="19" t="s">
        <v>29</v>
      </c>
      <c r="N207" s="19" t="s">
        <v>106</v>
      </c>
      <c r="O207" s="19">
        <v>3354.93</v>
      </c>
      <c r="P207" s="68">
        <v>150.16999999999999</v>
      </c>
      <c r="Q207" s="115"/>
      <c r="R207" s="116"/>
      <c r="S207" s="117"/>
      <c r="T207" s="84">
        <f t="shared" si="12"/>
        <v>-8.1947317049148047</v>
      </c>
    </row>
    <row r="208" spans="1:20" hidden="1" outlineLevel="2">
      <c r="A208" s="1" t="s">
        <v>28</v>
      </c>
      <c r="B208" s="15" t="s">
        <v>29</v>
      </c>
      <c r="C208" s="15" t="s">
        <v>113</v>
      </c>
      <c r="D208" s="94" t="s">
        <v>107</v>
      </c>
      <c r="E208" s="102">
        <v>5072.1499999999996</v>
      </c>
      <c r="F208" s="16">
        <v>328.708888</v>
      </c>
      <c r="G208" s="17">
        <f t="shared" si="13"/>
        <v>6.4806618100805382</v>
      </c>
      <c r="H208" s="18">
        <v>163.90888799999999</v>
      </c>
      <c r="I208" s="17">
        <f t="shared" si="14"/>
        <v>3.2315465433790407</v>
      </c>
      <c r="J208" s="18">
        <v>164.8</v>
      </c>
      <c r="K208" s="103">
        <f t="shared" si="15"/>
        <v>3.2491152667014975</v>
      </c>
      <c r="L208" s="97">
        <v>26</v>
      </c>
      <c r="M208" s="19" t="s">
        <v>29</v>
      </c>
      <c r="N208" s="19" t="s">
        <v>107</v>
      </c>
      <c r="O208" s="19">
        <v>4582.09</v>
      </c>
      <c r="P208" s="68">
        <v>316.60000000000002</v>
      </c>
      <c r="Q208" s="115"/>
      <c r="R208" s="116"/>
      <c r="S208" s="117"/>
      <c r="T208" s="84">
        <f t="shared" si="12"/>
        <v>-6.4806618100805382</v>
      </c>
    </row>
    <row r="209" spans="1:20" hidden="1" outlineLevel="2">
      <c r="A209" s="1" t="s">
        <v>28</v>
      </c>
      <c r="B209" s="15" t="s">
        <v>29</v>
      </c>
      <c r="C209" s="15" t="s">
        <v>113</v>
      </c>
      <c r="D209" s="94" t="s">
        <v>108</v>
      </c>
      <c r="E209" s="102">
        <v>3871.55</v>
      </c>
      <c r="F209" s="16">
        <v>310.97000000000003</v>
      </c>
      <c r="G209" s="17">
        <f t="shared" si="13"/>
        <v>8.0321834923996853</v>
      </c>
      <c r="H209" s="18">
        <v>151.4</v>
      </c>
      <c r="I209" s="17">
        <f t="shared" si="14"/>
        <v>3.9105784504914052</v>
      </c>
      <c r="J209" s="18">
        <v>159.57</v>
      </c>
      <c r="K209" s="103">
        <f t="shared" si="15"/>
        <v>4.1216050419082793</v>
      </c>
      <c r="L209" s="97">
        <v>26</v>
      </c>
      <c r="M209" s="19" t="s">
        <v>29</v>
      </c>
      <c r="N209" s="19" t="s">
        <v>108</v>
      </c>
      <c r="O209" s="19">
        <v>3442.32</v>
      </c>
      <c r="P209" s="68">
        <v>300.23</v>
      </c>
      <c r="Q209" s="115"/>
      <c r="R209" s="116"/>
      <c r="S209" s="117"/>
      <c r="T209" s="84">
        <f t="shared" si="12"/>
        <v>-8.0321834923996853</v>
      </c>
    </row>
    <row r="210" spans="1:20" hidden="1" outlineLevel="2">
      <c r="A210" s="1" t="s">
        <v>28</v>
      </c>
      <c r="B210" s="15" t="s">
        <v>29</v>
      </c>
      <c r="C210" s="15" t="s">
        <v>113</v>
      </c>
      <c r="D210" s="94" t="s">
        <v>109</v>
      </c>
      <c r="E210" s="102">
        <v>3017</v>
      </c>
      <c r="F210" s="16">
        <v>339.45</v>
      </c>
      <c r="G210" s="17">
        <f t="shared" si="13"/>
        <v>11.251242956579384</v>
      </c>
      <c r="H210" s="18">
        <v>78.2</v>
      </c>
      <c r="I210" s="17">
        <f t="shared" si="14"/>
        <v>2.5919787868743787</v>
      </c>
      <c r="J210" s="18">
        <v>261.25</v>
      </c>
      <c r="K210" s="103">
        <f t="shared" si="15"/>
        <v>8.6592641697050041</v>
      </c>
      <c r="L210" s="97">
        <v>26</v>
      </c>
      <c r="M210" s="19" t="s">
        <v>29</v>
      </c>
      <c r="N210" s="19" t="s">
        <v>109</v>
      </c>
      <c r="O210" s="19">
        <v>3163.7</v>
      </c>
      <c r="P210" s="68">
        <v>269</v>
      </c>
      <c r="Q210" s="115"/>
      <c r="R210" s="116"/>
      <c r="S210" s="117"/>
      <c r="T210" s="84">
        <f t="shared" si="12"/>
        <v>-11.251242956579384</v>
      </c>
    </row>
    <row r="211" spans="1:20" hidden="1" outlineLevel="2">
      <c r="A211" s="1" t="s">
        <v>28</v>
      </c>
      <c r="B211" s="15" t="s">
        <v>29</v>
      </c>
      <c r="C211" s="15" t="s">
        <v>113</v>
      </c>
      <c r="D211" s="94" t="s">
        <v>110</v>
      </c>
      <c r="E211" s="102">
        <v>0</v>
      </c>
      <c r="F211" s="16">
        <v>0</v>
      </c>
      <c r="G211" s="17">
        <v>0</v>
      </c>
      <c r="H211" s="18">
        <v>0</v>
      </c>
      <c r="I211" s="17">
        <v>0</v>
      </c>
      <c r="J211" s="18">
        <v>0</v>
      </c>
      <c r="K211" s="103">
        <v>0</v>
      </c>
      <c r="L211" s="97">
        <v>26</v>
      </c>
      <c r="M211" s="19" t="s">
        <v>29</v>
      </c>
      <c r="N211" s="19" t="s">
        <v>110</v>
      </c>
      <c r="O211" s="19">
        <v>0</v>
      </c>
      <c r="P211" s="68">
        <v>0</v>
      </c>
      <c r="Q211" s="115"/>
      <c r="R211" s="116"/>
      <c r="S211" s="117"/>
      <c r="T211" s="84">
        <f t="shared" si="12"/>
        <v>0</v>
      </c>
    </row>
    <row r="212" spans="1:20" outlineLevel="1" collapsed="1">
      <c r="B212" s="20" t="s">
        <v>144</v>
      </c>
      <c r="C212" s="21" t="s">
        <v>113</v>
      </c>
      <c r="D212" s="94"/>
      <c r="E212" s="102">
        <f>SUBTOTAL(9,E205:E211)</f>
        <v>17726.899999999998</v>
      </c>
      <c r="F212" s="16">
        <f>SUBTOTAL(9,F205:F211)</f>
        <v>1407.9333320000001</v>
      </c>
      <c r="G212" s="17">
        <f t="shared" si="13"/>
        <v>7.9423550197722115</v>
      </c>
      <c r="H212" s="18">
        <f>SUBTOTAL(9,H205:H211)</f>
        <v>604.01333199999999</v>
      </c>
      <c r="I212" s="17">
        <f t="shared" si="14"/>
        <v>3.4073263345537015</v>
      </c>
      <c r="J212" s="18">
        <f>SUBTOTAL(9,J205:J211)</f>
        <v>803.92000000000007</v>
      </c>
      <c r="K212" s="103">
        <f t="shared" si="15"/>
        <v>4.53502868521851</v>
      </c>
      <c r="L212" s="97"/>
      <c r="M212" s="19"/>
      <c r="N212" s="19"/>
      <c r="O212" s="19">
        <f>SUBTOTAL(9,O205:O211)</f>
        <v>15246.04</v>
      </c>
      <c r="P212" s="68">
        <f>SUBTOTAL(9,P205:P211)</f>
        <v>1081</v>
      </c>
      <c r="Q212" s="115">
        <v>8.92</v>
      </c>
      <c r="R212" s="116">
        <v>2.89</v>
      </c>
      <c r="S212" s="117">
        <v>6.03</v>
      </c>
      <c r="T212" s="84">
        <f t="shared" si="12"/>
        <v>0.97764498022778845</v>
      </c>
    </row>
    <row r="213" spans="1:20" hidden="1" outlineLevel="2">
      <c r="A213" s="1" t="s">
        <v>50</v>
      </c>
      <c r="B213" s="15" t="s">
        <v>51</v>
      </c>
      <c r="C213" s="15" t="s">
        <v>113</v>
      </c>
      <c r="D213" s="94" t="s">
        <v>105</v>
      </c>
      <c r="E213" s="102">
        <v>65</v>
      </c>
      <c r="F213" s="16">
        <v>3</v>
      </c>
      <c r="G213" s="17">
        <f t="shared" si="13"/>
        <v>4.615384615384615</v>
      </c>
      <c r="H213" s="18">
        <v>3</v>
      </c>
      <c r="I213" s="17">
        <f t="shared" si="14"/>
        <v>4.615384615384615</v>
      </c>
      <c r="J213" s="18">
        <v>0</v>
      </c>
      <c r="K213" s="103">
        <f t="shared" si="15"/>
        <v>0</v>
      </c>
      <c r="L213" s="97">
        <v>46</v>
      </c>
      <c r="M213" s="19" t="s">
        <v>51</v>
      </c>
      <c r="N213" s="19" t="s">
        <v>105</v>
      </c>
      <c r="O213" s="19">
        <v>61</v>
      </c>
      <c r="P213" s="68">
        <v>9</v>
      </c>
      <c r="Q213" s="115"/>
      <c r="R213" s="116"/>
      <c r="S213" s="117"/>
      <c r="T213" s="84">
        <f t="shared" si="12"/>
        <v>-4.615384615384615</v>
      </c>
    </row>
    <row r="214" spans="1:20" hidden="1" outlineLevel="2">
      <c r="A214" s="1" t="s">
        <v>50</v>
      </c>
      <c r="B214" s="15" t="s">
        <v>51</v>
      </c>
      <c r="C214" s="15" t="s">
        <v>113</v>
      </c>
      <c r="D214" s="94" t="s">
        <v>106</v>
      </c>
      <c r="E214" s="102">
        <v>195</v>
      </c>
      <c r="F214" s="16">
        <v>8</v>
      </c>
      <c r="G214" s="17">
        <f t="shared" si="13"/>
        <v>4.1025641025641022</v>
      </c>
      <c r="H214" s="18">
        <v>4</v>
      </c>
      <c r="I214" s="17">
        <f t="shared" si="14"/>
        <v>2.0512820512820511</v>
      </c>
      <c r="J214" s="18">
        <v>4</v>
      </c>
      <c r="K214" s="103">
        <f t="shared" si="15"/>
        <v>2.0512820512820511</v>
      </c>
      <c r="L214" s="97">
        <v>46</v>
      </c>
      <c r="M214" s="19" t="s">
        <v>51</v>
      </c>
      <c r="N214" s="19" t="s">
        <v>106</v>
      </c>
      <c r="O214" s="19">
        <v>61</v>
      </c>
      <c r="P214" s="68">
        <v>1</v>
      </c>
      <c r="Q214" s="115"/>
      <c r="R214" s="116"/>
      <c r="S214" s="117"/>
      <c r="T214" s="84">
        <f t="shared" si="12"/>
        <v>-4.1025641025641022</v>
      </c>
    </row>
    <row r="215" spans="1:20" hidden="1" outlineLevel="2">
      <c r="A215" s="1" t="s">
        <v>50</v>
      </c>
      <c r="B215" s="15" t="s">
        <v>51</v>
      </c>
      <c r="C215" s="15" t="s">
        <v>113</v>
      </c>
      <c r="D215" s="94" t="s">
        <v>107</v>
      </c>
      <c r="E215" s="102">
        <v>172</v>
      </c>
      <c r="F215" s="16">
        <v>4</v>
      </c>
      <c r="G215" s="17">
        <f t="shared" si="13"/>
        <v>2.3255813953488373</v>
      </c>
      <c r="H215" s="18">
        <v>4</v>
      </c>
      <c r="I215" s="17">
        <f t="shared" si="14"/>
        <v>2.3255813953488373</v>
      </c>
      <c r="J215" s="18">
        <v>0</v>
      </c>
      <c r="K215" s="103">
        <f t="shared" si="15"/>
        <v>0</v>
      </c>
      <c r="L215" s="97">
        <v>46</v>
      </c>
      <c r="M215" s="19" t="s">
        <v>51</v>
      </c>
      <c r="N215" s="19" t="s">
        <v>107</v>
      </c>
      <c r="O215" s="19">
        <v>61</v>
      </c>
      <c r="P215" s="68">
        <v>0</v>
      </c>
      <c r="Q215" s="115"/>
      <c r="R215" s="116"/>
      <c r="S215" s="117"/>
      <c r="T215" s="84">
        <f t="shared" si="12"/>
        <v>-2.3255813953488373</v>
      </c>
    </row>
    <row r="216" spans="1:20" hidden="1" outlineLevel="2">
      <c r="A216" s="1" t="s">
        <v>50</v>
      </c>
      <c r="B216" s="15" t="s">
        <v>51</v>
      </c>
      <c r="C216" s="15" t="s">
        <v>113</v>
      </c>
      <c r="D216" s="94" t="s">
        <v>108</v>
      </c>
      <c r="E216" s="102">
        <v>65</v>
      </c>
      <c r="F216" s="16">
        <v>1</v>
      </c>
      <c r="G216" s="17">
        <f t="shared" si="13"/>
        <v>1.5384615384615385</v>
      </c>
      <c r="H216" s="18">
        <v>1</v>
      </c>
      <c r="I216" s="17">
        <f t="shared" si="14"/>
        <v>1.5384615384615385</v>
      </c>
      <c r="J216" s="18">
        <v>0</v>
      </c>
      <c r="K216" s="103">
        <f t="shared" si="15"/>
        <v>0</v>
      </c>
      <c r="L216" s="97">
        <v>46</v>
      </c>
      <c r="M216" s="19" t="s">
        <v>51</v>
      </c>
      <c r="N216" s="19" t="s">
        <v>108</v>
      </c>
      <c r="O216" s="19">
        <v>61</v>
      </c>
      <c r="P216" s="68">
        <v>0</v>
      </c>
      <c r="Q216" s="115"/>
      <c r="R216" s="116"/>
      <c r="S216" s="117"/>
      <c r="T216" s="84">
        <f t="shared" si="12"/>
        <v>-1.5384615384615385</v>
      </c>
    </row>
    <row r="217" spans="1:20" hidden="1" outlineLevel="2">
      <c r="A217" s="1" t="s">
        <v>50</v>
      </c>
      <c r="B217" s="15" t="s">
        <v>51</v>
      </c>
      <c r="C217" s="15" t="s">
        <v>113</v>
      </c>
      <c r="D217" s="94" t="s">
        <v>109</v>
      </c>
      <c r="E217" s="102">
        <v>127</v>
      </c>
      <c r="F217" s="16">
        <v>0</v>
      </c>
      <c r="G217" s="17">
        <f t="shared" si="13"/>
        <v>0</v>
      </c>
      <c r="H217" s="18">
        <v>0</v>
      </c>
      <c r="I217" s="17">
        <f t="shared" si="14"/>
        <v>0</v>
      </c>
      <c r="J217" s="18">
        <v>0</v>
      </c>
      <c r="K217" s="103">
        <f t="shared" si="15"/>
        <v>0</v>
      </c>
      <c r="L217" s="97">
        <v>46</v>
      </c>
      <c r="M217" s="19" t="s">
        <v>51</v>
      </c>
      <c r="N217" s="19" t="s">
        <v>109</v>
      </c>
      <c r="O217" s="19">
        <v>122</v>
      </c>
      <c r="P217" s="68">
        <v>0</v>
      </c>
      <c r="Q217" s="115"/>
      <c r="R217" s="116"/>
      <c r="S217" s="117"/>
      <c r="T217" s="84">
        <f t="shared" si="12"/>
        <v>0</v>
      </c>
    </row>
    <row r="218" spans="1:20" outlineLevel="1" collapsed="1">
      <c r="B218" s="20" t="s">
        <v>145</v>
      </c>
      <c r="C218" s="21" t="s">
        <v>113</v>
      </c>
      <c r="D218" s="94"/>
      <c r="E218" s="102">
        <f>SUBTOTAL(9,E213:E217)</f>
        <v>624</v>
      </c>
      <c r="F218" s="16">
        <f>SUBTOTAL(9,F213:F217)</f>
        <v>16</v>
      </c>
      <c r="G218" s="17">
        <f t="shared" si="13"/>
        <v>2.5641025641025643</v>
      </c>
      <c r="H218" s="18">
        <f>SUBTOTAL(9,H213:H217)</f>
        <v>12</v>
      </c>
      <c r="I218" s="17">
        <f t="shared" si="14"/>
        <v>1.9230769230769231</v>
      </c>
      <c r="J218" s="18">
        <f>SUBTOTAL(9,J213:J217)</f>
        <v>4</v>
      </c>
      <c r="K218" s="103">
        <f t="shared" si="15"/>
        <v>0.64102564102564108</v>
      </c>
      <c r="L218" s="97"/>
      <c r="M218" s="19"/>
      <c r="N218" s="19"/>
      <c r="O218" s="19">
        <f>SUBTOTAL(9,O213:O217)</f>
        <v>366</v>
      </c>
      <c r="P218" s="68">
        <f>SUBTOTAL(9,P213:P217)</f>
        <v>10</v>
      </c>
      <c r="Q218" s="115">
        <v>2.86</v>
      </c>
      <c r="R218" s="116">
        <v>2.66</v>
      </c>
      <c r="S218" s="117">
        <v>0.19</v>
      </c>
      <c r="T218" s="84">
        <f t="shared" si="12"/>
        <v>0.29589743589743556</v>
      </c>
    </row>
    <row r="219" spans="1:20" hidden="1" outlineLevel="2">
      <c r="A219" s="1" t="s">
        <v>26</v>
      </c>
      <c r="B219" s="15" t="s">
        <v>27</v>
      </c>
      <c r="C219" s="15" t="s">
        <v>113</v>
      </c>
      <c r="D219" s="94" t="s">
        <v>105</v>
      </c>
      <c r="E219" s="102">
        <v>68</v>
      </c>
      <c r="F219" s="16">
        <v>2</v>
      </c>
      <c r="G219" s="17">
        <f t="shared" si="13"/>
        <v>2.9411764705882355</v>
      </c>
      <c r="H219" s="18">
        <v>2</v>
      </c>
      <c r="I219" s="17">
        <f t="shared" si="14"/>
        <v>2.9411764705882355</v>
      </c>
      <c r="J219" s="18">
        <v>0</v>
      </c>
      <c r="K219" s="103">
        <f t="shared" si="15"/>
        <v>0</v>
      </c>
      <c r="L219" s="97">
        <v>25</v>
      </c>
      <c r="M219" s="19" t="s">
        <v>27</v>
      </c>
      <c r="N219" s="19" t="s">
        <v>105</v>
      </c>
      <c r="O219" s="19">
        <v>106</v>
      </c>
      <c r="P219" s="68">
        <v>2</v>
      </c>
      <c r="Q219" s="115"/>
      <c r="R219" s="116"/>
      <c r="S219" s="117"/>
      <c r="T219" s="84">
        <f t="shared" si="12"/>
        <v>-2.9411764705882355</v>
      </c>
    </row>
    <row r="220" spans="1:20" hidden="1" outlineLevel="2">
      <c r="A220" s="1" t="s">
        <v>26</v>
      </c>
      <c r="B220" s="15" t="s">
        <v>27</v>
      </c>
      <c r="C220" s="15" t="s">
        <v>113</v>
      </c>
      <c r="D220" s="94" t="s">
        <v>106</v>
      </c>
      <c r="E220" s="102">
        <v>887</v>
      </c>
      <c r="F220" s="16">
        <v>31</v>
      </c>
      <c r="G220" s="17">
        <f t="shared" si="13"/>
        <v>3.4949267192784665</v>
      </c>
      <c r="H220" s="18">
        <v>11</v>
      </c>
      <c r="I220" s="17">
        <f t="shared" si="14"/>
        <v>1.2401352874859075</v>
      </c>
      <c r="J220" s="18">
        <v>20</v>
      </c>
      <c r="K220" s="103">
        <f t="shared" si="15"/>
        <v>2.254791431792559</v>
      </c>
      <c r="L220" s="97">
        <v>25</v>
      </c>
      <c r="M220" s="19" t="s">
        <v>27</v>
      </c>
      <c r="N220" s="19" t="s">
        <v>106</v>
      </c>
      <c r="O220" s="19">
        <v>600</v>
      </c>
      <c r="P220" s="68">
        <v>57.5</v>
      </c>
      <c r="Q220" s="115"/>
      <c r="R220" s="116"/>
      <c r="S220" s="117"/>
      <c r="T220" s="84">
        <f t="shared" si="12"/>
        <v>-3.4949267192784665</v>
      </c>
    </row>
    <row r="221" spans="1:20" hidden="1" outlineLevel="2">
      <c r="A221" s="1" t="s">
        <v>26</v>
      </c>
      <c r="B221" s="15" t="s">
        <v>27</v>
      </c>
      <c r="C221" s="15" t="s">
        <v>113</v>
      </c>
      <c r="D221" s="94" t="s">
        <v>107</v>
      </c>
      <c r="E221" s="102">
        <v>814.8</v>
      </c>
      <c r="F221" s="16">
        <v>44</v>
      </c>
      <c r="G221" s="17">
        <f t="shared" si="13"/>
        <v>5.4000981836033386</v>
      </c>
      <c r="H221" s="18">
        <v>44</v>
      </c>
      <c r="I221" s="17">
        <f t="shared" si="14"/>
        <v>5.4000981836033386</v>
      </c>
      <c r="J221" s="18">
        <v>0</v>
      </c>
      <c r="K221" s="103">
        <f t="shared" si="15"/>
        <v>0</v>
      </c>
      <c r="L221" s="97">
        <v>25</v>
      </c>
      <c r="M221" s="19" t="s">
        <v>27</v>
      </c>
      <c r="N221" s="19" t="s">
        <v>107</v>
      </c>
      <c r="O221" s="19">
        <v>726.8</v>
      </c>
      <c r="P221" s="68">
        <v>85</v>
      </c>
      <c r="Q221" s="115"/>
      <c r="R221" s="116"/>
      <c r="S221" s="117"/>
      <c r="T221" s="84">
        <f t="shared" si="12"/>
        <v>-5.4000981836033386</v>
      </c>
    </row>
    <row r="222" spans="1:20" hidden="1" outlineLevel="2">
      <c r="A222" s="1" t="s">
        <v>26</v>
      </c>
      <c r="B222" s="15" t="s">
        <v>27</v>
      </c>
      <c r="C222" s="15" t="s">
        <v>113</v>
      </c>
      <c r="D222" s="94" t="s">
        <v>108</v>
      </c>
      <c r="E222" s="102">
        <v>130</v>
      </c>
      <c r="F222" s="16">
        <v>0</v>
      </c>
      <c r="G222" s="17">
        <f t="shared" si="13"/>
        <v>0</v>
      </c>
      <c r="H222" s="18">
        <v>0</v>
      </c>
      <c r="I222" s="17">
        <f t="shared" si="14"/>
        <v>0</v>
      </c>
      <c r="J222" s="18">
        <v>0</v>
      </c>
      <c r="K222" s="103">
        <f t="shared" si="15"/>
        <v>0</v>
      </c>
      <c r="L222" s="97">
        <v>25</v>
      </c>
      <c r="M222" s="19" t="s">
        <v>27</v>
      </c>
      <c r="N222" s="19" t="s">
        <v>108</v>
      </c>
      <c r="O222" s="19">
        <v>183</v>
      </c>
      <c r="P222" s="68">
        <v>16</v>
      </c>
      <c r="Q222" s="115"/>
      <c r="R222" s="116"/>
      <c r="S222" s="117"/>
      <c r="T222" s="84">
        <f t="shared" si="12"/>
        <v>0</v>
      </c>
    </row>
    <row r="223" spans="1:20" hidden="1" outlineLevel="2">
      <c r="A223" s="1" t="s">
        <v>26</v>
      </c>
      <c r="B223" s="15" t="s">
        <v>27</v>
      </c>
      <c r="C223" s="15" t="s">
        <v>113</v>
      </c>
      <c r="D223" s="94" t="s">
        <v>109</v>
      </c>
      <c r="E223" s="102">
        <v>65</v>
      </c>
      <c r="F223" s="16">
        <v>0</v>
      </c>
      <c r="G223" s="17">
        <f t="shared" si="13"/>
        <v>0</v>
      </c>
      <c r="H223" s="18">
        <v>0</v>
      </c>
      <c r="I223" s="17">
        <f t="shared" si="14"/>
        <v>0</v>
      </c>
      <c r="J223" s="18">
        <v>0</v>
      </c>
      <c r="K223" s="103">
        <f t="shared" si="15"/>
        <v>0</v>
      </c>
      <c r="L223" s="97">
        <v>25</v>
      </c>
      <c r="M223" s="19" t="s">
        <v>27</v>
      </c>
      <c r="N223" s="19" t="s">
        <v>109</v>
      </c>
      <c r="O223" s="19">
        <v>171</v>
      </c>
      <c r="P223" s="68">
        <v>52</v>
      </c>
      <c r="Q223" s="115"/>
      <c r="R223" s="116"/>
      <c r="S223" s="117"/>
      <c r="T223" s="84">
        <f t="shared" si="12"/>
        <v>0</v>
      </c>
    </row>
    <row r="224" spans="1:20" outlineLevel="1" collapsed="1">
      <c r="B224" s="20" t="s">
        <v>146</v>
      </c>
      <c r="C224" s="21" t="s">
        <v>113</v>
      </c>
      <c r="D224" s="94"/>
      <c r="E224" s="102">
        <f>SUBTOTAL(9,E219:E223)</f>
        <v>1964.8</v>
      </c>
      <c r="F224" s="16">
        <f>SUBTOTAL(9,F219:F223)</f>
        <v>77</v>
      </c>
      <c r="G224" s="17">
        <f t="shared" si="13"/>
        <v>3.9189739413680784</v>
      </c>
      <c r="H224" s="18">
        <f>SUBTOTAL(9,H219:H223)</f>
        <v>57</v>
      </c>
      <c r="I224" s="17">
        <f t="shared" si="14"/>
        <v>2.9010586319218241</v>
      </c>
      <c r="J224" s="18">
        <f>SUBTOTAL(9,J219:J223)</f>
        <v>20</v>
      </c>
      <c r="K224" s="103">
        <f t="shared" si="15"/>
        <v>1.0179153094462541</v>
      </c>
      <c r="L224" s="97"/>
      <c r="M224" s="19"/>
      <c r="N224" s="19"/>
      <c r="O224" s="19">
        <f>SUBTOTAL(9,O219:O223)</f>
        <v>1786.8</v>
      </c>
      <c r="P224" s="68">
        <f>SUBTOTAL(9,P219:P223)</f>
        <v>212.5</v>
      </c>
      <c r="Q224" s="115">
        <v>3.44</v>
      </c>
      <c r="R224" s="116">
        <v>2.74</v>
      </c>
      <c r="S224" s="117">
        <v>0.7</v>
      </c>
      <c r="T224" s="84">
        <f t="shared" si="12"/>
        <v>-0.47897394136807847</v>
      </c>
    </row>
    <row r="225" spans="1:20" hidden="1" outlineLevel="2">
      <c r="A225" s="1" t="s">
        <v>30</v>
      </c>
      <c r="B225" s="15" t="s">
        <v>31</v>
      </c>
      <c r="C225" s="15" t="s">
        <v>113</v>
      </c>
      <c r="D225" s="94" t="s">
        <v>106</v>
      </c>
      <c r="E225" s="102">
        <v>639.91999999999996</v>
      </c>
      <c r="F225" s="16">
        <v>15.6</v>
      </c>
      <c r="G225" s="17">
        <f t="shared" si="13"/>
        <v>2.4378047255906989</v>
      </c>
      <c r="H225" s="18">
        <v>12.6</v>
      </c>
      <c r="I225" s="17">
        <f t="shared" si="14"/>
        <v>1.9689961245155645</v>
      </c>
      <c r="J225" s="18">
        <v>3</v>
      </c>
      <c r="K225" s="103">
        <f t="shared" si="15"/>
        <v>0.46880860107513445</v>
      </c>
      <c r="L225" s="97">
        <v>27</v>
      </c>
      <c r="M225" s="19" t="s">
        <v>31</v>
      </c>
      <c r="N225" s="19" t="s">
        <v>106</v>
      </c>
      <c r="O225" s="19">
        <v>569.74</v>
      </c>
      <c r="P225" s="68">
        <v>36.6</v>
      </c>
      <c r="Q225" s="115"/>
      <c r="R225" s="116"/>
      <c r="S225" s="117"/>
      <c r="T225" s="84">
        <f t="shared" si="12"/>
        <v>-2.4378047255906989</v>
      </c>
    </row>
    <row r="226" spans="1:20" hidden="1" outlineLevel="2">
      <c r="A226" s="1" t="s">
        <v>30</v>
      </c>
      <c r="B226" s="15" t="s">
        <v>31</v>
      </c>
      <c r="C226" s="15" t="s">
        <v>113</v>
      </c>
      <c r="D226" s="94" t="s">
        <v>107</v>
      </c>
      <c r="E226" s="102">
        <v>728.4</v>
      </c>
      <c r="F226" s="16">
        <v>10</v>
      </c>
      <c r="G226" s="17">
        <f t="shared" si="13"/>
        <v>1.3728720483250962</v>
      </c>
      <c r="H226" s="18">
        <v>6</v>
      </c>
      <c r="I226" s="17">
        <f t="shared" si="14"/>
        <v>0.82372322899505768</v>
      </c>
      <c r="J226" s="18">
        <v>4</v>
      </c>
      <c r="K226" s="103">
        <f t="shared" si="15"/>
        <v>0.54914881933003845</v>
      </c>
      <c r="L226" s="97">
        <v>27</v>
      </c>
      <c r="M226" s="19" t="s">
        <v>31</v>
      </c>
      <c r="N226" s="19" t="s">
        <v>107</v>
      </c>
      <c r="O226" s="19">
        <v>688.5</v>
      </c>
      <c r="P226" s="68">
        <v>18.8</v>
      </c>
      <c r="Q226" s="115"/>
      <c r="R226" s="116"/>
      <c r="S226" s="117"/>
      <c r="T226" s="84">
        <f t="shared" si="12"/>
        <v>-1.3728720483250962</v>
      </c>
    </row>
    <row r="227" spans="1:20" hidden="1" outlineLevel="2">
      <c r="A227" s="1" t="s">
        <v>30</v>
      </c>
      <c r="B227" s="15" t="s">
        <v>31</v>
      </c>
      <c r="C227" s="15" t="s">
        <v>113</v>
      </c>
      <c r="D227" s="94" t="s">
        <v>108</v>
      </c>
      <c r="E227" s="102">
        <v>1148</v>
      </c>
      <c r="F227" s="16">
        <v>17</v>
      </c>
      <c r="G227" s="17">
        <f t="shared" si="13"/>
        <v>1.480836236933798</v>
      </c>
      <c r="H227" s="18">
        <v>17</v>
      </c>
      <c r="I227" s="17">
        <f t="shared" si="14"/>
        <v>1.480836236933798</v>
      </c>
      <c r="J227" s="18">
        <v>0</v>
      </c>
      <c r="K227" s="103">
        <f t="shared" si="15"/>
        <v>0</v>
      </c>
      <c r="L227" s="97">
        <v>27</v>
      </c>
      <c r="M227" s="19" t="s">
        <v>31</v>
      </c>
      <c r="N227" s="19" t="s">
        <v>108</v>
      </c>
      <c r="O227" s="19">
        <v>1131</v>
      </c>
      <c r="P227" s="68">
        <v>60.5</v>
      </c>
      <c r="Q227" s="115"/>
      <c r="R227" s="116"/>
      <c r="S227" s="117"/>
      <c r="T227" s="84">
        <f t="shared" si="12"/>
        <v>-1.480836236933798</v>
      </c>
    </row>
    <row r="228" spans="1:20" hidden="1" outlineLevel="2">
      <c r="A228" s="1" t="s">
        <v>30</v>
      </c>
      <c r="B228" s="15" t="s">
        <v>31</v>
      </c>
      <c r="C228" s="15" t="s">
        <v>113</v>
      </c>
      <c r="D228" s="94" t="s">
        <v>109</v>
      </c>
      <c r="E228" s="102">
        <v>426</v>
      </c>
      <c r="F228" s="16">
        <v>12.8</v>
      </c>
      <c r="G228" s="17">
        <f t="shared" si="13"/>
        <v>3.004694835680751</v>
      </c>
      <c r="H228" s="18">
        <v>8.6</v>
      </c>
      <c r="I228" s="17">
        <f t="shared" si="14"/>
        <v>2.0187793427230045</v>
      </c>
      <c r="J228" s="18">
        <v>4.2</v>
      </c>
      <c r="K228" s="103">
        <f t="shared" si="15"/>
        <v>0.9859154929577465</v>
      </c>
      <c r="L228" s="97">
        <v>27</v>
      </c>
      <c r="M228" s="19" t="s">
        <v>31</v>
      </c>
      <c r="N228" s="19" t="s">
        <v>109</v>
      </c>
      <c r="O228" s="19">
        <v>461.6</v>
      </c>
      <c r="P228" s="68">
        <v>8</v>
      </c>
      <c r="Q228" s="115"/>
      <c r="R228" s="116"/>
      <c r="S228" s="117"/>
      <c r="T228" s="84">
        <f t="shared" si="12"/>
        <v>-3.004694835680751</v>
      </c>
    </row>
    <row r="229" spans="1:20" hidden="1" outlineLevel="2">
      <c r="A229" s="1" t="s">
        <v>30</v>
      </c>
      <c r="B229" s="15" t="s">
        <v>31</v>
      </c>
      <c r="C229" s="15" t="s">
        <v>113</v>
      </c>
      <c r="D229" s="94" t="s">
        <v>110</v>
      </c>
      <c r="E229" s="102">
        <v>0</v>
      </c>
      <c r="F229" s="16">
        <v>0</v>
      </c>
      <c r="G229" s="17">
        <v>0</v>
      </c>
      <c r="H229" s="18">
        <v>0</v>
      </c>
      <c r="I229" s="17">
        <v>0</v>
      </c>
      <c r="J229" s="18">
        <v>0</v>
      </c>
      <c r="K229" s="103">
        <v>0</v>
      </c>
      <c r="L229" s="97">
        <v>27</v>
      </c>
      <c r="M229" s="19" t="s">
        <v>31</v>
      </c>
      <c r="N229" s="19" t="s">
        <v>110</v>
      </c>
      <c r="O229" s="19">
        <v>0</v>
      </c>
      <c r="P229" s="68">
        <v>0</v>
      </c>
      <c r="Q229" s="115"/>
      <c r="R229" s="116"/>
      <c r="S229" s="117"/>
      <c r="T229" s="84">
        <f t="shared" si="12"/>
        <v>0</v>
      </c>
    </row>
    <row r="230" spans="1:20" outlineLevel="1" collapsed="1">
      <c r="B230" s="20" t="s">
        <v>147</v>
      </c>
      <c r="C230" s="21" t="s">
        <v>113</v>
      </c>
      <c r="D230" s="94"/>
      <c r="E230" s="102">
        <f>SUBTOTAL(9,E225:E229)</f>
        <v>2942.3199999999997</v>
      </c>
      <c r="F230" s="16">
        <f>SUBTOTAL(9,F225:F229)</f>
        <v>55.400000000000006</v>
      </c>
      <c r="G230" s="17">
        <f t="shared" si="13"/>
        <v>1.8828679409445612</v>
      </c>
      <c r="H230" s="18">
        <f>SUBTOTAL(9,H225:H229)</f>
        <v>44.2</v>
      </c>
      <c r="I230" s="17">
        <f t="shared" si="14"/>
        <v>1.5022159384431335</v>
      </c>
      <c r="J230" s="18">
        <f>SUBTOTAL(9,J225:J229)</f>
        <v>11.2</v>
      </c>
      <c r="K230" s="103">
        <f t="shared" si="15"/>
        <v>0.3806520025014275</v>
      </c>
      <c r="L230" s="97"/>
      <c r="M230" s="19"/>
      <c r="N230" s="19"/>
      <c r="O230" s="19">
        <f>SUBTOTAL(9,O225:O229)</f>
        <v>2850.8399999999997</v>
      </c>
      <c r="P230" s="68">
        <f>SUBTOTAL(9,P225:P229)</f>
        <v>123.9</v>
      </c>
      <c r="Q230" s="115">
        <v>1.62</v>
      </c>
      <c r="R230" s="116">
        <v>1.51</v>
      </c>
      <c r="S230" s="117">
        <v>0.11</v>
      </c>
      <c r="T230" s="84">
        <f t="shared" si="12"/>
        <v>-0.26286794094456112</v>
      </c>
    </row>
    <row r="231" spans="1:20" hidden="1" outlineLevel="2">
      <c r="A231" s="1" t="s">
        <v>102</v>
      </c>
      <c r="B231" s="15" t="s">
        <v>103</v>
      </c>
      <c r="C231" s="15" t="s">
        <v>115</v>
      </c>
      <c r="D231" s="94" t="s">
        <v>105</v>
      </c>
      <c r="E231" s="102">
        <v>324</v>
      </c>
      <c r="F231" s="16">
        <v>43.9</v>
      </c>
      <c r="G231" s="17">
        <f t="shared" si="13"/>
        <v>13.549382716049383</v>
      </c>
      <c r="H231" s="18">
        <v>13</v>
      </c>
      <c r="I231" s="17">
        <f t="shared" si="14"/>
        <v>4.0123456790123457</v>
      </c>
      <c r="J231" s="18">
        <v>30.9</v>
      </c>
      <c r="K231" s="103">
        <f t="shared" si="15"/>
        <v>9.5370370370370363</v>
      </c>
      <c r="L231" s="97" t="s">
        <v>102</v>
      </c>
      <c r="M231" s="19" t="s">
        <v>103</v>
      </c>
      <c r="N231" s="19" t="s">
        <v>105</v>
      </c>
      <c r="O231" s="19">
        <v>122</v>
      </c>
      <c r="P231" s="68">
        <v>1</v>
      </c>
      <c r="Q231" s="115"/>
      <c r="R231" s="116"/>
      <c r="S231" s="117"/>
      <c r="T231" s="84">
        <f t="shared" si="12"/>
        <v>-13.549382716049383</v>
      </c>
    </row>
    <row r="232" spans="1:20" hidden="1" outlineLevel="2">
      <c r="A232" s="1" t="s">
        <v>102</v>
      </c>
      <c r="B232" s="15" t="s">
        <v>103</v>
      </c>
      <c r="C232" s="15" t="s">
        <v>115</v>
      </c>
      <c r="D232" s="94" t="s">
        <v>106</v>
      </c>
      <c r="E232" s="102">
        <v>699</v>
      </c>
      <c r="F232" s="16">
        <v>22</v>
      </c>
      <c r="G232" s="17">
        <f t="shared" si="13"/>
        <v>3.1473533619456364</v>
      </c>
      <c r="H232" s="18">
        <v>17</v>
      </c>
      <c r="I232" s="17">
        <f t="shared" si="14"/>
        <v>2.4320457796852648</v>
      </c>
      <c r="J232" s="18">
        <v>5</v>
      </c>
      <c r="K232" s="103">
        <f t="shared" si="15"/>
        <v>0.71530758226037194</v>
      </c>
      <c r="L232" s="97" t="s">
        <v>102</v>
      </c>
      <c r="M232" s="19" t="s">
        <v>103</v>
      </c>
      <c r="N232" s="19" t="s">
        <v>106</v>
      </c>
      <c r="O232" s="19">
        <v>392.59</v>
      </c>
      <c r="P232" s="68">
        <v>0</v>
      </c>
      <c r="Q232" s="115"/>
      <c r="R232" s="116"/>
      <c r="S232" s="117"/>
      <c r="T232" s="84">
        <f t="shared" si="12"/>
        <v>-3.1473533619456364</v>
      </c>
    </row>
    <row r="233" spans="1:20" hidden="1" outlineLevel="2">
      <c r="A233" s="1" t="s">
        <v>102</v>
      </c>
      <c r="B233" s="15" t="s">
        <v>103</v>
      </c>
      <c r="C233" s="15" t="s">
        <v>115</v>
      </c>
      <c r="D233" s="94" t="s">
        <v>107</v>
      </c>
      <c r="E233" s="102">
        <v>1290</v>
      </c>
      <c r="F233" s="16">
        <v>52.64</v>
      </c>
      <c r="G233" s="17">
        <f t="shared" si="13"/>
        <v>4.0806201550387593</v>
      </c>
      <c r="H233" s="18">
        <v>31.64</v>
      </c>
      <c r="I233" s="17">
        <f t="shared" si="14"/>
        <v>2.4527131782945735</v>
      </c>
      <c r="J233" s="18">
        <v>21</v>
      </c>
      <c r="K233" s="103">
        <f t="shared" si="15"/>
        <v>1.6279069767441861</v>
      </c>
      <c r="L233" s="97" t="s">
        <v>102</v>
      </c>
      <c r="M233" s="19" t="s">
        <v>103</v>
      </c>
      <c r="N233" s="19" t="s">
        <v>107</v>
      </c>
      <c r="O233" s="19">
        <v>1071</v>
      </c>
      <c r="P233" s="68">
        <v>10.38</v>
      </c>
      <c r="Q233" s="115"/>
      <c r="R233" s="116"/>
      <c r="S233" s="117"/>
      <c r="T233" s="84">
        <f t="shared" si="12"/>
        <v>-4.0806201550387593</v>
      </c>
    </row>
    <row r="234" spans="1:20" hidden="1" outlineLevel="2">
      <c r="A234" s="1" t="s">
        <v>102</v>
      </c>
      <c r="B234" s="15" t="s">
        <v>103</v>
      </c>
      <c r="C234" s="15" t="s">
        <v>115</v>
      </c>
      <c r="D234" s="94" t="s">
        <v>108</v>
      </c>
      <c r="E234" s="102">
        <v>871</v>
      </c>
      <c r="F234" s="16">
        <v>11</v>
      </c>
      <c r="G234" s="17">
        <f t="shared" si="13"/>
        <v>1.2629161882893227</v>
      </c>
      <c r="H234" s="18">
        <v>11</v>
      </c>
      <c r="I234" s="17">
        <f t="shared" si="14"/>
        <v>1.2629161882893227</v>
      </c>
      <c r="J234" s="18">
        <v>0</v>
      </c>
      <c r="K234" s="103">
        <f t="shared" si="15"/>
        <v>0</v>
      </c>
      <c r="L234" s="97" t="s">
        <v>102</v>
      </c>
      <c r="M234" s="19" t="s">
        <v>103</v>
      </c>
      <c r="N234" s="19" t="s">
        <v>108</v>
      </c>
      <c r="O234" s="19">
        <v>815.6</v>
      </c>
      <c r="P234" s="68">
        <v>48.14</v>
      </c>
      <c r="Q234" s="115"/>
      <c r="R234" s="116"/>
      <c r="S234" s="117"/>
      <c r="T234" s="84">
        <f t="shared" si="12"/>
        <v>-1.2629161882893227</v>
      </c>
    </row>
    <row r="235" spans="1:20" hidden="1" outlineLevel="2">
      <c r="A235" s="1" t="s">
        <v>102</v>
      </c>
      <c r="B235" s="15" t="s">
        <v>103</v>
      </c>
      <c r="C235" s="15" t="s">
        <v>115</v>
      </c>
      <c r="D235" s="94" t="s">
        <v>109</v>
      </c>
      <c r="E235" s="102">
        <v>319.14</v>
      </c>
      <c r="F235" s="16">
        <v>7</v>
      </c>
      <c r="G235" s="17">
        <f t="shared" si="13"/>
        <v>2.1933947483862881</v>
      </c>
      <c r="H235" s="18">
        <v>7</v>
      </c>
      <c r="I235" s="17">
        <f t="shared" si="14"/>
        <v>2.1933947483862881</v>
      </c>
      <c r="J235" s="18">
        <v>0</v>
      </c>
      <c r="K235" s="103">
        <f t="shared" si="15"/>
        <v>0</v>
      </c>
      <c r="L235" s="97" t="s">
        <v>102</v>
      </c>
      <c r="M235" s="19" t="s">
        <v>103</v>
      </c>
      <c r="N235" s="19" t="s">
        <v>109</v>
      </c>
      <c r="O235" s="19">
        <v>350</v>
      </c>
      <c r="P235" s="68">
        <v>8</v>
      </c>
      <c r="Q235" s="115"/>
      <c r="R235" s="116"/>
      <c r="S235" s="117"/>
      <c r="T235" s="84">
        <f t="shared" si="12"/>
        <v>-2.1933947483862881</v>
      </c>
    </row>
    <row r="236" spans="1:20" outlineLevel="1" collapsed="1">
      <c r="B236" s="20" t="s">
        <v>148</v>
      </c>
      <c r="C236" s="21" t="s">
        <v>115</v>
      </c>
      <c r="D236" s="94"/>
      <c r="E236" s="102">
        <f>SUBTOTAL(9,E231:E235)</f>
        <v>3503.14</v>
      </c>
      <c r="F236" s="16">
        <f>SUBTOTAL(9,F231:F235)</f>
        <v>136.54000000000002</v>
      </c>
      <c r="G236" s="17">
        <f t="shared" si="13"/>
        <v>3.8976461117740091</v>
      </c>
      <c r="H236" s="18">
        <f>SUBTOTAL(9,H231:H235)</f>
        <v>79.64</v>
      </c>
      <c r="I236" s="17">
        <f t="shared" si="14"/>
        <v>2.2733890167107225</v>
      </c>
      <c r="J236" s="18">
        <f>SUBTOTAL(9,J231:J235)</f>
        <v>56.9</v>
      </c>
      <c r="K236" s="103">
        <f t="shared" si="15"/>
        <v>1.6242570950632862</v>
      </c>
      <c r="L236" s="97"/>
      <c r="M236" s="19"/>
      <c r="N236" s="19"/>
      <c r="O236" s="19">
        <f>SUBTOTAL(9,O231:O235)</f>
        <v>2751.19</v>
      </c>
      <c r="P236" s="68">
        <f>SUBTOTAL(9,P231:P235)</f>
        <v>67.52000000000001</v>
      </c>
      <c r="Q236" s="115">
        <v>5.03</v>
      </c>
      <c r="R236" s="116">
        <v>2.72</v>
      </c>
      <c r="S236" s="117">
        <v>2.31</v>
      </c>
      <c r="T236" s="84">
        <f t="shared" si="12"/>
        <v>1.1323538882259911</v>
      </c>
    </row>
    <row r="237" spans="1:20" hidden="1" outlineLevel="2">
      <c r="A237" s="1" t="s">
        <v>32</v>
      </c>
      <c r="B237" s="15" t="s">
        <v>33</v>
      </c>
      <c r="C237" s="15" t="s">
        <v>113</v>
      </c>
      <c r="D237" s="94" t="s">
        <v>104</v>
      </c>
      <c r="E237" s="102">
        <v>0</v>
      </c>
      <c r="F237" s="16">
        <v>0</v>
      </c>
      <c r="G237" s="17">
        <v>0</v>
      </c>
      <c r="H237" s="18">
        <v>0</v>
      </c>
      <c r="I237" s="17">
        <v>0</v>
      </c>
      <c r="J237" s="18">
        <v>0</v>
      </c>
      <c r="K237" s="103">
        <v>0</v>
      </c>
      <c r="L237" s="97">
        <v>28</v>
      </c>
      <c r="M237" s="19" t="s">
        <v>33</v>
      </c>
      <c r="N237" s="19" t="s">
        <v>104</v>
      </c>
      <c r="O237" s="19">
        <v>0</v>
      </c>
      <c r="P237" s="68">
        <v>0</v>
      </c>
      <c r="Q237" s="115"/>
      <c r="R237" s="116"/>
      <c r="S237" s="117"/>
      <c r="T237" s="84">
        <f t="shared" si="12"/>
        <v>0</v>
      </c>
    </row>
    <row r="238" spans="1:20" hidden="1" outlineLevel="2">
      <c r="A238" s="1" t="s">
        <v>32</v>
      </c>
      <c r="B238" s="15" t="s">
        <v>33</v>
      </c>
      <c r="C238" s="15" t="s">
        <v>113</v>
      </c>
      <c r="D238" s="94" t="s">
        <v>105</v>
      </c>
      <c r="E238" s="102">
        <v>1982.31</v>
      </c>
      <c r="F238" s="16">
        <v>106.771</v>
      </c>
      <c r="G238" s="17">
        <f t="shared" si="13"/>
        <v>5.3861908581402504</v>
      </c>
      <c r="H238" s="18">
        <v>67.224999999999994</v>
      </c>
      <c r="I238" s="17">
        <f t="shared" si="14"/>
        <v>3.3912455670404724</v>
      </c>
      <c r="J238" s="18">
        <v>39.545999999999999</v>
      </c>
      <c r="K238" s="103">
        <f t="shared" si="15"/>
        <v>1.9949452910997776</v>
      </c>
      <c r="L238" s="97">
        <v>28</v>
      </c>
      <c r="M238" s="19" t="s">
        <v>33</v>
      </c>
      <c r="N238" s="19" t="s">
        <v>105</v>
      </c>
      <c r="O238" s="19">
        <v>834.74</v>
      </c>
      <c r="P238" s="68">
        <v>28.42</v>
      </c>
      <c r="Q238" s="115"/>
      <c r="R238" s="116"/>
      <c r="S238" s="117"/>
      <c r="T238" s="84">
        <f t="shared" si="12"/>
        <v>-5.3861908581402504</v>
      </c>
    </row>
    <row r="239" spans="1:20" hidden="1" outlineLevel="2">
      <c r="A239" s="1" t="s">
        <v>32</v>
      </c>
      <c r="B239" s="15" t="s">
        <v>33</v>
      </c>
      <c r="C239" s="15" t="s">
        <v>113</v>
      </c>
      <c r="D239" s="94" t="s">
        <v>106</v>
      </c>
      <c r="E239" s="102">
        <v>8268.51</v>
      </c>
      <c r="F239" s="16">
        <v>379.935</v>
      </c>
      <c r="G239" s="17">
        <f t="shared" si="13"/>
        <v>4.5949633005221013</v>
      </c>
      <c r="H239" s="18">
        <v>274.70999999999998</v>
      </c>
      <c r="I239" s="17">
        <f t="shared" si="14"/>
        <v>3.3223640051230507</v>
      </c>
      <c r="J239" s="18">
        <v>105.22499999999999</v>
      </c>
      <c r="K239" s="103">
        <f t="shared" si="15"/>
        <v>1.2725992953990501</v>
      </c>
      <c r="L239" s="97">
        <v>28</v>
      </c>
      <c r="M239" s="19" t="s">
        <v>33</v>
      </c>
      <c r="N239" s="19" t="s">
        <v>106</v>
      </c>
      <c r="O239" s="19">
        <v>5925.97</v>
      </c>
      <c r="P239" s="68">
        <v>434.6</v>
      </c>
      <c r="Q239" s="115"/>
      <c r="R239" s="116"/>
      <c r="S239" s="117"/>
      <c r="T239" s="84">
        <f t="shared" si="12"/>
        <v>-4.5949633005221013</v>
      </c>
    </row>
    <row r="240" spans="1:20" hidden="1" outlineLevel="2">
      <c r="A240" s="1" t="s">
        <v>32</v>
      </c>
      <c r="B240" s="15" t="s">
        <v>33</v>
      </c>
      <c r="C240" s="15" t="s">
        <v>113</v>
      </c>
      <c r="D240" s="94" t="s">
        <v>107</v>
      </c>
      <c r="E240" s="102">
        <v>6501.62</v>
      </c>
      <c r="F240" s="16">
        <v>315.41500000000002</v>
      </c>
      <c r="G240" s="17">
        <f t="shared" si="13"/>
        <v>4.8513293609900305</v>
      </c>
      <c r="H240" s="18">
        <v>160.51499999999999</v>
      </c>
      <c r="I240" s="17">
        <f t="shared" si="14"/>
        <v>2.4688462260175155</v>
      </c>
      <c r="J240" s="18">
        <v>154.9</v>
      </c>
      <c r="K240" s="103">
        <f t="shared" si="15"/>
        <v>2.3824831349725146</v>
      </c>
      <c r="L240" s="97">
        <v>28</v>
      </c>
      <c r="M240" s="19" t="s">
        <v>33</v>
      </c>
      <c r="N240" s="19" t="s">
        <v>107</v>
      </c>
      <c r="O240" s="19">
        <v>4154.66</v>
      </c>
      <c r="P240" s="68">
        <v>280.2</v>
      </c>
      <c r="Q240" s="115"/>
      <c r="R240" s="116"/>
      <c r="S240" s="117"/>
      <c r="T240" s="84">
        <f t="shared" si="12"/>
        <v>-4.8513293609900305</v>
      </c>
    </row>
    <row r="241" spans="1:20" hidden="1" outlineLevel="2">
      <c r="A241" s="1" t="s">
        <v>32</v>
      </c>
      <c r="B241" s="15" t="s">
        <v>33</v>
      </c>
      <c r="C241" s="15" t="s">
        <v>113</v>
      </c>
      <c r="D241" s="94" t="s">
        <v>108</v>
      </c>
      <c r="E241" s="102">
        <v>7502.4</v>
      </c>
      <c r="F241" s="16">
        <v>650.31380000000001</v>
      </c>
      <c r="G241" s="17">
        <f t="shared" si="13"/>
        <v>8.6680768820644065</v>
      </c>
      <c r="H241" s="18">
        <v>240.56379999999999</v>
      </c>
      <c r="I241" s="17">
        <f t="shared" si="14"/>
        <v>3.206491256131371</v>
      </c>
      <c r="J241" s="18">
        <v>409.75</v>
      </c>
      <c r="K241" s="103">
        <f t="shared" si="15"/>
        <v>5.4615856259330346</v>
      </c>
      <c r="L241" s="97">
        <v>28</v>
      </c>
      <c r="M241" s="19" t="s">
        <v>33</v>
      </c>
      <c r="N241" s="19" t="s">
        <v>108</v>
      </c>
      <c r="O241" s="19">
        <v>5429.2</v>
      </c>
      <c r="P241" s="68">
        <v>418.67</v>
      </c>
      <c r="Q241" s="115"/>
      <c r="R241" s="116"/>
      <c r="S241" s="117"/>
      <c r="T241" s="84">
        <f t="shared" si="12"/>
        <v>-8.6680768820644065</v>
      </c>
    </row>
    <row r="242" spans="1:20" hidden="1" outlineLevel="2">
      <c r="A242" s="1" t="s">
        <v>32</v>
      </c>
      <c r="B242" s="15" t="s">
        <v>33</v>
      </c>
      <c r="C242" s="15" t="s">
        <v>113</v>
      </c>
      <c r="D242" s="94" t="s">
        <v>109</v>
      </c>
      <c r="E242" s="102">
        <v>4225.2</v>
      </c>
      <c r="F242" s="16">
        <v>336.03070000000002</v>
      </c>
      <c r="G242" s="17">
        <f t="shared" si="13"/>
        <v>7.9530128751301712</v>
      </c>
      <c r="H242" s="18">
        <v>140.63069999999999</v>
      </c>
      <c r="I242" s="17">
        <f t="shared" si="14"/>
        <v>3.3283797216699802</v>
      </c>
      <c r="J242" s="18">
        <v>195.4</v>
      </c>
      <c r="K242" s="103">
        <f t="shared" si="15"/>
        <v>4.6246331534601914</v>
      </c>
      <c r="L242" s="97">
        <v>28</v>
      </c>
      <c r="M242" s="19" t="s">
        <v>33</v>
      </c>
      <c r="N242" s="19" t="s">
        <v>109</v>
      </c>
      <c r="O242" s="19">
        <v>3293.63</v>
      </c>
      <c r="P242" s="68">
        <v>237.27</v>
      </c>
      <c r="Q242" s="115"/>
      <c r="R242" s="116"/>
      <c r="S242" s="117"/>
      <c r="T242" s="84">
        <f t="shared" si="12"/>
        <v>-7.9530128751301712</v>
      </c>
    </row>
    <row r="243" spans="1:20" hidden="1" outlineLevel="2">
      <c r="A243" s="1" t="s">
        <v>32</v>
      </c>
      <c r="B243" s="15" t="s">
        <v>33</v>
      </c>
      <c r="C243" s="15" t="s">
        <v>113</v>
      </c>
      <c r="D243" s="94" t="s">
        <v>110</v>
      </c>
      <c r="E243" s="102">
        <v>53</v>
      </c>
      <c r="F243" s="16">
        <v>0</v>
      </c>
      <c r="G243" s="17">
        <f t="shared" si="13"/>
        <v>0</v>
      </c>
      <c r="H243" s="18">
        <v>0</v>
      </c>
      <c r="I243" s="17">
        <f t="shared" si="14"/>
        <v>0</v>
      </c>
      <c r="J243" s="18">
        <v>0</v>
      </c>
      <c r="K243" s="103">
        <f t="shared" si="15"/>
        <v>0</v>
      </c>
      <c r="L243" s="97">
        <v>28</v>
      </c>
      <c r="M243" s="19" t="s">
        <v>33</v>
      </c>
      <c r="N243" s="19" t="s">
        <v>110</v>
      </c>
      <c r="O243" s="19">
        <v>114</v>
      </c>
      <c r="P243" s="68">
        <v>0</v>
      </c>
      <c r="Q243" s="115"/>
      <c r="R243" s="116"/>
      <c r="S243" s="117"/>
      <c r="T243" s="84">
        <f t="shared" si="12"/>
        <v>0</v>
      </c>
    </row>
    <row r="244" spans="1:20" outlineLevel="1" collapsed="1">
      <c r="B244" s="20" t="s">
        <v>149</v>
      </c>
      <c r="C244" s="21" t="s">
        <v>113</v>
      </c>
      <c r="D244" s="94"/>
      <c r="E244" s="102">
        <f>SUBTOTAL(9,E237:E243)</f>
        <v>28533.039999999997</v>
      </c>
      <c r="F244" s="16">
        <f>SUBTOTAL(9,F237:F243)</f>
        <v>1788.4655</v>
      </c>
      <c r="G244" s="17">
        <f t="shared" si="13"/>
        <v>6.2680510033280719</v>
      </c>
      <c r="H244" s="18">
        <f>SUBTOTAL(9,H237:H243)</f>
        <v>883.64449999999988</v>
      </c>
      <c r="I244" s="17">
        <f t="shared" si="14"/>
        <v>3.096916767368636</v>
      </c>
      <c r="J244" s="18">
        <f>SUBTOTAL(9,J237:J243)</f>
        <v>904.82100000000003</v>
      </c>
      <c r="K244" s="103">
        <f t="shared" si="15"/>
        <v>3.1711342359594354</v>
      </c>
      <c r="L244" s="97"/>
      <c r="M244" s="19"/>
      <c r="N244" s="19"/>
      <c r="O244" s="19">
        <f>SUBTOTAL(9,O237:O243)</f>
        <v>19752.2</v>
      </c>
      <c r="P244" s="68">
        <f>SUBTOTAL(9,P237:P243)</f>
        <v>1399.16</v>
      </c>
      <c r="Q244" s="115">
        <v>9.1</v>
      </c>
      <c r="R244" s="116">
        <v>3.86</v>
      </c>
      <c r="S244" s="117">
        <v>5.24</v>
      </c>
      <c r="T244" s="84">
        <f t="shared" si="12"/>
        <v>2.8319489966719278</v>
      </c>
    </row>
    <row r="245" spans="1:20" hidden="1" outlineLevel="2">
      <c r="A245" s="1" t="s">
        <v>34</v>
      </c>
      <c r="B245" s="15" t="s">
        <v>35</v>
      </c>
      <c r="C245" s="15" t="s">
        <v>113</v>
      </c>
      <c r="D245" s="94" t="s">
        <v>105</v>
      </c>
      <c r="E245" s="102">
        <v>294.7</v>
      </c>
      <c r="F245" s="16">
        <v>2</v>
      </c>
      <c r="G245" s="17">
        <f t="shared" si="13"/>
        <v>0.67865626060400408</v>
      </c>
      <c r="H245" s="18">
        <v>2</v>
      </c>
      <c r="I245" s="17">
        <f t="shared" si="14"/>
        <v>0.67865626060400408</v>
      </c>
      <c r="J245" s="18">
        <v>0</v>
      </c>
      <c r="K245" s="103">
        <f t="shared" si="15"/>
        <v>0</v>
      </c>
      <c r="L245" s="97">
        <v>30</v>
      </c>
      <c r="M245" s="19" t="s">
        <v>35</v>
      </c>
      <c r="N245" s="19" t="s">
        <v>105</v>
      </c>
      <c r="O245" s="19">
        <v>163.07</v>
      </c>
      <c r="P245" s="68">
        <v>16.5</v>
      </c>
      <c r="Q245" s="115"/>
      <c r="R245" s="116"/>
      <c r="S245" s="117"/>
      <c r="T245" s="84">
        <f t="shared" si="12"/>
        <v>-0.67865626060400408</v>
      </c>
    </row>
    <row r="246" spans="1:20" hidden="1" outlineLevel="2">
      <c r="A246" s="1" t="s">
        <v>34</v>
      </c>
      <c r="B246" s="15" t="s">
        <v>35</v>
      </c>
      <c r="C246" s="15" t="s">
        <v>113</v>
      </c>
      <c r="D246" s="94" t="s">
        <v>106</v>
      </c>
      <c r="E246" s="102">
        <v>1049.73</v>
      </c>
      <c r="F246" s="16">
        <v>16.63</v>
      </c>
      <c r="G246" s="17">
        <f t="shared" si="13"/>
        <v>1.5842168938679471</v>
      </c>
      <c r="H246" s="18">
        <v>16.63</v>
      </c>
      <c r="I246" s="17">
        <f t="shared" si="14"/>
        <v>1.5842168938679471</v>
      </c>
      <c r="J246" s="18">
        <v>0</v>
      </c>
      <c r="K246" s="103">
        <f t="shared" si="15"/>
        <v>0</v>
      </c>
      <c r="L246" s="97">
        <v>30</v>
      </c>
      <c r="M246" s="19" t="s">
        <v>35</v>
      </c>
      <c r="N246" s="19" t="s">
        <v>106</v>
      </c>
      <c r="O246" s="19">
        <v>696.13</v>
      </c>
      <c r="P246" s="68">
        <v>31.6</v>
      </c>
      <c r="Q246" s="115"/>
      <c r="R246" s="116"/>
      <c r="S246" s="117"/>
      <c r="T246" s="84">
        <f t="shared" si="12"/>
        <v>-1.5842168938679471</v>
      </c>
    </row>
    <row r="247" spans="1:20" hidden="1" outlineLevel="2">
      <c r="A247" s="1" t="s">
        <v>34</v>
      </c>
      <c r="B247" s="15" t="s">
        <v>35</v>
      </c>
      <c r="C247" s="15" t="s">
        <v>113</v>
      </c>
      <c r="D247" s="94" t="s">
        <v>107</v>
      </c>
      <c r="E247" s="102">
        <v>1568.77</v>
      </c>
      <c r="F247" s="16">
        <v>58.7</v>
      </c>
      <c r="G247" s="17">
        <f t="shared" si="13"/>
        <v>3.7417849652912794</v>
      </c>
      <c r="H247" s="18">
        <v>29.9</v>
      </c>
      <c r="I247" s="17">
        <f t="shared" si="14"/>
        <v>1.9059517966304813</v>
      </c>
      <c r="J247" s="18">
        <v>28.8</v>
      </c>
      <c r="K247" s="103">
        <f t="shared" si="15"/>
        <v>1.835833168660798</v>
      </c>
      <c r="L247" s="97">
        <v>30</v>
      </c>
      <c r="M247" s="19" t="s">
        <v>35</v>
      </c>
      <c r="N247" s="19" t="s">
        <v>107</v>
      </c>
      <c r="O247" s="19">
        <v>1455.71</v>
      </c>
      <c r="P247" s="68">
        <v>45.7</v>
      </c>
      <c r="Q247" s="115"/>
      <c r="R247" s="116"/>
      <c r="S247" s="117"/>
      <c r="T247" s="84">
        <f t="shared" si="12"/>
        <v>-3.7417849652912794</v>
      </c>
    </row>
    <row r="248" spans="1:20" hidden="1" outlineLevel="2">
      <c r="A248" s="1" t="s">
        <v>34</v>
      </c>
      <c r="B248" s="15" t="s">
        <v>35</v>
      </c>
      <c r="C248" s="15" t="s">
        <v>113</v>
      </c>
      <c r="D248" s="94" t="s">
        <v>108</v>
      </c>
      <c r="E248" s="102">
        <v>1115.92</v>
      </c>
      <c r="F248" s="16">
        <v>63.213700000000003</v>
      </c>
      <c r="G248" s="17">
        <f t="shared" si="13"/>
        <v>5.6647161086816258</v>
      </c>
      <c r="H248" s="18">
        <v>35.813699999999997</v>
      </c>
      <c r="I248" s="17">
        <f t="shared" si="14"/>
        <v>3.2093429636533082</v>
      </c>
      <c r="J248" s="18">
        <v>27.4</v>
      </c>
      <c r="K248" s="103">
        <f t="shared" si="15"/>
        <v>2.4553731450283172</v>
      </c>
      <c r="L248" s="97">
        <v>30</v>
      </c>
      <c r="M248" s="19" t="s">
        <v>35</v>
      </c>
      <c r="N248" s="19" t="s">
        <v>108</v>
      </c>
      <c r="O248" s="19">
        <v>1122.76</v>
      </c>
      <c r="P248" s="68">
        <v>107.1</v>
      </c>
      <c r="Q248" s="115"/>
      <c r="R248" s="116"/>
      <c r="S248" s="117"/>
      <c r="T248" s="84">
        <f t="shared" si="12"/>
        <v>-5.6647161086816258</v>
      </c>
    </row>
    <row r="249" spans="1:20" hidden="1" outlineLevel="2">
      <c r="A249" s="1" t="s">
        <v>34</v>
      </c>
      <c r="B249" s="15" t="s">
        <v>35</v>
      </c>
      <c r="C249" s="15" t="s">
        <v>113</v>
      </c>
      <c r="D249" s="94" t="s">
        <v>109</v>
      </c>
      <c r="E249" s="102">
        <v>576.32000000000005</v>
      </c>
      <c r="F249" s="16">
        <v>33.22</v>
      </c>
      <c r="G249" s="17">
        <f t="shared" si="13"/>
        <v>5.764158800666296</v>
      </c>
      <c r="H249" s="18">
        <v>12.2</v>
      </c>
      <c r="I249" s="17">
        <f t="shared" si="14"/>
        <v>2.1168795113825651</v>
      </c>
      <c r="J249" s="18">
        <v>21.02</v>
      </c>
      <c r="K249" s="103">
        <f t="shared" si="15"/>
        <v>3.6472792892837309</v>
      </c>
      <c r="L249" s="97">
        <v>30</v>
      </c>
      <c r="M249" s="19" t="s">
        <v>35</v>
      </c>
      <c r="N249" s="19" t="s">
        <v>109</v>
      </c>
      <c r="O249" s="19">
        <v>632.6</v>
      </c>
      <c r="P249" s="68">
        <v>154.78</v>
      </c>
      <c r="Q249" s="115"/>
      <c r="R249" s="116"/>
      <c r="S249" s="117"/>
      <c r="T249" s="84">
        <f t="shared" si="12"/>
        <v>-5.764158800666296</v>
      </c>
    </row>
    <row r="250" spans="1:20" outlineLevel="1" collapsed="1">
      <c r="B250" s="20" t="s">
        <v>150</v>
      </c>
      <c r="C250" s="21" t="s">
        <v>113</v>
      </c>
      <c r="D250" s="94"/>
      <c r="E250" s="102">
        <f>SUBTOTAL(9,E245:E249)</f>
        <v>4605.4399999999996</v>
      </c>
      <c r="F250" s="16">
        <f>SUBTOTAL(9,F245:F249)</f>
        <v>173.7637</v>
      </c>
      <c r="G250" s="17">
        <f t="shared" si="13"/>
        <v>3.7730097449972209</v>
      </c>
      <c r="H250" s="18">
        <f>SUBTOTAL(9,H245:H249)</f>
        <v>96.543700000000001</v>
      </c>
      <c r="I250" s="17">
        <f t="shared" si="14"/>
        <v>2.0962969879099504</v>
      </c>
      <c r="J250" s="18">
        <f>SUBTOTAL(9,J245:J249)</f>
        <v>77.22</v>
      </c>
      <c r="K250" s="103">
        <f t="shared" si="15"/>
        <v>1.6767127570872709</v>
      </c>
      <c r="L250" s="97"/>
      <c r="M250" s="19"/>
      <c r="N250" s="19"/>
      <c r="O250" s="19">
        <f>SUBTOTAL(9,O245:O249)</f>
        <v>4070.27</v>
      </c>
      <c r="P250" s="68">
        <f>SUBTOTAL(9,P245:P249)</f>
        <v>355.68</v>
      </c>
      <c r="Q250" s="115">
        <v>4.84</v>
      </c>
      <c r="R250" s="116">
        <v>2.54</v>
      </c>
      <c r="S250" s="117">
        <v>2.29</v>
      </c>
      <c r="T250" s="84">
        <f t="shared" si="12"/>
        <v>1.066990255002779</v>
      </c>
    </row>
    <row r="251" spans="1:20" hidden="1" outlineLevel="2">
      <c r="A251" s="1" t="s">
        <v>44</v>
      </c>
      <c r="B251" s="15" t="s">
        <v>45</v>
      </c>
      <c r="C251" s="15" t="s">
        <v>113</v>
      </c>
      <c r="D251" s="94" t="s">
        <v>105</v>
      </c>
      <c r="E251" s="102">
        <v>457.5</v>
      </c>
      <c r="F251" s="16">
        <v>14.5</v>
      </c>
      <c r="G251" s="17">
        <f t="shared" si="13"/>
        <v>3.1693989071038251</v>
      </c>
      <c r="H251" s="18">
        <v>14.5</v>
      </c>
      <c r="I251" s="17">
        <f t="shared" si="14"/>
        <v>3.1693989071038251</v>
      </c>
      <c r="J251" s="18">
        <v>0</v>
      </c>
      <c r="K251" s="103">
        <f t="shared" si="15"/>
        <v>0</v>
      </c>
      <c r="L251" s="97">
        <v>43</v>
      </c>
      <c r="M251" s="19" t="s">
        <v>45</v>
      </c>
      <c r="N251" s="19" t="s">
        <v>105</v>
      </c>
      <c r="O251" s="19">
        <v>236</v>
      </c>
      <c r="P251" s="68">
        <v>9</v>
      </c>
      <c r="Q251" s="115"/>
      <c r="R251" s="116"/>
      <c r="S251" s="117"/>
      <c r="T251" s="84">
        <f t="shared" si="12"/>
        <v>-3.1693989071038251</v>
      </c>
    </row>
    <row r="252" spans="1:20" hidden="1" outlineLevel="2">
      <c r="A252" s="1" t="s">
        <v>44</v>
      </c>
      <c r="B252" s="15" t="s">
        <v>45</v>
      </c>
      <c r="C252" s="15" t="s">
        <v>113</v>
      </c>
      <c r="D252" s="94" t="s">
        <v>106</v>
      </c>
      <c r="E252" s="102">
        <v>1176.5</v>
      </c>
      <c r="F252" s="16">
        <v>18</v>
      </c>
      <c r="G252" s="17">
        <f t="shared" si="13"/>
        <v>1.529961750956226</v>
      </c>
      <c r="H252" s="18">
        <v>18</v>
      </c>
      <c r="I252" s="17">
        <f t="shared" si="14"/>
        <v>1.529961750956226</v>
      </c>
      <c r="J252" s="18">
        <v>0</v>
      </c>
      <c r="K252" s="103">
        <f t="shared" si="15"/>
        <v>0</v>
      </c>
      <c r="L252" s="97">
        <v>43</v>
      </c>
      <c r="M252" s="19" t="s">
        <v>45</v>
      </c>
      <c r="N252" s="19" t="s">
        <v>106</v>
      </c>
      <c r="O252" s="19">
        <v>1051</v>
      </c>
      <c r="P252" s="68">
        <v>23</v>
      </c>
      <c r="Q252" s="115"/>
      <c r="R252" s="116"/>
      <c r="S252" s="117"/>
      <c r="T252" s="84">
        <f t="shared" si="12"/>
        <v>-1.529961750956226</v>
      </c>
    </row>
    <row r="253" spans="1:20" hidden="1" outlineLevel="2">
      <c r="A253" s="1" t="s">
        <v>44</v>
      </c>
      <c r="B253" s="15" t="s">
        <v>45</v>
      </c>
      <c r="C253" s="15" t="s">
        <v>113</v>
      </c>
      <c r="D253" s="94" t="s">
        <v>107</v>
      </c>
      <c r="E253" s="102">
        <v>471.61</v>
      </c>
      <c r="F253" s="16">
        <v>7.6559999999999997</v>
      </c>
      <c r="G253" s="17">
        <f t="shared" si="13"/>
        <v>1.6233752464960454</v>
      </c>
      <c r="H253" s="18">
        <v>7.6559999999999997</v>
      </c>
      <c r="I253" s="17">
        <f t="shared" si="14"/>
        <v>1.6233752464960454</v>
      </c>
      <c r="J253" s="18">
        <v>0</v>
      </c>
      <c r="K253" s="103">
        <f t="shared" si="15"/>
        <v>0</v>
      </c>
      <c r="L253" s="97">
        <v>43</v>
      </c>
      <c r="M253" s="19" t="s">
        <v>45</v>
      </c>
      <c r="N253" s="19" t="s">
        <v>107</v>
      </c>
      <c r="O253" s="19">
        <v>451.15</v>
      </c>
      <c r="P253" s="68">
        <v>15</v>
      </c>
      <c r="Q253" s="115"/>
      <c r="R253" s="116"/>
      <c r="S253" s="117"/>
      <c r="T253" s="84">
        <f t="shared" si="12"/>
        <v>-1.6233752464960454</v>
      </c>
    </row>
    <row r="254" spans="1:20" hidden="1" outlineLevel="2">
      <c r="A254" s="1" t="s">
        <v>44</v>
      </c>
      <c r="B254" s="15" t="s">
        <v>45</v>
      </c>
      <c r="C254" s="15" t="s">
        <v>113</v>
      </c>
      <c r="D254" s="94" t="s">
        <v>108</v>
      </c>
      <c r="E254" s="102">
        <v>525</v>
      </c>
      <c r="F254" s="16">
        <v>87.5</v>
      </c>
      <c r="G254" s="17">
        <f t="shared" si="13"/>
        <v>16.666666666666668</v>
      </c>
      <c r="H254" s="18">
        <v>26</v>
      </c>
      <c r="I254" s="17">
        <f t="shared" si="14"/>
        <v>4.9523809523809526</v>
      </c>
      <c r="J254" s="18">
        <v>61.5</v>
      </c>
      <c r="K254" s="103">
        <f t="shared" si="15"/>
        <v>11.714285714285714</v>
      </c>
      <c r="L254" s="97">
        <v>43</v>
      </c>
      <c r="M254" s="19" t="s">
        <v>45</v>
      </c>
      <c r="N254" s="19" t="s">
        <v>108</v>
      </c>
      <c r="O254" s="19">
        <v>534</v>
      </c>
      <c r="P254" s="68">
        <v>30</v>
      </c>
      <c r="Q254" s="115"/>
      <c r="R254" s="116"/>
      <c r="S254" s="117"/>
      <c r="T254" s="84">
        <f t="shared" si="12"/>
        <v>-16.666666666666668</v>
      </c>
    </row>
    <row r="255" spans="1:20" hidden="1" outlineLevel="2">
      <c r="A255" s="1" t="s">
        <v>44</v>
      </c>
      <c r="B255" s="15" t="s">
        <v>45</v>
      </c>
      <c r="C255" s="15" t="s">
        <v>113</v>
      </c>
      <c r="D255" s="94" t="s">
        <v>109</v>
      </c>
      <c r="E255" s="102">
        <v>84.5</v>
      </c>
      <c r="F255" s="16">
        <v>2.1</v>
      </c>
      <c r="G255" s="17">
        <f t="shared" si="13"/>
        <v>2.4852071005917158</v>
      </c>
      <c r="H255" s="18">
        <v>2.1</v>
      </c>
      <c r="I255" s="17">
        <f t="shared" si="14"/>
        <v>2.4852071005917158</v>
      </c>
      <c r="J255" s="18">
        <v>0</v>
      </c>
      <c r="K255" s="103">
        <f t="shared" si="15"/>
        <v>0</v>
      </c>
      <c r="L255" s="97">
        <v>43</v>
      </c>
      <c r="M255" s="19" t="s">
        <v>45</v>
      </c>
      <c r="N255" s="19" t="s">
        <v>109</v>
      </c>
      <c r="O255" s="19">
        <v>77.3</v>
      </c>
      <c r="P255" s="68">
        <v>5.0999999999999996</v>
      </c>
      <c r="Q255" s="115"/>
      <c r="R255" s="116"/>
      <c r="S255" s="117"/>
      <c r="T255" s="84">
        <f t="shared" si="12"/>
        <v>-2.4852071005917158</v>
      </c>
    </row>
    <row r="256" spans="1:20" outlineLevel="1" collapsed="1">
      <c r="B256" s="20" t="s">
        <v>151</v>
      </c>
      <c r="C256" s="21" t="s">
        <v>113</v>
      </c>
      <c r="D256" s="94"/>
      <c r="E256" s="102">
        <f>SUBTOTAL(9,E251:E255)</f>
        <v>2715.11</v>
      </c>
      <c r="F256" s="16">
        <f>SUBTOTAL(9,F251:F255)</f>
        <v>129.756</v>
      </c>
      <c r="G256" s="17">
        <f t="shared" si="13"/>
        <v>4.7790328936949145</v>
      </c>
      <c r="H256" s="18">
        <f>SUBTOTAL(9,H251:H255)</f>
        <v>68.256</v>
      </c>
      <c r="I256" s="17">
        <f t="shared" si="14"/>
        <v>2.5139312956012834</v>
      </c>
      <c r="J256" s="18">
        <f>SUBTOTAL(9,J251:J255)</f>
        <v>61.5</v>
      </c>
      <c r="K256" s="103">
        <f t="shared" si="15"/>
        <v>2.2651015980936315</v>
      </c>
      <c r="L256" s="97"/>
      <c r="M256" s="19"/>
      <c r="N256" s="19"/>
      <c r="O256" s="19">
        <f>SUBTOTAL(9,O251:O255)</f>
        <v>2349.4500000000003</v>
      </c>
      <c r="P256" s="68">
        <f>SUBTOTAL(9,P251:P255)</f>
        <v>82.1</v>
      </c>
      <c r="Q256" s="115">
        <v>5.75</v>
      </c>
      <c r="R256" s="116">
        <v>3.27</v>
      </c>
      <c r="S256" s="117">
        <v>2.48</v>
      </c>
      <c r="T256" s="84">
        <f t="shared" si="12"/>
        <v>0.97096710630508554</v>
      </c>
    </row>
    <row r="257" spans="1:20" hidden="1" outlineLevel="2">
      <c r="A257" s="1" t="s">
        <v>98</v>
      </c>
      <c r="B257" s="15" t="s">
        <v>99</v>
      </c>
      <c r="C257" s="15" t="s">
        <v>115</v>
      </c>
      <c r="D257" s="94" t="s">
        <v>104</v>
      </c>
      <c r="E257" s="102">
        <v>45</v>
      </c>
      <c r="F257" s="16">
        <v>2</v>
      </c>
      <c r="G257" s="17">
        <f t="shared" si="13"/>
        <v>4.4444444444444446</v>
      </c>
      <c r="H257" s="18">
        <v>2</v>
      </c>
      <c r="I257" s="17">
        <f t="shared" si="14"/>
        <v>4.4444444444444446</v>
      </c>
      <c r="J257" s="18">
        <v>0</v>
      </c>
      <c r="K257" s="103">
        <f t="shared" si="15"/>
        <v>0</v>
      </c>
      <c r="L257" s="97" t="s">
        <v>98</v>
      </c>
      <c r="M257" s="19" t="s">
        <v>99</v>
      </c>
      <c r="N257" s="19" t="s">
        <v>104</v>
      </c>
      <c r="O257" s="19">
        <v>0</v>
      </c>
      <c r="P257" s="68">
        <v>0</v>
      </c>
      <c r="Q257" s="115"/>
      <c r="R257" s="116"/>
      <c r="S257" s="117"/>
      <c r="T257" s="84">
        <f t="shared" si="12"/>
        <v>-4.4444444444444446</v>
      </c>
    </row>
    <row r="258" spans="1:20" hidden="1" outlineLevel="2">
      <c r="A258" s="1" t="s">
        <v>98</v>
      </c>
      <c r="B258" s="15" t="s">
        <v>99</v>
      </c>
      <c r="C258" s="15" t="s">
        <v>115</v>
      </c>
      <c r="D258" s="94" t="s">
        <v>105</v>
      </c>
      <c r="E258" s="102">
        <v>556</v>
      </c>
      <c r="F258" s="16">
        <v>12</v>
      </c>
      <c r="G258" s="17">
        <f t="shared" si="13"/>
        <v>2.1582733812949639</v>
      </c>
      <c r="H258" s="18">
        <v>7</v>
      </c>
      <c r="I258" s="17">
        <f t="shared" si="14"/>
        <v>1.2589928057553956</v>
      </c>
      <c r="J258" s="18">
        <v>5</v>
      </c>
      <c r="K258" s="103">
        <f t="shared" si="15"/>
        <v>0.89928057553956831</v>
      </c>
      <c r="L258" s="97" t="s">
        <v>98</v>
      </c>
      <c r="M258" s="19" t="s">
        <v>99</v>
      </c>
      <c r="N258" s="19" t="s">
        <v>105</v>
      </c>
      <c r="O258" s="19">
        <v>411</v>
      </c>
      <c r="P258" s="68">
        <v>19.8</v>
      </c>
      <c r="Q258" s="115"/>
      <c r="R258" s="116"/>
      <c r="S258" s="117"/>
      <c r="T258" s="84">
        <f t="shared" si="12"/>
        <v>-2.1582733812949639</v>
      </c>
    </row>
    <row r="259" spans="1:20" hidden="1" outlineLevel="2">
      <c r="A259" s="1" t="s">
        <v>98</v>
      </c>
      <c r="B259" s="15" t="s">
        <v>99</v>
      </c>
      <c r="C259" s="15" t="s">
        <v>115</v>
      </c>
      <c r="D259" s="94" t="s">
        <v>106</v>
      </c>
      <c r="E259" s="102">
        <v>2055.6</v>
      </c>
      <c r="F259" s="16">
        <v>100.1</v>
      </c>
      <c r="G259" s="17">
        <f t="shared" si="13"/>
        <v>4.869624440552637</v>
      </c>
      <c r="H259" s="18">
        <v>50</v>
      </c>
      <c r="I259" s="17">
        <f t="shared" si="14"/>
        <v>2.4323798404358827</v>
      </c>
      <c r="J259" s="18">
        <v>50.1</v>
      </c>
      <c r="K259" s="103">
        <f t="shared" si="15"/>
        <v>2.4372446001167543</v>
      </c>
      <c r="L259" s="97" t="s">
        <v>98</v>
      </c>
      <c r="M259" s="19" t="s">
        <v>99</v>
      </c>
      <c r="N259" s="19" t="s">
        <v>106</v>
      </c>
      <c r="O259" s="19">
        <v>1373</v>
      </c>
      <c r="P259" s="68">
        <v>138</v>
      </c>
      <c r="Q259" s="115"/>
      <c r="R259" s="116"/>
      <c r="S259" s="117"/>
      <c r="T259" s="84">
        <f t="shared" si="12"/>
        <v>-4.869624440552637</v>
      </c>
    </row>
    <row r="260" spans="1:20" hidden="1" outlineLevel="2">
      <c r="A260" s="1" t="s">
        <v>98</v>
      </c>
      <c r="B260" s="15" t="s">
        <v>99</v>
      </c>
      <c r="C260" s="15" t="s">
        <v>115</v>
      </c>
      <c r="D260" s="94" t="s">
        <v>107</v>
      </c>
      <c r="E260" s="102">
        <v>3208.39</v>
      </c>
      <c r="F260" s="16">
        <v>327.2</v>
      </c>
      <c r="G260" s="17">
        <f t="shared" si="13"/>
        <v>10.198261433304555</v>
      </c>
      <c r="H260" s="18">
        <v>118</v>
      </c>
      <c r="I260" s="17">
        <f t="shared" si="14"/>
        <v>3.6778571183677795</v>
      </c>
      <c r="J260" s="18">
        <v>209.2</v>
      </c>
      <c r="K260" s="103">
        <f t="shared" si="15"/>
        <v>6.5204043149367754</v>
      </c>
      <c r="L260" s="97" t="s">
        <v>98</v>
      </c>
      <c r="M260" s="19" t="s">
        <v>99</v>
      </c>
      <c r="N260" s="19" t="s">
        <v>107</v>
      </c>
      <c r="O260" s="19">
        <v>2835.28</v>
      </c>
      <c r="P260" s="68">
        <v>177.4</v>
      </c>
      <c r="Q260" s="115"/>
      <c r="R260" s="116"/>
      <c r="S260" s="117"/>
      <c r="T260" s="84">
        <f t="shared" si="12"/>
        <v>-10.198261433304555</v>
      </c>
    </row>
    <row r="261" spans="1:20" hidden="1" outlineLevel="2">
      <c r="A261" s="1" t="s">
        <v>98</v>
      </c>
      <c r="B261" s="15" t="s">
        <v>99</v>
      </c>
      <c r="C261" s="15" t="s">
        <v>115</v>
      </c>
      <c r="D261" s="94" t="s">
        <v>108</v>
      </c>
      <c r="E261" s="102">
        <v>3642</v>
      </c>
      <c r="F261" s="16">
        <v>197.4</v>
      </c>
      <c r="G261" s="17">
        <f t="shared" si="13"/>
        <v>5.4200988467874796</v>
      </c>
      <c r="H261" s="18">
        <v>90.7</v>
      </c>
      <c r="I261" s="17">
        <f t="shared" si="14"/>
        <v>2.4903898956617243</v>
      </c>
      <c r="J261" s="18">
        <v>106.7</v>
      </c>
      <c r="K261" s="103">
        <f t="shared" si="15"/>
        <v>2.9297089511257552</v>
      </c>
      <c r="L261" s="97" t="s">
        <v>98</v>
      </c>
      <c r="M261" s="19" t="s">
        <v>99</v>
      </c>
      <c r="N261" s="19" t="s">
        <v>108</v>
      </c>
      <c r="O261" s="19">
        <v>3149.5</v>
      </c>
      <c r="P261" s="68">
        <v>160.19999999999999</v>
      </c>
      <c r="Q261" s="115"/>
      <c r="R261" s="116"/>
      <c r="S261" s="117"/>
      <c r="T261" s="84">
        <f t="shared" si="12"/>
        <v>-5.4200988467874796</v>
      </c>
    </row>
    <row r="262" spans="1:20" hidden="1" outlineLevel="2">
      <c r="A262" s="1" t="s">
        <v>98</v>
      </c>
      <c r="B262" s="15" t="s">
        <v>99</v>
      </c>
      <c r="C262" s="15" t="s">
        <v>115</v>
      </c>
      <c r="D262" s="94" t="s">
        <v>109</v>
      </c>
      <c r="E262" s="102">
        <v>1592.5</v>
      </c>
      <c r="F262" s="16">
        <v>147.9</v>
      </c>
      <c r="G262" s="17">
        <f t="shared" si="13"/>
        <v>9.2872841444270016</v>
      </c>
      <c r="H262" s="18">
        <v>53.8</v>
      </c>
      <c r="I262" s="17">
        <f t="shared" si="14"/>
        <v>3.3783359497645211</v>
      </c>
      <c r="J262" s="18">
        <v>94.1</v>
      </c>
      <c r="K262" s="103">
        <f t="shared" si="15"/>
        <v>5.9089481946624804</v>
      </c>
      <c r="L262" s="97" t="s">
        <v>98</v>
      </c>
      <c r="M262" s="19" t="s">
        <v>99</v>
      </c>
      <c r="N262" s="19" t="s">
        <v>109</v>
      </c>
      <c r="O262" s="19">
        <v>1672.3</v>
      </c>
      <c r="P262" s="68">
        <v>98.2</v>
      </c>
      <c r="Q262" s="115"/>
      <c r="R262" s="116"/>
      <c r="S262" s="117"/>
      <c r="T262" s="84">
        <f t="shared" si="12"/>
        <v>-9.2872841444270016</v>
      </c>
    </row>
    <row r="263" spans="1:20" outlineLevel="1" collapsed="1">
      <c r="B263" s="20" t="s">
        <v>152</v>
      </c>
      <c r="C263" s="21" t="s">
        <v>115</v>
      </c>
      <c r="D263" s="94"/>
      <c r="E263" s="102">
        <f>SUBTOTAL(9,E257:E262)</f>
        <v>11099.49</v>
      </c>
      <c r="F263" s="16">
        <f>SUBTOTAL(9,F257:F262)</f>
        <v>786.59999999999991</v>
      </c>
      <c r="G263" s="17">
        <f t="shared" si="13"/>
        <v>7.0868120967720127</v>
      </c>
      <c r="H263" s="18">
        <f>SUBTOTAL(9,H257:H262)</f>
        <v>321.5</v>
      </c>
      <c r="I263" s="17">
        <f t="shared" si="14"/>
        <v>2.8965294801833239</v>
      </c>
      <c r="J263" s="18">
        <f>SUBTOTAL(9,J257:J262)</f>
        <v>465.1</v>
      </c>
      <c r="K263" s="103">
        <f t="shared" si="15"/>
        <v>4.1902826165886902</v>
      </c>
      <c r="L263" s="97"/>
      <c r="M263" s="19"/>
      <c r="N263" s="19"/>
      <c r="O263" s="19">
        <f>SUBTOTAL(9,O257:O262)</f>
        <v>9441.08</v>
      </c>
      <c r="P263" s="68">
        <f>SUBTOTAL(9,P257:P262)</f>
        <v>593.6</v>
      </c>
      <c r="Q263" s="115">
        <v>6.13</v>
      </c>
      <c r="R263" s="116">
        <v>2.76</v>
      </c>
      <c r="S263" s="117">
        <v>3.37</v>
      </c>
      <c r="T263" s="84">
        <f t="shared" si="12"/>
        <v>-0.95681209677201284</v>
      </c>
    </row>
    <row r="264" spans="1:20" hidden="1" outlineLevel="2">
      <c r="A264" s="1" t="s">
        <v>100</v>
      </c>
      <c r="B264" s="15" t="s">
        <v>101</v>
      </c>
      <c r="C264" s="15" t="s">
        <v>115</v>
      </c>
      <c r="D264" s="94" t="s">
        <v>105</v>
      </c>
      <c r="E264" s="102">
        <v>179</v>
      </c>
      <c r="F264" s="16">
        <v>11</v>
      </c>
      <c r="G264" s="17">
        <f t="shared" si="13"/>
        <v>6.1452513966480451</v>
      </c>
      <c r="H264" s="18">
        <v>11</v>
      </c>
      <c r="I264" s="17">
        <f t="shared" si="14"/>
        <v>6.1452513966480451</v>
      </c>
      <c r="J264" s="18">
        <v>0</v>
      </c>
      <c r="K264" s="103">
        <f t="shared" si="15"/>
        <v>0</v>
      </c>
      <c r="L264" s="97" t="s">
        <v>100</v>
      </c>
      <c r="M264" s="19" t="s">
        <v>101</v>
      </c>
      <c r="N264" s="19" t="s">
        <v>105</v>
      </c>
      <c r="O264" s="19">
        <v>153</v>
      </c>
      <c r="P264" s="68">
        <v>4</v>
      </c>
      <c r="Q264" s="115"/>
      <c r="R264" s="116"/>
      <c r="S264" s="117"/>
      <c r="T264" s="84">
        <f t="shared" si="12"/>
        <v>-6.1452513966480451</v>
      </c>
    </row>
    <row r="265" spans="1:20" hidden="1" outlineLevel="2">
      <c r="A265" s="1" t="s">
        <v>100</v>
      </c>
      <c r="B265" s="15" t="s">
        <v>101</v>
      </c>
      <c r="C265" s="15" t="s">
        <v>115</v>
      </c>
      <c r="D265" s="94" t="s">
        <v>106</v>
      </c>
      <c r="E265" s="102">
        <v>707.8</v>
      </c>
      <c r="F265" s="16">
        <v>26</v>
      </c>
      <c r="G265" s="17">
        <f t="shared" si="13"/>
        <v>3.6733540548177452</v>
      </c>
      <c r="H265" s="18">
        <v>16</v>
      </c>
      <c r="I265" s="17">
        <f t="shared" si="14"/>
        <v>2.2605255721955357</v>
      </c>
      <c r="J265" s="18">
        <v>10</v>
      </c>
      <c r="K265" s="103">
        <f t="shared" si="15"/>
        <v>1.4128284826222097</v>
      </c>
      <c r="L265" s="97" t="s">
        <v>100</v>
      </c>
      <c r="M265" s="19" t="s">
        <v>101</v>
      </c>
      <c r="N265" s="19" t="s">
        <v>106</v>
      </c>
      <c r="O265" s="19">
        <v>589.6</v>
      </c>
      <c r="P265" s="68">
        <v>16</v>
      </c>
      <c r="Q265" s="115"/>
      <c r="R265" s="116"/>
      <c r="S265" s="117"/>
      <c r="T265" s="84">
        <f t="shared" si="12"/>
        <v>-3.6733540548177452</v>
      </c>
    </row>
    <row r="266" spans="1:20" hidden="1" outlineLevel="2">
      <c r="A266" s="1" t="s">
        <v>100</v>
      </c>
      <c r="B266" s="15" t="s">
        <v>101</v>
      </c>
      <c r="C266" s="15" t="s">
        <v>115</v>
      </c>
      <c r="D266" s="94" t="s">
        <v>107</v>
      </c>
      <c r="E266" s="102">
        <v>1232</v>
      </c>
      <c r="F266" s="16">
        <v>93</v>
      </c>
      <c r="G266" s="17">
        <f t="shared" si="13"/>
        <v>7.5487012987012987</v>
      </c>
      <c r="H266" s="18">
        <v>22</v>
      </c>
      <c r="I266" s="17">
        <f t="shared" si="14"/>
        <v>1.7857142857142858</v>
      </c>
      <c r="J266" s="18">
        <v>71</v>
      </c>
      <c r="K266" s="103">
        <f t="shared" si="15"/>
        <v>5.7629870129870131</v>
      </c>
      <c r="L266" s="97" t="s">
        <v>100</v>
      </c>
      <c r="M266" s="19" t="s">
        <v>101</v>
      </c>
      <c r="N266" s="19" t="s">
        <v>107</v>
      </c>
      <c r="O266" s="19">
        <v>1146.5</v>
      </c>
      <c r="P266" s="68">
        <v>46</v>
      </c>
      <c r="Q266" s="115"/>
      <c r="R266" s="116"/>
      <c r="S266" s="117"/>
      <c r="T266" s="84">
        <f t="shared" ref="T266:T329" si="16">Q266-G266</f>
        <v>-7.5487012987012987</v>
      </c>
    </row>
    <row r="267" spans="1:20" hidden="1" outlineLevel="2">
      <c r="A267" s="1" t="s">
        <v>100</v>
      </c>
      <c r="B267" s="15" t="s">
        <v>101</v>
      </c>
      <c r="C267" s="15" t="s">
        <v>115</v>
      </c>
      <c r="D267" s="94" t="s">
        <v>108</v>
      </c>
      <c r="E267" s="102">
        <v>2621.5</v>
      </c>
      <c r="F267" s="16">
        <v>306</v>
      </c>
      <c r="G267" s="17">
        <f t="shared" ref="G267:G330" si="17">F267*100/E267</f>
        <v>11.672706465763875</v>
      </c>
      <c r="H267" s="18">
        <v>114.5</v>
      </c>
      <c r="I267" s="17">
        <f t="shared" ref="I267:I330" si="18">H267*100/E267</f>
        <v>4.3677283997711234</v>
      </c>
      <c r="J267" s="18">
        <v>191.5</v>
      </c>
      <c r="K267" s="103">
        <f t="shared" ref="K267:K330" si="19">J267*100/E267</f>
        <v>7.3049780659927519</v>
      </c>
      <c r="L267" s="97" t="s">
        <v>100</v>
      </c>
      <c r="M267" s="19" t="s">
        <v>101</v>
      </c>
      <c r="N267" s="19" t="s">
        <v>108</v>
      </c>
      <c r="O267" s="19">
        <v>3013.2</v>
      </c>
      <c r="P267" s="68">
        <v>313.7</v>
      </c>
      <c r="Q267" s="115"/>
      <c r="R267" s="116"/>
      <c r="S267" s="117"/>
      <c r="T267" s="84">
        <f t="shared" si="16"/>
        <v>-11.672706465763875</v>
      </c>
    </row>
    <row r="268" spans="1:20" hidden="1" outlineLevel="2">
      <c r="A268" s="1" t="s">
        <v>100</v>
      </c>
      <c r="B268" s="15" t="s">
        <v>101</v>
      </c>
      <c r="C268" s="15" t="s">
        <v>115</v>
      </c>
      <c r="D268" s="94" t="s">
        <v>109</v>
      </c>
      <c r="E268" s="102">
        <v>1003</v>
      </c>
      <c r="F268" s="16">
        <v>66</v>
      </c>
      <c r="G268" s="17">
        <f t="shared" si="17"/>
        <v>6.5802592223330008</v>
      </c>
      <c r="H268" s="18">
        <v>34</v>
      </c>
      <c r="I268" s="17">
        <f t="shared" si="18"/>
        <v>3.3898305084745761</v>
      </c>
      <c r="J268" s="18">
        <v>32</v>
      </c>
      <c r="K268" s="103">
        <f t="shared" si="19"/>
        <v>3.1904287138584246</v>
      </c>
      <c r="L268" s="97" t="s">
        <v>100</v>
      </c>
      <c r="M268" s="19" t="s">
        <v>101</v>
      </c>
      <c r="N268" s="19" t="s">
        <v>109</v>
      </c>
      <c r="O268" s="19">
        <v>1525</v>
      </c>
      <c r="P268" s="68">
        <v>95</v>
      </c>
      <c r="Q268" s="115"/>
      <c r="R268" s="116"/>
      <c r="S268" s="117"/>
      <c r="T268" s="84">
        <f t="shared" si="16"/>
        <v>-6.5802592223330008</v>
      </c>
    </row>
    <row r="269" spans="1:20" outlineLevel="1" collapsed="1">
      <c r="B269" s="20" t="s">
        <v>153</v>
      </c>
      <c r="C269" s="21" t="s">
        <v>115</v>
      </c>
      <c r="D269" s="94"/>
      <c r="E269" s="102">
        <f>SUBTOTAL(9,E264:E268)</f>
        <v>5743.3</v>
      </c>
      <c r="F269" s="16">
        <f>SUBTOTAL(9,F264:F268)</f>
        <v>502</v>
      </c>
      <c r="G269" s="17">
        <f t="shared" si="17"/>
        <v>8.7406195044660731</v>
      </c>
      <c r="H269" s="18">
        <f>SUBTOTAL(9,H264:H268)</f>
        <v>197.5</v>
      </c>
      <c r="I269" s="17">
        <f t="shared" si="18"/>
        <v>3.4387895460797799</v>
      </c>
      <c r="J269" s="18">
        <f>SUBTOTAL(9,J264:J268)</f>
        <v>304.5</v>
      </c>
      <c r="K269" s="103">
        <f t="shared" si="19"/>
        <v>5.3018299583862936</v>
      </c>
      <c r="L269" s="97"/>
      <c r="M269" s="19"/>
      <c r="N269" s="19"/>
      <c r="O269" s="19">
        <f>SUBTOTAL(9,O264:O268)</f>
        <v>6427.2999999999993</v>
      </c>
      <c r="P269" s="68">
        <f>SUBTOTAL(9,P264:P268)</f>
        <v>474.7</v>
      </c>
      <c r="Q269" s="115">
        <v>5.58</v>
      </c>
      <c r="R269" s="116">
        <v>3.32</v>
      </c>
      <c r="S269" s="117">
        <v>2.25</v>
      </c>
      <c r="T269" s="84">
        <f t="shared" si="16"/>
        <v>-3.160619504466073</v>
      </c>
    </row>
    <row r="270" spans="1:20" hidden="1" outlineLevel="2">
      <c r="A270" s="1" t="s">
        <v>48</v>
      </c>
      <c r="B270" s="15" t="s">
        <v>49</v>
      </c>
      <c r="C270" s="15" t="s">
        <v>113</v>
      </c>
      <c r="D270" s="94" t="s">
        <v>105</v>
      </c>
      <c r="E270" s="102">
        <v>130</v>
      </c>
      <c r="F270" s="16">
        <v>4</v>
      </c>
      <c r="G270" s="17">
        <f t="shared" si="17"/>
        <v>3.0769230769230771</v>
      </c>
      <c r="H270" s="18">
        <v>4</v>
      </c>
      <c r="I270" s="17">
        <f t="shared" si="18"/>
        <v>3.0769230769230771</v>
      </c>
      <c r="J270" s="18">
        <v>0</v>
      </c>
      <c r="K270" s="103">
        <f t="shared" si="19"/>
        <v>0</v>
      </c>
      <c r="L270" s="97">
        <v>45</v>
      </c>
      <c r="M270" s="19" t="s">
        <v>49</v>
      </c>
      <c r="N270" s="19" t="s">
        <v>105</v>
      </c>
      <c r="O270" s="19">
        <v>111</v>
      </c>
      <c r="P270" s="68">
        <v>3</v>
      </c>
      <c r="Q270" s="115"/>
      <c r="R270" s="116"/>
      <c r="S270" s="117"/>
      <c r="T270" s="84">
        <f t="shared" si="16"/>
        <v>-3.0769230769230771</v>
      </c>
    </row>
    <row r="271" spans="1:20" hidden="1" outlineLevel="2">
      <c r="A271" s="1" t="s">
        <v>48</v>
      </c>
      <c r="B271" s="15" t="s">
        <v>49</v>
      </c>
      <c r="C271" s="15" t="s">
        <v>113</v>
      </c>
      <c r="D271" s="94" t="s">
        <v>106</v>
      </c>
      <c r="E271" s="102">
        <v>297</v>
      </c>
      <c r="F271" s="16">
        <v>4</v>
      </c>
      <c r="G271" s="17">
        <f t="shared" si="17"/>
        <v>1.3468013468013469</v>
      </c>
      <c r="H271" s="18">
        <v>4</v>
      </c>
      <c r="I271" s="17">
        <f t="shared" si="18"/>
        <v>1.3468013468013469</v>
      </c>
      <c r="J271" s="18">
        <v>0</v>
      </c>
      <c r="K271" s="103">
        <f t="shared" si="19"/>
        <v>0</v>
      </c>
      <c r="L271" s="97">
        <v>45</v>
      </c>
      <c r="M271" s="19" t="s">
        <v>49</v>
      </c>
      <c r="N271" s="19" t="s">
        <v>106</v>
      </c>
      <c r="O271" s="19">
        <v>319</v>
      </c>
      <c r="P271" s="68">
        <v>26</v>
      </c>
      <c r="Q271" s="115"/>
      <c r="R271" s="116"/>
      <c r="S271" s="117"/>
      <c r="T271" s="84">
        <f t="shared" si="16"/>
        <v>-1.3468013468013469</v>
      </c>
    </row>
    <row r="272" spans="1:20" hidden="1" outlineLevel="2">
      <c r="A272" s="1" t="s">
        <v>48</v>
      </c>
      <c r="B272" s="15" t="s">
        <v>49</v>
      </c>
      <c r="C272" s="15" t="s">
        <v>113</v>
      </c>
      <c r="D272" s="94" t="s">
        <v>107</v>
      </c>
      <c r="E272" s="102">
        <v>680</v>
      </c>
      <c r="F272" s="16">
        <v>81.75</v>
      </c>
      <c r="G272" s="17">
        <f t="shared" si="17"/>
        <v>12.022058823529411</v>
      </c>
      <c r="H272" s="18">
        <v>9</v>
      </c>
      <c r="I272" s="17">
        <f t="shared" si="18"/>
        <v>1.3235294117647058</v>
      </c>
      <c r="J272" s="18">
        <v>72.75</v>
      </c>
      <c r="K272" s="103">
        <f t="shared" si="19"/>
        <v>10.698529411764707</v>
      </c>
      <c r="L272" s="97">
        <v>45</v>
      </c>
      <c r="M272" s="19" t="s">
        <v>49</v>
      </c>
      <c r="N272" s="19" t="s">
        <v>107</v>
      </c>
      <c r="O272" s="19">
        <v>645</v>
      </c>
      <c r="P272" s="68">
        <v>34</v>
      </c>
      <c r="Q272" s="115"/>
      <c r="R272" s="116"/>
      <c r="S272" s="117"/>
      <c r="T272" s="84">
        <f t="shared" si="16"/>
        <v>-12.022058823529411</v>
      </c>
    </row>
    <row r="273" spans="1:20" hidden="1" outlineLevel="2">
      <c r="A273" s="1" t="s">
        <v>48</v>
      </c>
      <c r="B273" s="15" t="s">
        <v>49</v>
      </c>
      <c r="C273" s="15" t="s">
        <v>113</v>
      </c>
      <c r="D273" s="94" t="s">
        <v>108</v>
      </c>
      <c r="E273" s="102">
        <v>380.07</v>
      </c>
      <c r="F273" s="16">
        <v>40.85</v>
      </c>
      <c r="G273" s="17">
        <f t="shared" si="17"/>
        <v>10.74802010156024</v>
      </c>
      <c r="H273" s="18">
        <v>25.8</v>
      </c>
      <c r="I273" s="17">
        <f t="shared" si="18"/>
        <v>6.7882232220380461</v>
      </c>
      <c r="J273" s="18">
        <v>15.05</v>
      </c>
      <c r="K273" s="103">
        <f t="shared" si="19"/>
        <v>3.9597968795221932</v>
      </c>
      <c r="L273" s="97">
        <v>45</v>
      </c>
      <c r="M273" s="19" t="s">
        <v>49</v>
      </c>
      <c r="N273" s="19" t="s">
        <v>108</v>
      </c>
      <c r="O273" s="19">
        <v>299</v>
      </c>
      <c r="P273" s="68">
        <v>7</v>
      </c>
      <c r="Q273" s="115"/>
      <c r="R273" s="116"/>
      <c r="S273" s="117"/>
      <c r="T273" s="84">
        <f t="shared" si="16"/>
        <v>-10.74802010156024</v>
      </c>
    </row>
    <row r="274" spans="1:20" hidden="1" outlineLevel="2">
      <c r="A274" s="1" t="s">
        <v>48</v>
      </c>
      <c r="B274" s="15" t="s">
        <v>49</v>
      </c>
      <c r="C274" s="15" t="s">
        <v>113</v>
      </c>
      <c r="D274" s="94" t="s">
        <v>109</v>
      </c>
      <c r="E274" s="102">
        <v>59</v>
      </c>
      <c r="F274" s="16">
        <v>0</v>
      </c>
      <c r="G274" s="17">
        <f t="shared" si="17"/>
        <v>0</v>
      </c>
      <c r="H274" s="18">
        <v>0</v>
      </c>
      <c r="I274" s="17">
        <f t="shared" si="18"/>
        <v>0</v>
      </c>
      <c r="J274" s="18">
        <v>0</v>
      </c>
      <c r="K274" s="103">
        <f t="shared" si="19"/>
        <v>0</v>
      </c>
      <c r="L274" s="99">
        <v>45</v>
      </c>
      <c r="M274" s="19" t="s">
        <v>49</v>
      </c>
      <c r="N274" s="19" t="s">
        <v>109</v>
      </c>
      <c r="O274" s="19">
        <v>0</v>
      </c>
      <c r="P274" s="68">
        <v>0</v>
      </c>
      <c r="Q274" s="115"/>
      <c r="R274" s="116"/>
      <c r="S274" s="117"/>
      <c r="T274" s="84">
        <f t="shared" si="16"/>
        <v>0</v>
      </c>
    </row>
    <row r="275" spans="1:20" outlineLevel="1" collapsed="1">
      <c r="B275" s="20" t="s">
        <v>154</v>
      </c>
      <c r="C275" s="21" t="s">
        <v>113</v>
      </c>
      <c r="D275" s="94"/>
      <c r="E275" s="102">
        <f>SUBTOTAL(9,E270:E274)</f>
        <v>1546.07</v>
      </c>
      <c r="F275" s="16">
        <f>SUBTOTAL(9,F270:F274)</f>
        <v>130.6</v>
      </c>
      <c r="G275" s="17">
        <f t="shared" si="17"/>
        <v>8.4472242524594616</v>
      </c>
      <c r="H275" s="18">
        <f>SUBTOTAL(9,H270:H274)</f>
        <v>42.8</v>
      </c>
      <c r="I275" s="17">
        <f t="shared" si="18"/>
        <v>2.7683093262271439</v>
      </c>
      <c r="J275" s="18">
        <f>SUBTOTAL(9,J270:J274)</f>
        <v>87.8</v>
      </c>
      <c r="K275" s="103">
        <f t="shared" si="19"/>
        <v>5.6789149262323182</v>
      </c>
      <c r="L275" s="99"/>
      <c r="M275" s="19"/>
      <c r="N275" s="19"/>
      <c r="O275" s="19">
        <f>SUBTOTAL(9,O270:O274)</f>
        <v>1374</v>
      </c>
      <c r="P275" s="68">
        <f>SUBTOTAL(9,P270:P274)</f>
        <v>70</v>
      </c>
      <c r="Q275" s="115">
        <v>14.32</v>
      </c>
      <c r="R275" s="116">
        <v>3.12</v>
      </c>
      <c r="S275" s="117">
        <v>11.2</v>
      </c>
      <c r="T275" s="84">
        <f t="shared" si="16"/>
        <v>5.8727757475405387</v>
      </c>
    </row>
    <row r="276" spans="1:20" hidden="1" outlineLevel="2">
      <c r="A276" s="1" t="s">
        <v>36</v>
      </c>
      <c r="B276" s="15" t="s">
        <v>37</v>
      </c>
      <c r="C276" s="15" t="s">
        <v>113</v>
      </c>
      <c r="D276" s="94" t="s">
        <v>105</v>
      </c>
      <c r="E276" s="102">
        <v>2926</v>
      </c>
      <c r="F276" s="16">
        <v>189.6</v>
      </c>
      <c r="G276" s="17">
        <f t="shared" si="17"/>
        <v>6.4798359535201637</v>
      </c>
      <c r="H276" s="18">
        <v>63.3</v>
      </c>
      <c r="I276" s="17">
        <f t="shared" si="18"/>
        <v>2.1633629528366369</v>
      </c>
      <c r="J276" s="18">
        <v>126.3</v>
      </c>
      <c r="K276" s="103">
        <f t="shared" si="19"/>
        <v>4.3164730006835272</v>
      </c>
      <c r="L276" s="97">
        <v>33</v>
      </c>
      <c r="M276" s="19" t="s">
        <v>37</v>
      </c>
      <c r="N276" s="19" t="s">
        <v>105</v>
      </c>
      <c r="O276" s="19">
        <v>2095.8000000000002</v>
      </c>
      <c r="P276" s="68">
        <v>157</v>
      </c>
      <c r="Q276" s="115"/>
      <c r="R276" s="116"/>
      <c r="S276" s="117"/>
      <c r="T276" s="84">
        <f t="shared" si="16"/>
        <v>-6.4798359535201637</v>
      </c>
    </row>
    <row r="277" spans="1:20" hidden="1" outlineLevel="2">
      <c r="A277" s="1" t="s">
        <v>36</v>
      </c>
      <c r="B277" s="15" t="s">
        <v>37</v>
      </c>
      <c r="C277" s="15" t="s">
        <v>113</v>
      </c>
      <c r="D277" s="94" t="s">
        <v>106</v>
      </c>
      <c r="E277" s="102">
        <v>9756.7800000000007</v>
      </c>
      <c r="F277" s="16">
        <v>694.7</v>
      </c>
      <c r="G277" s="17">
        <f t="shared" si="17"/>
        <v>7.1201769436227931</v>
      </c>
      <c r="H277" s="18">
        <v>322.60000000000002</v>
      </c>
      <c r="I277" s="17">
        <f t="shared" si="18"/>
        <v>3.3064187160108154</v>
      </c>
      <c r="J277" s="18">
        <v>372.1</v>
      </c>
      <c r="K277" s="103">
        <f t="shared" si="19"/>
        <v>3.8137582276119781</v>
      </c>
      <c r="L277" s="97">
        <v>33</v>
      </c>
      <c r="M277" s="19" t="s">
        <v>37</v>
      </c>
      <c r="N277" s="19" t="s">
        <v>106</v>
      </c>
      <c r="O277" s="19">
        <v>9260.0499999999993</v>
      </c>
      <c r="P277" s="68">
        <v>888.42</v>
      </c>
      <c r="Q277" s="115"/>
      <c r="R277" s="116"/>
      <c r="S277" s="117"/>
      <c r="T277" s="84">
        <f t="shared" si="16"/>
        <v>-7.1201769436227931</v>
      </c>
    </row>
    <row r="278" spans="1:20" hidden="1" outlineLevel="2">
      <c r="A278" s="1" t="s">
        <v>36</v>
      </c>
      <c r="B278" s="15" t="s">
        <v>37</v>
      </c>
      <c r="C278" s="15" t="s">
        <v>113</v>
      </c>
      <c r="D278" s="94" t="s">
        <v>107</v>
      </c>
      <c r="E278" s="102">
        <v>6450.29</v>
      </c>
      <c r="F278" s="16">
        <v>507.05</v>
      </c>
      <c r="G278" s="17">
        <f t="shared" si="17"/>
        <v>7.8608868748536889</v>
      </c>
      <c r="H278" s="18">
        <v>185.75</v>
      </c>
      <c r="I278" s="17">
        <f t="shared" si="18"/>
        <v>2.8797154856603346</v>
      </c>
      <c r="J278" s="18">
        <v>321.3</v>
      </c>
      <c r="K278" s="103">
        <f t="shared" si="19"/>
        <v>4.9811713891933538</v>
      </c>
      <c r="L278" s="97">
        <v>33</v>
      </c>
      <c r="M278" s="19" t="s">
        <v>37</v>
      </c>
      <c r="N278" s="19" t="s">
        <v>107</v>
      </c>
      <c r="O278" s="19">
        <v>5848.48</v>
      </c>
      <c r="P278" s="68">
        <v>420.65</v>
      </c>
      <c r="Q278" s="115"/>
      <c r="R278" s="116"/>
      <c r="S278" s="117"/>
      <c r="T278" s="84">
        <f t="shared" si="16"/>
        <v>-7.8608868748536889</v>
      </c>
    </row>
    <row r="279" spans="1:20" hidden="1" outlineLevel="2">
      <c r="A279" s="1" t="s">
        <v>36</v>
      </c>
      <c r="B279" s="15" t="s">
        <v>37</v>
      </c>
      <c r="C279" s="15" t="s">
        <v>113</v>
      </c>
      <c r="D279" s="94" t="s">
        <v>108</v>
      </c>
      <c r="E279" s="102">
        <v>6328.65</v>
      </c>
      <c r="F279" s="16">
        <v>565.5</v>
      </c>
      <c r="G279" s="17">
        <f t="shared" si="17"/>
        <v>8.9355549761797537</v>
      </c>
      <c r="H279" s="18">
        <v>221.8</v>
      </c>
      <c r="I279" s="17">
        <f t="shared" si="18"/>
        <v>3.5046968942823513</v>
      </c>
      <c r="J279" s="18">
        <v>343.7</v>
      </c>
      <c r="K279" s="103">
        <f t="shared" si="19"/>
        <v>5.4308580818974033</v>
      </c>
      <c r="L279" s="97">
        <v>33</v>
      </c>
      <c r="M279" s="19" t="s">
        <v>37</v>
      </c>
      <c r="N279" s="19" t="s">
        <v>108</v>
      </c>
      <c r="O279" s="19">
        <v>5648.03</v>
      </c>
      <c r="P279" s="68">
        <v>453.85</v>
      </c>
      <c r="Q279" s="115"/>
      <c r="R279" s="116"/>
      <c r="S279" s="117"/>
      <c r="T279" s="84">
        <f t="shared" si="16"/>
        <v>-8.9355549761797537</v>
      </c>
    </row>
    <row r="280" spans="1:20" hidden="1" outlineLevel="2">
      <c r="A280" s="1" t="s">
        <v>36</v>
      </c>
      <c r="B280" s="15" t="s">
        <v>37</v>
      </c>
      <c r="C280" s="15" t="s">
        <v>113</v>
      </c>
      <c r="D280" s="94" t="s">
        <v>109</v>
      </c>
      <c r="E280" s="102">
        <v>3577.1</v>
      </c>
      <c r="F280" s="16">
        <v>208.1</v>
      </c>
      <c r="G280" s="17">
        <f t="shared" si="17"/>
        <v>5.8175617120013419</v>
      </c>
      <c r="H280" s="18">
        <v>89.7</v>
      </c>
      <c r="I280" s="17">
        <f t="shared" si="18"/>
        <v>2.5076179027704009</v>
      </c>
      <c r="J280" s="18">
        <v>118.4</v>
      </c>
      <c r="K280" s="103">
        <f t="shared" si="19"/>
        <v>3.3099438092309414</v>
      </c>
      <c r="L280" s="97">
        <v>33</v>
      </c>
      <c r="M280" s="19" t="s">
        <v>37</v>
      </c>
      <c r="N280" s="19" t="s">
        <v>109</v>
      </c>
      <c r="O280" s="19">
        <v>3841.38</v>
      </c>
      <c r="P280" s="68">
        <v>387.3</v>
      </c>
      <c r="Q280" s="115"/>
      <c r="R280" s="116"/>
      <c r="S280" s="117"/>
      <c r="T280" s="84">
        <f t="shared" si="16"/>
        <v>-5.8175617120013419</v>
      </c>
    </row>
    <row r="281" spans="1:20" hidden="1" outlineLevel="2">
      <c r="A281" s="1" t="s">
        <v>36</v>
      </c>
      <c r="B281" s="15" t="s">
        <v>37</v>
      </c>
      <c r="C281" s="15" t="s">
        <v>113</v>
      </c>
      <c r="D281" s="94" t="s">
        <v>110</v>
      </c>
      <c r="E281" s="102">
        <v>96.2</v>
      </c>
      <c r="F281" s="16">
        <v>3.6</v>
      </c>
      <c r="G281" s="17">
        <f t="shared" si="17"/>
        <v>3.742203742203742</v>
      </c>
      <c r="H281" s="18">
        <v>3.6</v>
      </c>
      <c r="I281" s="17">
        <f t="shared" si="18"/>
        <v>3.742203742203742</v>
      </c>
      <c r="J281" s="18">
        <v>0</v>
      </c>
      <c r="K281" s="103">
        <f t="shared" si="19"/>
        <v>0</v>
      </c>
      <c r="L281" s="97">
        <v>33</v>
      </c>
      <c r="M281" s="19" t="s">
        <v>37</v>
      </c>
      <c r="N281" s="19" t="s">
        <v>110</v>
      </c>
      <c r="O281" s="19">
        <v>96.4</v>
      </c>
      <c r="P281" s="68">
        <v>1.2</v>
      </c>
      <c r="Q281" s="115"/>
      <c r="R281" s="116"/>
      <c r="S281" s="117"/>
      <c r="T281" s="84">
        <f t="shared" si="16"/>
        <v>-3.742203742203742</v>
      </c>
    </row>
    <row r="282" spans="1:20" outlineLevel="1" collapsed="1">
      <c r="B282" s="20" t="s">
        <v>155</v>
      </c>
      <c r="C282" s="21" t="s">
        <v>113</v>
      </c>
      <c r="D282" s="94"/>
      <c r="E282" s="102">
        <f>SUBTOTAL(9,E276:E281)</f>
        <v>29135.02</v>
      </c>
      <c r="F282" s="16">
        <f>SUBTOTAL(9,F276:F281)</f>
        <v>2168.5500000000002</v>
      </c>
      <c r="G282" s="17">
        <f t="shared" si="17"/>
        <v>7.4431045525281956</v>
      </c>
      <c r="H282" s="18">
        <f>SUBTOTAL(9,H276:H281)</f>
        <v>886.75000000000011</v>
      </c>
      <c r="I282" s="17">
        <f t="shared" si="18"/>
        <v>3.04358809432772</v>
      </c>
      <c r="J282" s="18">
        <f>SUBTOTAL(9,J276:J281)</f>
        <v>1281.8000000000002</v>
      </c>
      <c r="K282" s="103">
        <f t="shared" si="19"/>
        <v>4.3995164582004751</v>
      </c>
      <c r="L282" s="97"/>
      <c r="M282" s="19"/>
      <c r="N282" s="19"/>
      <c r="O282" s="19">
        <f>SUBTOTAL(9,O276:O281)</f>
        <v>26790.14</v>
      </c>
      <c r="P282" s="68">
        <f>SUBTOTAL(9,P276:P281)</f>
        <v>2308.42</v>
      </c>
      <c r="Q282" s="115">
        <v>9.98</v>
      </c>
      <c r="R282" s="116">
        <v>3.92</v>
      </c>
      <c r="S282" s="117">
        <v>6.06</v>
      </c>
      <c r="T282" s="84">
        <f t="shared" si="16"/>
        <v>2.5368954474718048</v>
      </c>
    </row>
    <row r="283" spans="1:20" hidden="1" outlineLevel="2">
      <c r="A283" s="1" t="s">
        <v>86</v>
      </c>
      <c r="B283" s="15" t="s">
        <v>87</v>
      </c>
      <c r="C283" s="15" t="s">
        <v>113</v>
      </c>
      <c r="D283" s="94" t="s">
        <v>104</v>
      </c>
      <c r="E283" s="102">
        <v>255</v>
      </c>
      <c r="F283" s="16">
        <v>19</v>
      </c>
      <c r="G283" s="17">
        <f t="shared" si="17"/>
        <v>7.4509803921568629</v>
      </c>
      <c r="H283" s="18">
        <v>15</v>
      </c>
      <c r="I283" s="17">
        <f t="shared" si="18"/>
        <v>5.882352941176471</v>
      </c>
      <c r="J283" s="18">
        <v>4</v>
      </c>
      <c r="K283" s="103">
        <f t="shared" si="19"/>
        <v>1.5686274509803921</v>
      </c>
      <c r="L283" s="97">
        <v>77</v>
      </c>
      <c r="M283" s="19" t="s">
        <v>87</v>
      </c>
      <c r="N283" s="19" t="s">
        <v>104</v>
      </c>
      <c r="O283" s="19">
        <v>121</v>
      </c>
      <c r="P283" s="68">
        <v>11</v>
      </c>
      <c r="Q283" s="115"/>
      <c r="R283" s="116"/>
      <c r="S283" s="117"/>
      <c r="T283" s="84">
        <f t="shared" si="16"/>
        <v>-7.4509803921568629</v>
      </c>
    </row>
    <row r="284" spans="1:20" hidden="1" outlineLevel="2">
      <c r="A284" s="1" t="s">
        <v>86</v>
      </c>
      <c r="B284" s="15" t="s">
        <v>87</v>
      </c>
      <c r="C284" s="15" t="s">
        <v>113</v>
      </c>
      <c r="D284" s="94" t="s">
        <v>105</v>
      </c>
      <c r="E284" s="102">
        <v>2926.71</v>
      </c>
      <c r="F284" s="16">
        <v>213.33359999999999</v>
      </c>
      <c r="G284" s="17">
        <f t="shared" si="17"/>
        <v>7.2891950346976637</v>
      </c>
      <c r="H284" s="18">
        <v>74.333600000000004</v>
      </c>
      <c r="I284" s="17">
        <f t="shared" si="18"/>
        <v>2.5398348316027213</v>
      </c>
      <c r="J284" s="18">
        <v>139</v>
      </c>
      <c r="K284" s="103">
        <f t="shared" si="19"/>
        <v>4.7493602030949429</v>
      </c>
      <c r="L284" s="97">
        <v>77</v>
      </c>
      <c r="M284" s="19" t="s">
        <v>87</v>
      </c>
      <c r="N284" s="19" t="s">
        <v>105</v>
      </c>
      <c r="O284" s="19">
        <v>1266.8900000000001</v>
      </c>
      <c r="P284" s="68">
        <v>72.8</v>
      </c>
      <c r="Q284" s="115"/>
      <c r="R284" s="116"/>
      <c r="S284" s="117"/>
      <c r="T284" s="84">
        <f t="shared" si="16"/>
        <v>-7.2891950346976637</v>
      </c>
    </row>
    <row r="285" spans="1:20" hidden="1" outlineLevel="2">
      <c r="A285" s="1" t="s">
        <v>86</v>
      </c>
      <c r="B285" s="15" t="s">
        <v>87</v>
      </c>
      <c r="C285" s="15" t="s">
        <v>113</v>
      </c>
      <c r="D285" s="94" t="s">
        <v>106</v>
      </c>
      <c r="E285" s="102">
        <v>4530.24</v>
      </c>
      <c r="F285" s="16">
        <v>245.90020000000001</v>
      </c>
      <c r="G285" s="17">
        <f t="shared" si="17"/>
        <v>5.4279729109274566</v>
      </c>
      <c r="H285" s="18">
        <v>82.300200000000004</v>
      </c>
      <c r="I285" s="17">
        <f t="shared" si="18"/>
        <v>1.8166852087306635</v>
      </c>
      <c r="J285" s="18">
        <v>163.6</v>
      </c>
      <c r="K285" s="103">
        <f t="shared" si="19"/>
        <v>3.6112877021967931</v>
      </c>
      <c r="L285" s="97">
        <v>77</v>
      </c>
      <c r="M285" s="19" t="s">
        <v>87</v>
      </c>
      <c r="N285" s="19" t="s">
        <v>106</v>
      </c>
      <c r="O285" s="19">
        <v>2889.29</v>
      </c>
      <c r="P285" s="68">
        <v>153.37</v>
      </c>
      <c r="Q285" s="115"/>
      <c r="R285" s="116"/>
      <c r="S285" s="117"/>
      <c r="T285" s="84">
        <f t="shared" si="16"/>
        <v>-5.4279729109274566</v>
      </c>
    </row>
    <row r="286" spans="1:20" hidden="1" outlineLevel="2">
      <c r="A286" s="1" t="s">
        <v>86</v>
      </c>
      <c r="B286" s="15" t="s">
        <v>87</v>
      </c>
      <c r="C286" s="15" t="s">
        <v>113</v>
      </c>
      <c r="D286" s="94" t="s">
        <v>107</v>
      </c>
      <c r="E286" s="102">
        <v>5569.26</v>
      </c>
      <c r="F286" s="16">
        <v>349.9</v>
      </c>
      <c r="G286" s="17">
        <f t="shared" si="17"/>
        <v>6.2827018311229859</v>
      </c>
      <c r="H286" s="18">
        <v>180.38749999999999</v>
      </c>
      <c r="I286" s="17">
        <f t="shared" si="18"/>
        <v>3.2389850716253146</v>
      </c>
      <c r="J286" s="18">
        <v>169.51249999999999</v>
      </c>
      <c r="K286" s="103">
        <f t="shared" si="19"/>
        <v>3.0437167594976708</v>
      </c>
      <c r="L286" s="97">
        <v>77</v>
      </c>
      <c r="M286" s="19" t="s">
        <v>87</v>
      </c>
      <c r="N286" s="19" t="s">
        <v>107</v>
      </c>
      <c r="O286" s="19">
        <v>3873.18</v>
      </c>
      <c r="P286" s="68">
        <v>309.3</v>
      </c>
      <c r="Q286" s="115"/>
      <c r="R286" s="116"/>
      <c r="S286" s="117"/>
      <c r="T286" s="84">
        <f t="shared" si="16"/>
        <v>-6.2827018311229859</v>
      </c>
    </row>
    <row r="287" spans="1:20" hidden="1" outlineLevel="2">
      <c r="A287" s="1" t="s">
        <v>86</v>
      </c>
      <c r="B287" s="15" t="s">
        <v>87</v>
      </c>
      <c r="C287" s="15" t="s">
        <v>113</v>
      </c>
      <c r="D287" s="94" t="s">
        <v>108</v>
      </c>
      <c r="E287" s="102">
        <v>4883</v>
      </c>
      <c r="F287" s="16">
        <v>224.3</v>
      </c>
      <c r="G287" s="17">
        <f t="shared" si="17"/>
        <v>4.5934876100757727</v>
      </c>
      <c r="H287" s="18">
        <v>111.7</v>
      </c>
      <c r="I287" s="17">
        <f t="shared" si="18"/>
        <v>2.2875281589186973</v>
      </c>
      <c r="J287" s="18">
        <v>112.6</v>
      </c>
      <c r="K287" s="103">
        <f t="shared" si="19"/>
        <v>2.3059594511570758</v>
      </c>
      <c r="L287" s="97">
        <v>77</v>
      </c>
      <c r="M287" s="19" t="s">
        <v>87</v>
      </c>
      <c r="N287" s="19" t="s">
        <v>108</v>
      </c>
      <c r="O287" s="19">
        <v>3954.9</v>
      </c>
      <c r="P287" s="68">
        <v>254.8</v>
      </c>
      <c r="Q287" s="115"/>
      <c r="R287" s="116"/>
      <c r="S287" s="117"/>
      <c r="T287" s="84">
        <f t="shared" si="16"/>
        <v>-4.5934876100757727</v>
      </c>
    </row>
    <row r="288" spans="1:20" hidden="1" outlineLevel="2">
      <c r="A288" s="1" t="s">
        <v>86</v>
      </c>
      <c r="B288" s="15" t="s">
        <v>87</v>
      </c>
      <c r="C288" s="15" t="s">
        <v>113</v>
      </c>
      <c r="D288" s="94" t="s">
        <v>109</v>
      </c>
      <c r="E288" s="102">
        <v>1643.19</v>
      </c>
      <c r="F288" s="16">
        <v>133.19999999999999</v>
      </c>
      <c r="G288" s="17">
        <f t="shared" si="17"/>
        <v>8.1061837036496076</v>
      </c>
      <c r="H288" s="18">
        <v>38</v>
      </c>
      <c r="I288" s="17">
        <f t="shared" si="18"/>
        <v>2.3125749304706091</v>
      </c>
      <c r="J288" s="18">
        <v>95.2</v>
      </c>
      <c r="K288" s="103">
        <f t="shared" si="19"/>
        <v>5.7936087731789989</v>
      </c>
      <c r="L288" s="97">
        <v>77</v>
      </c>
      <c r="M288" s="19" t="s">
        <v>87</v>
      </c>
      <c r="N288" s="19" t="s">
        <v>109</v>
      </c>
      <c r="O288" s="19">
        <v>1562.36</v>
      </c>
      <c r="P288" s="68">
        <v>129.19999999999999</v>
      </c>
      <c r="Q288" s="115"/>
      <c r="R288" s="116"/>
      <c r="S288" s="117"/>
      <c r="T288" s="84">
        <f t="shared" si="16"/>
        <v>-8.1061837036496076</v>
      </c>
    </row>
    <row r="289" spans="1:20" hidden="1" outlineLevel="2">
      <c r="A289" s="1" t="s">
        <v>86</v>
      </c>
      <c r="B289" s="15" t="s">
        <v>87</v>
      </c>
      <c r="C289" s="15" t="s">
        <v>113</v>
      </c>
      <c r="D289" s="94" t="s">
        <v>110</v>
      </c>
      <c r="E289" s="102">
        <v>123</v>
      </c>
      <c r="F289" s="16">
        <v>1</v>
      </c>
      <c r="G289" s="17">
        <f t="shared" si="17"/>
        <v>0.81300813008130079</v>
      </c>
      <c r="H289" s="18">
        <v>1</v>
      </c>
      <c r="I289" s="17">
        <f t="shared" si="18"/>
        <v>0.81300813008130079</v>
      </c>
      <c r="J289" s="18">
        <v>0</v>
      </c>
      <c r="K289" s="103">
        <f t="shared" si="19"/>
        <v>0</v>
      </c>
      <c r="L289" s="97">
        <v>77</v>
      </c>
      <c r="M289" s="19" t="s">
        <v>87</v>
      </c>
      <c r="N289" s="19" t="s">
        <v>110</v>
      </c>
      <c r="O289" s="19">
        <v>238</v>
      </c>
      <c r="P289" s="68">
        <v>2</v>
      </c>
      <c r="Q289" s="115"/>
      <c r="R289" s="116"/>
      <c r="S289" s="117"/>
      <c r="T289" s="84">
        <f t="shared" si="16"/>
        <v>-0.81300813008130079</v>
      </c>
    </row>
    <row r="290" spans="1:20" outlineLevel="1" collapsed="1">
      <c r="B290" s="20" t="s">
        <v>156</v>
      </c>
      <c r="C290" s="21" t="s">
        <v>113</v>
      </c>
      <c r="D290" s="94"/>
      <c r="E290" s="102">
        <f>SUBTOTAL(9,E283:E289)</f>
        <v>19930.399999999998</v>
      </c>
      <c r="F290" s="16">
        <f>SUBTOTAL(9,F283:F289)</f>
        <v>1186.6338000000001</v>
      </c>
      <c r="G290" s="17">
        <f t="shared" si="17"/>
        <v>5.9538885320916801</v>
      </c>
      <c r="H290" s="18">
        <f>SUBTOTAL(9,H283:H289)</f>
        <v>502.72129999999999</v>
      </c>
      <c r="I290" s="17">
        <f t="shared" si="18"/>
        <v>2.5223843977040099</v>
      </c>
      <c r="J290" s="18">
        <f>SUBTOTAL(9,J283:J289)</f>
        <v>683.91250000000002</v>
      </c>
      <c r="K290" s="103">
        <f t="shared" si="19"/>
        <v>3.4315041343876693</v>
      </c>
      <c r="L290" s="97"/>
      <c r="M290" s="19"/>
      <c r="N290" s="19"/>
      <c r="O290" s="19">
        <f>SUBTOTAL(9,O283:O289)</f>
        <v>13905.62</v>
      </c>
      <c r="P290" s="68">
        <f>SUBTOTAL(9,P283:P289)</f>
        <v>932.47</v>
      </c>
      <c r="Q290" s="115">
        <v>10.63</v>
      </c>
      <c r="R290" s="116">
        <v>3.84</v>
      </c>
      <c r="S290" s="117">
        <v>6.79</v>
      </c>
      <c r="T290" s="84">
        <f t="shared" si="16"/>
        <v>4.6761114679083207</v>
      </c>
    </row>
    <row r="291" spans="1:20" hidden="1" outlineLevel="2">
      <c r="A291" s="1" t="s">
        <v>38</v>
      </c>
      <c r="B291" s="15" t="s">
        <v>39</v>
      </c>
      <c r="C291" s="15" t="s">
        <v>113</v>
      </c>
      <c r="D291" s="94" t="s">
        <v>105</v>
      </c>
      <c r="E291" s="102">
        <v>63</v>
      </c>
      <c r="F291" s="16">
        <v>0</v>
      </c>
      <c r="G291" s="17">
        <f t="shared" si="17"/>
        <v>0</v>
      </c>
      <c r="H291" s="18">
        <v>0</v>
      </c>
      <c r="I291" s="17">
        <f t="shared" si="18"/>
        <v>0</v>
      </c>
      <c r="J291" s="18">
        <v>0</v>
      </c>
      <c r="K291" s="103">
        <f t="shared" si="19"/>
        <v>0</v>
      </c>
      <c r="L291" s="97">
        <v>34</v>
      </c>
      <c r="M291" s="19" t="s">
        <v>39</v>
      </c>
      <c r="N291" s="19" t="s">
        <v>105</v>
      </c>
      <c r="O291" s="19">
        <v>67.2</v>
      </c>
      <c r="P291" s="68">
        <v>3</v>
      </c>
      <c r="Q291" s="115"/>
      <c r="R291" s="116"/>
      <c r="S291" s="117"/>
      <c r="T291" s="84">
        <f t="shared" si="16"/>
        <v>0</v>
      </c>
    </row>
    <row r="292" spans="1:20" hidden="1" outlineLevel="2">
      <c r="A292" s="1" t="s">
        <v>38</v>
      </c>
      <c r="B292" s="15" t="s">
        <v>39</v>
      </c>
      <c r="C292" s="15" t="s">
        <v>113</v>
      </c>
      <c r="D292" s="94" t="s">
        <v>106</v>
      </c>
      <c r="E292" s="102">
        <v>941.3</v>
      </c>
      <c r="F292" s="16">
        <v>75.599999999999994</v>
      </c>
      <c r="G292" s="17">
        <f t="shared" si="17"/>
        <v>8.0314458727292042</v>
      </c>
      <c r="H292" s="18">
        <v>15</v>
      </c>
      <c r="I292" s="17">
        <f t="shared" si="18"/>
        <v>1.5935408477637312</v>
      </c>
      <c r="J292" s="18">
        <v>60.6</v>
      </c>
      <c r="K292" s="103">
        <f t="shared" si="19"/>
        <v>6.4379050249654739</v>
      </c>
      <c r="L292" s="97">
        <v>34</v>
      </c>
      <c r="M292" s="19" t="s">
        <v>39</v>
      </c>
      <c r="N292" s="19" t="s">
        <v>106</v>
      </c>
      <c r="O292" s="19">
        <v>952.22</v>
      </c>
      <c r="P292" s="68">
        <v>66.7</v>
      </c>
      <c r="Q292" s="115"/>
      <c r="R292" s="116"/>
      <c r="S292" s="117"/>
      <c r="T292" s="84">
        <f t="shared" si="16"/>
        <v>-8.0314458727292042</v>
      </c>
    </row>
    <row r="293" spans="1:20" hidden="1" outlineLevel="2">
      <c r="A293" s="1" t="s">
        <v>38</v>
      </c>
      <c r="B293" s="15" t="s">
        <v>39</v>
      </c>
      <c r="C293" s="15" t="s">
        <v>113</v>
      </c>
      <c r="D293" s="94" t="s">
        <v>107</v>
      </c>
      <c r="E293" s="102">
        <v>1162</v>
      </c>
      <c r="F293" s="16">
        <v>136</v>
      </c>
      <c r="G293" s="17">
        <f t="shared" si="17"/>
        <v>11.703958691910499</v>
      </c>
      <c r="H293" s="18">
        <v>39</v>
      </c>
      <c r="I293" s="17">
        <f t="shared" si="18"/>
        <v>3.3562822719449223</v>
      </c>
      <c r="J293" s="18">
        <v>97</v>
      </c>
      <c r="K293" s="103">
        <f t="shared" si="19"/>
        <v>8.3476764199655769</v>
      </c>
      <c r="L293" s="97">
        <v>34</v>
      </c>
      <c r="M293" s="19" t="s">
        <v>39</v>
      </c>
      <c r="N293" s="19" t="s">
        <v>107</v>
      </c>
      <c r="O293" s="19">
        <v>1048.2</v>
      </c>
      <c r="P293" s="68">
        <v>61.86</v>
      </c>
      <c r="Q293" s="115"/>
      <c r="R293" s="116"/>
      <c r="S293" s="117"/>
      <c r="T293" s="84">
        <f t="shared" si="16"/>
        <v>-11.703958691910499</v>
      </c>
    </row>
    <row r="294" spans="1:20" hidden="1" outlineLevel="2">
      <c r="A294" s="1" t="s">
        <v>38</v>
      </c>
      <c r="B294" s="15" t="s">
        <v>39</v>
      </c>
      <c r="C294" s="15" t="s">
        <v>113</v>
      </c>
      <c r="D294" s="94" t="s">
        <v>108</v>
      </c>
      <c r="E294" s="102">
        <v>1013</v>
      </c>
      <c r="F294" s="16">
        <v>56</v>
      </c>
      <c r="G294" s="17">
        <f t="shared" si="17"/>
        <v>5.5281342546890428</v>
      </c>
      <c r="H294" s="18">
        <v>46</v>
      </c>
      <c r="I294" s="17">
        <f t="shared" si="18"/>
        <v>4.5409674234945703</v>
      </c>
      <c r="J294" s="18">
        <v>10</v>
      </c>
      <c r="K294" s="103">
        <f t="shared" si="19"/>
        <v>0.98716683119447191</v>
      </c>
      <c r="L294" s="97">
        <v>34</v>
      </c>
      <c r="M294" s="19" t="s">
        <v>39</v>
      </c>
      <c r="N294" s="19" t="s">
        <v>108</v>
      </c>
      <c r="O294" s="19">
        <v>915</v>
      </c>
      <c r="P294" s="68">
        <v>79.400000000000006</v>
      </c>
      <c r="Q294" s="115"/>
      <c r="R294" s="116"/>
      <c r="S294" s="117"/>
      <c r="T294" s="84">
        <f t="shared" si="16"/>
        <v>-5.5281342546890428</v>
      </c>
    </row>
    <row r="295" spans="1:20" hidden="1" outlineLevel="2">
      <c r="A295" s="1" t="s">
        <v>38</v>
      </c>
      <c r="B295" s="15" t="s">
        <v>39</v>
      </c>
      <c r="C295" s="15" t="s">
        <v>113</v>
      </c>
      <c r="D295" s="94" t="s">
        <v>109</v>
      </c>
      <c r="E295" s="102">
        <v>760</v>
      </c>
      <c r="F295" s="16">
        <v>68.8</v>
      </c>
      <c r="G295" s="17">
        <f t="shared" si="17"/>
        <v>9.0526315789473681</v>
      </c>
      <c r="H295" s="18">
        <v>24</v>
      </c>
      <c r="I295" s="17">
        <f t="shared" si="18"/>
        <v>3.1578947368421053</v>
      </c>
      <c r="J295" s="18">
        <v>44.8</v>
      </c>
      <c r="K295" s="103">
        <f t="shared" si="19"/>
        <v>5.8947368421052628</v>
      </c>
      <c r="L295" s="97">
        <v>34</v>
      </c>
      <c r="M295" s="19" t="s">
        <v>39</v>
      </c>
      <c r="N295" s="19" t="s">
        <v>109</v>
      </c>
      <c r="O295" s="19">
        <v>770.2</v>
      </c>
      <c r="P295" s="68">
        <v>175.6</v>
      </c>
      <c r="Q295" s="115"/>
      <c r="R295" s="116"/>
      <c r="S295" s="117"/>
      <c r="T295" s="84">
        <f t="shared" si="16"/>
        <v>-9.0526315789473681</v>
      </c>
    </row>
    <row r="296" spans="1:20" hidden="1" outlineLevel="2">
      <c r="A296" s="1" t="s">
        <v>38</v>
      </c>
      <c r="B296" s="15" t="s">
        <v>39</v>
      </c>
      <c r="C296" s="15" t="s">
        <v>113</v>
      </c>
      <c r="D296" s="94" t="s">
        <v>110</v>
      </c>
      <c r="E296" s="102">
        <v>0</v>
      </c>
      <c r="F296" s="16">
        <v>0</v>
      </c>
      <c r="G296" s="17">
        <v>0</v>
      </c>
      <c r="H296" s="18">
        <v>0</v>
      </c>
      <c r="I296" s="17">
        <v>0</v>
      </c>
      <c r="J296" s="18">
        <v>0</v>
      </c>
      <c r="K296" s="103">
        <v>0</v>
      </c>
      <c r="L296" s="97">
        <v>34</v>
      </c>
      <c r="M296" s="19" t="s">
        <v>39</v>
      </c>
      <c r="N296" s="19" t="s">
        <v>110</v>
      </c>
      <c r="O296" s="19">
        <v>55</v>
      </c>
      <c r="P296" s="68">
        <v>0</v>
      </c>
      <c r="Q296" s="115"/>
      <c r="R296" s="116"/>
      <c r="S296" s="117"/>
      <c r="T296" s="84">
        <f t="shared" si="16"/>
        <v>0</v>
      </c>
    </row>
    <row r="297" spans="1:20" outlineLevel="1" collapsed="1">
      <c r="B297" s="20" t="s">
        <v>157</v>
      </c>
      <c r="C297" s="21" t="s">
        <v>113</v>
      </c>
      <c r="D297" s="94"/>
      <c r="E297" s="102">
        <f>SUBTOTAL(9,E291:E296)</f>
        <v>3939.3</v>
      </c>
      <c r="F297" s="16">
        <f>SUBTOTAL(9,F291:F296)</f>
        <v>336.40000000000003</v>
      </c>
      <c r="G297" s="17">
        <f t="shared" si="17"/>
        <v>8.5395882517198487</v>
      </c>
      <c r="H297" s="18">
        <f>SUBTOTAL(9,H291:H296)</f>
        <v>124</v>
      </c>
      <c r="I297" s="17">
        <f t="shared" si="18"/>
        <v>3.1477673698372808</v>
      </c>
      <c r="J297" s="18">
        <f>SUBTOTAL(9,J291:J296)</f>
        <v>212.39999999999998</v>
      </c>
      <c r="K297" s="103">
        <f t="shared" si="19"/>
        <v>5.391820881882567</v>
      </c>
      <c r="L297" s="97"/>
      <c r="M297" s="19"/>
      <c r="N297" s="19"/>
      <c r="O297" s="19">
        <f>SUBTOTAL(9,O291:O296)</f>
        <v>3807.8199999999997</v>
      </c>
      <c r="P297" s="68">
        <f>SUBTOTAL(9,P291:P296)</f>
        <v>386.56</v>
      </c>
      <c r="Q297" s="115">
        <v>8.74</v>
      </c>
      <c r="R297" s="116">
        <v>4.12</v>
      </c>
      <c r="S297" s="117">
        <v>4.62</v>
      </c>
      <c r="T297" s="84">
        <f t="shared" si="16"/>
        <v>0.20041174828015151</v>
      </c>
    </row>
    <row r="298" spans="1:20" hidden="1" outlineLevel="2">
      <c r="A298" s="1" t="s">
        <v>54</v>
      </c>
      <c r="B298" s="15" t="s">
        <v>55</v>
      </c>
      <c r="C298" s="15" t="s">
        <v>113</v>
      </c>
      <c r="D298" s="94" t="s">
        <v>104</v>
      </c>
      <c r="E298" s="102">
        <v>1470</v>
      </c>
      <c r="F298" s="16">
        <v>16</v>
      </c>
      <c r="G298" s="17">
        <f t="shared" si="17"/>
        <v>1.08843537414966</v>
      </c>
      <c r="H298" s="18">
        <v>15</v>
      </c>
      <c r="I298" s="17">
        <f t="shared" si="18"/>
        <v>1.0204081632653061</v>
      </c>
      <c r="J298" s="18">
        <v>1</v>
      </c>
      <c r="K298" s="103">
        <f t="shared" si="19"/>
        <v>6.8027210884353748E-2</v>
      </c>
      <c r="L298" s="97">
        <v>48</v>
      </c>
      <c r="M298" s="19" t="s">
        <v>55</v>
      </c>
      <c r="N298" s="19" t="s">
        <v>104</v>
      </c>
      <c r="O298" s="19">
        <v>549</v>
      </c>
      <c r="P298" s="68">
        <v>27.5</v>
      </c>
      <c r="Q298" s="115"/>
      <c r="R298" s="116"/>
      <c r="S298" s="117"/>
      <c r="T298" s="84">
        <f t="shared" si="16"/>
        <v>-1.08843537414966</v>
      </c>
    </row>
    <row r="299" spans="1:20" hidden="1" outlineLevel="2">
      <c r="A299" s="1" t="s">
        <v>54</v>
      </c>
      <c r="B299" s="15" t="s">
        <v>55</v>
      </c>
      <c r="C299" s="15" t="s">
        <v>113</v>
      </c>
      <c r="D299" s="94" t="s">
        <v>105</v>
      </c>
      <c r="E299" s="102">
        <v>9453.7099999999991</v>
      </c>
      <c r="F299" s="16">
        <v>591.22605799999997</v>
      </c>
      <c r="G299" s="17">
        <f t="shared" si="17"/>
        <v>6.2539051652737392</v>
      </c>
      <c r="H299" s="18">
        <v>307.23219999999998</v>
      </c>
      <c r="I299" s="17">
        <f t="shared" si="18"/>
        <v>3.2498585211520132</v>
      </c>
      <c r="J299" s="18">
        <v>283.99385799999999</v>
      </c>
      <c r="K299" s="103">
        <f t="shared" si="19"/>
        <v>3.004046644121726</v>
      </c>
      <c r="L299" s="97">
        <v>48</v>
      </c>
      <c r="M299" s="19" t="s">
        <v>55</v>
      </c>
      <c r="N299" s="19" t="s">
        <v>105</v>
      </c>
      <c r="O299" s="19">
        <v>9469.42</v>
      </c>
      <c r="P299" s="68">
        <v>826.51</v>
      </c>
      <c r="Q299" s="115"/>
      <c r="R299" s="116"/>
      <c r="S299" s="117"/>
      <c r="T299" s="84">
        <f t="shared" si="16"/>
        <v>-6.2539051652737392</v>
      </c>
    </row>
    <row r="300" spans="1:20" hidden="1" outlineLevel="2">
      <c r="A300" s="1" t="s">
        <v>54</v>
      </c>
      <c r="B300" s="15" t="s">
        <v>55</v>
      </c>
      <c r="C300" s="15" t="s">
        <v>113</v>
      </c>
      <c r="D300" s="94" t="s">
        <v>106</v>
      </c>
      <c r="E300" s="102">
        <v>29150</v>
      </c>
      <c r="F300" s="16">
        <v>2565.5856699999999</v>
      </c>
      <c r="G300" s="17">
        <f t="shared" si="17"/>
        <v>8.8013230531732418</v>
      </c>
      <c r="H300" s="18">
        <v>742.78623100000004</v>
      </c>
      <c r="I300" s="17">
        <f t="shared" si="18"/>
        <v>2.5481517358490566</v>
      </c>
      <c r="J300" s="18">
        <v>1822.7994389999999</v>
      </c>
      <c r="K300" s="103">
        <f t="shared" si="19"/>
        <v>6.2531713173241847</v>
      </c>
      <c r="L300" s="97">
        <v>48</v>
      </c>
      <c r="M300" s="19" t="s">
        <v>55</v>
      </c>
      <c r="N300" s="19" t="s">
        <v>106</v>
      </c>
      <c r="O300" s="19">
        <v>26799.72</v>
      </c>
      <c r="P300" s="68">
        <v>2593.2199999999998</v>
      </c>
      <c r="Q300" s="115"/>
      <c r="R300" s="116"/>
      <c r="S300" s="117"/>
      <c r="T300" s="84">
        <f t="shared" si="16"/>
        <v>-8.8013230531732418</v>
      </c>
    </row>
    <row r="301" spans="1:20" hidden="1" outlineLevel="2">
      <c r="A301" s="1" t="s">
        <v>54</v>
      </c>
      <c r="B301" s="15" t="s">
        <v>55</v>
      </c>
      <c r="C301" s="15" t="s">
        <v>113</v>
      </c>
      <c r="D301" s="94" t="s">
        <v>107</v>
      </c>
      <c r="E301" s="102">
        <v>39674.11</v>
      </c>
      <c r="F301" s="16">
        <v>3658.3341890000002</v>
      </c>
      <c r="G301" s="17">
        <f t="shared" si="17"/>
        <v>9.2209609465719584</v>
      </c>
      <c r="H301" s="18">
        <v>972.52904000000001</v>
      </c>
      <c r="I301" s="17">
        <f t="shared" si="18"/>
        <v>2.4512939042614943</v>
      </c>
      <c r="J301" s="18">
        <v>2685.8051489999998</v>
      </c>
      <c r="K301" s="103">
        <f t="shared" si="19"/>
        <v>6.7696670423104628</v>
      </c>
      <c r="L301" s="97">
        <v>48</v>
      </c>
      <c r="M301" s="19" t="s">
        <v>55</v>
      </c>
      <c r="N301" s="19" t="s">
        <v>107</v>
      </c>
      <c r="O301" s="19">
        <v>36419.040000000001</v>
      </c>
      <c r="P301" s="68">
        <v>3709.59</v>
      </c>
      <c r="Q301" s="115"/>
      <c r="R301" s="116"/>
      <c r="S301" s="117"/>
      <c r="T301" s="84">
        <f t="shared" si="16"/>
        <v>-9.2209609465719584</v>
      </c>
    </row>
    <row r="302" spans="1:20" hidden="1" outlineLevel="2">
      <c r="A302" s="1" t="s">
        <v>54</v>
      </c>
      <c r="B302" s="15" t="s">
        <v>55</v>
      </c>
      <c r="C302" s="15" t="s">
        <v>113</v>
      </c>
      <c r="D302" s="94" t="s">
        <v>108</v>
      </c>
      <c r="E302" s="102">
        <v>39192.81</v>
      </c>
      <c r="F302" s="16">
        <v>3913.1718209999999</v>
      </c>
      <c r="G302" s="17">
        <f t="shared" si="17"/>
        <v>9.9844125006601985</v>
      </c>
      <c r="H302" s="18">
        <v>982.43219199999999</v>
      </c>
      <c r="I302" s="17">
        <f t="shared" si="18"/>
        <v>2.5066643397092476</v>
      </c>
      <c r="J302" s="18">
        <v>2930.7396290000001</v>
      </c>
      <c r="K302" s="103">
        <f t="shared" si="19"/>
        <v>7.4777481609509513</v>
      </c>
      <c r="L302" s="97">
        <v>48</v>
      </c>
      <c r="M302" s="19" t="s">
        <v>55</v>
      </c>
      <c r="N302" s="19" t="s">
        <v>108</v>
      </c>
      <c r="O302" s="19">
        <v>36764.67</v>
      </c>
      <c r="P302" s="68">
        <v>3646.71</v>
      </c>
      <c r="Q302" s="115"/>
      <c r="R302" s="116"/>
      <c r="S302" s="117"/>
      <c r="T302" s="84">
        <f t="shared" si="16"/>
        <v>-9.9844125006601985</v>
      </c>
    </row>
    <row r="303" spans="1:20" hidden="1" outlineLevel="2">
      <c r="A303" s="1" t="s">
        <v>54</v>
      </c>
      <c r="B303" s="15" t="s">
        <v>55</v>
      </c>
      <c r="C303" s="15" t="s">
        <v>113</v>
      </c>
      <c r="D303" s="94" t="s">
        <v>109</v>
      </c>
      <c r="E303" s="102">
        <v>17585.53</v>
      </c>
      <c r="F303" s="16">
        <v>2153.9174640000001</v>
      </c>
      <c r="G303" s="17">
        <f t="shared" si="17"/>
        <v>12.248237408824188</v>
      </c>
      <c r="H303" s="18">
        <v>428.10165699999999</v>
      </c>
      <c r="I303" s="17">
        <f t="shared" si="18"/>
        <v>2.4343972402310308</v>
      </c>
      <c r="J303" s="18">
        <v>1725.8158069999999</v>
      </c>
      <c r="K303" s="103">
        <f t="shared" si="19"/>
        <v>9.8138401685931562</v>
      </c>
      <c r="L303" s="97">
        <v>48</v>
      </c>
      <c r="M303" s="19" t="s">
        <v>55</v>
      </c>
      <c r="N303" s="19" t="s">
        <v>109</v>
      </c>
      <c r="O303" s="19">
        <v>21318.51</v>
      </c>
      <c r="P303" s="68">
        <v>2763.49</v>
      </c>
      <c r="Q303" s="115"/>
      <c r="R303" s="116"/>
      <c r="S303" s="117"/>
      <c r="T303" s="84">
        <f t="shared" si="16"/>
        <v>-12.248237408824188</v>
      </c>
    </row>
    <row r="304" spans="1:20" hidden="1" outlineLevel="2">
      <c r="A304" s="1" t="s">
        <v>54</v>
      </c>
      <c r="B304" s="15" t="s">
        <v>55</v>
      </c>
      <c r="C304" s="15" t="s">
        <v>113</v>
      </c>
      <c r="D304" s="94" t="s">
        <v>110</v>
      </c>
      <c r="E304" s="102">
        <v>53.39</v>
      </c>
      <c r="F304" s="16">
        <v>0.38030000000000003</v>
      </c>
      <c r="G304" s="17">
        <f t="shared" si="17"/>
        <v>0.7123056752200787</v>
      </c>
      <c r="H304" s="18">
        <v>0.38030000000000003</v>
      </c>
      <c r="I304" s="17">
        <f t="shared" si="18"/>
        <v>0.7123056752200787</v>
      </c>
      <c r="J304" s="18">
        <v>0</v>
      </c>
      <c r="K304" s="103">
        <f t="shared" si="19"/>
        <v>0</v>
      </c>
      <c r="L304" s="97">
        <v>48</v>
      </c>
      <c r="M304" s="19" t="s">
        <v>55</v>
      </c>
      <c r="N304" s="19" t="s">
        <v>110</v>
      </c>
      <c r="O304" s="19">
        <v>381.12</v>
      </c>
      <c r="P304" s="68">
        <v>25.46</v>
      </c>
      <c r="Q304" s="115"/>
      <c r="R304" s="116"/>
      <c r="S304" s="117"/>
      <c r="T304" s="84">
        <f t="shared" si="16"/>
        <v>-0.7123056752200787</v>
      </c>
    </row>
    <row r="305" spans="1:20" outlineLevel="1" collapsed="1">
      <c r="B305" s="20" t="s">
        <v>158</v>
      </c>
      <c r="C305" s="21" t="s">
        <v>113</v>
      </c>
      <c r="D305" s="94"/>
      <c r="E305" s="102">
        <f>SUBTOTAL(9,E298:E304)</f>
        <v>136579.55000000002</v>
      </c>
      <c r="F305" s="16">
        <f>SUBTOTAL(9,F298:F304)</f>
        <v>12898.615502000001</v>
      </c>
      <c r="G305" s="17">
        <f t="shared" si="17"/>
        <v>9.4440313370486262</v>
      </c>
      <c r="H305" s="18">
        <f>SUBTOTAL(9,H298:H304)</f>
        <v>3448.46162</v>
      </c>
      <c r="I305" s="17">
        <f t="shared" si="18"/>
        <v>2.5248740532532139</v>
      </c>
      <c r="J305" s="18">
        <f>SUBTOTAL(9,J298:J304)</f>
        <v>9450.1538819999987</v>
      </c>
      <c r="K305" s="103">
        <f t="shared" si="19"/>
        <v>6.9191572837954132</v>
      </c>
      <c r="L305" s="97"/>
      <c r="M305" s="19"/>
      <c r="N305" s="19"/>
      <c r="O305" s="19">
        <f>SUBTOTAL(9,O298:O304)</f>
        <v>131701.47999999998</v>
      </c>
      <c r="P305" s="68">
        <f>SUBTOTAL(9,P298:P304)</f>
        <v>13592.479999999998</v>
      </c>
      <c r="Q305" s="115">
        <v>8.7799999999999994</v>
      </c>
      <c r="R305" s="116">
        <v>2.86</v>
      </c>
      <c r="S305" s="117">
        <v>5.92</v>
      </c>
      <c r="T305" s="84">
        <f t="shared" si="16"/>
        <v>-0.66403133704862682</v>
      </c>
    </row>
    <row r="306" spans="1:20" hidden="1" outlineLevel="2">
      <c r="A306" s="1" t="s">
        <v>94</v>
      </c>
      <c r="B306" s="15" t="s">
        <v>95</v>
      </c>
      <c r="C306" s="15" t="s">
        <v>115</v>
      </c>
      <c r="D306" s="94" t="s">
        <v>105</v>
      </c>
      <c r="E306" s="102">
        <v>453</v>
      </c>
      <c r="F306" s="16">
        <v>4</v>
      </c>
      <c r="G306" s="17">
        <f t="shared" si="17"/>
        <v>0.88300220750551872</v>
      </c>
      <c r="H306" s="18">
        <v>4</v>
      </c>
      <c r="I306" s="17">
        <f t="shared" si="18"/>
        <v>0.88300220750551872</v>
      </c>
      <c r="J306" s="18">
        <v>0</v>
      </c>
      <c r="K306" s="103">
        <f t="shared" si="19"/>
        <v>0</v>
      </c>
      <c r="L306" s="97" t="s">
        <v>94</v>
      </c>
      <c r="M306" s="19" t="s">
        <v>95</v>
      </c>
      <c r="N306" s="19" t="s">
        <v>105</v>
      </c>
      <c r="O306" s="19">
        <v>237</v>
      </c>
      <c r="P306" s="68">
        <v>15</v>
      </c>
      <c r="Q306" s="115"/>
      <c r="R306" s="116"/>
      <c r="S306" s="117"/>
      <c r="T306" s="84">
        <f t="shared" si="16"/>
        <v>-0.88300220750551872</v>
      </c>
    </row>
    <row r="307" spans="1:20" hidden="1" outlineLevel="2">
      <c r="A307" s="1" t="s">
        <v>94</v>
      </c>
      <c r="B307" s="15" t="s">
        <v>95</v>
      </c>
      <c r="C307" s="15" t="s">
        <v>115</v>
      </c>
      <c r="D307" s="94" t="s">
        <v>106</v>
      </c>
      <c r="E307" s="102">
        <v>2284.52</v>
      </c>
      <c r="F307" s="16">
        <v>151.1</v>
      </c>
      <c r="G307" s="17">
        <f t="shared" si="17"/>
        <v>6.6140808572479122</v>
      </c>
      <c r="H307" s="18">
        <v>60.4</v>
      </c>
      <c r="I307" s="17">
        <f t="shared" si="18"/>
        <v>2.643881428046154</v>
      </c>
      <c r="J307" s="18">
        <v>90.7</v>
      </c>
      <c r="K307" s="103">
        <f t="shared" si="19"/>
        <v>3.9701994292017582</v>
      </c>
      <c r="L307" s="97" t="s">
        <v>94</v>
      </c>
      <c r="M307" s="19" t="s">
        <v>95</v>
      </c>
      <c r="N307" s="19" t="s">
        <v>106</v>
      </c>
      <c r="O307" s="19">
        <v>1988.5</v>
      </c>
      <c r="P307" s="68">
        <v>40</v>
      </c>
      <c r="Q307" s="115"/>
      <c r="R307" s="116"/>
      <c r="S307" s="117"/>
      <c r="T307" s="84">
        <f t="shared" si="16"/>
        <v>-6.6140808572479122</v>
      </c>
    </row>
    <row r="308" spans="1:20" hidden="1" outlineLevel="2">
      <c r="A308" s="1" t="s">
        <v>94</v>
      </c>
      <c r="B308" s="15" t="s">
        <v>95</v>
      </c>
      <c r="C308" s="15" t="s">
        <v>115</v>
      </c>
      <c r="D308" s="94" t="s">
        <v>107</v>
      </c>
      <c r="E308" s="102">
        <v>3242.12</v>
      </c>
      <c r="F308" s="16">
        <v>143.74</v>
      </c>
      <c r="G308" s="17">
        <f t="shared" si="17"/>
        <v>4.4335188086807396</v>
      </c>
      <c r="H308" s="18">
        <v>48.74</v>
      </c>
      <c r="I308" s="17">
        <f t="shared" si="18"/>
        <v>1.50333732249269</v>
      </c>
      <c r="J308" s="18">
        <v>95</v>
      </c>
      <c r="K308" s="103">
        <f t="shared" si="19"/>
        <v>2.93018148618805</v>
      </c>
      <c r="L308" s="97" t="s">
        <v>94</v>
      </c>
      <c r="M308" s="19" t="s">
        <v>95</v>
      </c>
      <c r="N308" s="19" t="s">
        <v>107</v>
      </c>
      <c r="O308" s="19">
        <v>3025.77</v>
      </c>
      <c r="P308" s="68">
        <v>212.5</v>
      </c>
      <c r="Q308" s="115"/>
      <c r="R308" s="116"/>
      <c r="S308" s="117"/>
      <c r="T308" s="84">
        <f t="shared" si="16"/>
        <v>-4.4335188086807396</v>
      </c>
    </row>
    <row r="309" spans="1:20" hidden="1" outlineLevel="2">
      <c r="A309" s="1" t="s">
        <v>94</v>
      </c>
      <c r="B309" s="15" t="s">
        <v>95</v>
      </c>
      <c r="C309" s="15" t="s">
        <v>115</v>
      </c>
      <c r="D309" s="94" t="s">
        <v>108</v>
      </c>
      <c r="E309" s="102">
        <v>2675.88</v>
      </c>
      <c r="F309" s="16">
        <v>80.400000000000006</v>
      </c>
      <c r="G309" s="17">
        <f t="shared" si="17"/>
        <v>3.0046190412126106</v>
      </c>
      <c r="H309" s="18">
        <v>38.4</v>
      </c>
      <c r="I309" s="17">
        <f t="shared" si="18"/>
        <v>1.4350419301313959</v>
      </c>
      <c r="J309" s="18">
        <v>42</v>
      </c>
      <c r="K309" s="103">
        <f t="shared" si="19"/>
        <v>1.5695771110812144</v>
      </c>
      <c r="L309" s="97" t="s">
        <v>94</v>
      </c>
      <c r="M309" s="19" t="s">
        <v>95</v>
      </c>
      <c r="N309" s="19" t="s">
        <v>108</v>
      </c>
      <c r="O309" s="19">
        <v>2298.1</v>
      </c>
      <c r="P309" s="68">
        <v>117.3</v>
      </c>
      <c r="Q309" s="115"/>
      <c r="R309" s="116"/>
      <c r="S309" s="117"/>
      <c r="T309" s="84">
        <f t="shared" si="16"/>
        <v>-3.0046190412126106</v>
      </c>
    </row>
    <row r="310" spans="1:20" hidden="1" outlineLevel="2">
      <c r="A310" s="1" t="s">
        <v>94</v>
      </c>
      <c r="B310" s="15" t="s">
        <v>95</v>
      </c>
      <c r="C310" s="15" t="s">
        <v>115</v>
      </c>
      <c r="D310" s="94" t="s">
        <v>109</v>
      </c>
      <c r="E310" s="102">
        <v>1373</v>
      </c>
      <c r="F310" s="16">
        <v>158.9</v>
      </c>
      <c r="G310" s="17">
        <f t="shared" si="17"/>
        <v>11.57319737800437</v>
      </c>
      <c r="H310" s="18">
        <v>22</v>
      </c>
      <c r="I310" s="17">
        <f t="shared" si="18"/>
        <v>1.6023306627822287</v>
      </c>
      <c r="J310" s="18">
        <v>136.9</v>
      </c>
      <c r="K310" s="103">
        <f t="shared" si="19"/>
        <v>9.970866715222142</v>
      </c>
      <c r="L310" s="97" t="s">
        <v>94</v>
      </c>
      <c r="M310" s="19" t="s">
        <v>95</v>
      </c>
      <c r="N310" s="19" t="s">
        <v>109</v>
      </c>
      <c r="O310" s="19">
        <v>1492</v>
      </c>
      <c r="P310" s="68">
        <v>173.6</v>
      </c>
      <c r="Q310" s="115"/>
      <c r="R310" s="116"/>
      <c r="S310" s="117"/>
      <c r="T310" s="84">
        <f t="shared" si="16"/>
        <v>-11.57319737800437</v>
      </c>
    </row>
    <row r="311" spans="1:20" hidden="1" outlineLevel="2">
      <c r="A311" s="1" t="s">
        <v>94</v>
      </c>
      <c r="B311" s="15" t="s">
        <v>95</v>
      </c>
      <c r="C311" s="15" t="s">
        <v>115</v>
      </c>
      <c r="D311" s="94" t="s">
        <v>110</v>
      </c>
      <c r="E311" s="102">
        <v>0</v>
      </c>
      <c r="F311" s="16">
        <v>0</v>
      </c>
      <c r="G311" s="17">
        <v>0</v>
      </c>
      <c r="H311" s="18">
        <v>0</v>
      </c>
      <c r="I311" s="17">
        <v>0</v>
      </c>
      <c r="J311" s="18">
        <v>0</v>
      </c>
      <c r="K311" s="103">
        <v>0</v>
      </c>
      <c r="L311" s="97" t="s">
        <v>94</v>
      </c>
      <c r="M311" s="19" t="s">
        <v>95</v>
      </c>
      <c r="N311" s="19" t="s">
        <v>110</v>
      </c>
      <c r="O311" s="19">
        <v>61</v>
      </c>
      <c r="P311" s="68">
        <v>6</v>
      </c>
      <c r="Q311" s="115"/>
      <c r="R311" s="116"/>
      <c r="S311" s="117"/>
      <c r="T311" s="84">
        <f t="shared" si="16"/>
        <v>0</v>
      </c>
    </row>
    <row r="312" spans="1:20" outlineLevel="1" collapsed="1">
      <c r="B312" s="20" t="s">
        <v>159</v>
      </c>
      <c r="C312" s="21" t="s">
        <v>115</v>
      </c>
      <c r="D312" s="94"/>
      <c r="E312" s="102">
        <f>SUBTOTAL(9,E306:E311)</f>
        <v>10028.52</v>
      </c>
      <c r="F312" s="16">
        <f>SUBTOTAL(9,F306:F311)</f>
        <v>538.14</v>
      </c>
      <c r="G312" s="17">
        <f t="shared" si="17"/>
        <v>5.3660958945088604</v>
      </c>
      <c r="H312" s="18">
        <f>SUBTOTAL(9,H306:H311)</f>
        <v>173.54000000000002</v>
      </c>
      <c r="I312" s="17">
        <f t="shared" si="18"/>
        <v>1.7304647146338645</v>
      </c>
      <c r="J312" s="18">
        <f>SUBTOTAL(9,J306:J311)</f>
        <v>364.6</v>
      </c>
      <c r="K312" s="103">
        <f t="shared" si="19"/>
        <v>3.6356311798749963</v>
      </c>
      <c r="L312" s="97"/>
      <c r="M312" s="19"/>
      <c r="N312" s="19"/>
      <c r="O312" s="19">
        <f>SUBTOTAL(9,O306:O311)</f>
        <v>9102.3700000000008</v>
      </c>
      <c r="P312" s="68">
        <f>SUBTOTAL(9,P306:P311)</f>
        <v>564.4</v>
      </c>
      <c r="Q312" s="115">
        <v>4.37</v>
      </c>
      <c r="R312" s="116">
        <v>1.92</v>
      </c>
      <c r="S312" s="117">
        <v>2.44</v>
      </c>
      <c r="T312" s="84">
        <f t="shared" si="16"/>
        <v>-0.99609589450886027</v>
      </c>
    </row>
    <row r="313" spans="1:20" hidden="1" outlineLevel="2">
      <c r="A313" s="1" t="s">
        <v>12</v>
      </c>
      <c r="B313" s="15" t="s">
        <v>13</v>
      </c>
      <c r="C313" s="15" t="s">
        <v>113</v>
      </c>
      <c r="D313" s="94" t="s">
        <v>104</v>
      </c>
      <c r="E313" s="102">
        <v>4622.66</v>
      </c>
      <c r="F313" s="16">
        <v>322.9751</v>
      </c>
      <c r="G313" s="17">
        <f t="shared" si="17"/>
        <v>6.986780338592931</v>
      </c>
      <c r="H313" s="18">
        <v>239.4751</v>
      </c>
      <c r="I313" s="17">
        <f t="shared" si="18"/>
        <v>5.1804610332579077</v>
      </c>
      <c r="J313" s="18">
        <v>83.5</v>
      </c>
      <c r="K313" s="103">
        <f t="shared" si="19"/>
        <v>1.8063193053350237</v>
      </c>
      <c r="L313" s="97">
        <v>13</v>
      </c>
      <c r="M313" s="19" t="s">
        <v>13</v>
      </c>
      <c r="N313" s="19" t="s">
        <v>104</v>
      </c>
      <c r="O313" s="19">
        <v>575.83000000000004</v>
      </c>
      <c r="P313" s="68">
        <v>150</v>
      </c>
      <c r="Q313" s="115"/>
      <c r="R313" s="116"/>
      <c r="S313" s="117"/>
      <c r="T313" s="84">
        <f t="shared" si="16"/>
        <v>-6.986780338592931</v>
      </c>
    </row>
    <row r="314" spans="1:20" hidden="1" outlineLevel="2">
      <c r="A314" s="1" t="s">
        <v>12</v>
      </c>
      <c r="B314" s="15" t="s">
        <v>13</v>
      </c>
      <c r="C314" s="15" t="s">
        <v>113</v>
      </c>
      <c r="D314" s="94" t="s">
        <v>105</v>
      </c>
      <c r="E314" s="102">
        <v>143826.63</v>
      </c>
      <c r="F314" s="16">
        <v>8854.4447579999996</v>
      </c>
      <c r="G314" s="17">
        <f t="shared" si="17"/>
        <v>6.1563319379728219</v>
      </c>
      <c r="H314" s="18">
        <v>4514.5492000000004</v>
      </c>
      <c r="I314" s="17">
        <f t="shared" si="18"/>
        <v>3.1388826950892197</v>
      </c>
      <c r="J314" s="18">
        <v>4339.8955580000002</v>
      </c>
      <c r="K314" s="103">
        <f t="shared" si="19"/>
        <v>3.0174492428836026</v>
      </c>
      <c r="L314" s="97">
        <v>13</v>
      </c>
      <c r="M314" s="19" t="s">
        <v>13</v>
      </c>
      <c r="N314" s="19" t="s">
        <v>105</v>
      </c>
      <c r="O314" s="19">
        <v>110336</v>
      </c>
      <c r="P314" s="68">
        <v>7521.39</v>
      </c>
      <c r="Q314" s="115"/>
      <c r="R314" s="116"/>
      <c r="S314" s="117"/>
      <c r="T314" s="84">
        <f t="shared" si="16"/>
        <v>-6.1563319379728219</v>
      </c>
    </row>
    <row r="315" spans="1:20" hidden="1" outlineLevel="2">
      <c r="A315" s="1" t="s">
        <v>12</v>
      </c>
      <c r="B315" s="15" t="s">
        <v>13</v>
      </c>
      <c r="C315" s="15" t="s">
        <v>113</v>
      </c>
      <c r="D315" s="94" t="s">
        <v>106</v>
      </c>
      <c r="E315" s="102">
        <v>208084.61</v>
      </c>
      <c r="F315" s="16">
        <v>15707.708519</v>
      </c>
      <c r="G315" s="17">
        <f t="shared" si="17"/>
        <v>7.54871228535354</v>
      </c>
      <c r="H315" s="18">
        <v>5419.5430710000001</v>
      </c>
      <c r="I315" s="17">
        <f t="shared" si="18"/>
        <v>2.60449010188692</v>
      </c>
      <c r="J315" s="18">
        <v>10288.165448</v>
      </c>
      <c r="K315" s="103">
        <f t="shared" si="19"/>
        <v>4.9442221834666205</v>
      </c>
      <c r="L315" s="97">
        <v>13</v>
      </c>
      <c r="M315" s="19" t="s">
        <v>13</v>
      </c>
      <c r="N315" s="19" t="s">
        <v>106</v>
      </c>
      <c r="O315" s="19">
        <v>197422.82</v>
      </c>
      <c r="P315" s="68">
        <v>14050.01</v>
      </c>
      <c r="Q315" s="115"/>
      <c r="R315" s="116"/>
      <c r="S315" s="117"/>
      <c r="T315" s="84">
        <f t="shared" si="16"/>
        <v>-7.54871228535354</v>
      </c>
    </row>
    <row r="316" spans="1:20" hidden="1" outlineLevel="2">
      <c r="A316" s="1" t="s">
        <v>12</v>
      </c>
      <c r="B316" s="15" t="s">
        <v>13</v>
      </c>
      <c r="C316" s="15" t="s">
        <v>113</v>
      </c>
      <c r="D316" s="94" t="s">
        <v>107</v>
      </c>
      <c r="E316" s="102">
        <v>185519.81</v>
      </c>
      <c r="F316" s="16">
        <v>13874.204041999999</v>
      </c>
      <c r="G316" s="17">
        <f t="shared" si="17"/>
        <v>7.4785566253005538</v>
      </c>
      <c r="H316" s="18">
        <v>4965.7317700000003</v>
      </c>
      <c r="I316" s="17">
        <f t="shared" si="18"/>
        <v>2.6766585034773378</v>
      </c>
      <c r="J316" s="18">
        <v>8908.4722720000009</v>
      </c>
      <c r="K316" s="103">
        <f t="shared" si="19"/>
        <v>4.8018981218232168</v>
      </c>
      <c r="L316" s="97">
        <v>13</v>
      </c>
      <c r="M316" s="19" t="s">
        <v>13</v>
      </c>
      <c r="N316" s="19" t="s">
        <v>107</v>
      </c>
      <c r="O316" s="19">
        <v>172776.71</v>
      </c>
      <c r="P316" s="68">
        <v>12459.27</v>
      </c>
      <c r="Q316" s="115"/>
      <c r="R316" s="116"/>
      <c r="S316" s="117"/>
      <c r="T316" s="84">
        <f t="shared" si="16"/>
        <v>-7.4785566253005538</v>
      </c>
    </row>
    <row r="317" spans="1:20" hidden="1" outlineLevel="2">
      <c r="A317" s="1" t="s">
        <v>12</v>
      </c>
      <c r="B317" s="15" t="s">
        <v>13</v>
      </c>
      <c r="C317" s="15" t="s">
        <v>113</v>
      </c>
      <c r="D317" s="94" t="s">
        <v>108</v>
      </c>
      <c r="E317" s="102">
        <v>137667.75</v>
      </c>
      <c r="F317" s="16">
        <v>11491.296491999999</v>
      </c>
      <c r="G317" s="17">
        <f t="shared" si="17"/>
        <v>8.3471230495159539</v>
      </c>
      <c r="H317" s="18">
        <v>3591.4476679999998</v>
      </c>
      <c r="I317" s="17">
        <f t="shared" si="18"/>
        <v>2.6087792297033983</v>
      </c>
      <c r="J317" s="18">
        <v>7899.8488239999997</v>
      </c>
      <c r="K317" s="103">
        <f t="shared" si="19"/>
        <v>5.738343819812556</v>
      </c>
      <c r="L317" s="97">
        <v>13</v>
      </c>
      <c r="M317" s="19" t="s">
        <v>13</v>
      </c>
      <c r="N317" s="19" t="s">
        <v>108</v>
      </c>
      <c r="O317" s="19">
        <v>130390.67</v>
      </c>
      <c r="P317" s="68">
        <v>10857.22</v>
      </c>
      <c r="Q317" s="115"/>
      <c r="R317" s="116"/>
      <c r="S317" s="117"/>
      <c r="T317" s="84">
        <f t="shared" si="16"/>
        <v>-8.3471230495159539</v>
      </c>
    </row>
    <row r="318" spans="1:20" hidden="1" outlineLevel="2">
      <c r="A318" s="1" t="s">
        <v>12</v>
      </c>
      <c r="B318" s="15" t="s">
        <v>13</v>
      </c>
      <c r="C318" s="15" t="s">
        <v>113</v>
      </c>
      <c r="D318" s="94" t="s">
        <v>109</v>
      </c>
      <c r="E318" s="102">
        <v>85108.13</v>
      </c>
      <c r="F318" s="16">
        <v>8132.8392780000004</v>
      </c>
      <c r="G318" s="17">
        <f t="shared" si="17"/>
        <v>9.555889993118166</v>
      </c>
      <c r="H318" s="18">
        <v>2217.3533339999999</v>
      </c>
      <c r="I318" s="17">
        <f t="shared" si="18"/>
        <v>2.60533668640117</v>
      </c>
      <c r="J318" s="18">
        <v>5915.485944</v>
      </c>
      <c r="K318" s="103">
        <f t="shared" si="19"/>
        <v>6.9505533067169969</v>
      </c>
      <c r="L318" s="97">
        <v>13</v>
      </c>
      <c r="M318" s="19" t="s">
        <v>13</v>
      </c>
      <c r="N318" s="19" t="s">
        <v>109</v>
      </c>
      <c r="O318" s="19">
        <v>95490.31</v>
      </c>
      <c r="P318" s="68">
        <v>9185.2099999999991</v>
      </c>
      <c r="Q318" s="115"/>
      <c r="R318" s="116"/>
      <c r="S318" s="117"/>
      <c r="T318" s="84">
        <f t="shared" si="16"/>
        <v>-9.555889993118166</v>
      </c>
    </row>
    <row r="319" spans="1:20" hidden="1" outlineLevel="2">
      <c r="A319" s="1" t="s">
        <v>12</v>
      </c>
      <c r="B319" s="15" t="s">
        <v>13</v>
      </c>
      <c r="C319" s="15" t="s">
        <v>113</v>
      </c>
      <c r="D319" s="94" t="s">
        <v>110</v>
      </c>
      <c r="E319" s="102">
        <v>985.53</v>
      </c>
      <c r="F319" s="16">
        <v>20.449000000000002</v>
      </c>
      <c r="G319" s="17">
        <f t="shared" si="17"/>
        <v>2.0749241524864797</v>
      </c>
      <c r="H319" s="18">
        <v>20.449000000000002</v>
      </c>
      <c r="I319" s="17">
        <f t="shared" si="18"/>
        <v>2.0749241524864797</v>
      </c>
      <c r="J319" s="18">
        <v>0</v>
      </c>
      <c r="K319" s="103">
        <f t="shared" si="19"/>
        <v>0</v>
      </c>
      <c r="L319" s="97">
        <v>13</v>
      </c>
      <c r="M319" s="19" t="s">
        <v>13</v>
      </c>
      <c r="N319" s="19" t="s">
        <v>110</v>
      </c>
      <c r="O319" s="19">
        <v>2291.7399999999998</v>
      </c>
      <c r="P319" s="68">
        <v>71.48</v>
      </c>
      <c r="Q319" s="115"/>
      <c r="R319" s="116"/>
      <c r="S319" s="117"/>
      <c r="T319" s="84">
        <f t="shared" si="16"/>
        <v>-2.0749241524864797</v>
      </c>
    </row>
    <row r="320" spans="1:20" outlineLevel="1" collapsed="1">
      <c r="B320" s="20" t="s">
        <v>160</v>
      </c>
      <c r="C320" s="21" t="s">
        <v>113</v>
      </c>
      <c r="D320" s="94"/>
      <c r="E320" s="102">
        <f>SUBTOTAL(9,E313:E319)</f>
        <v>765815.12</v>
      </c>
      <c r="F320" s="16">
        <f>SUBTOTAL(9,F313:F319)</f>
        <v>58403.917189</v>
      </c>
      <c r="G320" s="17">
        <f t="shared" si="17"/>
        <v>7.6263729539578691</v>
      </c>
      <c r="H320" s="18">
        <f>SUBTOTAL(9,H313:H319)</f>
        <v>20968.549143</v>
      </c>
      <c r="I320" s="17">
        <f t="shared" si="18"/>
        <v>2.738069358437321</v>
      </c>
      <c r="J320" s="18">
        <f>SUBTOTAL(9,J313:J319)</f>
        <v>37435.368046000003</v>
      </c>
      <c r="K320" s="103">
        <f t="shared" si="19"/>
        <v>4.8883035955205489</v>
      </c>
      <c r="L320" s="97"/>
      <c r="M320" s="19"/>
      <c r="N320" s="19"/>
      <c r="O320" s="19">
        <f>SUBTOTAL(9,O313:O319)</f>
        <v>709284.08000000007</v>
      </c>
      <c r="P320" s="68">
        <f>SUBTOTAL(9,P313:P319)</f>
        <v>54294.58</v>
      </c>
      <c r="Q320" s="115">
        <v>8.24</v>
      </c>
      <c r="R320" s="116">
        <v>3.2</v>
      </c>
      <c r="S320" s="117">
        <v>5.04</v>
      </c>
      <c r="T320" s="84">
        <f t="shared" si="16"/>
        <v>0.61362704604213114</v>
      </c>
    </row>
    <row r="321" spans="1:20" hidden="1" outlineLevel="2">
      <c r="A321" s="1" t="s">
        <v>40</v>
      </c>
      <c r="B321" s="15" t="s">
        <v>41</v>
      </c>
      <c r="C321" s="15" t="s">
        <v>113</v>
      </c>
      <c r="D321" s="94" t="s">
        <v>104</v>
      </c>
      <c r="E321" s="102">
        <v>63</v>
      </c>
      <c r="F321" s="16">
        <v>0</v>
      </c>
      <c r="G321" s="17">
        <f t="shared" si="17"/>
        <v>0</v>
      </c>
      <c r="H321" s="18">
        <v>0</v>
      </c>
      <c r="I321" s="17">
        <f t="shared" si="18"/>
        <v>0</v>
      </c>
      <c r="J321" s="18">
        <v>0</v>
      </c>
      <c r="K321" s="103">
        <f t="shared" si="19"/>
        <v>0</v>
      </c>
      <c r="L321" s="97">
        <v>35</v>
      </c>
      <c r="M321" s="19" t="s">
        <v>41</v>
      </c>
      <c r="N321" s="19" t="s">
        <v>104</v>
      </c>
      <c r="O321" s="19">
        <v>59</v>
      </c>
      <c r="P321" s="68">
        <v>0</v>
      </c>
      <c r="Q321" s="115"/>
      <c r="R321" s="116"/>
      <c r="S321" s="117"/>
      <c r="T321" s="84">
        <f t="shared" si="16"/>
        <v>0</v>
      </c>
    </row>
    <row r="322" spans="1:20" hidden="1" outlineLevel="2">
      <c r="A322" s="1" t="s">
        <v>40</v>
      </c>
      <c r="B322" s="15" t="s">
        <v>41</v>
      </c>
      <c r="C322" s="15" t="s">
        <v>113</v>
      </c>
      <c r="D322" s="94" t="s">
        <v>105</v>
      </c>
      <c r="E322" s="102">
        <v>747</v>
      </c>
      <c r="F322" s="16">
        <v>42.4</v>
      </c>
      <c r="G322" s="17">
        <f t="shared" si="17"/>
        <v>5.6760374832663993</v>
      </c>
      <c r="H322" s="18">
        <v>39.4</v>
      </c>
      <c r="I322" s="17">
        <f t="shared" si="18"/>
        <v>5.2744310575635875</v>
      </c>
      <c r="J322" s="18">
        <v>3</v>
      </c>
      <c r="K322" s="103">
        <f t="shared" si="19"/>
        <v>0.40160642570281124</v>
      </c>
      <c r="L322" s="97">
        <v>35</v>
      </c>
      <c r="M322" s="19" t="s">
        <v>41</v>
      </c>
      <c r="N322" s="19" t="s">
        <v>105</v>
      </c>
      <c r="O322" s="19">
        <v>544.4</v>
      </c>
      <c r="P322" s="68">
        <v>32.6</v>
      </c>
      <c r="Q322" s="115"/>
      <c r="R322" s="116"/>
      <c r="S322" s="117"/>
      <c r="T322" s="84">
        <f t="shared" si="16"/>
        <v>-5.6760374832663993</v>
      </c>
    </row>
    <row r="323" spans="1:20" hidden="1" outlineLevel="2">
      <c r="A323" s="1" t="s">
        <v>40</v>
      </c>
      <c r="B323" s="15" t="s">
        <v>41</v>
      </c>
      <c r="C323" s="15" t="s">
        <v>113</v>
      </c>
      <c r="D323" s="94" t="s">
        <v>106</v>
      </c>
      <c r="E323" s="102">
        <v>3003.16</v>
      </c>
      <c r="F323" s="16">
        <v>280.08999999999997</v>
      </c>
      <c r="G323" s="17">
        <f t="shared" si="17"/>
        <v>9.3265094100880397</v>
      </c>
      <c r="H323" s="18">
        <v>81.540000000000006</v>
      </c>
      <c r="I323" s="17">
        <f t="shared" si="18"/>
        <v>2.7151400524780569</v>
      </c>
      <c r="J323" s="18">
        <v>198.55</v>
      </c>
      <c r="K323" s="103">
        <f t="shared" si="19"/>
        <v>6.6113693576099841</v>
      </c>
      <c r="L323" s="97">
        <v>35</v>
      </c>
      <c r="M323" s="19" t="s">
        <v>41</v>
      </c>
      <c r="N323" s="19" t="s">
        <v>106</v>
      </c>
      <c r="O323" s="19">
        <v>2104.4</v>
      </c>
      <c r="P323" s="68">
        <v>258.87</v>
      </c>
      <c r="Q323" s="115"/>
      <c r="R323" s="116"/>
      <c r="S323" s="117"/>
      <c r="T323" s="84">
        <f t="shared" si="16"/>
        <v>-9.3265094100880397</v>
      </c>
    </row>
    <row r="324" spans="1:20" hidden="1" outlineLevel="2">
      <c r="A324" s="1" t="s">
        <v>40</v>
      </c>
      <c r="B324" s="15" t="s">
        <v>41</v>
      </c>
      <c r="C324" s="15" t="s">
        <v>113</v>
      </c>
      <c r="D324" s="94" t="s">
        <v>107</v>
      </c>
      <c r="E324" s="102">
        <v>5084.1499999999996</v>
      </c>
      <c r="F324" s="16">
        <v>255.6</v>
      </c>
      <c r="G324" s="17">
        <f t="shared" si="17"/>
        <v>5.0273890424161367</v>
      </c>
      <c r="H324" s="18">
        <v>115.6</v>
      </c>
      <c r="I324" s="17">
        <f t="shared" si="18"/>
        <v>2.2737330723916487</v>
      </c>
      <c r="J324" s="18">
        <v>140</v>
      </c>
      <c r="K324" s="103">
        <f t="shared" si="19"/>
        <v>2.753655970024488</v>
      </c>
      <c r="L324" s="97">
        <v>35</v>
      </c>
      <c r="M324" s="19" t="s">
        <v>41</v>
      </c>
      <c r="N324" s="19" t="s">
        <v>107</v>
      </c>
      <c r="O324" s="19">
        <v>4323.25</v>
      </c>
      <c r="P324" s="68">
        <v>212.6</v>
      </c>
      <c r="Q324" s="115"/>
      <c r="R324" s="116"/>
      <c r="S324" s="117"/>
      <c r="T324" s="84">
        <f t="shared" si="16"/>
        <v>-5.0273890424161367</v>
      </c>
    </row>
    <row r="325" spans="1:20" hidden="1" outlineLevel="2">
      <c r="A325" s="1" t="s">
        <v>40</v>
      </c>
      <c r="B325" s="15" t="s">
        <v>41</v>
      </c>
      <c r="C325" s="15" t="s">
        <v>113</v>
      </c>
      <c r="D325" s="94" t="s">
        <v>108</v>
      </c>
      <c r="E325" s="102">
        <v>4801.5</v>
      </c>
      <c r="F325" s="16">
        <v>296.74888900000002</v>
      </c>
      <c r="G325" s="17">
        <f t="shared" si="17"/>
        <v>6.1803371654691244</v>
      </c>
      <c r="H325" s="18">
        <v>115</v>
      </c>
      <c r="I325" s="17">
        <f t="shared" si="18"/>
        <v>2.3950848693116735</v>
      </c>
      <c r="J325" s="18">
        <v>181.74888899999999</v>
      </c>
      <c r="K325" s="103">
        <f t="shared" si="19"/>
        <v>3.7852522961574504</v>
      </c>
      <c r="L325" s="97">
        <v>35</v>
      </c>
      <c r="M325" s="19" t="s">
        <v>41</v>
      </c>
      <c r="N325" s="19" t="s">
        <v>108</v>
      </c>
      <c r="O325" s="19">
        <v>4082.7</v>
      </c>
      <c r="P325" s="68">
        <v>252.13</v>
      </c>
      <c r="Q325" s="115"/>
      <c r="R325" s="116"/>
      <c r="S325" s="117"/>
      <c r="T325" s="84">
        <f t="shared" si="16"/>
        <v>-6.1803371654691244</v>
      </c>
    </row>
    <row r="326" spans="1:20" hidden="1" outlineLevel="2">
      <c r="A326" s="1" t="s">
        <v>40</v>
      </c>
      <c r="B326" s="15" t="s">
        <v>41</v>
      </c>
      <c r="C326" s="15" t="s">
        <v>113</v>
      </c>
      <c r="D326" s="94" t="s">
        <v>109</v>
      </c>
      <c r="E326" s="102">
        <v>2866.1</v>
      </c>
      <c r="F326" s="16">
        <v>177.1</v>
      </c>
      <c r="G326" s="17">
        <f t="shared" si="17"/>
        <v>6.1791284323645375</v>
      </c>
      <c r="H326" s="18">
        <v>96.4</v>
      </c>
      <c r="I326" s="17">
        <f t="shared" si="18"/>
        <v>3.3634555667980881</v>
      </c>
      <c r="J326" s="18">
        <v>80.7</v>
      </c>
      <c r="K326" s="103">
        <f t="shared" si="19"/>
        <v>2.8156728655664494</v>
      </c>
      <c r="L326" s="97">
        <v>35</v>
      </c>
      <c r="M326" s="19" t="s">
        <v>41</v>
      </c>
      <c r="N326" s="19" t="s">
        <v>109</v>
      </c>
      <c r="O326" s="19">
        <v>2948.36</v>
      </c>
      <c r="P326" s="68">
        <v>320.95999999999998</v>
      </c>
      <c r="Q326" s="115"/>
      <c r="R326" s="116"/>
      <c r="S326" s="117"/>
      <c r="T326" s="84">
        <f t="shared" si="16"/>
        <v>-6.1791284323645375</v>
      </c>
    </row>
    <row r="327" spans="1:20" hidden="1" outlineLevel="2">
      <c r="A327" s="1">
        <v>35</v>
      </c>
      <c r="B327" s="21" t="s">
        <v>41</v>
      </c>
      <c r="C327" s="15" t="s">
        <v>113</v>
      </c>
      <c r="D327" s="95" t="s">
        <v>110</v>
      </c>
      <c r="E327" s="102">
        <v>0</v>
      </c>
      <c r="F327" s="16">
        <v>0</v>
      </c>
      <c r="G327" s="17">
        <v>0</v>
      </c>
      <c r="H327" s="18">
        <v>0</v>
      </c>
      <c r="I327" s="17">
        <v>0</v>
      </c>
      <c r="J327" s="18">
        <v>0</v>
      </c>
      <c r="K327" s="103">
        <v>0</v>
      </c>
      <c r="L327" s="97">
        <v>35</v>
      </c>
      <c r="M327" s="19" t="s">
        <v>41</v>
      </c>
      <c r="N327" s="19" t="s">
        <v>110</v>
      </c>
      <c r="O327" s="19">
        <v>113</v>
      </c>
      <c r="P327" s="68">
        <v>0</v>
      </c>
      <c r="Q327" s="115"/>
      <c r="R327" s="116"/>
      <c r="S327" s="117"/>
      <c r="T327" s="84">
        <f t="shared" si="16"/>
        <v>0</v>
      </c>
    </row>
    <row r="328" spans="1:20" outlineLevel="1" collapsed="1">
      <c r="B328" s="22" t="s">
        <v>161</v>
      </c>
      <c r="C328" s="21" t="s">
        <v>113</v>
      </c>
      <c r="D328" s="95"/>
      <c r="E328" s="102">
        <f>SUBTOTAL(9,E321:E327)</f>
        <v>16564.91</v>
      </c>
      <c r="F328" s="16">
        <f>SUBTOTAL(9,F321:F327)</f>
        <v>1051.9388889999998</v>
      </c>
      <c r="G328" s="17">
        <f t="shared" si="17"/>
        <v>6.3504050972809374</v>
      </c>
      <c r="H328" s="18">
        <f>SUBTOTAL(9,H321:H327)</f>
        <v>447.93999999999994</v>
      </c>
      <c r="I328" s="17">
        <f t="shared" si="18"/>
        <v>2.704149916902657</v>
      </c>
      <c r="J328" s="18">
        <f>SUBTOTAL(9,J321:J327)</f>
        <v>603.99888900000008</v>
      </c>
      <c r="K328" s="103">
        <f t="shared" si="19"/>
        <v>3.6462551803782821</v>
      </c>
      <c r="L328" s="97"/>
      <c r="M328" s="19"/>
      <c r="N328" s="19"/>
      <c r="O328" s="19">
        <f>SUBTOTAL(9,O321:O327)</f>
        <v>14175.11</v>
      </c>
      <c r="P328" s="68">
        <f>SUBTOTAL(9,P321:P327)</f>
        <v>1077.1600000000001</v>
      </c>
      <c r="Q328" s="115">
        <v>7.82</v>
      </c>
      <c r="R328" s="116">
        <v>3.28</v>
      </c>
      <c r="S328" s="117">
        <v>4.54</v>
      </c>
      <c r="T328" s="84">
        <f t="shared" si="16"/>
        <v>1.4695949027190629</v>
      </c>
    </row>
    <row r="329" spans="1:20" hidden="1" outlineLevel="2">
      <c r="A329" s="1" t="s">
        <v>90</v>
      </c>
      <c r="B329" s="15" t="s">
        <v>91</v>
      </c>
      <c r="C329" s="15" t="s">
        <v>113</v>
      </c>
      <c r="D329" s="94" t="s">
        <v>104</v>
      </c>
      <c r="E329" s="102">
        <v>258</v>
      </c>
      <c r="F329" s="16">
        <v>14</v>
      </c>
      <c r="G329" s="17">
        <f t="shared" si="17"/>
        <v>5.4263565891472867</v>
      </c>
      <c r="H329" s="18">
        <v>14</v>
      </c>
      <c r="I329" s="17">
        <f t="shared" si="18"/>
        <v>5.4263565891472867</v>
      </c>
      <c r="J329" s="18">
        <v>0</v>
      </c>
      <c r="K329" s="103">
        <f t="shared" si="19"/>
        <v>0</v>
      </c>
      <c r="L329" s="97">
        <v>80</v>
      </c>
      <c r="M329" s="19" t="s">
        <v>91</v>
      </c>
      <c r="N329" s="19" t="s">
        <v>104</v>
      </c>
      <c r="O329" s="19">
        <v>108</v>
      </c>
      <c r="P329" s="68">
        <v>12</v>
      </c>
      <c r="Q329" s="115"/>
      <c r="R329" s="116"/>
      <c r="S329" s="117"/>
      <c r="T329" s="84">
        <f t="shared" si="16"/>
        <v>-5.4263565891472867</v>
      </c>
    </row>
    <row r="330" spans="1:20" hidden="1" outlineLevel="2">
      <c r="A330" s="1" t="s">
        <v>90</v>
      </c>
      <c r="B330" s="15" t="s">
        <v>91</v>
      </c>
      <c r="C330" s="15" t="s">
        <v>113</v>
      </c>
      <c r="D330" s="94" t="s">
        <v>105</v>
      </c>
      <c r="E330" s="102">
        <v>2529</v>
      </c>
      <c r="F330" s="16">
        <v>187.2</v>
      </c>
      <c r="G330" s="17">
        <f t="shared" si="17"/>
        <v>7.4021352313167261</v>
      </c>
      <c r="H330" s="18">
        <v>104.4</v>
      </c>
      <c r="I330" s="17">
        <f t="shared" si="18"/>
        <v>4.1281138790035588</v>
      </c>
      <c r="J330" s="18">
        <v>82.8</v>
      </c>
      <c r="K330" s="103">
        <f t="shared" si="19"/>
        <v>3.2740213523131674</v>
      </c>
      <c r="L330" s="97">
        <v>80</v>
      </c>
      <c r="M330" s="19" t="s">
        <v>91</v>
      </c>
      <c r="N330" s="19" t="s">
        <v>105</v>
      </c>
      <c r="O330" s="19">
        <v>2045.2</v>
      </c>
      <c r="P330" s="68">
        <v>215.1</v>
      </c>
      <c r="Q330" s="115"/>
      <c r="R330" s="116"/>
      <c r="S330" s="117"/>
      <c r="T330" s="84">
        <f t="shared" ref="T330:T345" si="20">Q330-G330</f>
        <v>-7.4021352313167261</v>
      </c>
    </row>
    <row r="331" spans="1:20" hidden="1" outlineLevel="2">
      <c r="A331" s="1" t="s">
        <v>90</v>
      </c>
      <c r="B331" s="15" t="s">
        <v>91</v>
      </c>
      <c r="C331" s="15" t="s">
        <v>113</v>
      </c>
      <c r="D331" s="94" t="s">
        <v>106</v>
      </c>
      <c r="E331" s="102">
        <v>7593</v>
      </c>
      <c r="F331" s="16">
        <v>488.5</v>
      </c>
      <c r="G331" s="17">
        <f t="shared" ref="G331:G345" si="21">F331*100/E331</f>
        <v>6.4335572237587249</v>
      </c>
      <c r="H331" s="18">
        <v>270.8</v>
      </c>
      <c r="I331" s="17">
        <f t="shared" ref="I331:I345" si="22">H331*100/E331</f>
        <v>3.5664427762412747</v>
      </c>
      <c r="J331" s="18">
        <v>217.7</v>
      </c>
      <c r="K331" s="103">
        <f t="shared" ref="K331:K345" si="23">J331*100/E331</f>
        <v>2.8671144475174501</v>
      </c>
      <c r="L331" s="97">
        <v>80</v>
      </c>
      <c r="M331" s="19" t="s">
        <v>91</v>
      </c>
      <c r="N331" s="19" t="s">
        <v>106</v>
      </c>
      <c r="O331" s="19">
        <v>6396</v>
      </c>
      <c r="P331" s="68">
        <v>440.6</v>
      </c>
      <c r="Q331" s="115"/>
      <c r="R331" s="116"/>
      <c r="S331" s="117"/>
      <c r="T331" s="84">
        <f t="shared" si="20"/>
        <v>-6.4335572237587249</v>
      </c>
    </row>
    <row r="332" spans="1:20" hidden="1" outlineLevel="2">
      <c r="A332" s="1" t="s">
        <v>90</v>
      </c>
      <c r="B332" s="15" t="s">
        <v>91</v>
      </c>
      <c r="C332" s="15" t="s">
        <v>113</v>
      </c>
      <c r="D332" s="94" t="s">
        <v>107</v>
      </c>
      <c r="E332" s="102">
        <v>9718.69</v>
      </c>
      <c r="F332" s="16">
        <v>915.9</v>
      </c>
      <c r="G332" s="17">
        <f t="shared" si="21"/>
        <v>9.4241096279436825</v>
      </c>
      <c r="H332" s="18">
        <v>373.5</v>
      </c>
      <c r="I332" s="17">
        <f t="shared" si="22"/>
        <v>3.843110542676019</v>
      </c>
      <c r="J332" s="18">
        <v>542.4</v>
      </c>
      <c r="K332" s="103">
        <f t="shared" si="23"/>
        <v>5.5809990852676643</v>
      </c>
      <c r="L332" s="97">
        <v>80</v>
      </c>
      <c r="M332" s="19" t="s">
        <v>91</v>
      </c>
      <c r="N332" s="19" t="s">
        <v>107</v>
      </c>
      <c r="O332" s="19">
        <v>8537.4</v>
      </c>
      <c r="P332" s="68">
        <v>824.5</v>
      </c>
      <c r="Q332" s="115"/>
      <c r="R332" s="116"/>
      <c r="S332" s="117"/>
      <c r="T332" s="84">
        <f t="shared" si="20"/>
        <v>-9.4241096279436825</v>
      </c>
    </row>
    <row r="333" spans="1:20" hidden="1" outlineLevel="2">
      <c r="A333" s="1" t="s">
        <v>90</v>
      </c>
      <c r="B333" s="15" t="s">
        <v>91</v>
      </c>
      <c r="C333" s="15" t="s">
        <v>113</v>
      </c>
      <c r="D333" s="94" t="s">
        <v>108</v>
      </c>
      <c r="E333" s="102">
        <v>10490.31</v>
      </c>
      <c r="F333" s="16">
        <v>908.6</v>
      </c>
      <c r="G333" s="17">
        <f t="shared" si="21"/>
        <v>8.6613265003608095</v>
      </c>
      <c r="H333" s="18">
        <v>320.10000000000002</v>
      </c>
      <c r="I333" s="17">
        <f t="shared" si="22"/>
        <v>3.0513874232506004</v>
      </c>
      <c r="J333" s="18">
        <v>588.5</v>
      </c>
      <c r="K333" s="103">
        <f t="shared" si="23"/>
        <v>5.6099390771102096</v>
      </c>
      <c r="L333" s="97">
        <v>80</v>
      </c>
      <c r="M333" s="19" t="s">
        <v>91</v>
      </c>
      <c r="N333" s="19" t="s">
        <v>108</v>
      </c>
      <c r="O333" s="19">
        <v>9970.2999999999993</v>
      </c>
      <c r="P333" s="68">
        <v>613.29999999999995</v>
      </c>
      <c r="Q333" s="115"/>
      <c r="R333" s="116"/>
      <c r="S333" s="117"/>
      <c r="T333" s="84">
        <f t="shared" si="20"/>
        <v>-8.6613265003608095</v>
      </c>
    </row>
    <row r="334" spans="1:20" hidden="1" outlineLevel="2">
      <c r="A334" s="1" t="s">
        <v>90</v>
      </c>
      <c r="B334" s="15" t="s">
        <v>91</v>
      </c>
      <c r="C334" s="15" t="s">
        <v>113</v>
      </c>
      <c r="D334" s="94" t="s">
        <v>109</v>
      </c>
      <c r="E334" s="102">
        <v>5868.18</v>
      </c>
      <c r="F334" s="16">
        <v>583.4</v>
      </c>
      <c r="G334" s="17">
        <f t="shared" si="21"/>
        <v>9.9417536612714663</v>
      </c>
      <c r="H334" s="18">
        <v>219.2</v>
      </c>
      <c r="I334" s="17">
        <f t="shared" si="22"/>
        <v>3.7354000729357311</v>
      </c>
      <c r="J334" s="18">
        <v>364.2</v>
      </c>
      <c r="K334" s="103">
        <f t="shared" si="23"/>
        <v>6.2063535883357357</v>
      </c>
      <c r="L334" s="97">
        <v>80</v>
      </c>
      <c r="M334" s="19" t="s">
        <v>91</v>
      </c>
      <c r="N334" s="19" t="s">
        <v>109</v>
      </c>
      <c r="O334" s="19">
        <v>6361.43</v>
      </c>
      <c r="P334" s="68">
        <v>671.96</v>
      </c>
      <c r="Q334" s="115"/>
      <c r="R334" s="116"/>
      <c r="S334" s="117"/>
      <c r="T334" s="84">
        <f t="shared" si="20"/>
        <v>-9.9417536612714663</v>
      </c>
    </row>
    <row r="335" spans="1:20" hidden="1" outlineLevel="2">
      <c r="A335" s="1" t="s">
        <v>90</v>
      </c>
      <c r="B335" s="15" t="s">
        <v>91</v>
      </c>
      <c r="C335" s="15" t="s">
        <v>113</v>
      </c>
      <c r="D335" s="94" t="s">
        <v>110</v>
      </c>
      <c r="E335" s="102">
        <v>0</v>
      </c>
      <c r="F335" s="16">
        <v>0</v>
      </c>
      <c r="G335" s="17">
        <v>0</v>
      </c>
      <c r="H335" s="18">
        <v>0</v>
      </c>
      <c r="I335" s="17">
        <v>0</v>
      </c>
      <c r="J335" s="18">
        <v>0</v>
      </c>
      <c r="K335" s="103">
        <v>0</v>
      </c>
      <c r="L335" s="97">
        <v>80</v>
      </c>
      <c r="M335" s="19" t="s">
        <v>91</v>
      </c>
      <c r="N335" s="19" t="s">
        <v>110</v>
      </c>
      <c r="O335" s="19">
        <v>137</v>
      </c>
      <c r="P335" s="68">
        <v>2</v>
      </c>
      <c r="Q335" s="115"/>
      <c r="R335" s="116"/>
      <c r="S335" s="117"/>
      <c r="T335" s="84">
        <f t="shared" si="20"/>
        <v>0</v>
      </c>
    </row>
    <row r="336" spans="1:20" outlineLevel="1" collapsed="1">
      <c r="B336" s="20" t="s">
        <v>162</v>
      </c>
      <c r="C336" s="21" t="s">
        <v>113</v>
      </c>
      <c r="D336" s="94"/>
      <c r="E336" s="102">
        <f>SUBTOTAL(9,E329:E335)</f>
        <v>36457.18</v>
      </c>
      <c r="F336" s="16">
        <f>SUBTOTAL(9,F329:F335)</f>
        <v>3097.6</v>
      </c>
      <c r="G336" s="17">
        <f t="shared" si="21"/>
        <v>8.4965430677852751</v>
      </c>
      <c r="H336" s="18">
        <f>SUBTOTAL(9,H329:H335)</f>
        <v>1302.0000000000002</v>
      </c>
      <c r="I336" s="17">
        <f t="shared" si="22"/>
        <v>3.5713129759350566</v>
      </c>
      <c r="J336" s="18">
        <f>SUBTOTAL(9,J329:J335)</f>
        <v>1795.6000000000001</v>
      </c>
      <c r="K336" s="103">
        <f t="shared" si="23"/>
        <v>4.9252300918502199</v>
      </c>
      <c r="L336" s="97"/>
      <c r="M336" s="19"/>
      <c r="N336" s="19"/>
      <c r="O336" s="19">
        <f>SUBTOTAL(9,O329:O335)</f>
        <v>33555.33</v>
      </c>
      <c r="P336" s="68">
        <f>SUBTOTAL(9,P329:P335)</f>
        <v>2779.46</v>
      </c>
      <c r="Q336" s="115">
        <v>8.3000000000000007</v>
      </c>
      <c r="R336" s="116">
        <v>4.26</v>
      </c>
      <c r="S336" s="117">
        <v>4.04</v>
      </c>
      <c r="T336" s="84">
        <f t="shared" si="20"/>
        <v>-0.19654306778527442</v>
      </c>
    </row>
    <row r="337" spans="1:20" hidden="1" outlineLevel="2">
      <c r="A337" s="1" t="s">
        <v>92</v>
      </c>
      <c r="B337" s="15" t="s">
        <v>93</v>
      </c>
      <c r="C337" s="15" t="s">
        <v>113</v>
      </c>
      <c r="D337" s="94" t="s">
        <v>104</v>
      </c>
      <c r="E337" s="102">
        <v>0</v>
      </c>
      <c r="F337" s="16">
        <v>0</v>
      </c>
      <c r="G337" s="17">
        <v>0</v>
      </c>
      <c r="H337" s="18">
        <v>0</v>
      </c>
      <c r="I337" s="17">
        <v>0</v>
      </c>
      <c r="J337" s="18">
        <v>0</v>
      </c>
      <c r="K337" s="103">
        <v>0</v>
      </c>
      <c r="L337" s="97">
        <v>83</v>
      </c>
      <c r="M337" s="19" t="s">
        <v>93</v>
      </c>
      <c r="N337" s="19" t="s">
        <v>104</v>
      </c>
      <c r="O337" s="19">
        <v>0</v>
      </c>
      <c r="P337" s="68">
        <v>0</v>
      </c>
      <c r="Q337" s="115"/>
      <c r="R337" s="116"/>
      <c r="S337" s="117"/>
      <c r="T337" s="84">
        <f t="shared" si="20"/>
        <v>0</v>
      </c>
    </row>
    <row r="338" spans="1:20" hidden="1" outlineLevel="2">
      <c r="A338" s="1" t="s">
        <v>92</v>
      </c>
      <c r="B338" s="15" t="s">
        <v>93</v>
      </c>
      <c r="C338" s="15" t="s">
        <v>113</v>
      </c>
      <c r="D338" s="94" t="s">
        <v>105</v>
      </c>
      <c r="E338" s="102">
        <v>4009.42</v>
      </c>
      <c r="F338" s="16">
        <v>341.631122</v>
      </c>
      <c r="G338" s="17">
        <f t="shared" si="21"/>
        <v>8.5207117737727653</v>
      </c>
      <c r="H338" s="18">
        <v>90.999600000000001</v>
      </c>
      <c r="I338" s="17">
        <f t="shared" si="22"/>
        <v>2.269644986057834</v>
      </c>
      <c r="J338" s="18">
        <v>250.63152199999999</v>
      </c>
      <c r="K338" s="103">
        <f t="shared" si="23"/>
        <v>6.2510667877149313</v>
      </c>
      <c r="L338" s="97">
        <v>83</v>
      </c>
      <c r="M338" s="19" t="s">
        <v>93</v>
      </c>
      <c r="N338" s="19" t="s">
        <v>105</v>
      </c>
      <c r="O338" s="19">
        <v>2595.44</v>
      </c>
      <c r="P338" s="68">
        <v>167.41</v>
      </c>
      <c r="Q338" s="115"/>
      <c r="R338" s="116"/>
      <c r="S338" s="117"/>
      <c r="T338" s="84">
        <f t="shared" si="20"/>
        <v>-8.5207117737727653</v>
      </c>
    </row>
    <row r="339" spans="1:20" hidden="1" outlineLevel="2">
      <c r="A339" s="1" t="s">
        <v>92</v>
      </c>
      <c r="B339" s="15" t="s">
        <v>93</v>
      </c>
      <c r="C339" s="15" t="s">
        <v>113</v>
      </c>
      <c r="D339" s="94" t="s">
        <v>106</v>
      </c>
      <c r="E339" s="102">
        <v>13056.34</v>
      </c>
      <c r="F339" s="16">
        <v>1045.621054</v>
      </c>
      <c r="G339" s="17">
        <f t="shared" si="21"/>
        <v>8.0085311350654163</v>
      </c>
      <c r="H339" s="18">
        <v>413.62</v>
      </c>
      <c r="I339" s="17">
        <f t="shared" si="22"/>
        <v>3.1679628441048564</v>
      </c>
      <c r="J339" s="18">
        <v>632.00105399999995</v>
      </c>
      <c r="K339" s="103">
        <f t="shared" si="23"/>
        <v>4.8405682909605598</v>
      </c>
      <c r="L339" s="97">
        <v>83</v>
      </c>
      <c r="M339" s="19" t="s">
        <v>93</v>
      </c>
      <c r="N339" s="19" t="s">
        <v>106</v>
      </c>
      <c r="O339" s="19">
        <v>11497.62</v>
      </c>
      <c r="P339" s="68">
        <v>869.67</v>
      </c>
      <c r="Q339" s="115"/>
      <c r="R339" s="116"/>
      <c r="S339" s="117"/>
      <c r="T339" s="84">
        <f t="shared" si="20"/>
        <v>-8.0085311350654163</v>
      </c>
    </row>
    <row r="340" spans="1:20" hidden="1" outlineLevel="2">
      <c r="A340" s="1" t="s">
        <v>92</v>
      </c>
      <c r="B340" s="15" t="s">
        <v>93</v>
      </c>
      <c r="C340" s="15" t="s">
        <v>113</v>
      </c>
      <c r="D340" s="94" t="s">
        <v>107</v>
      </c>
      <c r="E340" s="102">
        <v>13955.09</v>
      </c>
      <c r="F340" s="16">
        <v>1286.7520219999999</v>
      </c>
      <c r="G340" s="17">
        <f t="shared" si="21"/>
        <v>9.2206644457327034</v>
      </c>
      <c r="H340" s="18">
        <v>560.2645</v>
      </c>
      <c r="I340" s="17">
        <f t="shared" si="22"/>
        <v>4.014768088202942</v>
      </c>
      <c r="J340" s="18">
        <v>726.48752200000001</v>
      </c>
      <c r="K340" s="103">
        <f t="shared" si="23"/>
        <v>5.2058963575297614</v>
      </c>
      <c r="L340" s="97">
        <v>83</v>
      </c>
      <c r="M340" s="19" t="s">
        <v>93</v>
      </c>
      <c r="N340" s="19" t="s">
        <v>107</v>
      </c>
      <c r="O340" s="19">
        <v>12679.34</v>
      </c>
      <c r="P340" s="68">
        <v>1061.27</v>
      </c>
      <c r="Q340" s="115"/>
      <c r="R340" s="116"/>
      <c r="S340" s="117"/>
      <c r="T340" s="84">
        <f t="shared" si="20"/>
        <v>-9.2206644457327034</v>
      </c>
    </row>
    <row r="341" spans="1:20" hidden="1" outlineLevel="2">
      <c r="A341" s="1" t="s">
        <v>92</v>
      </c>
      <c r="B341" s="15" t="s">
        <v>93</v>
      </c>
      <c r="C341" s="15" t="s">
        <v>113</v>
      </c>
      <c r="D341" s="94" t="s">
        <v>108</v>
      </c>
      <c r="E341" s="102">
        <v>12245.29</v>
      </c>
      <c r="F341" s="16">
        <v>1067.9195999999999</v>
      </c>
      <c r="G341" s="17">
        <f t="shared" si="21"/>
        <v>8.7210641805951497</v>
      </c>
      <c r="H341" s="18">
        <v>432.1748</v>
      </c>
      <c r="I341" s="17">
        <f t="shared" si="22"/>
        <v>3.5293145364462579</v>
      </c>
      <c r="J341" s="18">
        <v>635.74480000000005</v>
      </c>
      <c r="K341" s="103">
        <f t="shared" si="23"/>
        <v>5.1917496441488931</v>
      </c>
      <c r="L341" s="97">
        <v>83</v>
      </c>
      <c r="M341" s="19" t="s">
        <v>93</v>
      </c>
      <c r="N341" s="19" t="s">
        <v>108</v>
      </c>
      <c r="O341" s="19">
        <v>11241.19</v>
      </c>
      <c r="P341" s="68">
        <v>1184.4100000000001</v>
      </c>
      <c r="Q341" s="115"/>
      <c r="R341" s="116"/>
      <c r="S341" s="117"/>
      <c r="T341" s="84">
        <f t="shared" si="20"/>
        <v>-8.7210641805951497</v>
      </c>
    </row>
    <row r="342" spans="1:20" hidden="1" outlineLevel="2">
      <c r="A342" s="1" t="s">
        <v>92</v>
      </c>
      <c r="B342" s="15" t="s">
        <v>93</v>
      </c>
      <c r="C342" s="15" t="s">
        <v>113</v>
      </c>
      <c r="D342" s="94" t="s">
        <v>109</v>
      </c>
      <c r="E342" s="102">
        <v>5820.9</v>
      </c>
      <c r="F342" s="16">
        <v>796.98648800000001</v>
      </c>
      <c r="G342" s="17">
        <f t="shared" si="21"/>
        <v>13.691808620660035</v>
      </c>
      <c r="H342" s="18">
        <v>264.191326</v>
      </c>
      <c r="I342" s="17">
        <f t="shared" si="22"/>
        <v>4.5386680066656364</v>
      </c>
      <c r="J342" s="18">
        <v>532.795162</v>
      </c>
      <c r="K342" s="103">
        <f t="shared" si="23"/>
        <v>9.1531406139943989</v>
      </c>
      <c r="L342" s="97">
        <v>83</v>
      </c>
      <c r="M342" s="19" t="s">
        <v>93</v>
      </c>
      <c r="N342" s="19" t="s">
        <v>109</v>
      </c>
      <c r="O342" s="19">
        <v>6108.93</v>
      </c>
      <c r="P342" s="68">
        <v>707.33</v>
      </c>
      <c r="Q342" s="115"/>
      <c r="R342" s="116"/>
      <c r="S342" s="117"/>
      <c r="T342" s="84">
        <f t="shared" si="20"/>
        <v>-13.691808620660035</v>
      </c>
    </row>
    <row r="343" spans="1:20" hidden="1" outlineLevel="2">
      <c r="A343" s="1" t="s">
        <v>92</v>
      </c>
      <c r="B343" s="15" t="s">
        <v>93</v>
      </c>
      <c r="C343" s="15" t="s">
        <v>113</v>
      </c>
      <c r="D343" s="94" t="s">
        <v>110</v>
      </c>
      <c r="E343" s="102">
        <v>168.5</v>
      </c>
      <c r="F343" s="16">
        <v>9</v>
      </c>
      <c r="G343" s="17">
        <f t="shared" si="21"/>
        <v>5.3412462908011866</v>
      </c>
      <c r="H343" s="18">
        <v>9</v>
      </c>
      <c r="I343" s="17">
        <f t="shared" si="22"/>
        <v>5.3412462908011866</v>
      </c>
      <c r="J343" s="18">
        <v>0</v>
      </c>
      <c r="K343" s="103">
        <f t="shared" si="23"/>
        <v>0</v>
      </c>
      <c r="L343" s="97">
        <v>83</v>
      </c>
      <c r="M343" s="19" t="s">
        <v>93</v>
      </c>
      <c r="N343" s="19" t="s">
        <v>110</v>
      </c>
      <c r="O343" s="19">
        <v>389.34</v>
      </c>
      <c r="P343" s="68">
        <v>21.72</v>
      </c>
      <c r="Q343" s="115"/>
      <c r="R343" s="116"/>
      <c r="S343" s="117"/>
      <c r="T343" s="84">
        <f t="shared" si="20"/>
        <v>-5.3412462908011866</v>
      </c>
    </row>
    <row r="344" spans="1:20" outlineLevel="1" collapsed="1">
      <c r="B344" s="20" t="s">
        <v>163</v>
      </c>
      <c r="C344" s="21" t="s">
        <v>113</v>
      </c>
      <c r="D344" s="94"/>
      <c r="E344" s="102">
        <f>SUBTOTAL(9,E337:E343)</f>
        <v>49255.54</v>
      </c>
      <c r="F344" s="16">
        <f>SUBTOTAL(9,F337:F343)</f>
        <v>4547.9102860000003</v>
      </c>
      <c r="G344" s="17">
        <f t="shared" si="21"/>
        <v>9.2332969773552378</v>
      </c>
      <c r="H344" s="18">
        <f>SUBTOTAL(9,H337:H343)</f>
        <v>1770.2502260000001</v>
      </c>
      <c r="I344" s="17">
        <f t="shared" si="22"/>
        <v>3.5940124217499192</v>
      </c>
      <c r="J344" s="18">
        <f>SUBTOTAL(9,J337:J343)</f>
        <v>2777.6600599999997</v>
      </c>
      <c r="K344" s="103">
        <f t="shared" si="23"/>
        <v>5.6392845556053182</v>
      </c>
      <c r="L344" s="97"/>
      <c r="M344" s="19"/>
      <c r="N344" s="19"/>
      <c r="O344" s="19">
        <f>SUBTOTAL(9,O337:O343)</f>
        <v>44511.86</v>
      </c>
      <c r="P344" s="68">
        <f>SUBTOTAL(9,P337:P343)</f>
        <v>4011.81</v>
      </c>
      <c r="Q344" s="115">
        <v>9.4600000000000009</v>
      </c>
      <c r="R344" s="116">
        <v>3.96</v>
      </c>
      <c r="S344" s="117">
        <v>5.5</v>
      </c>
      <c r="T344" s="84">
        <f t="shared" si="20"/>
        <v>0.22670302264476305</v>
      </c>
    </row>
    <row r="345" spans="1:20" ht="15.75" thickBot="1">
      <c r="B345" s="20" t="s">
        <v>116</v>
      </c>
      <c r="C345" s="15"/>
      <c r="D345" s="94"/>
      <c r="E345" s="104">
        <f>SUBTOTAL(9,E3:E343)</f>
        <v>2252302.2399999993</v>
      </c>
      <c r="F345" s="105">
        <f>SUBTOTAL(9,F3:F343)</f>
        <v>196811.18586499998</v>
      </c>
      <c r="G345" s="106">
        <f t="shared" si="21"/>
        <v>8.7382227113977393</v>
      </c>
      <c r="H345" s="107">
        <f>SUBTOTAL(9,H3:H343)</f>
        <v>67887.231501999981</v>
      </c>
      <c r="I345" s="106">
        <f t="shared" si="22"/>
        <v>3.0141261814844178</v>
      </c>
      <c r="J345" s="107">
        <f>SUBTOTAL(9,J3:J343)</f>
        <v>128923.95436300003</v>
      </c>
      <c r="K345" s="108">
        <f t="shared" si="23"/>
        <v>5.7240965299133242</v>
      </c>
      <c r="L345" s="90"/>
      <c r="M345" s="28"/>
      <c r="N345" s="28"/>
      <c r="O345" s="28">
        <f>SUBTOTAL(9,O3:O343)</f>
        <v>2055842.2599999995</v>
      </c>
      <c r="P345" s="85">
        <f>SUBTOTAL(9,P3:P343)</f>
        <v>186283.27000000005</v>
      </c>
      <c r="Q345" s="118">
        <v>9.2899999999999991</v>
      </c>
      <c r="R345" s="119">
        <v>3.5</v>
      </c>
      <c r="S345" s="120">
        <v>5.79</v>
      </c>
      <c r="T345" s="84">
        <f t="shared" si="20"/>
        <v>0.55177728860225983</v>
      </c>
    </row>
    <row r="346" spans="1:20">
      <c r="G346" s="24"/>
      <c r="H346" s="25"/>
      <c r="I346" s="24"/>
      <c r="J346" s="25"/>
      <c r="K346" s="24"/>
      <c r="L346" s="26"/>
      <c r="M346" s="25"/>
      <c r="N346" s="25"/>
      <c r="O346" s="25"/>
      <c r="P346" s="25"/>
    </row>
    <row r="347" spans="1:20">
      <c r="G347" s="24"/>
      <c r="H347" s="25"/>
      <c r="I347" s="24"/>
      <c r="J347" s="25"/>
      <c r="K347" s="24"/>
      <c r="L347" s="26"/>
      <c r="M347" s="25"/>
      <c r="N347" s="25"/>
      <c r="O347" s="25"/>
      <c r="P347" s="25"/>
    </row>
    <row r="348" spans="1:20">
      <c r="G348" s="24"/>
      <c r="H348" s="25"/>
      <c r="I348" s="24"/>
      <c r="J348" s="25"/>
      <c r="K348" s="24"/>
      <c r="L348" s="26"/>
      <c r="M348" s="25"/>
      <c r="N348" s="25"/>
      <c r="O348" s="25"/>
      <c r="P348" s="25"/>
    </row>
    <row r="349" spans="1:20">
      <c r="G349" s="24"/>
      <c r="H349" s="25"/>
      <c r="I349" s="24"/>
      <c r="J349" s="25"/>
      <c r="K349" s="24"/>
      <c r="L349" s="26"/>
      <c r="M349" s="25"/>
      <c r="N349" s="25"/>
      <c r="O349" s="25"/>
      <c r="P349" s="25"/>
    </row>
    <row r="350" spans="1:20">
      <c r="G350" s="24"/>
      <c r="H350" s="25"/>
      <c r="I350" s="24"/>
      <c r="J350" s="25"/>
      <c r="K350" s="24"/>
      <c r="L350" s="26"/>
      <c r="M350" s="25"/>
      <c r="N350" s="25"/>
      <c r="O350" s="25"/>
      <c r="P350" s="25"/>
    </row>
    <row r="351" spans="1:20">
      <c r="G351" s="24"/>
      <c r="H351" s="25"/>
      <c r="I351" s="24"/>
      <c r="J351" s="25"/>
      <c r="K351" s="24"/>
      <c r="L351" s="26"/>
      <c r="M351" s="25"/>
      <c r="N351" s="25"/>
      <c r="O351" s="25"/>
      <c r="P351" s="25"/>
    </row>
    <row r="352" spans="1:20">
      <c r="G352" s="24"/>
      <c r="H352" s="25"/>
      <c r="I352" s="24"/>
      <c r="J352" s="25"/>
      <c r="K352" s="24"/>
      <c r="L352" s="26"/>
      <c r="M352" s="25"/>
      <c r="N352" s="25"/>
      <c r="O352" s="25"/>
      <c r="P352" s="25"/>
    </row>
    <row r="353" spans="7:16">
      <c r="G353" s="24"/>
      <c r="H353" s="25"/>
      <c r="I353" s="24"/>
      <c r="J353" s="25"/>
      <c r="K353" s="24"/>
      <c r="L353" s="26"/>
      <c r="M353" s="25"/>
      <c r="N353" s="25"/>
      <c r="O353" s="25"/>
      <c r="P353" s="25"/>
    </row>
    <row r="354" spans="7:16">
      <c r="G354" s="24"/>
      <c r="H354" s="25"/>
      <c r="I354" s="24"/>
      <c r="J354" s="25"/>
      <c r="K354" s="24"/>
      <c r="L354" s="26"/>
      <c r="M354" s="25"/>
      <c r="N354" s="25"/>
      <c r="O354" s="25"/>
      <c r="P354" s="25"/>
    </row>
    <row r="355" spans="7:16">
      <c r="G355" s="24"/>
      <c r="H355" s="25"/>
      <c r="I355" s="24"/>
      <c r="J355" s="25"/>
      <c r="K355" s="24"/>
      <c r="L355" s="26"/>
      <c r="M355" s="25"/>
      <c r="N355" s="25"/>
      <c r="O355" s="25"/>
      <c r="P355" s="25"/>
    </row>
    <row r="356" spans="7:16">
      <c r="G356" s="24"/>
      <c r="H356" s="25"/>
      <c r="I356" s="24"/>
      <c r="J356" s="25"/>
      <c r="K356" s="24"/>
      <c r="L356" s="26"/>
      <c r="M356" s="25"/>
      <c r="N356" s="25"/>
      <c r="O356" s="25"/>
      <c r="P356" s="25"/>
    </row>
    <row r="357" spans="7:16">
      <c r="G357" s="24"/>
      <c r="H357" s="25"/>
      <c r="I357" s="24"/>
      <c r="J357" s="25"/>
      <c r="K357" s="24"/>
      <c r="L357" s="26"/>
      <c r="M357" s="25"/>
      <c r="N357" s="25"/>
      <c r="O357" s="25"/>
      <c r="P357" s="25"/>
    </row>
    <row r="358" spans="7:16">
      <c r="G358" s="24"/>
      <c r="H358" s="25"/>
      <c r="I358" s="24"/>
      <c r="J358" s="25"/>
      <c r="K358" s="24"/>
      <c r="L358" s="26"/>
      <c r="M358" s="25"/>
      <c r="N358" s="25"/>
      <c r="O358" s="25"/>
      <c r="P358" s="25"/>
    </row>
    <row r="359" spans="7:16">
      <c r="G359" s="24"/>
      <c r="H359" s="25"/>
      <c r="I359" s="24"/>
      <c r="J359" s="25"/>
      <c r="K359" s="24"/>
      <c r="L359" s="26"/>
      <c r="M359" s="25"/>
      <c r="N359" s="25"/>
      <c r="O359" s="25"/>
      <c r="P359" s="25"/>
    </row>
    <row r="360" spans="7:16">
      <c r="G360" s="24"/>
      <c r="H360" s="25"/>
      <c r="I360" s="24"/>
      <c r="J360" s="25"/>
      <c r="K360" s="24"/>
      <c r="L360" s="26"/>
      <c r="M360" s="25"/>
      <c r="N360" s="25"/>
      <c r="O360" s="25"/>
      <c r="P360" s="25"/>
    </row>
    <row r="361" spans="7:16">
      <c r="G361" s="24"/>
      <c r="H361" s="25"/>
      <c r="I361" s="24"/>
      <c r="J361" s="25"/>
      <c r="K361" s="24"/>
      <c r="L361" s="26"/>
      <c r="M361" s="25"/>
      <c r="N361" s="25"/>
      <c r="O361" s="25"/>
      <c r="P361" s="25"/>
    </row>
    <row r="362" spans="7:16">
      <c r="G362" s="24"/>
      <c r="H362" s="25"/>
      <c r="I362" s="24"/>
      <c r="J362" s="25"/>
      <c r="K362" s="24"/>
      <c r="L362" s="26"/>
      <c r="M362" s="25"/>
      <c r="N362" s="25"/>
      <c r="O362" s="25"/>
      <c r="P362" s="25"/>
    </row>
    <row r="363" spans="7:16">
      <c r="G363" s="24"/>
      <c r="H363" s="25"/>
      <c r="I363" s="24"/>
      <c r="J363" s="25"/>
      <c r="K363" s="24"/>
      <c r="L363" s="26"/>
      <c r="M363" s="25"/>
      <c r="N363" s="25"/>
      <c r="O363" s="25"/>
      <c r="P363" s="25"/>
    </row>
    <row r="364" spans="7:16">
      <c r="G364" s="24"/>
      <c r="H364" s="25"/>
      <c r="I364" s="24"/>
      <c r="J364" s="25"/>
      <c r="K364" s="24"/>
      <c r="L364" s="26"/>
      <c r="M364" s="25"/>
      <c r="N364" s="25"/>
      <c r="O364" s="25"/>
      <c r="P364" s="25"/>
    </row>
    <row r="365" spans="7:16">
      <c r="G365" s="24"/>
      <c r="H365" s="25"/>
      <c r="I365" s="24"/>
      <c r="J365" s="25"/>
      <c r="K365" s="24"/>
      <c r="L365" s="26"/>
      <c r="M365" s="25"/>
      <c r="N365" s="25"/>
      <c r="O365" s="25"/>
      <c r="P365" s="25"/>
    </row>
    <row r="366" spans="7:16">
      <c r="G366" s="24"/>
      <c r="H366" s="25"/>
      <c r="I366" s="24"/>
      <c r="J366" s="25"/>
      <c r="K366" s="24"/>
      <c r="L366" s="26"/>
      <c r="M366" s="25"/>
      <c r="N366" s="25"/>
      <c r="O366" s="25"/>
      <c r="P366" s="25"/>
    </row>
    <row r="367" spans="7:16">
      <c r="G367" s="24"/>
      <c r="H367" s="25"/>
      <c r="I367" s="24"/>
      <c r="J367" s="25"/>
      <c r="K367" s="24"/>
      <c r="L367" s="26"/>
      <c r="M367" s="25"/>
      <c r="N367" s="25"/>
      <c r="O367" s="25"/>
      <c r="P367" s="25"/>
    </row>
    <row r="368" spans="7:16">
      <c r="G368" s="24"/>
      <c r="H368" s="25"/>
      <c r="I368" s="24"/>
      <c r="J368" s="25"/>
      <c r="K368" s="24"/>
      <c r="L368" s="26"/>
      <c r="M368" s="25"/>
      <c r="N368" s="25"/>
      <c r="O368" s="25"/>
      <c r="P368" s="25"/>
    </row>
    <row r="369" spans="7:16">
      <c r="G369" s="24"/>
      <c r="H369" s="25"/>
      <c r="I369" s="24"/>
      <c r="J369" s="25"/>
      <c r="K369" s="24"/>
      <c r="L369" s="26"/>
      <c r="M369" s="25"/>
      <c r="N369" s="25"/>
      <c r="O369" s="25"/>
      <c r="P369" s="25"/>
    </row>
    <row r="370" spans="7:16">
      <c r="G370" s="24"/>
      <c r="H370" s="25"/>
      <c r="I370" s="24"/>
      <c r="J370" s="25"/>
      <c r="K370" s="24"/>
      <c r="L370" s="26"/>
      <c r="M370" s="25"/>
      <c r="N370" s="25"/>
      <c r="O370" s="25"/>
      <c r="P370" s="25"/>
    </row>
    <row r="371" spans="7:16">
      <c r="G371" s="24"/>
      <c r="H371" s="25"/>
      <c r="I371" s="24"/>
      <c r="J371" s="25"/>
      <c r="K371" s="24"/>
      <c r="L371" s="26"/>
      <c r="M371" s="25"/>
      <c r="N371" s="25"/>
      <c r="O371" s="25"/>
      <c r="P371" s="25"/>
    </row>
    <row r="372" spans="7:16">
      <c r="G372" s="24"/>
      <c r="H372" s="25"/>
      <c r="I372" s="24"/>
      <c r="J372" s="25"/>
      <c r="K372" s="24"/>
      <c r="L372" s="26"/>
      <c r="M372" s="25"/>
      <c r="N372" s="25"/>
      <c r="O372" s="25"/>
      <c r="P372" s="25"/>
    </row>
    <row r="373" spans="7:16">
      <c r="G373" s="24"/>
      <c r="H373" s="25"/>
      <c r="I373" s="24"/>
      <c r="J373" s="25"/>
      <c r="K373" s="24"/>
      <c r="L373" s="26"/>
      <c r="M373" s="25"/>
      <c r="N373" s="25"/>
      <c r="O373" s="25"/>
      <c r="P373" s="25"/>
    </row>
    <row r="374" spans="7:16">
      <c r="G374" s="24"/>
      <c r="H374" s="25"/>
      <c r="I374" s="24"/>
      <c r="J374" s="25"/>
      <c r="K374" s="24"/>
      <c r="L374" s="26"/>
      <c r="M374" s="25"/>
      <c r="N374" s="25"/>
      <c r="O374" s="25"/>
      <c r="P374" s="25"/>
    </row>
    <row r="375" spans="7:16">
      <c r="G375" s="24"/>
      <c r="H375" s="25"/>
      <c r="I375" s="24"/>
      <c r="J375" s="25"/>
      <c r="K375" s="24"/>
      <c r="L375" s="26"/>
      <c r="M375" s="25"/>
      <c r="N375" s="25"/>
      <c r="O375" s="25"/>
      <c r="P375" s="25"/>
    </row>
    <row r="376" spans="7:16">
      <c r="G376" s="24"/>
      <c r="H376" s="25"/>
      <c r="I376" s="24"/>
      <c r="J376" s="25"/>
      <c r="K376" s="24"/>
      <c r="L376" s="26"/>
      <c r="M376" s="25"/>
      <c r="N376" s="25"/>
      <c r="O376" s="25"/>
      <c r="P376" s="25"/>
    </row>
    <row r="377" spans="7:16">
      <c r="G377" s="24"/>
      <c r="H377" s="25"/>
      <c r="I377" s="24"/>
      <c r="J377" s="25"/>
      <c r="K377" s="24"/>
      <c r="L377" s="26"/>
      <c r="M377" s="25"/>
      <c r="N377" s="25"/>
      <c r="O377" s="25"/>
      <c r="P377" s="25"/>
    </row>
    <row r="378" spans="7:16">
      <c r="G378" s="24"/>
      <c r="H378" s="25"/>
      <c r="I378" s="24"/>
      <c r="J378" s="25"/>
      <c r="K378" s="24"/>
      <c r="L378" s="26"/>
      <c r="M378" s="25"/>
      <c r="N378" s="25"/>
      <c r="O378" s="25"/>
      <c r="P378" s="25"/>
    </row>
    <row r="379" spans="7:16">
      <c r="G379" s="24"/>
      <c r="H379" s="25"/>
      <c r="I379" s="24"/>
      <c r="J379" s="25"/>
      <c r="K379" s="24"/>
      <c r="L379" s="26"/>
      <c r="M379" s="25"/>
      <c r="N379" s="25"/>
      <c r="O379" s="25"/>
      <c r="P379" s="25"/>
    </row>
    <row r="380" spans="7:16">
      <c r="G380" s="24"/>
      <c r="H380" s="25"/>
      <c r="I380" s="24"/>
      <c r="J380" s="25"/>
      <c r="K380" s="24"/>
      <c r="L380" s="26"/>
      <c r="M380" s="25"/>
      <c r="N380" s="25"/>
      <c r="O380" s="25"/>
      <c r="P380" s="25"/>
    </row>
    <row r="381" spans="7:16">
      <c r="G381" s="24"/>
      <c r="H381" s="25"/>
      <c r="I381" s="24"/>
      <c r="J381" s="25"/>
      <c r="K381" s="24"/>
      <c r="L381" s="26"/>
      <c r="M381" s="25"/>
      <c r="N381" s="25"/>
      <c r="O381" s="25"/>
      <c r="P381" s="25"/>
    </row>
    <row r="382" spans="7:16">
      <c r="G382" s="24"/>
      <c r="H382" s="25"/>
      <c r="I382" s="24"/>
      <c r="J382" s="25"/>
      <c r="K382" s="24"/>
      <c r="L382" s="26"/>
      <c r="M382" s="25"/>
      <c r="N382" s="25"/>
      <c r="O382" s="25"/>
      <c r="P382" s="25"/>
    </row>
    <row r="383" spans="7:16">
      <c r="G383" s="24"/>
      <c r="H383" s="25"/>
      <c r="I383" s="24"/>
      <c r="J383" s="25"/>
      <c r="K383" s="24"/>
      <c r="L383" s="26"/>
      <c r="M383" s="25"/>
      <c r="N383" s="25"/>
      <c r="O383" s="25"/>
      <c r="P383" s="25"/>
    </row>
    <row r="384" spans="7:16">
      <c r="G384" s="24"/>
      <c r="H384" s="25"/>
      <c r="I384" s="24"/>
      <c r="J384" s="25"/>
      <c r="K384" s="24"/>
      <c r="L384" s="26"/>
      <c r="M384" s="25"/>
      <c r="N384" s="25"/>
      <c r="O384" s="25"/>
      <c r="P384" s="25"/>
    </row>
    <row r="385" spans="7:16">
      <c r="G385" s="24"/>
      <c r="H385" s="25"/>
      <c r="I385" s="24"/>
      <c r="J385" s="25"/>
      <c r="K385" s="24"/>
      <c r="L385" s="26"/>
      <c r="M385" s="25"/>
      <c r="N385" s="25"/>
      <c r="O385" s="25"/>
      <c r="P385" s="25"/>
    </row>
    <row r="386" spans="7:16">
      <c r="G386" s="24"/>
      <c r="H386" s="25"/>
      <c r="I386" s="24"/>
      <c r="J386" s="25"/>
      <c r="K386" s="24"/>
      <c r="L386" s="26"/>
      <c r="M386" s="25"/>
      <c r="N386" s="25"/>
      <c r="O386" s="25"/>
      <c r="P386" s="25"/>
    </row>
    <row r="387" spans="7:16">
      <c r="G387" s="24"/>
      <c r="H387" s="25"/>
      <c r="I387" s="24"/>
      <c r="J387" s="25"/>
      <c r="K387" s="24"/>
      <c r="L387" s="26"/>
      <c r="M387" s="25"/>
      <c r="N387" s="25"/>
      <c r="O387" s="25"/>
      <c r="P387" s="25"/>
    </row>
    <row r="388" spans="7:16">
      <c r="G388" s="24"/>
      <c r="H388" s="25"/>
      <c r="I388" s="24"/>
      <c r="J388" s="25"/>
      <c r="K388" s="24"/>
      <c r="L388" s="26"/>
      <c r="M388" s="25"/>
      <c r="N388" s="25"/>
      <c r="O388" s="25"/>
      <c r="P388" s="25"/>
    </row>
    <row r="389" spans="7:16">
      <c r="G389" s="24"/>
      <c r="H389" s="25"/>
      <c r="I389" s="24"/>
      <c r="J389" s="25"/>
      <c r="K389" s="24"/>
      <c r="L389" s="26"/>
      <c r="M389" s="25"/>
      <c r="N389" s="25"/>
      <c r="O389" s="25"/>
      <c r="P389" s="25"/>
    </row>
    <row r="390" spans="7:16">
      <c r="G390" s="24"/>
      <c r="H390" s="25"/>
      <c r="I390" s="24"/>
      <c r="J390" s="25"/>
      <c r="K390" s="24"/>
      <c r="L390" s="26"/>
      <c r="M390" s="25"/>
      <c r="N390" s="25"/>
      <c r="O390" s="25"/>
      <c r="P390" s="25"/>
    </row>
    <row r="391" spans="7:16">
      <c r="G391" s="24"/>
      <c r="H391" s="25"/>
      <c r="I391" s="24"/>
      <c r="J391" s="25"/>
      <c r="K391" s="24"/>
      <c r="L391" s="26"/>
      <c r="M391" s="25"/>
      <c r="N391" s="25"/>
      <c r="O391" s="25"/>
      <c r="P391" s="25"/>
    </row>
    <row r="392" spans="7:16">
      <c r="G392" s="24"/>
      <c r="H392" s="25"/>
      <c r="I392" s="24"/>
      <c r="J392" s="25"/>
      <c r="K392" s="24"/>
      <c r="L392" s="26"/>
      <c r="M392" s="25"/>
      <c r="N392" s="25"/>
      <c r="O392" s="25"/>
      <c r="P392" s="25"/>
    </row>
    <row r="393" spans="7:16">
      <c r="G393" s="24"/>
      <c r="H393" s="25"/>
      <c r="I393" s="24"/>
      <c r="J393" s="25"/>
      <c r="K393" s="24"/>
      <c r="L393" s="26"/>
      <c r="M393" s="25"/>
      <c r="N393" s="25"/>
      <c r="O393" s="25"/>
      <c r="P393" s="25"/>
    </row>
    <row r="394" spans="7:16">
      <c r="G394" s="24"/>
      <c r="H394" s="25"/>
      <c r="I394" s="24"/>
      <c r="J394" s="25"/>
      <c r="K394" s="24"/>
      <c r="L394" s="26"/>
      <c r="M394" s="25"/>
      <c r="N394" s="25"/>
      <c r="O394" s="25"/>
      <c r="P394" s="25"/>
    </row>
    <row r="395" spans="7:16">
      <c r="G395" s="24"/>
      <c r="H395" s="25"/>
      <c r="I395" s="24"/>
      <c r="J395" s="25"/>
      <c r="K395" s="24"/>
      <c r="L395" s="26"/>
      <c r="M395" s="25"/>
      <c r="N395" s="25"/>
      <c r="O395" s="25"/>
      <c r="P395" s="25"/>
    </row>
    <row r="396" spans="7:16">
      <c r="G396" s="24"/>
      <c r="H396" s="25"/>
      <c r="I396" s="24"/>
      <c r="J396" s="25"/>
      <c r="K396" s="24"/>
      <c r="L396" s="26"/>
      <c r="M396" s="25"/>
      <c r="N396" s="25"/>
      <c r="O396" s="25"/>
      <c r="P396" s="25"/>
    </row>
    <row r="397" spans="7:16">
      <c r="G397" s="24"/>
      <c r="H397" s="25"/>
      <c r="I397" s="24"/>
      <c r="J397" s="25"/>
      <c r="K397" s="24"/>
      <c r="L397" s="26"/>
      <c r="M397" s="25"/>
      <c r="N397" s="25"/>
      <c r="O397" s="25"/>
      <c r="P397" s="25"/>
    </row>
    <row r="398" spans="7:16">
      <c r="G398" s="24"/>
      <c r="H398" s="25"/>
      <c r="I398" s="24"/>
      <c r="J398" s="25"/>
      <c r="K398" s="24"/>
      <c r="L398" s="26"/>
      <c r="M398" s="25"/>
      <c r="N398" s="25"/>
      <c r="O398" s="25"/>
      <c r="P398" s="25"/>
    </row>
    <row r="399" spans="7:16">
      <c r="G399" s="24"/>
      <c r="H399" s="25"/>
      <c r="I399" s="24"/>
      <c r="J399" s="25"/>
      <c r="K399" s="24"/>
      <c r="L399" s="26"/>
      <c r="M399" s="25"/>
      <c r="N399" s="25"/>
      <c r="O399" s="25"/>
      <c r="P399" s="25"/>
    </row>
    <row r="400" spans="7:16">
      <c r="G400" s="24"/>
      <c r="H400" s="25"/>
      <c r="I400" s="24"/>
      <c r="J400" s="25"/>
      <c r="K400" s="24"/>
      <c r="L400" s="26"/>
      <c r="M400" s="25"/>
      <c r="N400" s="25"/>
      <c r="O400" s="25"/>
      <c r="P400" s="25"/>
    </row>
    <row r="401" spans="7:16">
      <c r="G401" s="24"/>
      <c r="H401" s="25"/>
      <c r="I401" s="24"/>
      <c r="J401" s="25"/>
      <c r="K401" s="24"/>
      <c r="L401" s="26"/>
      <c r="M401" s="25"/>
      <c r="N401" s="25"/>
      <c r="O401" s="25"/>
      <c r="P401" s="25"/>
    </row>
    <row r="402" spans="7:16">
      <c r="G402" s="24"/>
      <c r="H402" s="25"/>
      <c r="I402" s="24"/>
      <c r="J402" s="25"/>
      <c r="K402" s="24"/>
      <c r="L402" s="26"/>
      <c r="M402" s="25"/>
      <c r="N402" s="25"/>
      <c r="O402" s="25"/>
      <c r="P402" s="25"/>
    </row>
    <row r="403" spans="7:16">
      <c r="G403" s="24"/>
      <c r="H403" s="25"/>
      <c r="I403" s="24"/>
      <c r="J403" s="25"/>
      <c r="K403" s="24"/>
      <c r="L403" s="26"/>
      <c r="M403" s="25"/>
      <c r="N403" s="25"/>
      <c r="O403" s="25"/>
      <c r="P403" s="25"/>
    </row>
    <row r="404" spans="7:16">
      <c r="G404" s="24"/>
      <c r="H404" s="25"/>
      <c r="I404" s="24"/>
      <c r="J404" s="25"/>
      <c r="K404" s="24"/>
      <c r="L404" s="26"/>
      <c r="M404" s="25"/>
      <c r="N404" s="25"/>
      <c r="O404" s="25"/>
      <c r="P404" s="25"/>
    </row>
    <row r="405" spans="7:16">
      <c r="G405" s="24"/>
      <c r="H405" s="25"/>
      <c r="I405" s="24"/>
      <c r="J405" s="25"/>
      <c r="K405" s="24"/>
      <c r="L405" s="26"/>
      <c r="M405" s="25"/>
      <c r="N405" s="25"/>
      <c r="O405" s="25"/>
      <c r="P405" s="25"/>
    </row>
    <row r="406" spans="7:16">
      <c r="G406" s="24"/>
      <c r="H406" s="25"/>
      <c r="I406" s="24"/>
      <c r="J406" s="25"/>
      <c r="K406" s="24"/>
      <c r="L406" s="26"/>
      <c r="M406" s="25"/>
      <c r="N406" s="25"/>
      <c r="O406" s="25"/>
      <c r="P406" s="25"/>
    </row>
    <row r="407" spans="7:16">
      <c r="G407" s="24"/>
      <c r="H407" s="25"/>
      <c r="I407" s="24"/>
      <c r="J407" s="25"/>
      <c r="K407" s="24"/>
      <c r="L407" s="26"/>
      <c r="M407" s="25"/>
      <c r="N407" s="25"/>
      <c r="O407" s="25"/>
      <c r="P407" s="25"/>
    </row>
    <row r="408" spans="7:16">
      <c r="G408" s="24"/>
      <c r="H408" s="25"/>
      <c r="I408" s="24"/>
      <c r="J408" s="25"/>
      <c r="K408" s="24"/>
      <c r="L408" s="26"/>
      <c r="M408" s="25"/>
      <c r="N408" s="25"/>
      <c r="O408" s="25"/>
      <c r="P408" s="25"/>
    </row>
    <row r="409" spans="7:16">
      <c r="G409" s="24"/>
      <c r="H409" s="25"/>
      <c r="I409" s="24"/>
      <c r="J409" s="25"/>
      <c r="K409" s="24"/>
      <c r="L409" s="26"/>
      <c r="M409" s="25"/>
      <c r="N409" s="25"/>
      <c r="O409" s="25"/>
      <c r="P409" s="25"/>
    </row>
    <row r="410" spans="7:16">
      <c r="G410" s="24"/>
      <c r="H410" s="25"/>
      <c r="I410" s="24"/>
      <c r="J410" s="25"/>
      <c r="K410" s="24"/>
      <c r="L410" s="26"/>
      <c r="M410" s="25"/>
      <c r="N410" s="25"/>
      <c r="O410" s="25"/>
      <c r="P410" s="25"/>
    </row>
    <row r="411" spans="7:16">
      <c r="G411" s="24"/>
      <c r="H411" s="25"/>
      <c r="I411" s="24"/>
      <c r="J411" s="25"/>
      <c r="K411" s="24"/>
      <c r="L411" s="26"/>
      <c r="M411" s="25"/>
      <c r="N411" s="25"/>
      <c r="O411" s="25"/>
      <c r="P411" s="25"/>
    </row>
    <row r="412" spans="7:16">
      <c r="G412" s="24"/>
      <c r="H412" s="25"/>
      <c r="I412" s="24"/>
      <c r="J412" s="25"/>
      <c r="K412" s="24"/>
      <c r="L412" s="26"/>
      <c r="M412" s="25"/>
      <c r="N412" s="25"/>
      <c r="O412" s="25"/>
      <c r="P412" s="25"/>
    </row>
    <row r="413" spans="7:16">
      <c r="G413" s="24"/>
      <c r="H413" s="25"/>
      <c r="I413" s="24"/>
      <c r="J413" s="25"/>
      <c r="K413" s="24"/>
      <c r="L413" s="26"/>
      <c r="M413" s="25"/>
      <c r="N413" s="25"/>
      <c r="O413" s="25"/>
      <c r="P413" s="25"/>
    </row>
    <row r="414" spans="7:16">
      <c r="G414" s="24"/>
      <c r="H414" s="25"/>
      <c r="I414" s="24"/>
      <c r="J414" s="25"/>
      <c r="K414" s="24"/>
      <c r="L414" s="26"/>
      <c r="M414" s="25"/>
      <c r="N414" s="25"/>
      <c r="O414" s="25"/>
      <c r="P414" s="25"/>
    </row>
    <row r="415" spans="7:16">
      <c r="G415" s="24"/>
      <c r="H415" s="25"/>
      <c r="I415" s="24"/>
      <c r="J415" s="25"/>
      <c r="K415" s="24"/>
      <c r="L415" s="26"/>
      <c r="M415" s="25"/>
      <c r="N415" s="25"/>
      <c r="O415" s="25"/>
      <c r="P415" s="25"/>
    </row>
    <row r="416" spans="7:16">
      <c r="G416" s="24"/>
      <c r="H416" s="25"/>
      <c r="I416" s="24"/>
      <c r="J416" s="25"/>
      <c r="K416" s="24"/>
      <c r="L416" s="26"/>
      <c r="M416" s="25"/>
      <c r="N416" s="25"/>
      <c r="O416" s="25"/>
      <c r="P416" s="25"/>
    </row>
    <row r="417" spans="7:16">
      <c r="G417" s="24"/>
      <c r="H417" s="25"/>
      <c r="I417" s="24"/>
      <c r="J417" s="25"/>
      <c r="K417" s="24"/>
      <c r="L417" s="26"/>
      <c r="M417" s="25"/>
      <c r="N417" s="25"/>
      <c r="O417" s="25"/>
      <c r="P417" s="25"/>
    </row>
    <row r="418" spans="7:16">
      <c r="G418" s="24"/>
      <c r="H418" s="25"/>
      <c r="I418" s="24"/>
      <c r="J418" s="25"/>
      <c r="K418" s="24"/>
      <c r="L418" s="26"/>
      <c r="M418" s="25"/>
      <c r="N418" s="25"/>
      <c r="O418" s="25"/>
      <c r="P418" s="25"/>
    </row>
    <row r="419" spans="7:16">
      <c r="G419" s="24"/>
      <c r="H419" s="25"/>
      <c r="I419" s="24"/>
      <c r="J419" s="25"/>
      <c r="K419" s="24"/>
      <c r="L419" s="26"/>
      <c r="M419" s="25"/>
      <c r="N419" s="25"/>
      <c r="O419" s="25"/>
      <c r="P419" s="25"/>
    </row>
    <row r="420" spans="7:16">
      <c r="G420" s="24"/>
      <c r="H420" s="25"/>
      <c r="I420" s="24"/>
      <c r="J420" s="25"/>
      <c r="K420" s="24"/>
      <c r="L420" s="26"/>
      <c r="M420" s="25"/>
      <c r="N420" s="25"/>
      <c r="O420" s="25"/>
      <c r="P420" s="25"/>
    </row>
    <row r="421" spans="7:16">
      <c r="G421" s="24"/>
      <c r="H421" s="25"/>
      <c r="I421" s="24"/>
      <c r="J421" s="25"/>
      <c r="K421" s="24"/>
      <c r="L421" s="26"/>
      <c r="M421" s="25"/>
      <c r="N421" s="25"/>
      <c r="O421" s="25"/>
      <c r="P421" s="25"/>
    </row>
    <row r="422" spans="7:16">
      <c r="G422" s="24"/>
      <c r="H422" s="25"/>
      <c r="I422" s="24"/>
      <c r="J422" s="25"/>
      <c r="K422" s="24"/>
      <c r="L422" s="26"/>
      <c r="M422" s="25"/>
      <c r="N422" s="25"/>
      <c r="O422" s="25"/>
      <c r="P422" s="25"/>
    </row>
    <row r="423" spans="7:16">
      <c r="G423" s="24"/>
      <c r="H423" s="25"/>
      <c r="I423" s="24"/>
      <c r="J423" s="25"/>
      <c r="K423" s="24"/>
      <c r="L423" s="26"/>
      <c r="M423" s="25"/>
      <c r="N423" s="25"/>
      <c r="O423" s="25"/>
      <c r="P423" s="25"/>
    </row>
    <row r="424" spans="7:16">
      <c r="G424" s="24"/>
      <c r="H424" s="25"/>
      <c r="I424" s="24"/>
      <c r="J424" s="25"/>
      <c r="K424" s="24"/>
      <c r="L424" s="26"/>
      <c r="M424" s="25"/>
      <c r="N424" s="25"/>
      <c r="O424" s="25"/>
      <c r="P424" s="25"/>
    </row>
    <row r="425" spans="7:16">
      <c r="G425" s="24"/>
      <c r="H425" s="25"/>
      <c r="I425" s="24"/>
      <c r="J425" s="25"/>
      <c r="K425" s="24"/>
      <c r="L425" s="26"/>
      <c r="M425" s="25"/>
      <c r="N425" s="25"/>
      <c r="O425" s="25"/>
      <c r="P425" s="25"/>
    </row>
    <row r="426" spans="7:16">
      <c r="G426" s="24"/>
      <c r="H426" s="25"/>
      <c r="I426" s="24"/>
      <c r="J426" s="25"/>
      <c r="K426" s="24"/>
      <c r="L426" s="26"/>
      <c r="M426" s="25"/>
      <c r="N426" s="25"/>
      <c r="O426" s="25"/>
      <c r="P426" s="25"/>
    </row>
    <row r="427" spans="7:16">
      <c r="G427" s="24"/>
      <c r="H427" s="25"/>
      <c r="I427" s="24"/>
      <c r="J427" s="25"/>
      <c r="K427" s="24"/>
      <c r="L427" s="26"/>
      <c r="M427" s="25"/>
      <c r="N427" s="25"/>
      <c r="O427" s="25"/>
      <c r="P427" s="25"/>
    </row>
    <row r="428" spans="7:16">
      <c r="G428" s="24"/>
      <c r="H428" s="25"/>
      <c r="I428" s="24"/>
      <c r="J428" s="25"/>
      <c r="K428" s="24"/>
      <c r="L428" s="26"/>
      <c r="M428" s="25"/>
      <c r="N428" s="25"/>
      <c r="O428" s="25"/>
      <c r="P428" s="25"/>
    </row>
    <row r="429" spans="7:16">
      <c r="G429" s="24"/>
      <c r="H429" s="25"/>
      <c r="I429" s="24"/>
      <c r="J429" s="25"/>
      <c r="K429" s="24"/>
      <c r="L429" s="26"/>
      <c r="M429" s="25"/>
      <c r="N429" s="25"/>
      <c r="O429" s="25"/>
      <c r="P429" s="25"/>
    </row>
    <row r="430" spans="7:16">
      <c r="G430" s="24"/>
      <c r="H430" s="25"/>
      <c r="I430" s="24"/>
      <c r="J430" s="25"/>
      <c r="K430" s="24"/>
      <c r="L430" s="26"/>
      <c r="M430" s="25"/>
      <c r="N430" s="25"/>
      <c r="O430" s="25"/>
      <c r="P430" s="25"/>
    </row>
    <row r="431" spans="7:16">
      <c r="G431" s="24"/>
      <c r="H431" s="25"/>
      <c r="I431" s="24"/>
      <c r="J431" s="25"/>
      <c r="K431" s="24"/>
      <c r="L431" s="26"/>
      <c r="M431" s="25"/>
      <c r="N431" s="25"/>
      <c r="O431" s="25"/>
      <c r="P431" s="25"/>
    </row>
    <row r="432" spans="7:16">
      <c r="G432" s="24"/>
      <c r="H432" s="25"/>
      <c r="I432" s="24"/>
      <c r="J432" s="25"/>
      <c r="K432" s="24"/>
      <c r="L432" s="26"/>
      <c r="M432" s="25"/>
      <c r="N432" s="25"/>
      <c r="O432" s="25"/>
      <c r="P432" s="25"/>
    </row>
    <row r="433" spans="7:16">
      <c r="G433" s="24"/>
      <c r="H433" s="25"/>
      <c r="I433" s="24"/>
      <c r="J433" s="25"/>
      <c r="K433" s="24"/>
      <c r="L433" s="26"/>
      <c r="M433" s="25"/>
      <c r="N433" s="25"/>
      <c r="O433" s="25"/>
      <c r="P433" s="25"/>
    </row>
    <row r="434" spans="7:16">
      <c r="G434" s="24"/>
      <c r="H434" s="25"/>
      <c r="I434" s="24"/>
      <c r="J434" s="25"/>
      <c r="K434" s="24"/>
      <c r="L434" s="26"/>
      <c r="M434" s="25"/>
      <c r="N434" s="25"/>
      <c r="O434" s="25"/>
      <c r="P434" s="25"/>
    </row>
    <row r="435" spans="7:16">
      <c r="G435" s="24"/>
      <c r="H435" s="25"/>
      <c r="I435" s="24"/>
      <c r="J435" s="25"/>
      <c r="K435" s="24"/>
      <c r="L435" s="26"/>
      <c r="M435" s="25"/>
      <c r="N435" s="25"/>
      <c r="O435" s="25"/>
      <c r="P435" s="25"/>
    </row>
    <row r="436" spans="7:16">
      <c r="G436" s="24"/>
      <c r="H436" s="25"/>
      <c r="I436" s="24"/>
      <c r="J436" s="25"/>
      <c r="K436" s="24"/>
      <c r="L436" s="26"/>
      <c r="M436" s="25"/>
      <c r="N436" s="25"/>
      <c r="O436" s="25"/>
      <c r="P436" s="25"/>
    </row>
    <row r="437" spans="7:16">
      <c r="G437" s="24"/>
      <c r="H437" s="25"/>
      <c r="I437" s="24"/>
      <c r="J437" s="25"/>
      <c r="K437" s="24"/>
      <c r="L437" s="26"/>
      <c r="M437" s="25"/>
      <c r="N437" s="25"/>
      <c r="O437" s="25"/>
      <c r="P437" s="25"/>
    </row>
    <row r="438" spans="7:16">
      <c r="G438" s="24"/>
      <c r="H438" s="25"/>
      <c r="I438" s="24"/>
      <c r="J438" s="25"/>
      <c r="K438" s="24"/>
      <c r="L438" s="26"/>
      <c r="M438" s="25"/>
      <c r="N438" s="25"/>
      <c r="O438" s="25"/>
      <c r="P438" s="25"/>
    </row>
    <row r="439" spans="7:16">
      <c r="G439" s="24"/>
      <c r="H439" s="25"/>
      <c r="I439" s="24"/>
      <c r="J439" s="25"/>
      <c r="K439" s="24"/>
      <c r="L439" s="26"/>
      <c r="M439" s="25"/>
      <c r="N439" s="25"/>
      <c r="O439" s="25"/>
      <c r="P439" s="25"/>
    </row>
    <row r="440" spans="7:16">
      <c r="G440" s="24"/>
      <c r="H440" s="25"/>
      <c r="I440" s="24"/>
      <c r="J440" s="25"/>
      <c r="K440" s="24"/>
      <c r="L440" s="26"/>
      <c r="M440" s="25"/>
      <c r="N440" s="25"/>
      <c r="O440" s="25"/>
      <c r="P440" s="25"/>
    </row>
    <row r="441" spans="7:16">
      <c r="G441" s="24"/>
      <c r="H441" s="25"/>
      <c r="I441" s="24"/>
      <c r="J441" s="25"/>
      <c r="K441" s="24"/>
      <c r="L441" s="26"/>
      <c r="M441" s="25"/>
      <c r="N441" s="25"/>
      <c r="O441" s="25"/>
      <c r="P441" s="25"/>
    </row>
    <row r="442" spans="7:16">
      <c r="G442" s="24"/>
      <c r="H442" s="25"/>
      <c r="I442" s="24"/>
      <c r="J442" s="25"/>
      <c r="K442" s="24"/>
      <c r="L442" s="26"/>
      <c r="M442" s="25"/>
      <c r="N442" s="25"/>
      <c r="O442" s="25"/>
      <c r="P442" s="25"/>
    </row>
    <row r="443" spans="7:16">
      <c r="G443" s="24"/>
      <c r="H443" s="25"/>
      <c r="I443" s="24"/>
      <c r="J443" s="25"/>
      <c r="K443" s="24"/>
      <c r="L443" s="26"/>
      <c r="M443" s="25"/>
      <c r="N443" s="25"/>
      <c r="O443" s="25"/>
      <c r="P443" s="25"/>
    </row>
    <row r="444" spans="7:16">
      <c r="G444" s="24"/>
      <c r="H444" s="25"/>
      <c r="I444" s="24"/>
      <c r="J444" s="25"/>
      <c r="K444" s="24"/>
      <c r="L444" s="26"/>
      <c r="M444" s="25"/>
      <c r="N444" s="25"/>
      <c r="O444" s="25"/>
      <c r="P444" s="25"/>
    </row>
    <row r="445" spans="7:16">
      <c r="G445" s="24"/>
      <c r="H445" s="25"/>
      <c r="I445" s="24"/>
      <c r="J445" s="25"/>
      <c r="K445" s="24"/>
      <c r="L445" s="26"/>
      <c r="M445" s="25"/>
      <c r="N445" s="25"/>
      <c r="O445" s="25"/>
      <c r="P445" s="25"/>
    </row>
    <row r="446" spans="7:16">
      <c r="G446" s="24"/>
      <c r="H446" s="25"/>
      <c r="I446" s="24"/>
      <c r="J446" s="25"/>
      <c r="K446" s="24"/>
      <c r="L446" s="26"/>
      <c r="M446" s="25"/>
      <c r="N446" s="25"/>
      <c r="O446" s="25"/>
      <c r="P446" s="25"/>
    </row>
    <row r="447" spans="7:16">
      <c r="G447" s="24"/>
      <c r="H447" s="25"/>
      <c r="I447" s="24"/>
      <c r="J447" s="25"/>
      <c r="K447" s="24"/>
      <c r="L447" s="26"/>
      <c r="M447" s="25"/>
      <c r="N447" s="25"/>
      <c r="O447" s="25"/>
      <c r="P447" s="25"/>
    </row>
    <row r="448" spans="7:16">
      <c r="G448" s="24"/>
      <c r="H448" s="25"/>
      <c r="I448" s="24"/>
      <c r="J448" s="25"/>
      <c r="K448" s="24"/>
      <c r="L448" s="26"/>
      <c r="M448" s="25"/>
      <c r="N448" s="25"/>
      <c r="O448" s="25"/>
      <c r="P448" s="25"/>
    </row>
    <row r="449" spans="7:16">
      <c r="G449" s="24"/>
      <c r="H449" s="25"/>
      <c r="I449" s="24"/>
      <c r="J449" s="25"/>
      <c r="K449" s="24"/>
      <c r="L449" s="26"/>
      <c r="M449" s="25"/>
      <c r="N449" s="25"/>
      <c r="O449" s="25"/>
      <c r="P449" s="25"/>
    </row>
    <row r="450" spans="7:16">
      <c r="G450" s="24"/>
      <c r="H450" s="25"/>
      <c r="I450" s="24"/>
      <c r="J450" s="25"/>
      <c r="K450" s="24"/>
      <c r="L450" s="26"/>
      <c r="M450" s="25"/>
      <c r="N450" s="25"/>
      <c r="O450" s="25"/>
      <c r="P450" s="25"/>
    </row>
    <row r="451" spans="7:16">
      <c r="G451" s="24"/>
      <c r="H451" s="25"/>
      <c r="I451" s="24"/>
      <c r="J451" s="25"/>
      <c r="K451" s="24"/>
      <c r="L451" s="26"/>
      <c r="M451" s="25"/>
      <c r="N451" s="25"/>
      <c r="O451" s="25"/>
      <c r="P451" s="25"/>
    </row>
    <row r="452" spans="7:16">
      <c r="G452" s="24"/>
      <c r="H452" s="25"/>
      <c r="I452" s="24"/>
      <c r="J452" s="25"/>
      <c r="K452" s="24"/>
      <c r="L452" s="26"/>
      <c r="M452" s="25"/>
      <c r="N452" s="25"/>
      <c r="O452" s="25"/>
      <c r="P452" s="25"/>
    </row>
    <row r="453" spans="7:16">
      <c r="G453" s="24"/>
      <c r="H453" s="25"/>
      <c r="I453" s="24"/>
      <c r="J453" s="25"/>
      <c r="K453" s="24"/>
      <c r="L453" s="26"/>
      <c r="M453" s="25"/>
      <c r="N453" s="25"/>
      <c r="O453" s="25"/>
      <c r="P453" s="25"/>
    </row>
    <row r="454" spans="7:16">
      <c r="G454" s="24"/>
      <c r="H454" s="25"/>
      <c r="I454" s="24"/>
      <c r="J454" s="25"/>
      <c r="K454" s="24"/>
      <c r="L454" s="26"/>
      <c r="M454" s="25"/>
      <c r="N454" s="25"/>
      <c r="O454" s="25"/>
      <c r="P454" s="25"/>
    </row>
    <row r="455" spans="7:16">
      <c r="G455" s="24"/>
      <c r="H455" s="25"/>
      <c r="I455" s="24"/>
      <c r="J455" s="25"/>
      <c r="K455" s="24"/>
      <c r="L455" s="26"/>
      <c r="M455" s="25"/>
      <c r="N455" s="25"/>
      <c r="O455" s="25"/>
      <c r="P455" s="25"/>
    </row>
    <row r="456" spans="7:16">
      <c r="G456" s="24"/>
      <c r="H456" s="25"/>
      <c r="I456" s="24"/>
      <c r="J456" s="25"/>
      <c r="K456" s="24"/>
      <c r="L456" s="26"/>
      <c r="M456" s="25"/>
      <c r="N456" s="25"/>
      <c r="O456" s="25"/>
      <c r="P456" s="25"/>
    </row>
    <row r="457" spans="7:16">
      <c r="G457" s="24"/>
      <c r="H457" s="25"/>
      <c r="I457" s="24"/>
      <c r="J457" s="25"/>
      <c r="K457" s="24"/>
      <c r="L457" s="26"/>
      <c r="M457" s="25"/>
      <c r="N457" s="25"/>
      <c r="O457" s="25"/>
      <c r="P457" s="25"/>
    </row>
    <row r="458" spans="7:16">
      <c r="G458" s="24"/>
      <c r="H458" s="25"/>
      <c r="I458" s="24"/>
      <c r="J458" s="25"/>
      <c r="K458" s="24"/>
      <c r="L458" s="26"/>
      <c r="M458" s="25"/>
      <c r="N458" s="25"/>
      <c r="O458" s="25"/>
      <c r="P458" s="25"/>
    </row>
    <row r="459" spans="7:16">
      <c r="G459" s="24"/>
      <c r="H459" s="25"/>
      <c r="I459" s="24"/>
      <c r="J459" s="25"/>
      <c r="K459" s="24"/>
      <c r="L459" s="26"/>
      <c r="M459" s="25"/>
      <c r="N459" s="25"/>
      <c r="O459" s="25"/>
      <c r="P459" s="25"/>
    </row>
    <row r="460" spans="7:16">
      <c r="G460" s="24"/>
      <c r="H460" s="25"/>
      <c r="I460" s="24"/>
      <c r="J460" s="25"/>
      <c r="K460" s="24"/>
      <c r="L460" s="26"/>
      <c r="M460" s="25"/>
      <c r="N460" s="25"/>
      <c r="O460" s="25"/>
      <c r="P460" s="25"/>
    </row>
    <row r="461" spans="7:16">
      <c r="G461" s="24"/>
      <c r="H461" s="25"/>
      <c r="I461" s="24"/>
      <c r="J461" s="25"/>
      <c r="K461" s="24"/>
      <c r="L461" s="26"/>
      <c r="M461" s="25"/>
      <c r="N461" s="25"/>
      <c r="O461" s="25"/>
      <c r="P461" s="25"/>
    </row>
    <row r="462" spans="7:16">
      <c r="G462" s="24"/>
      <c r="H462" s="25"/>
      <c r="I462" s="24"/>
      <c r="J462" s="25"/>
      <c r="K462" s="24"/>
      <c r="L462" s="26"/>
      <c r="M462" s="25"/>
      <c r="N462" s="25"/>
      <c r="O462" s="25"/>
      <c r="P462" s="25"/>
    </row>
    <row r="463" spans="7:16">
      <c r="G463" s="24"/>
      <c r="H463" s="25"/>
      <c r="I463" s="24"/>
      <c r="J463" s="25"/>
      <c r="K463" s="24"/>
      <c r="L463" s="26"/>
      <c r="M463" s="25"/>
      <c r="N463" s="25"/>
      <c r="O463" s="25"/>
      <c r="P463" s="25"/>
    </row>
    <row r="464" spans="7:16">
      <c r="G464" s="24"/>
      <c r="H464" s="25"/>
      <c r="I464" s="24"/>
      <c r="J464" s="25"/>
      <c r="K464" s="24"/>
      <c r="L464" s="26"/>
      <c r="M464" s="25"/>
      <c r="N464" s="25"/>
      <c r="O464" s="25"/>
      <c r="P464" s="25"/>
    </row>
    <row r="465" spans="7:16">
      <c r="G465" s="24"/>
      <c r="H465" s="25"/>
      <c r="I465" s="24"/>
      <c r="J465" s="25"/>
      <c r="K465" s="24"/>
      <c r="L465" s="26"/>
      <c r="M465" s="25"/>
      <c r="N465" s="25"/>
      <c r="O465" s="25"/>
      <c r="P465" s="25"/>
    </row>
    <row r="466" spans="7:16">
      <c r="G466" s="24"/>
      <c r="H466" s="25"/>
      <c r="I466" s="24"/>
      <c r="J466" s="25"/>
      <c r="K466" s="24"/>
      <c r="L466" s="26"/>
      <c r="M466" s="25"/>
      <c r="N466" s="25"/>
      <c r="O466" s="25"/>
      <c r="P466" s="25"/>
    </row>
    <row r="467" spans="7:16">
      <c r="G467" s="24"/>
      <c r="H467" s="25"/>
      <c r="I467" s="24"/>
      <c r="J467" s="25"/>
      <c r="K467" s="24"/>
      <c r="L467" s="26"/>
      <c r="M467" s="25"/>
      <c r="N467" s="25"/>
      <c r="O467" s="25"/>
      <c r="P467" s="25"/>
    </row>
    <row r="468" spans="7:16">
      <c r="G468" s="24"/>
      <c r="H468" s="25"/>
      <c r="I468" s="24"/>
      <c r="J468" s="25"/>
      <c r="K468" s="24"/>
      <c r="L468" s="26"/>
      <c r="M468" s="25"/>
      <c r="N468" s="25"/>
      <c r="O468" s="25"/>
      <c r="P468" s="25"/>
    </row>
    <row r="469" spans="7:16">
      <c r="G469" s="24"/>
      <c r="H469" s="25"/>
      <c r="I469" s="24"/>
      <c r="J469" s="25"/>
      <c r="K469" s="24"/>
      <c r="L469" s="26"/>
      <c r="M469" s="25"/>
      <c r="N469" s="25"/>
      <c r="O469" s="25"/>
      <c r="P469" s="25"/>
    </row>
    <row r="470" spans="7:16">
      <c r="G470" s="24"/>
      <c r="H470" s="25"/>
      <c r="I470" s="24"/>
      <c r="J470" s="25"/>
      <c r="K470" s="24"/>
      <c r="L470" s="26"/>
      <c r="M470" s="25"/>
      <c r="N470" s="25"/>
      <c r="O470" s="25"/>
      <c r="P470" s="25"/>
    </row>
    <row r="471" spans="7:16">
      <c r="G471" s="24"/>
      <c r="H471" s="25"/>
      <c r="I471" s="24"/>
      <c r="J471" s="25"/>
      <c r="K471" s="24"/>
      <c r="L471" s="26"/>
      <c r="M471" s="25"/>
      <c r="N471" s="25"/>
      <c r="O471" s="25"/>
      <c r="P471" s="25"/>
    </row>
    <row r="472" spans="7:16">
      <c r="G472" s="24"/>
      <c r="H472" s="25"/>
      <c r="I472" s="24"/>
      <c r="J472" s="25"/>
      <c r="K472" s="24"/>
      <c r="L472" s="26"/>
      <c r="M472" s="25"/>
      <c r="N472" s="25"/>
      <c r="O472" s="25"/>
      <c r="P472" s="25"/>
    </row>
    <row r="473" spans="7:16">
      <c r="G473" s="24"/>
      <c r="H473" s="25"/>
      <c r="I473" s="24"/>
      <c r="J473" s="25"/>
      <c r="K473" s="24"/>
      <c r="L473" s="26"/>
      <c r="M473" s="25"/>
      <c r="N473" s="25"/>
      <c r="O473" s="25"/>
      <c r="P473" s="25"/>
    </row>
    <row r="474" spans="7:16">
      <c r="G474" s="24"/>
      <c r="H474" s="25"/>
      <c r="I474" s="24"/>
      <c r="J474" s="25"/>
      <c r="K474" s="24"/>
      <c r="L474" s="26"/>
      <c r="M474" s="25"/>
      <c r="N474" s="25"/>
      <c r="O474" s="25"/>
      <c r="P474" s="25"/>
    </row>
    <row r="475" spans="7:16">
      <c r="G475" s="24"/>
      <c r="H475" s="25"/>
      <c r="I475" s="24"/>
      <c r="J475" s="25"/>
      <c r="K475" s="24"/>
      <c r="L475" s="26"/>
      <c r="M475" s="25"/>
      <c r="N475" s="25"/>
      <c r="O475" s="25"/>
      <c r="P475" s="25"/>
    </row>
    <row r="476" spans="7:16">
      <c r="G476" s="24"/>
      <c r="H476" s="25"/>
      <c r="I476" s="24"/>
      <c r="J476" s="25"/>
      <c r="K476" s="24"/>
      <c r="L476" s="26"/>
      <c r="M476" s="25"/>
      <c r="N476" s="25"/>
      <c r="O476" s="25"/>
      <c r="P476" s="25"/>
    </row>
    <row r="477" spans="7:16">
      <c r="G477" s="24"/>
      <c r="H477" s="25"/>
      <c r="I477" s="24"/>
      <c r="J477" s="25"/>
      <c r="K477" s="24"/>
      <c r="L477" s="26"/>
      <c r="M477" s="25"/>
      <c r="N477" s="25"/>
      <c r="O477" s="25"/>
      <c r="P477" s="25"/>
    </row>
    <row r="478" spans="7:16">
      <c r="G478" s="24"/>
      <c r="H478" s="25"/>
      <c r="I478" s="24"/>
      <c r="J478" s="25"/>
      <c r="K478" s="24"/>
      <c r="L478" s="26"/>
      <c r="M478" s="25"/>
      <c r="N478" s="25"/>
      <c r="O478" s="25"/>
      <c r="P478" s="25"/>
    </row>
    <row r="479" spans="7:16">
      <c r="G479" s="24"/>
      <c r="H479" s="25"/>
      <c r="I479" s="24"/>
      <c r="J479" s="25"/>
      <c r="K479" s="24"/>
      <c r="L479" s="26"/>
      <c r="M479" s="25"/>
      <c r="N479" s="25"/>
      <c r="O479" s="25"/>
      <c r="P479" s="25"/>
    </row>
    <row r="480" spans="7:16">
      <c r="G480" s="24"/>
      <c r="H480" s="25"/>
      <c r="I480" s="24"/>
      <c r="J480" s="25"/>
      <c r="K480" s="24"/>
      <c r="L480" s="26"/>
      <c r="M480" s="25"/>
      <c r="N480" s="25"/>
      <c r="O480" s="25"/>
      <c r="P480" s="25"/>
    </row>
    <row r="481" spans="7:16">
      <c r="G481" s="24"/>
      <c r="H481" s="25"/>
      <c r="I481" s="24"/>
      <c r="J481" s="25"/>
      <c r="K481" s="24"/>
      <c r="L481" s="26"/>
      <c r="M481" s="25"/>
      <c r="N481" s="25"/>
      <c r="O481" s="25"/>
      <c r="P481" s="25"/>
    </row>
    <row r="482" spans="7:16">
      <c r="G482" s="24"/>
      <c r="H482" s="25"/>
      <c r="I482" s="24"/>
      <c r="J482" s="25"/>
      <c r="K482" s="24"/>
      <c r="L482" s="26"/>
      <c r="M482" s="25"/>
      <c r="N482" s="25"/>
      <c r="O482" s="25"/>
      <c r="P482" s="25"/>
    </row>
    <row r="483" spans="7:16">
      <c r="G483" s="24"/>
      <c r="H483" s="25"/>
      <c r="I483" s="24"/>
      <c r="J483" s="25"/>
      <c r="K483" s="24"/>
      <c r="L483" s="26"/>
      <c r="M483" s="25"/>
      <c r="N483" s="25"/>
      <c r="O483" s="25"/>
      <c r="P483" s="25"/>
    </row>
    <row r="484" spans="7:16">
      <c r="G484" s="24"/>
      <c r="H484" s="25"/>
      <c r="I484" s="24"/>
      <c r="J484" s="25"/>
      <c r="K484" s="24"/>
      <c r="L484" s="26"/>
      <c r="M484" s="25"/>
      <c r="N484" s="25"/>
      <c r="O484" s="25"/>
      <c r="P484" s="25"/>
    </row>
    <row r="485" spans="7:16">
      <c r="G485" s="24"/>
      <c r="H485" s="25"/>
      <c r="I485" s="24"/>
      <c r="J485" s="25"/>
      <c r="K485" s="24"/>
      <c r="L485" s="26"/>
      <c r="M485" s="25"/>
      <c r="N485" s="25"/>
      <c r="O485" s="25"/>
      <c r="P485" s="25"/>
    </row>
    <row r="486" spans="7:16">
      <c r="G486" s="24"/>
      <c r="H486" s="25"/>
      <c r="I486" s="24"/>
      <c r="J486" s="25"/>
      <c r="K486" s="24"/>
      <c r="L486" s="26"/>
      <c r="M486" s="25"/>
      <c r="N486" s="25"/>
      <c r="O486" s="25"/>
      <c r="P486" s="25"/>
    </row>
    <row r="487" spans="7:16">
      <c r="G487" s="24"/>
      <c r="H487" s="25"/>
      <c r="I487" s="24"/>
      <c r="J487" s="25"/>
      <c r="K487" s="24"/>
      <c r="L487" s="26"/>
      <c r="M487" s="25"/>
      <c r="N487" s="25"/>
      <c r="O487" s="25"/>
      <c r="P487" s="25"/>
    </row>
    <row r="488" spans="7:16">
      <c r="G488" s="24"/>
      <c r="H488" s="25"/>
      <c r="I488" s="24"/>
      <c r="J488" s="25"/>
      <c r="K488" s="24"/>
      <c r="L488" s="26"/>
      <c r="M488" s="25"/>
      <c r="N488" s="25"/>
      <c r="O488" s="25"/>
      <c r="P488" s="25"/>
    </row>
    <row r="489" spans="7:16">
      <c r="G489" s="24"/>
      <c r="H489" s="25"/>
      <c r="I489" s="24"/>
      <c r="J489" s="25"/>
      <c r="K489" s="24"/>
      <c r="L489" s="26"/>
      <c r="M489" s="25"/>
      <c r="N489" s="25"/>
      <c r="O489" s="25"/>
      <c r="P489" s="25"/>
    </row>
    <row r="490" spans="7:16">
      <c r="G490" s="24"/>
      <c r="H490" s="25"/>
      <c r="I490" s="24"/>
      <c r="J490" s="25"/>
      <c r="K490" s="24"/>
      <c r="L490" s="26"/>
      <c r="M490" s="25"/>
      <c r="N490" s="25"/>
      <c r="O490" s="25"/>
      <c r="P490" s="25"/>
    </row>
    <row r="491" spans="7:16">
      <c r="G491" s="24"/>
      <c r="H491" s="25"/>
      <c r="I491" s="24"/>
      <c r="J491" s="25"/>
      <c r="K491" s="24"/>
      <c r="L491" s="26"/>
      <c r="M491" s="25"/>
      <c r="N491" s="25"/>
      <c r="O491" s="25"/>
      <c r="P491" s="25"/>
    </row>
    <row r="492" spans="7:16">
      <c r="G492" s="24"/>
      <c r="H492" s="25"/>
      <c r="I492" s="24"/>
      <c r="J492" s="25"/>
      <c r="K492" s="24"/>
      <c r="L492" s="26"/>
      <c r="M492" s="25"/>
      <c r="N492" s="25"/>
      <c r="O492" s="25"/>
      <c r="P492" s="25"/>
    </row>
    <row r="493" spans="7:16">
      <c r="G493" s="24"/>
      <c r="H493" s="25"/>
      <c r="I493" s="24"/>
      <c r="J493" s="25"/>
      <c r="K493" s="24"/>
      <c r="L493" s="26"/>
      <c r="M493" s="25"/>
      <c r="N493" s="25"/>
      <c r="O493" s="25"/>
      <c r="P493" s="25"/>
    </row>
    <row r="494" spans="7:16">
      <c r="G494" s="24"/>
      <c r="H494" s="25"/>
      <c r="I494" s="24"/>
      <c r="J494" s="25"/>
      <c r="K494" s="24"/>
      <c r="L494" s="26"/>
      <c r="M494" s="25"/>
      <c r="N494" s="25"/>
      <c r="O494" s="25"/>
      <c r="P494" s="25"/>
    </row>
    <row r="495" spans="7:16">
      <c r="G495" s="24"/>
      <c r="H495" s="25"/>
      <c r="I495" s="24"/>
      <c r="J495" s="25"/>
      <c r="K495" s="24"/>
      <c r="L495" s="26"/>
      <c r="M495" s="25"/>
      <c r="N495" s="25"/>
      <c r="O495" s="25"/>
      <c r="P495" s="25"/>
    </row>
    <row r="496" spans="7:16">
      <c r="G496" s="24"/>
      <c r="H496" s="25"/>
      <c r="I496" s="24"/>
      <c r="J496" s="25"/>
      <c r="K496" s="24"/>
      <c r="L496" s="26"/>
      <c r="M496" s="25"/>
      <c r="N496" s="25"/>
      <c r="O496" s="25"/>
      <c r="P496" s="25"/>
    </row>
    <row r="497" spans="7:16">
      <c r="G497" s="24"/>
      <c r="H497" s="25"/>
      <c r="I497" s="24"/>
      <c r="J497" s="25"/>
      <c r="K497" s="24"/>
      <c r="L497" s="26"/>
      <c r="M497" s="25"/>
      <c r="N497" s="25"/>
      <c r="O497" s="25"/>
      <c r="P497" s="25"/>
    </row>
    <row r="498" spans="7:16">
      <c r="G498" s="24"/>
      <c r="H498" s="25"/>
      <c r="I498" s="24"/>
      <c r="J498" s="25"/>
      <c r="K498" s="24"/>
      <c r="L498" s="26"/>
      <c r="M498" s="25"/>
      <c r="N498" s="25"/>
      <c r="O498" s="25"/>
      <c r="P498" s="25"/>
    </row>
    <row r="499" spans="7:16">
      <c r="G499" s="24"/>
      <c r="H499" s="25"/>
      <c r="I499" s="24"/>
      <c r="J499" s="25"/>
      <c r="K499" s="24"/>
      <c r="L499" s="26"/>
      <c r="M499" s="25"/>
      <c r="N499" s="25"/>
      <c r="O499" s="25"/>
      <c r="P499" s="25"/>
    </row>
    <row r="500" spans="7:16">
      <c r="G500" s="24"/>
      <c r="H500" s="25"/>
      <c r="I500" s="24"/>
      <c r="J500" s="25"/>
      <c r="K500" s="24"/>
      <c r="L500" s="26"/>
      <c r="M500" s="25"/>
      <c r="N500" s="25"/>
      <c r="O500" s="25"/>
      <c r="P500" s="25"/>
    </row>
    <row r="501" spans="7:16">
      <c r="G501" s="24"/>
      <c r="H501" s="25"/>
      <c r="I501" s="24"/>
      <c r="J501" s="25"/>
      <c r="K501" s="24"/>
      <c r="L501" s="26"/>
      <c r="M501" s="25"/>
      <c r="N501" s="25"/>
      <c r="O501" s="25"/>
      <c r="P501" s="25"/>
    </row>
    <row r="502" spans="7:16">
      <c r="G502" s="24"/>
      <c r="H502" s="25"/>
      <c r="I502" s="24"/>
      <c r="J502" s="25"/>
      <c r="K502" s="24"/>
      <c r="L502" s="26"/>
      <c r="M502" s="25"/>
      <c r="N502" s="25"/>
      <c r="O502" s="25"/>
      <c r="P502" s="25"/>
    </row>
    <row r="503" spans="7:16">
      <c r="G503" s="24"/>
      <c r="H503" s="25"/>
      <c r="I503" s="24"/>
      <c r="J503" s="25"/>
      <c r="K503" s="24"/>
      <c r="L503" s="26"/>
      <c r="M503" s="25"/>
      <c r="N503" s="25"/>
      <c r="O503" s="25"/>
      <c r="P503" s="25"/>
    </row>
    <row r="504" spans="7:16">
      <c r="G504" s="24"/>
      <c r="H504" s="25"/>
      <c r="I504" s="24"/>
      <c r="J504" s="25"/>
      <c r="K504" s="24"/>
      <c r="L504" s="26"/>
      <c r="M504" s="25"/>
      <c r="N504" s="25"/>
      <c r="O504" s="25"/>
      <c r="P504" s="25"/>
    </row>
    <row r="505" spans="7:16">
      <c r="G505" s="24"/>
      <c r="H505" s="25"/>
      <c r="I505" s="24"/>
      <c r="J505" s="25"/>
      <c r="K505" s="24"/>
      <c r="L505" s="26"/>
      <c r="M505" s="25"/>
      <c r="N505" s="25"/>
      <c r="O505" s="25"/>
      <c r="P505" s="25"/>
    </row>
    <row r="506" spans="7:16">
      <c r="G506" s="24"/>
      <c r="H506" s="25"/>
      <c r="I506" s="24"/>
      <c r="J506" s="25"/>
      <c r="K506" s="24"/>
      <c r="L506" s="26"/>
      <c r="M506" s="25"/>
      <c r="N506" s="25"/>
      <c r="O506" s="25"/>
      <c r="P506" s="25"/>
    </row>
    <row r="507" spans="7:16">
      <c r="G507" s="24"/>
      <c r="H507" s="25"/>
      <c r="I507" s="24"/>
      <c r="J507" s="25"/>
      <c r="K507" s="24"/>
      <c r="L507" s="26"/>
      <c r="M507" s="25"/>
      <c r="N507" s="25"/>
      <c r="O507" s="25"/>
      <c r="P507" s="25"/>
    </row>
    <row r="508" spans="7:16">
      <c r="G508" s="24"/>
      <c r="H508" s="25"/>
      <c r="I508" s="24"/>
      <c r="J508" s="25"/>
      <c r="K508" s="24"/>
      <c r="L508" s="26"/>
      <c r="M508" s="25"/>
      <c r="N508" s="25"/>
      <c r="O508" s="25"/>
      <c r="P508" s="25"/>
    </row>
    <row r="509" spans="7:16">
      <c r="G509" s="24"/>
      <c r="H509" s="25"/>
      <c r="I509" s="24"/>
      <c r="J509" s="25"/>
      <c r="K509" s="24"/>
      <c r="L509" s="26"/>
      <c r="M509" s="25"/>
      <c r="N509" s="25"/>
      <c r="O509" s="25"/>
      <c r="P509" s="25"/>
    </row>
    <row r="510" spans="7:16">
      <c r="G510" s="24"/>
      <c r="H510" s="25"/>
      <c r="I510" s="24"/>
      <c r="J510" s="25"/>
      <c r="K510" s="24"/>
      <c r="L510" s="26"/>
      <c r="M510" s="25"/>
      <c r="N510" s="25"/>
      <c r="O510" s="25"/>
      <c r="P510" s="25"/>
    </row>
    <row r="511" spans="7:16">
      <c r="G511" s="24"/>
      <c r="H511" s="25"/>
      <c r="I511" s="24"/>
      <c r="J511" s="25"/>
      <c r="K511" s="24"/>
      <c r="L511" s="26"/>
      <c r="M511" s="25"/>
      <c r="N511" s="25"/>
      <c r="O511" s="25"/>
      <c r="P511" s="25"/>
    </row>
    <row r="512" spans="7:16">
      <c r="G512" s="24"/>
      <c r="H512" s="25"/>
      <c r="I512" s="24"/>
      <c r="J512" s="25"/>
      <c r="K512" s="24"/>
      <c r="L512" s="26"/>
      <c r="M512" s="25"/>
      <c r="N512" s="25"/>
      <c r="O512" s="25"/>
      <c r="P512" s="25"/>
    </row>
    <row r="513" spans="7:16">
      <c r="G513" s="24"/>
      <c r="H513" s="25"/>
      <c r="I513" s="24"/>
      <c r="J513" s="25"/>
      <c r="K513" s="24"/>
      <c r="L513" s="26"/>
      <c r="M513" s="25"/>
      <c r="N513" s="25"/>
      <c r="O513" s="25"/>
      <c r="P513" s="25"/>
    </row>
    <row r="514" spans="7:16">
      <c r="G514" s="24"/>
      <c r="H514" s="25"/>
      <c r="I514" s="24"/>
      <c r="J514" s="25"/>
      <c r="K514" s="24"/>
      <c r="L514" s="26"/>
      <c r="M514" s="25"/>
      <c r="N514" s="25"/>
      <c r="O514" s="25"/>
      <c r="P514" s="25"/>
    </row>
    <row r="515" spans="7:16">
      <c r="G515" s="24"/>
      <c r="H515" s="25"/>
      <c r="I515" s="24"/>
      <c r="J515" s="25"/>
      <c r="K515" s="24"/>
      <c r="L515" s="26"/>
      <c r="M515" s="25"/>
      <c r="N515" s="25"/>
      <c r="O515" s="25"/>
      <c r="P515" s="25"/>
    </row>
    <row r="516" spans="7:16">
      <c r="G516" s="24"/>
      <c r="H516" s="25"/>
      <c r="I516" s="24"/>
      <c r="J516" s="25"/>
      <c r="K516" s="24"/>
      <c r="L516" s="26"/>
      <c r="M516" s="25"/>
      <c r="N516" s="25"/>
      <c r="O516" s="25"/>
      <c r="P516" s="25"/>
    </row>
    <row r="517" spans="7:16">
      <c r="G517" s="24"/>
      <c r="H517" s="25"/>
      <c r="I517" s="24"/>
      <c r="J517" s="25"/>
      <c r="K517" s="24"/>
      <c r="L517" s="26"/>
      <c r="M517" s="25"/>
      <c r="N517" s="25"/>
      <c r="O517" s="25"/>
      <c r="P517" s="25"/>
    </row>
    <row r="518" spans="7:16">
      <c r="G518" s="24"/>
      <c r="H518" s="25"/>
      <c r="I518" s="24"/>
      <c r="J518" s="25"/>
      <c r="K518" s="24"/>
      <c r="L518" s="26"/>
      <c r="M518" s="25"/>
      <c r="N518" s="25"/>
      <c r="O518" s="25"/>
      <c r="P518" s="25"/>
    </row>
    <row r="519" spans="7:16">
      <c r="G519" s="24"/>
      <c r="H519" s="25"/>
      <c r="I519" s="24"/>
      <c r="J519" s="25"/>
      <c r="K519" s="24"/>
      <c r="L519" s="26"/>
      <c r="M519" s="25"/>
      <c r="N519" s="25"/>
      <c r="O519" s="25"/>
      <c r="P519" s="25"/>
    </row>
    <row r="520" spans="7:16">
      <c r="G520" s="24"/>
      <c r="H520" s="25"/>
      <c r="I520" s="24"/>
      <c r="J520" s="25"/>
      <c r="K520" s="24"/>
      <c r="L520" s="26"/>
      <c r="M520" s="25"/>
      <c r="N520" s="25"/>
      <c r="O520" s="25"/>
      <c r="P520" s="25"/>
    </row>
    <row r="521" spans="7:16">
      <c r="G521" s="24"/>
      <c r="H521" s="25"/>
      <c r="I521" s="24"/>
      <c r="J521" s="25"/>
      <c r="K521" s="24"/>
      <c r="L521" s="26"/>
      <c r="M521" s="25"/>
      <c r="N521" s="25"/>
      <c r="O521" s="25"/>
      <c r="P521" s="25"/>
    </row>
    <row r="522" spans="7:16">
      <c r="G522" s="24"/>
      <c r="H522" s="25"/>
      <c r="I522" s="24"/>
      <c r="J522" s="25"/>
      <c r="K522" s="24"/>
      <c r="L522" s="26"/>
      <c r="M522" s="25"/>
      <c r="N522" s="25"/>
      <c r="O522" s="25"/>
      <c r="P522" s="25"/>
    </row>
    <row r="523" spans="7:16">
      <c r="G523" s="24"/>
      <c r="H523" s="25"/>
      <c r="I523" s="24"/>
      <c r="J523" s="25"/>
      <c r="K523" s="24"/>
      <c r="L523" s="26"/>
      <c r="M523" s="25"/>
      <c r="N523" s="25"/>
      <c r="O523" s="25"/>
      <c r="P523" s="25"/>
    </row>
    <row r="524" spans="7:16">
      <c r="G524" s="24"/>
      <c r="H524" s="25"/>
      <c r="I524" s="24"/>
      <c r="J524" s="25"/>
      <c r="K524" s="24"/>
      <c r="L524" s="26"/>
      <c r="M524" s="25"/>
      <c r="N524" s="25"/>
      <c r="O524" s="25"/>
      <c r="P524" s="25"/>
    </row>
    <row r="525" spans="7:16">
      <c r="G525" s="24"/>
      <c r="H525" s="25"/>
      <c r="I525" s="24"/>
      <c r="J525" s="25"/>
      <c r="K525" s="24"/>
      <c r="L525" s="26"/>
      <c r="M525" s="25"/>
      <c r="N525" s="25"/>
      <c r="O525" s="25"/>
      <c r="P525" s="25"/>
    </row>
    <row r="526" spans="7:16">
      <c r="G526" s="24"/>
      <c r="H526" s="25"/>
      <c r="I526" s="24"/>
      <c r="J526" s="25"/>
      <c r="K526" s="24"/>
      <c r="L526" s="26"/>
      <c r="M526" s="25"/>
      <c r="N526" s="25"/>
      <c r="O526" s="25"/>
      <c r="P526" s="25"/>
    </row>
    <row r="527" spans="7:16">
      <c r="G527" s="24"/>
      <c r="H527" s="25"/>
      <c r="I527" s="24"/>
      <c r="J527" s="25"/>
      <c r="K527" s="24"/>
      <c r="L527" s="26"/>
      <c r="M527" s="25"/>
      <c r="N527" s="25"/>
      <c r="O527" s="25"/>
      <c r="P527" s="25"/>
    </row>
    <row r="528" spans="7:16">
      <c r="G528" s="24"/>
      <c r="H528" s="25"/>
      <c r="I528" s="24"/>
      <c r="J528" s="25"/>
      <c r="K528" s="24"/>
      <c r="L528" s="26"/>
      <c r="M528" s="25"/>
      <c r="N528" s="25"/>
      <c r="O528" s="25"/>
      <c r="P528" s="25"/>
    </row>
    <row r="529" spans="7:16">
      <c r="G529" s="24"/>
      <c r="H529" s="25"/>
      <c r="I529" s="24"/>
      <c r="J529" s="25"/>
      <c r="K529" s="24"/>
      <c r="L529" s="26"/>
      <c r="M529" s="25"/>
      <c r="N529" s="25"/>
      <c r="O529" s="25"/>
      <c r="P529" s="25"/>
    </row>
    <row r="530" spans="7:16">
      <c r="G530" s="24"/>
      <c r="H530" s="25"/>
      <c r="I530" s="24"/>
      <c r="J530" s="25"/>
      <c r="K530" s="24"/>
      <c r="L530" s="26"/>
      <c r="M530" s="25"/>
      <c r="N530" s="25"/>
      <c r="O530" s="25"/>
      <c r="P530" s="25"/>
    </row>
    <row r="531" spans="7:16">
      <c r="G531" s="24"/>
      <c r="H531" s="25"/>
      <c r="I531" s="24"/>
      <c r="J531" s="25"/>
      <c r="K531" s="24"/>
      <c r="L531" s="26"/>
      <c r="M531" s="25"/>
      <c r="N531" s="25"/>
      <c r="O531" s="25"/>
      <c r="P531" s="25"/>
    </row>
    <row r="532" spans="7:16">
      <c r="G532" s="24"/>
      <c r="H532" s="25"/>
      <c r="I532" s="24"/>
      <c r="J532" s="25"/>
      <c r="K532" s="24"/>
      <c r="L532" s="26"/>
      <c r="M532" s="25"/>
      <c r="N532" s="25"/>
      <c r="O532" s="25"/>
      <c r="P532" s="25"/>
    </row>
    <row r="533" spans="7:16">
      <c r="G533" s="24"/>
      <c r="H533" s="25"/>
      <c r="I533" s="24"/>
      <c r="J533" s="25"/>
      <c r="K533" s="24"/>
      <c r="L533" s="26"/>
      <c r="M533" s="25"/>
      <c r="N533" s="25"/>
      <c r="O533" s="25"/>
      <c r="P533" s="25"/>
    </row>
    <row r="534" spans="7:16">
      <c r="G534" s="24"/>
      <c r="H534" s="25"/>
      <c r="I534" s="24"/>
      <c r="J534" s="25"/>
      <c r="K534" s="24"/>
      <c r="L534" s="26"/>
      <c r="M534" s="25"/>
      <c r="N534" s="25"/>
      <c r="O534" s="25"/>
      <c r="P534" s="25"/>
    </row>
    <row r="535" spans="7:16">
      <c r="G535" s="24"/>
      <c r="H535" s="25"/>
      <c r="I535" s="24"/>
      <c r="J535" s="25"/>
      <c r="K535" s="24"/>
      <c r="L535" s="26"/>
      <c r="M535" s="25"/>
      <c r="N535" s="25"/>
      <c r="O535" s="25"/>
      <c r="P535" s="25"/>
    </row>
    <row r="536" spans="7:16">
      <c r="G536" s="24"/>
      <c r="H536" s="25"/>
      <c r="I536" s="24"/>
      <c r="J536" s="25"/>
      <c r="K536" s="24"/>
      <c r="L536" s="26"/>
      <c r="M536" s="25"/>
      <c r="N536" s="25"/>
      <c r="O536" s="25"/>
      <c r="P536" s="25"/>
    </row>
    <row r="537" spans="7:16">
      <c r="G537" s="24"/>
      <c r="H537" s="25"/>
      <c r="I537" s="24"/>
      <c r="J537" s="25"/>
      <c r="K537" s="24"/>
      <c r="L537" s="26"/>
      <c r="M537" s="25"/>
      <c r="N537" s="25"/>
      <c r="O537" s="25"/>
      <c r="P537" s="25"/>
    </row>
    <row r="538" spans="7:16">
      <c r="G538" s="24"/>
      <c r="H538" s="25"/>
      <c r="I538" s="24"/>
      <c r="J538" s="25"/>
      <c r="K538" s="24"/>
      <c r="L538" s="26"/>
      <c r="M538" s="25"/>
      <c r="N538" s="25"/>
      <c r="O538" s="25"/>
      <c r="P538" s="25"/>
    </row>
    <row r="539" spans="7:16">
      <c r="G539" s="24"/>
      <c r="H539" s="25"/>
      <c r="I539" s="24"/>
      <c r="J539" s="25"/>
      <c r="K539" s="24"/>
      <c r="L539" s="26"/>
      <c r="M539" s="25"/>
      <c r="N539" s="25"/>
      <c r="O539" s="25"/>
      <c r="P539" s="25"/>
    </row>
    <row r="540" spans="7:16">
      <c r="G540" s="24"/>
      <c r="H540" s="25"/>
      <c r="I540" s="24"/>
      <c r="J540" s="25"/>
      <c r="K540" s="24"/>
      <c r="L540" s="26"/>
      <c r="M540" s="25"/>
      <c r="N540" s="25"/>
      <c r="O540" s="25"/>
      <c r="P540" s="25"/>
    </row>
    <row r="541" spans="7:16">
      <c r="G541" s="24"/>
      <c r="H541" s="25"/>
      <c r="I541" s="24"/>
      <c r="J541" s="25"/>
      <c r="K541" s="24"/>
      <c r="L541" s="26"/>
      <c r="M541" s="25"/>
      <c r="N541" s="25"/>
      <c r="O541" s="25"/>
      <c r="P541" s="25"/>
    </row>
    <row r="542" spans="7:16">
      <c r="G542" s="24"/>
      <c r="H542" s="25"/>
      <c r="I542" s="24"/>
      <c r="J542" s="25"/>
      <c r="K542" s="24"/>
      <c r="L542" s="26"/>
      <c r="M542" s="25"/>
      <c r="N542" s="25"/>
      <c r="O542" s="25"/>
      <c r="P542" s="25"/>
    </row>
    <row r="543" spans="7:16">
      <c r="G543" s="24"/>
      <c r="H543" s="25"/>
      <c r="I543" s="24"/>
      <c r="J543" s="25"/>
      <c r="K543" s="24"/>
      <c r="L543" s="26"/>
      <c r="M543" s="25"/>
      <c r="N543" s="25"/>
      <c r="O543" s="25"/>
      <c r="P543" s="25"/>
    </row>
    <row r="544" spans="7:16">
      <c r="G544" s="24"/>
      <c r="H544" s="25"/>
      <c r="I544" s="24"/>
      <c r="J544" s="25"/>
      <c r="K544" s="24"/>
      <c r="L544" s="26"/>
      <c r="M544" s="25"/>
      <c r="N544" s="25"/>
      <c r="O544" s="25"/>
      <c r="P544" s="25"/>
    </row>
    <row r="545" spans="7:16">
      <c r="G545" s="24"/>
      <c r="H545" s="25"/>
      <c r="I545" s="24"/>
      <c r="J545" s="25"/>
      <c r="K545" s="24"/>
      <c r="L545" s="26"/>
      <c r="M545" s="25"/>
      <c r="N545" s="25"/>
      <c r="O545" s="25"/>
      <c r="P545" s="25"/>
    </row>
    <row r="546" spans="7:16">
      <c r="G546" s="24"/>
      <c r="H546" s="25"/>
      <c r="I546" s="24"/>
      <c r="J546" s="25"/>
      <c r="K546" s="24"/>
      <c r="L546" s="26"/>
      <c r="M546" s="25"/>
      <c r="N546" s="25"/>
      <c r="O546" s="25"/>
      <c r="P546" s="25"/>
    </row>
    <row r="547" spans="7:16">
      <c r="G547" s="24"/>
      <c r="H547" s="25"/>
      <c r="I547" s="24"/>
      <c r="J547" s="25"/>
      <c r="K547" s="24"/>
      <c r="L547" s="26"/>
      <c r="M547" s="25"/>
      <c r="N547" s="25"/>
      <c r="O547" s="25"/>
      <c r="P547" s="25"/>
    </row>
    <row r="548" spans="7:16">
      <c r="G548" s="24"/>
      <c r="H548" s="25"/>
      <c r="I548" s="24"/>
      <c r="J548" s="25"/>
      <c r="K548" s="24"/>
      <c r="L548" s="26"/>
      <c r="M548" s="25"/>
      <c r="N548" s="25"/>
      <c r="O548" s="25"/>
      <c r="P548" s="25"/>
    </row>
    <row r="549" spans="7:16">
      <c r="G549" s="24"/>
      <c r="H549" s="25"/>
      <c r="I549" s="24"/>
      <c r="J549" s="25"/>
      <c r="K549" s="24"/>
      <c r="L549" s="26"/>
      <c r="M549" s="25"/>
      <c r="N549" s="25"/>
      <c r="O549" s="25"/>
      <c r="P549" s="25"/>
    </row>
    <row r="550" spans="7:16">
      <c r="G550" s="24"/>
      <c r="H550" s="25"/>
      <c r="I550" s="24"/>
      <c r="J550" s="25"/>
      <c r="K550" s="24"/>
      <c r="L550" s="26"/>
      <c r="M550" s="25"/>
      <c r="N550" s="25"/>
      <c r="O550" s="25"/>
      <c r="P550" s="25"/>
    </row>
    <row r="551" spans="7:16">
      <c r="G551" s="24"/>
      <c r="H551" s="25"/>
      <c r="I551" s="24"/>
      <c r="J551" s="25"/>
      <c r="K551" s="24"/>
      <c r="L551" s="26"/>
      <c r="M551" s="25"/>
      <c r="N551" s="25"/>
      <c r="O551" s="25"/>
      <c r="P551" s="25"/>
    </row>
    <row r="552" spans="7:16">
      <c r="G552" s="24"/>
      <c r="H552" s="25"/>
      <c r="I552" s="24"/>
      <c r="J552" s="25"/>
      <c r="K552" s="24"/>
      <c r="L552" s="26"/>
      <c r="M552" s="25"/>
      <c r="N552" s="25"/>
      <c r="O552" s="25"/>
      <c r="P552" s="25"/>
    </row>
    <row r="553" spans="7:16">
      <c r="G553" s="24"/>
      <c r="H553" s="25"/>
      <c r="I553" s="24"/>
      <c r="J553" s="25"/>
      <c r="K553" s="24"/>
      <c r="L553" s="26"/>
      <c r="M553" s="25"/>
      <c r="N553" s="25"/>
      <c r="O553" s="25"/>
      <c r="P553" s="25"/>
    </row>
    <row r="554" spans="7:16">
      <c r="G554" s="24"/>
      <c r="H554" s="25"/>
      <c r="I554" s="24"/>
      <c r="J554" s="25"/>
      <c r="K554" s="24"/>
      <c r="L554" s="26"/>
      <c r="M554" s="25"/>
      <c r="N554" s="25"/>
      <c r="O554" s="25"/>
      <c r="P554" s="25"/>
    </row>
    <row r="555" spans="7:16">
      <c r="G555" s="24"/>
      <c r="H555" s="25"/>
      <c r="I555" s="24"/>
      <c r="J555" s="25"/>
      <c r="K555" s="24"/>
      <c r="L555" s="26"/>
      <c r="M555" s="25"/>
      <c r="N555" s="25"/>
      <c r="O555" s="25"/>
      <c r="P555" s="25"/>
    </row>
    <row r="556" spans="7:16">
      <c r="G556" s="24"/>
      <c r="H556" s="25"/>
      <c r="I556" s="24"/>
      <c r="J556" s="25"/>
      <c r="K556" s="24"/>
      <c r="L556" s="26"/>
      <c r="M556" s="25"/>
      <c r="N556" s="25"/>
      <c r="O556" s="25"/>
      <c r="P556" s="25"/>
    </row>
    <row r="557" spans="7:16">
      <c r="G557" s="24"/>
      <c r="H557" s="25"/>
      <c r="I557" s="24"/>
      <c r="J557" s="25"/>
      <c r="K557" s="24"/>
      <c r="L557" s="26"/>
      <c r="M557" s="25"/>
      <c r="N557" s="25"/>
      <c r="O557" s="25"/>
      <c r="P557" s="25"/>
    </row>
    <row r="558" spans="7:16">
      <c r="G558" s="24"/>
      <c r="H558" s="25"/>
      <c r="I558" s="24"/>
      <c r="J558" s="25"/>
      <c r="K558" s="24"/>
      <c r="L558" s="26"/>
      <c r="M558" s="25"/>
      <c r="N558" s="25"/>
      <c r="O558" s="25"/>
      <c r="P558" s="25"/>
    </row>
    <row r="559" spans="7:16">
      <c r="G559" s="24"/>
      <c r="H559" s="25"/>
      <c r="I559" s="24"/>
      <c r="J559" s="25"/>
      <c r="K559" s="24"/>
      <c r="L559" s="26"/>
      <c r="M559" s="25"/>
      <c r="N559" s="25"/>
      <c r="O559" s="25"/>
      <c r="P559" s="25"/>
    </row>
    <row r="560" spans="7:16">
      <c r="G560" s="24"/>
      <c r="H560" s="25"/>
      <c r="I560" s="24"/>
      <c r="J560" s="25"/>
      <c r="K560" s="24"/>
      <c r="L560" s="26"/>
      <c r="M560" s="25"/>
      <c r="N560" s="25"/>
      <c r="O560" s="25"/>
      <c r="P560" s="25"/>
    </row>
    <row r="561" spans="7:16">
      <c r="G561" s="24"/>
      <c r="H561" s="25"/>
      <c r="I561" s="24"/>
      <c r="J561" s="25"/>
      <c r="K561" s="24"/>
      <c r="L561" s="26"/>
      <c r="M561" s="25"/>
      <c r="N561" s="25"/>
      <c r="O561" s="25"/>
      <c r="P561" s="25"/>
    </row>
    <row r="562" spans="7:16">
      <c r="G562" s="24"/>
      <c r="H562" s="25"/>
      <c r="I562" s="24"/>
      <c r="J562" s="25"/>
      <c r="K562" s="24"/>
      <c r="L562" s="26"/>
      <c r="M562" s="25"/>
      <c r="N562" s="25"/>
      <c r="O562" s="25"/>
      <c r="P562" s="25"/>
    </row>
    <row r="563" spans="7:16">
      <c r="G563" s="24"/>
      <c r="H563" s="25"/>
      <c r="I563" s="24"/>
      <c r="J563" s="25"/>
      <c r="K563" s="24"/>
      <c r="L563" s="26"/>
      <c r="M563" s="25"/>
      <c r="N563" s="25"/>
      <c r="O563" s="25"/>
      <c r="P563" s="25"/>
    </row>
    <row r="564" spans="7:16">
      <c r="G564" s="24"/>
      <c r="H564" s="25"/>
      <c r="I564" s="24"/>
      <c r="J564" s="25"/>
      <c r="K564" s="24"/>
      <c r="L564" s="26"/>
      <c r="M564" s="25"/>
      <c r="N564" s="25"/>
      <c r="O564" s="25"/>
      <c r="P564" s="25"/>
    </row>
    <row r="565" spans="7:16">
      <c r="G565" s="24"/>
      <c r="H565" s="25"/>
      <c r="I565" s="24"/>
      <c r="J565" s="25"/>
      <c r="K565" s="24"/>
      <c r="L565" s="26"/>
      <c r="M565" s="25"/>
      <c r="N565" s="25"/>
      <c r="O565" s="25"/>
      <c r="P565" s="25"/>
    </row>
    <row r="566" spans="7:16">
      <c r="G566" s="24"/>
      <c r="H566" s="25"/>
      <c r="I566" s="24"/>
      <c r="J566" s="25"/>
      <c r="K566" s="24"/>
      <c r="L566" s="26"/>
      <c r="M566" s="25"/>
      <c r="N566" s="25"/>
      <c r="O566" s="25"/>
      <c r="P566" s="25"/>
    </row>
    <row r="567" spans="7:16">
      <c r="G567" s="24"/>
      <c r="H567" s="25"/>
      <c r="I567" s="24"/>
      <c r="J567" s="25"/>
      <c r="K567" s="24"/>
      <c r="L567" s="26"/>
      <c r="M567" s="25"/>
      <c r="N567" s="25"/>
      <c r="O567" s="25"/>
      <c r="P567" s="25"/>
    </row>
    <row r="568" spans="7:16">
      <c r="G568" s="24"/>
      <c r="H568" s="25"/>
      <c r="I568" s="24"/>
      <c r="J568" s="25"/>
      <c r="K568" s="24"/>
      <c r="L568" s="26"/>
      <c r="M568" s="25"/>
      <c r="N568" s="25"/>
      <c r="O568" s="25"/>
      <c r="P568" s="25"/>
    </row>
    <row r="569" spans="7:16">
      <c r="G569" s="24"/>
      <c r="H569" s="25"/>
      <c r="I569" s="24"/>
      <c r="J569" s="25"/>
      <c r="K569" s="24"/>
      <c r="L569" s="26"/>
      <c r="M569" s="25"/>
      <c r="N569" s="25"/>
      <c r="O569" s="25"/>
      <c r="P569" s="25"/>
    </row>
    <row r="570" spans="7:16">
      <c r="G570" s="24"/>
      <c r="H570" s="25"/>
      <c r="I570" s="24"/>
      <c r="J570" s="25"/>
      <c r="K570" s="24"/>
      <c r="L570" s="26"/>
      <c r="M570" s="25"/>
      <c r="N570" s="25"/>
      <c r="O570" s="25"/>
      <c r="P570" s="25"/>
    </row>
    <row r="571" spans="7:16">
      <c r="G571" s="24"/>
      <c r="H571" s="25"/>
      <c r="I571" s="24"/>
      <c r="J571" s="25"/>
      <c r="K571" s="24"/>
      <c r="L571" s="26"/>
      <c r="M571" s="25"/>
      <c r="N571" s="25"/>
      <c r="O571" s="25"/>
      <c r="P571" s="25"/>
    </row>
    <row r="572" spans="7:16">
      <c r="G572" s="24"/>
      <c r="H572" s="25"/>
      <c r="I572" s="24"/>
      <c r="J572" s="25"/>
      <c r="K572" s="24"/>
      <c r="L572" s="26"/>
      <c r="M572" s="25"/>
      <c r="N572" s="25"/>
      <c r="O572" s="25"/>
      <c r="P572" s="25"/>
    </row>
    <row r="573" spans="7:16">
      <c r="G573" s="24"/>
      <c r="H573" s="25"/>
      <c r="I573" s="24"/>
      <c r="J573" s="25"/>
      <c r="K573" s="24"/>
      <c r="L573" s="26"/>
      <c r="M573" s="25"/>
      <c r="N573" s="25"/>
      <c r="O573" s="25"/>
      <c r="P573" s="25"/>
    </row>
    <row r="574" spans="7:16">
      <c r="G574" s="24"/>
      <c r="H574" s="25"/>
      <c r="I574" s="24"/>
      <c r="J574" s="25"/>
      <c r="K574" s="24"/>
      <c r="L574" s="26"/>
      <c r="M574" s="25"/>
      <c r="N574" s="25"/>
      <c r="O574" s="25"/>
      <c r="P574" s="25"/>
    </row>
    <row r="575" spans="7:16">
      <c r="G575" s="24"/>
      <c r="H575" s="25"/>
      <c r="I575" s="24"/>
      <c r="J575" s="25"/>
      <c r="K575" s="24"/>
      <c r="L575" s="26"/>
      <c r="M575" s="25"/>
      <c r="N575" s="25"/>
      <c r="O575" s="25"/>
      <c r="P575" s="25"/>
    </row>
    <row r="576" spans="7:16">
      <c r="G576" s="24"/>
      <c r="H576" s="25"/>
      <c r="I576" s="24"/>
      <c r="J576" s="25"/>
      <c r="K576" s="24"/>
      <c r="L576" s="26"/>
      <c r="M576" s="25"/>
      <c r="N576" s="25"/>
      <c r="O576" s="25"/>
      <c r="P576" s="25"/>
    </row>
    <row r="577" spans="7:16">
      <c r="G577" s="24"/>
      <c r="H577" s="25"/>
      <c r="I577" s="24"/>
      <c r="J577" s="25"/>
      <c r="K577" s="24"/>
      <c r="L577" s="26"/>
      <c r="M577" s="25"/>
      <c r="N577" s="25"/>
      <c r="O577" s="25"/>
      <c r="P577" s="25"/>
    </row>
    <row r="578" spans="7:16">
      <c r="G578" s="24"/>
      <c r="H578" s="25"/>
      <c r="I578" s="24"/>
      <c r="J578" s="25"/>
      <c r="K578" s="24"/>
      <c r="L578" s="26"/>
      <c r="M578" s="25"/>
      <c r="N578" s="25"/>
      <c r="O578" s="25"/>
      <c r="P578" s="25"/>
    </row>
    <row r="579" spans="7:16">
      <c r="G579" s="24"/>
      <c r="H579" s="25"/>
      <c r="I579" s="24"/>
      <c r="J579" s="25"/>
      <c r="K579" s="24"/>
      <c r="L579" s="26"/>
      <c r="M579" s="25"/>
      <c r="N579" s="25"/>
      <c r="O579" s="25"/>
      <c r="P579" s="25"/>
    </row>
    <row r="580" spans="7:16">
      <c r="G580" s="24"/>
      <c r="H580" s="25"/>
      <c r="I580" s="24"/>
      <c r="J580" s="25"/>
      <c r="K580" s="24"/>
      <c r="L580" s="26"/>
      <c r="M580" s="25"/>
      <c r="N580" s="25"/>
      <c r="O580" s="25"/>
      <c r="P580" s="25"/>
    </row>
    <row r="581" spans="7:16">
      <c r="G581" s="24"/>
      <c r="H581" s="25"/>
      <c r="I581" s="24"/>
      <c r="J581" s="25"/>
      <c r="K581" s="24"/>
      <c r="L581" s="26"/>
      <c r="M581" s="25"/>
      <c r="N581" s="25"/>
      <c r="O581" s="25"/>
      <c r="P581" s="25"/>
    </row>
    <row r="582" spans="7:16">
      <c r="G582" s="24"/>
      <c r="H582" s="25"/>
      <c r="I582" s="24"/>
      <c r="J582" s="25"/>
      <c r="K582" s="24"/>
      <c r="L582" s="26"/>
      <c r="M582" s="25"/>
      <c r="N582" s="25"/>
      <c r="O582" s="25"/>
      <c r="P582" s="25"/>
    </row>
    <row r="583" spans="7:16">
      <c r="G583" s="24"/>
      <c r="H583" s="25"/>
      <c r="I583" s="24"/>
      <c r="J583" s="25"/>
      <c r="K583" s="24"/>
      <c r="L583" s="26"/>
      <c r="M583" s="25"/>
      <c r="N583" s="25"/>
      <c r="O583" s="25"/>
      <c r="P583" s="25"/>
    </row>
    <row r="584" spans="7:16">
      <c r="G584" s="24"/>
      <c r="H584" s="25"/>
      <c r="I584" s="24"/>
      <c r="J584" s="25"/>
      <c r="K584" s="24"/>
      <c r="L584" s="26"/>
      <c r="M584" s="25"/>
      <c r="N584" s="25"/>
      <c r="O584" s="25"/>
      <c r="P584" s="25"/>
    </row>
    <row r="585" spans="7:16">
      <c r="G585" s="24"/>
      <c r="H585" s="25"/>
      <c r="I585" s="24"/>
      <c r="J585" s="25"/>
      <c r="K585" s="24"/>
      <c r="L585" s="26"/>
      <c r="M585" s="25"/>
      <c r="N585" s="25"/>
      <c r="O585" s="25"/>
      <c r="P585" s="25"/>
    </row>
    <row r="586" spans="7:16">
      <c r="G586" s="24"/>
      <c r="H586" s="25"/>
      <c r="I586" s="24"/>
      <c r="J586" s="25"/>
      <c r="K586" s="24"/>
      <c r="L586" s="26"/>
      <c r="M586" s="25"/>
      <c r="N586" s="25"/>
      <c r="O586" s="25"/>
      <c r="P586" s="25"/>
    </row>
    <row r="587" spans="7:16">
      <c r="G587" s="24"/>
      <c r="H587" s="25"/>
      <c r="I587" s="24"/>
      <c r="J587" s="25"/>
      <c r="K587" s="24"/>
      <c r="L587" s="26"/>
      <c r="M587" s="25"/>
      <c r="N587" s="25"/>
      <c r="O587" s="25"/>
      <c r="P587" s="25"/>
    </row>
    <row r="588" spans="7:16">
      <c r="G588" s="24"/>
      <c r="H588" s="25"/>
      <c r="I588" s="24"/>
      <c r="J588" s="25"/>
      <c r="K588" s="24"/>
      <c r="L588" s="26"/>
      <c r="M588" s="25"/>
      <c r="N588" s="25"/>
      <c r="O588" s="25"/>
      <c r="P588" s="25"/>
    </row>
    <row r="589" spans="7:16">
      <c r="G589" s="24"/>
      <c r="H589" s="25"/>
      <c r="I589" s="24"/>
      <c r="J589" s="25"/>
      <c r="K589" s="24"/>
      <c r="L589" s="26"/>
      <c r="M589" s="25"/>
      <c r="N589" s="25"/>
      <c r="O589" s="25"/>
      <c r="P589" s="25"/>
    </row>
    <row r="590" spans="7:16">
      <c r="G590" s="24"/>
      <c r="H590" s="25"/>
      <c r="I590" s="24"/>
      <c r="J590" s="25"/>
      <c r="K590" s="24"/>
      <c r="L590" s="26"/>
      <c r="M590" s="25"/>
      <c r="N590" s="25"/>
      <c r="O590" s="25"/>
      <c r="P590" s="25"/>
    </row>
    <row r="591" spans="7:16">
      <c r="G591" s="24"/>
      <c r="H591" s="25"/>
      <c r="I591" s="24"/>
      <c r="J591" s="25"/>
      <c r="K591" s="24"/>
      <c r="L591" s="26"/>
      <c r="M591" s="25"/>
      <c r="N591" s="25"/>
      <c r="O591" s="25"/>
      <c r="P591" s="25"/>
    </row>
    <row r="592" spans="7:16">
      <c r="G592" s="24"/>
      <c r="H592" s="25"/>
      <c r="I592" s="24"/>
      <c r="J592" s="25"/>
      <c r="K592" s="24"/>
      <c r="L592" s="26"/>
      <c r="M592" s="25"/>
      <c r="N592" s="25"/>
      <c r="O592" s="25"/>
      <c r="P592" s="25"/>
    </row>
    <row r="593" spans="7:16">
      <c r="G593" s="24"/>
      <c r="H593" s="25"/>
      <c r="I593" s="24"/>
      <c r="J593" s="25"/>
      <c r="K593" s="24"/>
      <c r="L593" s="26"/>
      <c r="M593" s="25"/>
      <c r="N593" s="25"/>
      <c r="O593" s="25"/>
      <c r="P593" s="25"/>
    </row>
    <row r="594" spans="7:16">
      <c r="G594" s="24"/>
      <c r="H594" s="25"/>
      <c r="I594" s="24"/>
      <c r="J594" s="25"/>
      <c r="K594" s="24"/>
      <c r="L594" s="26"/>
      <c r="M594" s="25"/>
      <c r="N594" s="25"/>
      <c r="O594" s="25"/>
      <c r="P594" s="25"/>
    </row>
    <row r="595" spans="7:16">
      <c r="G595" s="24"/>
      <c r="H595" s="25"/>
      <c r="I595" s="24"/>
      <c r="J595" s="25"/>
      <c r="K595" s="24"/>
      <c r="L595" s="26"/>
      <c r="M595" s="25"/>
      <c r="N595" s="25"/>
      <c r="O595" s="25"/>
      <c r="P595" s="25"/>
    </row>
    <row r="596" spans="7:16">
      <c r="G596" s="24"/>
      <c r="H596" s="25"/>
      <c r="I596" s="24"/>
      <c r="J596" s="25"/>
      <c r="K596" s="24"/>
      <c r="L596" s="26"/>
      <c r="M596" s="25"/>
      <c r="N596" s="25"/>
      <c r="O596" s="25"/>
      <c r="P596" s="25"/>
    </row>
    <row r="597" spans="7:16">
      <c r="G597" s="24"/>
      <c r="H597" s="25"/>
      <c r="I597" s="24"/>
      <c r="J597" s="25"/>
      <c r="K597" s="24"/>
      <c r="L597" s="26"/>
      <c r="M597" s="25"/>
      <c r="N597" s="25"/>
      <c r="O597" s="25"/>
      <c r="P597" s="25"/>
    </row>
    <row r="598" spans="7:16">
      <c r="G598" s="24"/>
      <c r="H598" s="25"/>
      <c r="I598" s="24"/>
      <c r="J598" s="25"/>
      <c r="K598" s="24"/>
      <c r="L598" s="26"/>
      <c r="M598" s="25"/>
      <c r="N598" s="25"/>
      <c r="O598" s="25"/>
      <c r="P598" s="25"/>
    </row>
    <row r="599" spans="7:16">
      <c r="G599" s="24"/>
      <c r="H599" s="25"/>
      <c r="I599" s="24"/>
      <c r="J599" s="25"/>
      <c r="K599" s="24"/>
      <c r="L599" s="26"/>
      <c r="M599" s="25"/>
      <c r="N599" s="25"/>
      <c r="O599" s="25"/>
      <c r="P599" s="25"/>
    </row>
    <row r="600" spans="7:16">
      <c r="G600" s="24"/>
      <c r="H600" s="25"/>
      <c r="I600" s="24"/>
      <c r="J600" s="25"/>
      <c r="K600" s="24"/>
      <c r="L600" s="26"/>
      <c r="M600" s="25"/>
      <c r="N600" s="25"/>
      <c r="O600" s="25"/>
      <c r="P600" s="25"/>
    </row>
    <row r="601" spans="7:16">
      <c r="G601" s="24"/>
      <c r="H601" s="25"/>
      <c r="I601" s="24"/>
      <c r="J601" s="25"/>
      <c r="K601" s="24"/>
      <c r="L601" s="26"/>
      <c r="M601" s="25"/>
      <c r="N601" s="25"/>
      <c r="O601" s="25"/>
      <c r="P601" s="25"/>
    </row>
    <row r="602" spans="7:16">
      <c r="G602" s="24"/>
      <c r="H602" s="25"/>
      <c r="I602" s="24"/>
      <c r="J602" s="25"/>
      <c r="K602" s="24"/>
      <c r="L602" s="26"/>
      <c r="M602" s="25"/>
      <c r="N602" s="25"/>
      <c r="O602" s="25"/>
      <c r="P602" s="25"/>
    </row>
    <row r="603" spans="7:16">
      <c r="G603" s="24"/>
      <c r="H603" s="25"/>
      <c r="I603" s="24"/>
      <c r="J603" s="25"/>
      <c r="K603" s="24"/>
      <c r="L603" s="26"/>
      <c r="M603" s="25"/>
      <c r="N603" s="25"/>
      <c r="O603" s="25"/>
      <c r="P603" s="25"/>
    </row>
    <row r="604" spans="7:16">
      <c r="G604" s="24"/>
      <c r="H604" s="25"/>
      <c r="I604" s="24"/>
      <c r="J604" s="25"/>
      <c r="K604" s="24"/>
      <c r="L604" s="26"/>
      <c r="M604" s="25"/>
      <c r="N604" s="25"/>
      <c r="O604" s="25"/>
      <c r="P604" s="25"/>
    </row>
    <row r="605" spans="7:16">
      <c r="G605" s="24"/>
      <c r="H605" s="25"/>
      <c r="I605" s="24"/>
      <c r="J605" s="25"/>
      <c r="K605" s="24"/>
      <c r="L605" s="26"/>
      <c r="M605" s="25"/>
      <c r="N605" s="25"/>
      <c r="O605" s="25"/>
      <c r="P605" s="25"/>
    </row>
    <row r="606" spans="7:16">
      <c r="G606" s="24"/>
      <c r="H606" s="25"/>
      <c r="I606" s="24"/>
      <c r="J606" s="25"/>
      <c r="K606" s="24"/>
      <c r="L606" s="26"/>
      <c r="M606" s="25"/>
      <c r="N606" s="25"/>
      <c r="O606" s="25"/>
      <c r="P606" s="25"/>
    </row>
    <row r="607" spans="7:16">
      <c r="G607" s="24"/>
      <c r="H607" s="25"/>
      <c r="I607" s="24"/>
      <c r="J607" s="25"/>
      <c r="K607" s="24"/>
      <c r="L607" s="26"/>
      <c r="M607" s="25"/>
      <c r="N607" s="25"/>
      <c r="O607" s="25"/>
      <c r="P607" s="25"/>
    </row>
    <row r="608" spans="7:16">
      <c r="G608" s="24"/>
      <c r="H608" s="25"/>
      <c r="I608" s="24"/>
      <c r="J608" s="25"/>
      <c r="K608" s="24"/>
      <c r="L608" s="26"/>
      <c r="M608" s="25"/>
      <c r="N608" s="25"/>
      <c r="O608" s="25"/>
      <c r="P608" s="25"/>
    </row>
    <row r="609" spans="7:16">
      <c r="G609" s="24"/>
      <c r="H609" s="25"/>
      <c r="I609" s="24"/>
      <c r="J609" s="25"/>
      <c r="K609" s="24"/>
      <c r="L609" s="26"/>
      <c r="M609" s="25"/>
      <c r="N609" s="25"/>
      <c r="O609" s="25"/>
      <c r="P609" s="25"/>
    </row>
    <row r="610" spans="7:16">
      <c r="G610" s="24"/>
      <c r="H610" s="25"/>
      <c r="I610" s="24"/>
      <c r="J610" s="25"/>
      <c r="K610" s="24"/>
      <c r="L610" s="26"/>
      <c r="M610" s="25"/>
      <c r="N610" s="25"/>
      <c r="O610" s="25"/>
      <c r="P610" s="25"/>
    </row>
    <row r="611" spans="7:16">
      <c r="G611" s="24"/>
      <c r="H611" s="25"/>
      <c r="I611" s="24"/>
      <c r="J611" s="25"/>
      <c r="K611" s="24"/>
      <c r="L611" s="26"/>
      <c r="M611" s="25"/>
      <c r="N611" s="25"/>
      <c r="O611" s="25"/>
      <c r="P611" s="25"/>
    </row>
    <row r="612" spans="7:16">
      <c r="G612" s="24"/>
      <c r="H612" s="25"/>
      <c r="I612" s="24"/>
      <c r="J612" s="25"/>
      <c r="K612" s="24"/>
      <c r="L612" s="26"/>
      <c r="M612" s="25"/>
      <c r="N612" s="25"/>
      <c r="O612" s="25"/>
      <c r="P612" s="25"/>
    </row>
    <row r="613" spans="7:16">
      <c r="G613" s="24"/>
      <c r="H613" s="25"/>
      <c r="I613" s="24"/>
      <c r="J613" s="25"/>
      <c r="K613" s="24"/>
      <c r="L613" s="26"/>
      <c r="M613" s="25"/>
      <c r="N613" s="25"/>
      <c r="O613" s="25"/>
      <c r="P613" s="25"/>
    </row>
    <row r="614" spans="7:16">
      <c r="G614" s="24"/>
      <c r="H614" s="25"/>
      <c r="I614" s="24"/>
      <c r="J614" s="25"/>
      <c r="K614" s="24"/>
      <c r="L614" s="26"/>
      <c r="M614" s="25"/>
      <c r="N614" s="25"/>
      <c r="O614" s="25"/>
      <c r="P614" s="25"/>
    </row>
    <row r="615" spans="7:16">
      <c r="G615" s="24"/>
      <c r="H615" s="25"/>
      <c r="I615" s="24"/>
      <c r="J615" s="25"/>
      <c r="K615" s="24"/>
      <c r="L615" s="26"/>
      <c r="M615" s="25"/>
      <c r="N615" s="25"/>
      <c r="O615" s="25"/>
      <c r="P615" s="25"/>
    </row>
    <row r="616" spans="7:16">
      <c r="G616" s="24"/>
      <c r="H616" s="25"/>
      <c r="I616" s="24"/>
      <c r="J616" s="25"/>
      <c r="K616" s="24"/>
      <c r="L616" s="26"/>
      <c r="M616" s="25"/>
      <c r="N616" s="25"/>
      <c r="O616" s="25"/>
      <c r="P616" s="25"/>
    </row>
    <row r="617" spans="7:16">
      <c r="G617" s="24"/>
      <c r="H617" s="25"/>
      <c r="I617" s="24"/>
      <c r="J617" s="25"/>
      <c r="K617" s="24"/>
      <c r="L617" s="26"/>
      <c r="M617" s="25"/>
      <c r="N617" s="25"/>
      <c r="O617" s="25"/>
      <c r="P617" s="25"/>
    </row>
    <row r="618" spans="7:16">
      <c r="G618" s="24"/>
      <c r="H618" s="25"/>
      <c r="I618" s="24"/>
      <c r="J618" s="25"/>
      <c r="K618" s="24"/>
      <c r="L618" s="26"/>
      <c r="M618" s="25"/>
      <c r="N618" s="25"/>
      <c r="O618" s="25"/>
      <c r="P618" s="25"/>
    </row>
    <row r="619" spans="7:16">
      <c r="G619" s="24"/>
      <c r="H619" s="25"/>
      <c r="I619" s="24"/>
      <c r="J619" s="25"/>
      <c r="K619" s="24"/>
      <c r="L619" s="26"/>
      <c r="M619" s="25"/>
      <c r="N619" s="25"/>
      <c r="O619" s="25"/>
      <c r="P619" s="25"/>
    </row>
    <row r="620" spans="7:16">
      <c r="G620" s="24"/>
      <c r="H620" s="25"/>
      <c r="I620" s="24"/>
      <c r="J620" s="25"/>
      <c r="K620" s="24"/>
      <c r="L620" s="26"/>
      <c r="M620" s="25"/>
      <c r="N620" s="25"/>
      <c r="O620" s="25"/>
      <c r="P620" s="25"/>
    </row>
    <row r="621" spans="7:16">
      <c r="G621" s="24"/>
      <c r="H621" s="25"/>
      <c r="I621" s="24"/>
      <c r="J621" s="25"/>
      <c r="K621" s="24"/>
      <c r="L621" s="26"/>
      <c r="M621" s="25"/>
      <c r="N621" s="25"/>
      <c r="O621" s="25"/>
      <c r="P621" s="25"/>
    </row>
    <row r="622" spans="7:16">
      <c r="G622" s="24"/>
      <c r="H622" s="25"/>
      <c r="I622" s="24"/>
      <c r="J622" s="25"/>
      <c r="K622" s="24"/>
      <c r="L622" s="26"/>
      <c r="M622" s="25"/>
      <c r="N622" s="25"/>
      <c r="O622" s="25"/>
      <c r="P622" s="25"/>
    </row>
    <row r="623" spans="7:16">
      <c r="G623" s="24"/>
      <c r="H623" s="25"/>
      <c r="I623" s="24"/>
      <c r="J623" s="25"/>
      <c r="K623" s="24"/>
      <c r="L623" s="26"/>
      <c r="M623" s="25"/>
      <c r="N623" s="25"/>
      <c r="O623" s="25"/>
      <c r="P623" s="25"/>
    </row>
    <row r="624" spans="7:16">
      <c r="G624" s="24"/>
      <c r="H624" s="25"/>
      <c r="I624" s="24"/>
      <c r="J624" s="25"/>
      <c r="K624" s="24"/>
      <c r="L624" s="26"/>
      <c r="M624" s="25"/>
      <c r="N624" s="25"/>
      <c r="O624" s="25"/>
      <c r="P624" s="25"/>
    </row>
    <row r="625" spans="7:16">
      <c r="G625" s="24"/>
      <c r="H625" s="25"/>
      <c r="I625" s="24"/>
      <c r="J625" s="25"/>
      <c r="K625" s="24"/>
      <c r="L625" s="26"/>
      <c r="M625" s="25"/>
      <c r="N625" s="25"/>
      <c r="O625" s="25"/>
      <c r="P625" s="25"/>
    </row>
    <row r="626" spans="7:16">
      <c r="G626" s="24"/>
      <c r="H626" s="25"/>
      <c r="I626" s="24"/>
      <c r="J626" s="25"/>
      <c r="K626" s="24"/>
      <c r="L626" s="26"/>
      <c r="M626" s="25"/>
      <c r="N626" s="25"/>
      <c r="O626" s="25"/>
      <c r="P626" s="25"/>
    </row>
    <row r="627" spans="7:16">
      <c r="G627" s="24"/>
      <c r="H627" s="25"/>
      <c r="I627" s="24"/>
      <c r="J627" s="25"/>
      <c r="K627" s="24"/>
      <c r="L627" s="26"/>
      <c r="M627" s="25"/>
      <c r="N627" s="25"/>
      <c r="O627" s="25"/>
      <c r="P627" s="25"/>
    </row>
    <row r="628" spans="7:16">
      <c r="G628" s="24"/>
      <c r="H628" s="25"/>
      <c r="I628" s="24"/>
      <c r="J628" s="25"/>
      <c r="K628" s="24"/>
      <c r="L628" s="26"/>
      <c r="M628" s="25"/>
      <c r="N628" s="25"/>
      <c r="O628" s="25"/>
      <c r="P628" s="25"/>
    </row>
    <row r="629" spans="7:16">
      <c r="G629" s="24"/>
      <c r="H629" s="25"/>
      <c r="I629" s="24"/>
      <c r="J629" s="25"/>
      <c r="K629" s="24"/>
      <c r="L629" s="26"/>
      <c r="M629" s="25"/>
      <c r="N629" s="25"/>
      <c r="O629" s="25"/>
      <c r="P629" s="25"/>
    </row>
    <row r="630" spans="7:16">
      <c r="G630" s="24"/>
      <c r="H630" s="25"/>
      <c r="I630" s="24"/>
      <c r="J630" s="25"/>
      <c r="K630" s="24"/>
      <c r="L630" s="26"/>
      <c r="M630" s="25"/>
      <c r="N630" s="25"/>
      <c r="O630" s="25"/>
      <c r="P630" s="25"/>
    </row>
    <row r="631" spans="7:16">
      <c r="G631" s="24"/>
      <c r="H631" s="25"/>
      <c r="I631" s="24"/>
      <c r="J631" s="25"/>
      <c r="K631" s="24"/>
      <c r="L631" s="26"/>
      <c r="M631" s="25"/>
      <c r="N631" s="25"/>
      <c r="O631" s="25"/>
      <c r="P631" s="25"/>
    </row>
    <row r="632" spans="7:16">
      <c r="G632" s="24"/>
      <c r="H632" s="25"/>
      <c r="I632" s="24"/>
      <c r="J632" s="25"/>
      <c r="K632" s="24"/>
      <c r="L632" s="26"/>
      <c r="M632" s="25"/>
      <c r="N632" s="25"/>
      <c r="O632" s="25"/>
      <c r="P632" s="25"/>
    </row>
    <row r="633" spans="7:16">
      <c r="G633" s="24"/>
      <c r="H633" s="25"/>
      <c r="I633" s="24"/>
      <c r="J633" s="25"/>
      <c r="K633" s="24"/>
      <c r="L633" s="26"/>
      <c r="M633" s="25"/>
      <c r="N633" s="25"/>
      <c r="O633" s="25"/>
      <c r="P633" s="25"/>
    </row>
    <row r="634" spans="7:16">
      <c r="G634" s="24"/>
      <c r="H634" s="25"/>
      <c r="I634" s="24"/>
      <c r="J634" s="25"/>
      <c r="K634" s="24"/>
      <c r="L634" s="26"/>
      <c r="M634" s="25"/>
      <c r="N634" s="25"/>
      <c r="O634" s="25"/>
      <c r="P634" s="25"/>
    </row>
    <row r="635" spans="7:16">
      <c r="G635" s="24"/>
      <c r="H635" s="25"/>
      <c r="I635" s="24"/>
      <c r="J635" s="25"/>
      <c r="K635" s="24"/>
      <c r="L635" s="26"/>
      <c r="M635" s="25"/>
      <c r="N635" s="25"/>
      <c r="O635" s="25"/>
      <c r="P635" s="25"/>
    </row>
    <row r="636" spans="7:16">
      <c r="G636" s="24"/>
      <c r="H636" s="25"/>
      <c r="I636" s="24"/>
      <c r="J636" s="25"/>
      <c r="K636" s="24"/>
      <c r="L636" s="26"/>
      <c r="M636" s="25"/>
      <c r="N636" s="25"/>
      <c r="O636" s="25"/>
      <c r="P636" s="25"/>
    </row>
    <row r="637" spans="7:16">
      <c r="G637" s="24"/>
      <c r="H637" s="25"/>
      <c r="I637" s="24"/>
      <c r="J637" s="25"/>
      <c r="K637" s="24"/>
      <c r="L637" s="26"/>
      <c r="M637" s="25"/>
      <c r="N637" s="25"/>
      <c r="O637" s="25"/>
      <c r="P637" s="25"/>
    </row>
    <row r="638" spans="7:16">
      <c r="G638" s="24"/>
      <c r="H638" s="25"/>
      <c r="I638" s="24"/>
      <c r="J638" s="25"/>
      <c r="K638" s="24"/>
      <c r="L638" s="26"/>
      <c r="M638" s="25"/>
      <c r="N638" s="25"/>
      <c r="O638" s="25"/>
      <c r="P638" s="25"/>
    </row>
    <row r="639" spans="7:16">
      <c r="G639" s="24"/>
      <c r="H639" s="25"/>
      <c r="I639" s="24"/>
      <c r="J639" s="25"/>
      <c r="K639" s="24"/>
      <c r="L639" s="26"/>
      <c r="M639" s="25"/>
      <c r="N639" s="25"/>
      <c r="O639" s="25"/>
      <c r="P639" s="25"/>
    </row>
    <row r="640" spans="7:16">
      <c r="G640" s="24"/>
      <c r="H640" s="25"/>
      <c r="I640" s="24"/>
      <c r="J640" s="25"/>
      <c r="K640" s="24"/>
      <c r="L640" s="26"/>
      <c r="M640" s="25"/>
      <c r="N640" s="25"/>
      <c r="O640" s="25"/>
      <c r="P640" s="25"/>
    </row>
    <row r="641" spans="7:16">
      <c r="G641" s="24"/>
      <c r="H641" s="25"/>
      <c r="I641" s="24"/>
      <c r="J641" s="25"/>
      <c r="K641" s="24"/>
      <c r="L641" s="26"/>
      <c r="M641" s="25"/>
      <c r="N641" s="25"/>
      <c r="O641" s="25"/>
      <c r="P641" s="25"/>
    </row>
    <row r="642" spans="7:16">
      <c r="G642" s="24"/>
      <c r="H642" s="25"/>
      <c r="I642" s="24"/>
      <c r="J642" s="25"/>
      <c r="K642" s="24"/>
      <c r="L642" s="26"/>
      <c r="M642" s="25"/>
      <c r="N642" s="25"/>
      <c r="O642" s="25"/>
      <c r="P642" s="25"/>
    </row>
    <row r="643" spans="7:16">
      <c r="G643" s="24"/>
      <c r="H643" s="25"/>
      <c r="I643" s="24"/>
      <c r="J643" s="25"/>
      <c r="K643" s="24"/>
      <c r="L643" s="26"/>
      <c r="M643" s="25"/>
      <c r="N643" s="25"/>
      <c r="O643" s="25"/>
      <c r="P643" s="25"/>
    </row>
    <row r="644" spans="7:16">
      <c r="G644" s="24"/>
      <c r="H644" s="25"/>
      <c r="I644" s="24"/>
      <c r="J644" s="25"/>
      <c r="K644" s="24"/>
      <c r="L644" s="26"/>
      <c r="M644" s="25"/>
      <c r="N644" s="25"/>
      <c r="O644" s="25"/>
      <c r="P644" s="25"/>
    </row>
    <row r="645" spans="7:16">
      <c r="G645" s="24"/>
      <c r="H645" s="25"/>
      <c r="I645" s="24"/>
      <c r="J645" s="25"/>
      <c r="K645" s="24"/>
      <c r="L645" s="26"/>
      <c r="M645" s="25"/>
      <c r="N645" s="25"/>
      <c r="O645" s="25"/>
      <c r="P645" s="25"/>
    </row>
    <row r="646" spans="7:16">
      <c r="G646" s="24"/>
      <c r="H646" s="25"/>
      <c r="I646" s="24"/>
      <c r="J646" s="25"/>
      <c r="K646" s="24"/>
      <c r="L646" s="26"/>
      <c r="M646" s="25"/>
      <c r="N646" s="25"/>
      <c r="O646" s="25"/>
      <c r="P646" s="25"/>
    </row>
    <row r="647" spans="7:16">
      <c r="G647" s="24"/>
      <c r="H647" s="25"/>
      <c r="I647" s="24"/>
      <c r="J647" s="25"/>
      <c r="K647" s="24"/>
      <c r="L647" s="26"/>
      <c r="M647" s="25"/>
      <c r="N647" s="25"/>
      <c r="O647" s="25"/>
      <c r="P647" s="25"/>
    </row>
    <row r="648" spans="7:16">
      <c r="G648" s="24"/>
      <c r="H648" s="25"/>
      <c r="I648" s="24"/>
      <c r="J648" s="25"/>
      <c r="K648" s="24"/>
      <c r="L648" s="26"/>
      <c r="M648" s="25"/>
      <c r="N648" s="25"/>
      <c r="O648" s="25"/>
      <c r="P648" s="25"/>
    </row>
    <row r="649" spans="7:16">
      <c r="G649" s="24"/>
      <c r="H649" s="25"/>
      <c r="I649" s="24"/>
      <c r="J649" s="25"/>
      <c r="K649" s="24"/>
      <c r="L649" s="26"/>
      <c r="M649" s="25"/>
      <c r="N649" s="25"/>
      <c r="O649" s="25"/>
      <c r="P649" s="25"/>
    </row>
    <row r="650" spans="7:16">
      <c r="G650" s="24"/>
      <c r="H650" s="25"/>
      <c r="I650" s="24"/>
      <c r="J650" s="25"/>
      <c r="K650" s="24"/>
      <c r="L650" s="26"/>
      <c r="M650" s="25"/>
      <c r="N650" s="25"/>
      <c r="O650" s="25"/>
      <c r="P650" s="25"/>
    </row>
    <row r="651" spans="7:16">
      <c r="G651" s="24"/>
      <c r="H651" s="25"/>
      <c r="I651" s="24"/>
      <c r="J651" s="25"/>
      <c r="K651" s="24"/>
      <c r="L651" s="26"/>
      <c r="M651" s="25"/>
      <c r="N651" s="25"/>
      <c r="O651" s="25"/>
      <c r="P651" s="25"/>
    </row>
    <row r="652" spans="7:16">
      <c r="G652" s="24"/>
      <c r="H652" s="25"/>
      <c r="I652" s="24"/>
      <c r="J652" s="25"/>
      <c r="K652" s="24"/>
      <c r="L652" s="26"/>
      <c r="M652" s="25"/>
      <c r="N652" s="25"/>
      <c r="O652" s="25"/>
      <c r="P652" s="25"/>
    </row>
    <row r="653" spans="7:16">
      <c r="G653" s="24"/>
      <c r="H653" s="25"/>
      <c r="I653" s="24"/>
      <c r="J653" s="25"/>
      <c r="K653" s="24"/>
      <c r="L653" s="26"/>
      <c r="M653" s="25"/>
      <c r="N653" s="25"/>
      <c r="O653" s="25"/>
      <c r="P653" s="25"/>
    </row>
    <row r="654" spans="7:16">
      <c r="G654" s="24"/>
      <c r="H654" s="25"/>
      <c r="I654" s="24"/>
      <c r="J654" s="25"/>
      <c r="K654" s="24"/>
      <c r="L654" s="26"/>
      <c r="M654" s="25"/>
      <c r="N654" s="25"/>
      <c r="O654" s="25"/>
      <c r="P654" s="25"/>
    </row>
    <row r="655" spans="7:16">
      <c r="G655" s="24"/>
      <c r="H655" s="25"/>
      <c r="I655" s="24"/>
      <c r="J655" s="25"/>
      <c r="K655" s="24"/>
      <c r="L655" s="26"/>
      <c r="M655" s="25"/>
      <c r="N655" s="25"/>
      <c r="O655" s="25"/>
      <c r="P655" s="25"/>
    </row>
    <row r="656" spans="7:16">
      <c r="G656" s="24"/>
      <c r="H656" s="25"/>
      <c r="I656" s="24"/>
      <c r="J656" s="25"/>
      <c r="K656" s="24"/>
      <c r="L656" s="26"/>
      <c r="M656" s="25"/>
      <c r="N656" s="25"/>
      <c r="O656" s="25"/>
      <c r="P656" s="25"/>
    </row>
    <row r="657" spans="7:16">
      <c r="G657" s="24"/>
      <c r="H657" s="25"/>
      <c r="I657" s="24"/>
      <c r="J657" s="25"/>
      <c r="K657" s="24"/>
      <c r="L657" s="26"/>
      <c r="M657" s="25"/>
      <c r="N657" s="25"/>
      <c r="O657" s="25"/>
      <c r="P657" s="25"/>
    </row>
    <row r="658" spans="7:16">
      <c r="G658" s="24"/>
      <c r="H658" s="25"/>
      <c r="I658" s="24"/>
      <c r="J658" s="25"/>
      <c r="K658" s="24"/>
      <c r="L658" s="26"/>
      <c r="M658" s="25"/>
      <c r="N658" s="25"/>
      <c r="O658" s="25"/>
      <c r="P658" s="25"/>
    </row>
    <row r="659" spans="7:16">
      <c r="G659" s="24"/>
      <c r="H659" s="25"/>
      <c r="I659" s="24"/>
      <c r="J659" s="25"/>
      <c r="K659" s="24"/>
      <c r="L659" s="26"/>
      <c r="M659" s="25"/>
      <c r="N659" s="25"/>
      <c r="O659" s="25"/>
      <c r="P659" s="25"/>
    </row>
    <row r="660" spans="7:16">
      <c r="G660" s="24"/>
      <c r="H660" s="25"/>
      <c r="I660" s="24"/>
      <c r="J660" s="25"/>
      <c r="K660" s="24"/>
      <c r="L660" s="26"/>
      <c r="M660" s="25"/>
      <c r="N660" s="25"/>
      <c r="O660" s="25"/>
      <c r="P660" s="25"/>
    </row>
    <row r="661" spans="7:16">
      <c r="G661" s="24"/>
      <c r="H661" s="25"/>
      <c r="I661" s="24"/>
      <c r="J661" s="25"/>
      <c r="K661" s="24"/>
      <c r="L661" s="26"/>
      <c r="M661" s="25"/>
      <c r="N661" s="25"/>
      <c r="O661" s="25"/>
      <c r="P661" s="25"/>
    </row>
    <row r="662" spans="7:16">
      <c r="G662" s="24"/>
      <c r="H662" s="25"/>
      <c r="I662" s="24"/>
      <c r="J662" s="25"/>
      <c r="K662" s="24"/>
      <c r="L662" s="26"/>
      <c r="M662" s="25"/>
      <c r="N662" s="25"/>
      <c r="O662" s="25"/>
      <c r="P662" s="25"/>
    </row>
    <row r="663" spans="7:16">
      <c r="G663" s="24"/>
      <c r="H663" s="25"/>
      <c r="I663" s="24"/>
      <c r="J663" s="25"/>
      <c r="K663" s="24"/>
      <c r="L663" s="26"/>
      <c r="M663" s="25"/>
      <c r="N663" s="25"/>
      <c r="O663" s="25"/>
      <c r="P663" s="25"/>
    </row>
    <row r="664" spans="7:16">
      <c r="G664" s="24"/>
      <c r="H664" s="25"/>
      <c r="I664" s="24"/>
      <c r="J664" s="25"/>
      <c r="K664" s="24"/>
      <c r="L664" s="26"/>
      <c r="M664" s="25"/>
      <c r="N664" s="25"/>
      <c r="O664" s="25"/>
      <c r="P664" s="25"/>
    </row>
    <row r="665" spans="7:16">
      <c r="G665" s="24"/>
      <c r="H665" s="25"/>
      <c r="I665" s="24"/>
      <c r="J665" s="25"/>
      <c r="K665" s="24"/>
      <c r="L665" s="26"/>
      <c r="M665" s="25"/>
      <c r="N665" s="25"/>
      <c r="O665" s="25"/>
      <c r="P665" s="25"/>
    </row>
    <row r="666" spans="7:16">
      <c r="G666" s="24"/>
      <c r="H666" s="25"/>
      <c r="I666" s="24"/>
      <c r="J666" s="25"/>
      <c r="K666" s="24"/>
      <c r="L666" s="26"/>
      <c r="M666" s="25"/>
      <c r="N666" s="25"/>
      <c r="O666" s="25"/>
      <c r="P666" s="25"/>
    </row>
    <row r="667" spans="7:16">
      <c r="G667" s="24"/>
      <c r="H667" s="25"/>
      <c r="I667" s="24"/>
      <c r="J667" s="25"/>
      <c r="K667" s="24"/>
      <c r="L667" s="26"/>
      <c r="M667" s="25"/>
      <c r="N667" s="25"/>
      <c r="O667" s="25"/>
      <c r="P667" s="25"/>
    </row>
    <row r="668" spans="7:16">
      <c r="G668" s="24"/>
      <c r="H668" s="25"/>
      <c r="I668" s="24"/>
      <c r="J668" s="25"/>
      <c r="K668" s="24"/>
      <c r="L668" s="26"/>
      <c r="M668" s="25"/>
      <c r="N668" s="25"/>
      <c r="O668" s="25"/>
      <c r="P668" s="25"/>
    </row>
    <row r="669" spans="7:16">
      <c r="G669" s="24"/>
      <c r="H669" s="25"/>
      <c r="I669" s="24"/>
      <c r="J669" s="25"/>
      <c r="K669" s="24"/>
      <c r="L669" s="26"/>
      <c r="M669" s="25"/>
      <c r="N669" s="25"/>
      <c r="O669" s="25"/>
      <c r="P669" s="25"/>
    </row>
    <row r="670" spans="7:16">
      <c r="G670" s="24"/>
      <c r="H670" s="25"/>
      <c r="I670" s="24"/>
      <c r="J670" s="25"/>
      <c r="K670" s="24"/>
      <c r="L670" s="26"/>
      <c r="M670" s="25"/>
      <c r="N670" s="25"/>
      <c r="O670" s="25"/>
      <c r="P670" s="25"/>
    </row>
    <row r="671" spans="7:16">
      <c r="G671" s="24"/>
      <c r="H671" s="25"/>
      <c r="I671" s="24"/>
      <c r="J671" s="25"/>
      <c r="K671" s="24"/>
      <c r="L671" s="26"/>
      <c r="M671" s="25"/>
      <c r="N671" s="25"/>
      <c r="O671" s="25"/>
      <c r="P671" s="25"/>
    </row>
    <row r="672" spans="7:16">
      <c r="G672" s="24"/>
      <c r="H672" s="25"/>
      <c r="I672" s="24"/>
      <c r="J672" s="25"/>
      <c r="K672" s="24"/>
      <c r="L672" s="26"/>
      <c r="M672" s="25"/>
      <c r="N672" s="25"/>
      <c r="O672" s="25"/>
      <c r="P672" s="25"/>
    </row>
    <row r="673" spans="7:16">
      <c r="G673" s="24"/>
      <c r="H673" s="25"/>
      <c r="I673" s="24"/>
      <c r="J673" s="25"/>
      <c r="K673" s="24"/>
      <c r="L673" s="26"/>
      <c r="M673" s="25"/>
      <c r="N673" s="25"/>
      <c r="O673" s="25"/>
      <c r="P673" s="25"/>
    </row>
    <row r="674" spans="7:16">
      <c r="G674" s="24"/>
      <c r="H674" s="25"/>
      <c r="I674" s="24"/>
      <c r="J674" s="25"/>
      <c r="K674" s="24"/>
      <c r="L674" s="26"/>
      <c r="M674" s="25"/>
      <c r="N674" s="25"/>
      <c r="O674" s="25"/>
      <c r="P674" s="25"/>
    </row>
    <row r="675" spans="7:16">
      <c r="G675" s="24"/>
      <c r="H675" s="25"/>
      <c r="I675" s="24"/>
      <c r="J675" s="25"/>
      <c r="K675" s="24"/>
      <c r="L675" s="26"/>
      <c r="M675" s="25"/>
      <c r="N675" s="25"/>
      <c r="O675" s="25"/>
      <c r="P675" s="25"/>
    </row>
    <row r="676" spans="7:16">
      <c r="G676" s="24"/>
      <c r="H676" s="25"/>
      <c r="I676" s="24"/>
      <c r="J676" s="25"/>
      <c r="K676" s="24"/>
      <c r="L676" s="26"/>
      <c r="M676" s="25"/>
      <c r="N676" s="25"/>
      <c r="O676" s="25"/>
      <c r="P676" s="25"/>
    </row>
    <row r="677" spans="7:16">
      <c r="G677" s="24"/>
      <c r="H677" s="25"/>
      <c r="I677" s="24"/>
      <c r="J677" s="25"/>
      <c r="K677" s="24"/>
      <c r="L677" s="26"/>
      <c r="M677" s="25"/>
      <c r="N677" s="25"/>
      <c r="O677" s="25"/>
      <c r="P677" s="25"/>
    </row>
    <row r="678" spans="7:16">
      <c r="G678" s="24"/>
      <c r="H678" s="25"/>
      <c r="I678" s="24"/>
      <c r="J678" s="25"/>
      <c r="K678" s="24"/>
      <c r="L678" s="26"/>
      <c r="M678" s="25"/>
      <c r="N678" s="25"/>
      <c r="O678" s="25"/>
      <c r="P678" s="25"/>
    </row>
    <row r="679" spans="7:16">
      <c r="G679" s="24"/>
      <c r="H679" s="25"/>
      <c r="I679" s="24"/>
      <c r="J679" s="25"/>
      <c r="K679" s="24"/>
      <c r="L679" s="26"/>
      <c r="M679" s="25"/>
      <c r="N679" s="25"/>
      <c r="O679" s="25"/>
      <c r="P679" s="25"/>
    </row>
    <row r="680" spans="7:16">
      <c r="G680" s="24"/>
      <c r="H680" s="25"/>
      <c r="I680" s="24"/>
      <c r="J680" s="25"/>
      <c r="K680" s="24"/>
      <c r="L680" s="26"/>
      <c r="M680" s="25"/>
      <c r="N680" s="25"/>
      <c r="O680" s="25"/>
      <c r="P680" s="25"/>
    </row>
    <row r="681" spans="7:16">
      <c r="G681" s="24"/>
      <c r="H681" s="25"/>
      <c r="I681" s="24"/>
      <c r="J681" s="25"/>
      <c r="K681" s="24"/>
      <c r="L681" s="26"/>
      <c r="M681" s="25"/>
      <c r="N681" s="25"/>
      <c r="O681" s="25"/>
      <c r="P681" s="25"/>
    </row>
    <row r="682" spans="7:16">
      <c r="G682" s="24"/>
      <c r="H682" s="25"/>
      <c r="I682" s="24"/>
      <c r="J682" s="25"/>
      <c r="K682" s="24"/>
      <c r="L682" s="26"/>
      <c r="M682" s="25"/>
      <c r="N682" s="25"/>
      <c r="O682" s="25"/>
      <c r="P682" s="25"/>
    </row>
    <row r="683" spans="7:16">
      <c r="G683" s="24"/>
      <c r="H683" s="25"/>
      <c r="I683" s="24"/>
      <c r="J683" s="25"/>
      <c r="K683" s="24"/>
      <c r="L683" s="26"/>
      <c r="M683" s="25"/>
      <c r="N683" s="25"/>
      <c r="O683" s="25"/>
      <c r="P683" s="25"/>
    </row>
    <row r="684" spans="7:16">
      <c r="G684" s="24"/>
      <c r="H684" s="25"/>
      <c r="I684" s="24"/>
      <c r="J684" s="25"/>
      <c r="K684" s="24"/>
      <c r="L684" s="26"/>
      <c r="M684" s="25"/>
      <c r="N684" s="25"/>
      <c r="O684" s="25"/>
      <c r="P684" s="25"/>
    </row>
    <row r="685" spans="7:16">
      <c r="G685" s="24"/>
      <c r="H685" s="25"/>
      <c r="I685" s="24"/>
      <c r="J685" s="25"/>
      <c r="K685" s="24"/>
      <c r="L685" s="26"/>
      <c r="M685" s="25"/>
      <c r="N685" s="25"/>
      <c r="O685" s="25"/>
      <c r="P685" s="25"/>
    </row>
    <row r="686" spans="7:16">
      <c r="G686" s="24"/>
      <c r="H686" s="25"/>
      <c r="I686" s="24"/>
      <c r="J686" s="25"/>
      <c r="K686" s="24"/>
      <c r="L686" s="26"/>
      <c r="M686" s="25"/>
      <c r="N686" s="25"/>
      <c r="O686" s="25"/>
      <c r="P686" s="25"/>
    </row>
    <row r="687" spans="7:16">
      <c r="G687" s="24"/>
      <c r="H687" s="25"/>
      <c r="I687" s="24"/>
      <c r="J687" s="25"/>
      <c r="K687" s="24"/>
      <c r="L687" s="26"/>
      <c r="M687" s="25"/>
      <c r="N687" s="25"/>
      <c r="O687" s="25"/>
      <c r="P687" s="25"/>
    </row>
    <row r="688" spans="7:16">
      <c r="G688" s="24"/>
      <c r="H688" s="25"/>
      <c r="I688" s="24"/>
      <c r="J688" s="25"/>
      <c r="K688" s="24"/>
      <c r="L688" s="26"/>
      <c r="M688" s="25"/>
      <c r="N688" s="25"/>
      <c r="O688" s="25"/>
      <c r="P688" s="25"/>
    </row>
    <row r="689" spans="7:16">
      <c r="G689" s="24"/>
      <c r="H689" s="25"/>
      <c r="I689" s="24"/>
      <c r="J689" s="25"/>
      <c r="K689" s="24"/>
      <c r="L689" s="26"/>
      <c r="M689" s="25"/>
      <c r="N689" s="25"/>
      <c r="O689" s="25"/>
      <c r="P689" s="25"/>
    </row>
    <row r="690" spans="7:16">
      <c r="G690" s="24"/>
      <c r="H690" s="25"/>
      <c r="I690" s="24"/>
      <c r="J690" s="25"/>
      <c r="K690" s="24"/>
      <c r="L690" s="26"/>
      <c r="M690" s="25"/>
      <c r="N690" s="25"/>
      <c r="O690" s="25"/>
      <c r="P690" s="25"/>
    </row>
    <row r="691" spans="7:16">
      <c r="G691" s="24"/>
      <c r="H691" s="25"/>
      <c r="I691" s="24"/>
      <c r="J691" s="25"/>
      <c r="K691" s="24"/>
      <c r="L691" s="26"/>
      <c r="M691" s="25"/>
      <c r="N691" s="25"/>
      <c r="O691" s="25"/>
      <c r="P691" s="25"/>
    </row>
    <row r="692" spans="7:16">
      <c r="G692" s="24"/>
      <c r="H692" s="25"/>
      <c r="I692" s="24"/>
      <c r="J692" s="25"/>
      <c r="K692" s="24"/>
      <c r="L692" s="26"/>
      <c r="M692" s="25"/>
      <c r="N692" s="25"/>
      <c r="O692" s="25"/>
      <c r="P692" s="25"/>
    </row>
    <row r="693" spans="7:16">
      <c r="G693" s="24"/>
      <c r="H693" s="25"/>
      <c r="I693" s="24"/>
      <c r="J693" s="25"/>
      <c r="K693" s="24"/>
      <c r="L693" s="26"/>
      <c r="M693" s="25"/>
      <c r="N693" s="25"/>
      <c r="O693" s="25"/>
      <c r="P693" s="25"/>
    </row>
    <row r="694" spans="7:16">
      <c r="G694" s="24"/>
      <c r="H694" s="25"/>
      <c r="I694" s="24"/>
      <c r="J694" s="25"/>
      <c r="K694" s="24"/>
      <c r="L694" s="26"/>
      <c r="M694" s="25"/>
      <c r="N694" s="25"/>
      <c r="O694" s="25"/>
      <c r="P694" s="25"/>
    </row>
    <row r="695" spans="7:16">
      <c r="G695" s="24"/>
      <c r="H695" s="25"/>
      <c r="I695" s="24"/>
      <c r="J695" s="25"/>
      <c r="K695" s="24"/>
      <c r="L695" s="26"/>
      <c r="M695" s="25"/>
      <c r="N695" s="25"/>
      <c r="O695" s="25"/>
      <c r="P695" s="25"/>
    </row>
    <row r="696" spans="7:16">
      <c r="G696" s="24"/>
      <c r="H696" s="25"/>
      <c r="I696" s="24"/>
      <c r="J696" s="25"/>
      <c r="K696" s="24"/>
      <c r="L696" s="26"/>
      <c r="M696" s="25"/>
      <c r="N696" s="25"/>
      <c r="O696" s="25"/>
      <c r="P696" s="25"/>
    </row>
    <row r="697" spans="7:16">
      <c r="G697" s="24"/>
      <c r="H697" s="25"/>
      <c r="I697" s="24"/>
      <c r="J697" s="25"/>
      <c r="K697" s="24"/>
      <c r="L697" s="26"/>
      <c r="M697" s="25"/>
      <c r="N697" s="25"/>
      <c r="O697" s="25"/>
      <c r="P697" s="25"/>
    </row>
    <row r="698" spans="7:16">
      <c r="G698" s="24"/>
      <c r="H698" s="25"/>
      <c r="I698" s="24"/>
      <c r="J698" s="25"/>
      <c r="K698" s="24"/>
      <c r="L698" s="26"/>
      <c r="M698" s="25"/>
      <c r="N698" s="25"/>
      <c r="O698" s="25"/>
      <c r="P698" s="25"/>
    </row>
    <row r="699" spans="7:16">
      <c r="G699" s="24"/>
      <c r="H699" s="25"/>
      <c r="I699" s="24"/>
      <c r="J699" s="25"/>
      <c r="K699" s="24"/>
      <c r="L699" s="26"/>
      <c r="M699" s="25"/>
      <c r="N699" s="25"/>
      <c r="O699" s="25"/>
      <c r="P699" s="25"/>
    </row>
    <row r="700" spans="7:16">
      <c r="G700" s="24"/>
      <c r="H700" s="25"/>
      <c r="I700" s="24"/>
      <c r="J700" s="25"/>
      <c r="K700" s="24"/>
      <c r="L700" s="26"/>
      <c r="M700" s="25"/>
      <c r="N700" s="25"/>
      <c r="O700" s="25"/>
      <c r="P700" s="25"/>
    </row>
    <row r="701" spans="7:16">
      <c r="G701" s="24"/>
      <c r="H701" s="25"/>
      <c r="I701" s="24"/>
      <c r="J701" s="25"/>
      <c r="K701" s="24"/>
      <c r="L701" s="26"/>
      <c r="M701" s="25"/>
      <c r="N701" s="25"/>
      <c r="O701" s="25"/>
      <c r="P701" s="25"/>
    </row>
    <row r="702" spans="7:16">
      <c r="G702" s="24"/>
      <c r="H702" s="25"/>
      <c r="I702" s="24"/>
      <c r="J702" s="25"/>
      <c r="K702" s="24"/>
      <c r="L702" s="26"/>
      <c r="M702" s="25"/>
      <c r="N702" s="25"/>
      <c r="O702" s="25"/>
      <c r="P702" s="25"/>
    </row>
    <row r="703" spans="7:16">
      <c r="G703" s="24"/>
      <c r="H703" s="25"/>
      <c r="I703" s="24"/>
      <c r="J703" s="25"/>
      <c r="K703" s="24"/>
      <c r="L703" s="26"/>
      <c r="M703" s="25"/>
      <c r="N703" s="25"/>
      <c r="O703" s="25"/>
      <c r="P703" s="25"/>
    </row>
    <row r="704" spans="7:16">
      <c r="G704" s="24"/>
      <c r="H704" s="25"/>
      <c r="I704" s="24"/>
      <c r="J704" s="25"/>
      <c r="K704" s="24"/>
      <c r="L704" s="26"/>
      <c r="M704" s="25"/>
      <c r="N704" s="25"/>
      <c r="O704" s="25"/>
      <c r="P704" s="25"/>
    </row>
    <row r="705" spans="7:16">
      <c r="G705" s="24"/>
      <c r="H705" s="25"/>
      <c r="I705" s="24"/>
      <c r="J705" s="25"/>
      <c r="K705" s="24"/>
      <c r="L705" s="26"/>
      <c r="M705" s="25"/>
      <c r="N705" s="25"/>
      <c r="O705" s="25"/>
      <c r="P705" s="25"/>
    </row>
    <row r="706" spans="7:16">
      <c r="G706" s="24"/>
      <c r="H706" s="25"/>
      <c r="I706" s="24"/>
      <c r="J706" s="25"/>
      <c r="K706" s="24"/>
      <c r="L706" s="26"/>
      <c r="M706" s="25"/>
      <c r="N706" s="25"/>
      <c r="O706" s="25"/>
      <c r="P706" s="25"/>
    </row>
    <row r="707" spans="7:16">
      <c r="G707" s="24"/>
      <c r="H707" s="25"/>
      <c r="I707" s="24"/>
      <c r="J707" s="25"/>
      <c r="K707" s="24"/>
      <c r="L707" s="26"/>
      <c r="M707" s="25"/>
      <c r="N707" s="25"/>
      <c r="O707" s="25"/>
      <c r="P707" s="25"/>
    </row>
    <row r="708" spans="7:16">
      <c r="G708" s="24"/>
      <c r="H708" s="25"/>
      <c r="I708" s="24"/>
      <c r="J708" s="25"/>
      <c r="K708" s="24"/>
      <c r="L708" s="26"/>
      <c r="M708" s="25"/>
      <c r="N708" s="25"/>
      <c r="O708" s="25"/>
      <c r="P708" s="25"/>
    </row>
    <row r="709" spans="7:16">
      <c r="G709" s="24"/>
      <c r="H709" s="25"/>
      <c r="I709" s="24"/>
      <c r="J709" s="25"/>
      <c r="K709" s="24"/>
      <c r="L709" s="26"/>
      <c r="M709" s="25"/>
      <c r="N709" s="25"/>
      <c r="O709" s="25"/>
      <c r="P709" s="25"/>
    </row>
    <row r="710" spans="7:16">
      <c r="G710" s="24"/>
      <c r="H710" s="25"/>
      <c r="I710" s="24"/>
      <c r="J710" s="25"/>
      <c r="K710" s="24"/>
      <c r="L710" s="26"/>
      <c r="M710" s="25"/>
      <c r="N710" s="25"/>
      <c r="O710" s="25"/>
      <c r="P710" s="25"/>
    </row>
    <row r="711" spans="7:16">
      <c r="G711" s="24"/>
      <c r="H711" s="25"/>
      <c r="I711" s="24"/>
      <c r="J711" s="25"/>
      <c r="K711" s="24"/>
      <c r="L711" s="26"/>
      <c r="M711" s="25"/>
      <c r="N711" s="25"/>
      <c r="O711" s="25"/>
      <c r="P711" s="25"/>
    </row>
    <row r="712" spans="7:16">
      <c r="G712" s="24"/>
      <c r="H712" s="25"/>
      <c r="I712" s="24"/>
      <c r="J712" s="25"/>
      <c r="K712" s="24"/>
      <c r="L712" s="26"/>
      <c r="M712" s="25"/>
      <c r="N712" s="25"/>
      <c r="O712" s="25"/>
      <c r="P712" s="25"/>
    </row>
    <row r="713" spans="7:16">
      <c r="G713" s="24"/>
      <c r="H713" s="25"/>
      <c r="I713" s="24"/>
      <c r="J713" s="25"/>
      <c r="K713" s="24"/>
      <c r="L713" s="26"/>
      <c r="M713" s="25"/>
      <c r="N713" s="25"/>
      <c r="O713" s="25"/>
      <c r="P713" s="25"/>
    </row>
    <row r="714" spans="7:16">
      <c r="G714" s="24"/>
      <c r="H714" s="25"/>
      <c r="I714" s="24"/>
      <c r="J714" s="25"/>
      <c r="K714" s="24"/>
      <c r="L714" s="26"/>
      <c r="M714" s="25"/>
      <c r="N714" s="25"/>
      <c r="O714" s="25"/>
      <c r="P714" s="25"/>
    </row>
    <row r="715" spans="7:16">
      <c r="G715" s="24"/>
      <c r="H715" s="25"/>
      <c r="I715" s="24"/>
      <c r="J715" s="25"/>
      <c r="K715" s="24"/>
      <c r="L715" s="26"/>
      <c r="M715" s="25"/>
      <c r="N715" s="25"/>
      <c r="O715" s="25"/>
      <c r="P715" s="25"/>
    </row>
    <row r="716" spans="7:16">
      <c r="G716" s="24"/>
      <c r="H716" s="25"/>
      <c r="I716" s="24"/>
      <c r="J716" s="25"/>
      <c r="K716" s="24"/>
      <c r="L716" s="26"/>
      <c r="M716" s="25"/>
      <c r="N716" s="25"/>
      <c r="O716" s="25"/>
      <c r="P716" s="25"/>
    </row>
    <row r="717" spans="7:16">
      <c r="G717" s="24"/>
      <c r="H717" s="25"/>
      <c r="I717" s="24"/>
      <c r="J717" s="25"/>
      <c r="K717" s="24"/>
      <c r="L717" s="26"/>
      <c r="M717" s="25"/>
      <c r="N717" s="25"/>
      <c r="O717" s="25"/>
      <c r="P717" s="25"/>
    </row>
    <row r="718" spans="7:16">
      <c r="G718" s="24"/>
      <c r="H718" s="25"/>
      <c r="I718" s="24"/>
      <c r="J718" s="25"/>
      <c r="K718" s="24"/>
      <c r="L718" s="26"/>
      <c r="M718" s="25"/>
      <c r="N718" s="25"/>
      <c r="O718" s="25"/>
      <c r="P718" s="25"/>
    </row>
    <row r="719" spans="7:16">
      <c r="G719" s="24"/>
      <c r="H719" s="25"/>
      <c r="I719" s="24"/>
      <c r="J719" s="25"/>
      <c r="K719" s="24"/>
      <c r="L719" s="26"/>
      <c r="M719" s="25"/>
      <c r="N719" s="25"/>
      <c r="O719" s="25"/>
      <c r="P719" s="25"/>
    </row>
    <row r="720" spans="7:16">
      <c r="G720" s="24"/>
      <c r="H720" s="25"/>
      <c r="I720" s="24"/>
      <c r="J720" s="25"/>
      <c r="K720" s="24"/>
      <c r="L720" s="26"/>
      <c r="M720" s="25"/>
      <c r="N720" s="25"/>
      <c r="O720" s="25"/>
      <c r="P720" s="25"/>
    </row>
    <row r="721" spans="7:16">
      <c r="G721" s="24"/>
      <c r="H721" s="25"/>
      <c r="I721" s="24"/>
      <c r="J721" s="25"/>
      <c r="K721" s="24"/>
      <c r="L721" s="26"/>
      <c r="M721" s="25"/>
      <c r="N721" s="25"/>
      <c r="O721" s="25"/>
      <c r="P721" s="25"/>
    </row>
    <row r="722" spans="7:16">
      <c r="G722" s="24"/>
      <c r="H722" s="25"/>
      <c r="I722" s="24"/>
      <c r="J722" s="25"/>
      <c r="K722" s="24"/>
      <c r="L722" s="26"/>
      <c r="M722" s="25"/>
      <c r="N722" s="25"/>
      <c r="O722" s="25"/>
      <c r="P722" s="25"/>
    </row>
    <row r="723" spans="7:16">
      <c r="G723" s="24"/>
      <c r="H723" s="25"/>
      <c r="I723" s="24"/>
      <c r="J723" s="25"/>
      <c r="K723" s="24"/>
      <c r="L723" s="26"/>
      <c r="M723" s="25"/>
      <c r="N723" s="25"/>
      <c r="O723" s="25"/>
      <c r="P723" s="25"/>
    </row>
    <row r="724" spans="7:16">
      <c r="G724" s="24"/>
      <c r="H724" s="25"/>
      <c r="I724" s="24"/>
      <c r="J724" s="25"/>
      <c r="K724" s="24"/>
      <c r="L724" s="26"/>
      <c r="M724" s="25"/>
      <c r="N724" s="25"/>
      <c r="O724" s="25"/>
      <c r="P724" s="25"/>
    </row>
    <row r="725" spans="7:16">
      <c r="G725" s="24"/>
      <c r="H725" s="25"/>
      <c r="I725" s="24"/>
      <c r="J725" s="25"/>
      <c r="K725" s="24"/>
      <c r="L725" s="26"/>
      <c r="M725" s="25"/>
      <c r="N725" s="25"/>
      <c r="O725" s="25"/>
      <c r="P725" s="25"/>
    </row>
    <row r="726" spans="7:16">
      <c r="G726" s="24"/>
      <c r="H726" s="25"/>
      <c r="I726" s="24"/>
      <c r="J726" s="25"/>
      <c r="K726" s="24"/>
      <c r="L726" s="26"/>
      <c r="M726" s="25"/>
      <c r="N726" s="25"/>
      <c r="O726" s="25"/>
      <c r="P726" s="25"/>
    </row>
    <row r="727" spans="7:16">
      <c r="G727" s="24"/>
      <c r="H727" s="25"/>
      <c r="I727" s="24"/>
      <c r="J727" s="25"/>
      <c r="K727" s="24"/>
      <c r="L727" s="26"/>
      <c r="M727" s="25"/>
      <c r="N727" s="25"/>
      <c r="O727" s="25"/>
      <c r="P727" s="25"/>
    </row>
    <row r="728" spans="7:16">
      <c r="G728" s="24"/>
      <c r="H728" s="25"/>
      <c r="I728" s="24"/>
      <c r="J728" s="25"/>
      <c r="K728" s="24"/>
      <c r="L728" s="26"/>
      <c r="M728" s="25"/>
      <c r="N728" s="25"/>
      <c r="O728" s="25"/>
      <c r="P728" s="25"/>
    </row>
    <row r="729" spans="7:16">
      <c r="G729" s="24"/>
      <c r="H729" s="25"/>
      <c r="I729" s="24"/>
      <c r="J729" s="25"/>
      <c r="K729" s="24"/>
      <c r="L729" s="26"/>
      <c r="M729" s="25"/>
      <c r="N729" s="25"/>
      <c r="O729" s="25"/>
      <c r="P729" s="25"/>
    </row>
    <row r="730" spans="7:16">
      <c r="G730" s="24"/>
      <c r="H730" s="25"/>
      <c r="I730" s="24"/>
      <c r="J730" s="25"/>
      <c r="K730" s="24"/>
      <c r="L730" s="26"/>
      <c r="M730" s="25"/>
      <c r="N730" s="25"/>
      <c r="O730" s="25"/>
      <c r="P730" s="25"/>
    </row>
    <row r="731" spans="7:16">
      <c r="G731" s="24"/>
      <c r="H731" s="25"/>
      <c r="I731" s="24"/>
      <c r="J731" s="25"/>
      <c r="K731" s="24"/>
      <c r="L731" s="26"/>
      <c r="M731" s="25"/>
      <c r="N731" s="25"/>
      <c r="O731" s="25"/>
      <c r="P731" s="25"/>
    </row>
    <row r="732" spans="7:16">
      <c r="G732" s="24"/>
      <c r="H732" s="25"/>
      <c r="I732" s="24"/>
      <c r="J732" s="25"/>
      <c r="K732" s="24"/>
      <c r="L732" s="26"/>
      <c r="M732" s="25"/>
      <c r="N732" s="25"/>
      <c r="O732" s="25"/>
      <c r="P732" s="25"/>
    </row>
    <row r="733" spans="7:16">
      <c r="G733" s="24"/>
      <c r="H733" s="25"/>
      <c r="I733" s="24"/>
      <c r="J733" s="25"/>
      <c r="K733" s="24"/>
      <c r="L733" s="26"/>
      <c r="M733" s="25"/>
      <c r="N733" s="25"/>
      <c r="O733" s="25"/>
      <c r="P733" s="25"/>
    </row>
    <row r="734" spans="7:16">
      <c r="G734" s="24"/>
      <c r="H734" s="25"/>
      <c r="I734" s="24"/>
      <c r="J734" s="25"/>
      <c r="K734" s="24"/>
      <c r="L734" s="26"/>
      <c r="M734" s="25"/>
      <c r="N734" s="25"/>
      <c r="O734" s="25"/>
      <c r="P734" s="25"/>
    </row>
    <row r="735" spans="7:16">
      <c r="G735" s="24"/>
      <c r="H735" s="25"/>
      <c r="I735" s="24"/>
      <c r="J735" s="25"/>
      <c r="K735" s="24"/>
      <c r="L735" s="26"/>
      <c r="M735" s="25"/>
      <c r="N735" s="25"/>
      <c r="O735" s="25"/>
      <c r="P735" s="25"/>
    </row>
    <row r="736" spans="7:16">
      <c r="G736" s="24"/>
      <c r="H736" s="25"/>
      <c r="I736" s="24"/>
      <c r="J736" s="25"/>
      <c r="K736" s="24"/>
      <c r="L736" s="26"/>
      <c r="M736" s="25"/>
      <c r="N736" s="25"/>
      <c r="O736" s="25"/>
      <c r="P736" s="25"/>
    </row>
    <row r="737" spans="7:16">
      <c r="G737" s="24"/>
      <c r="H737" s="25"/>
      <c r="I737" s="24"/>
      <c r="J737" s="25"/>
      <c r="K737" s="24"/>
      <c r="L737" s="26"/>
      <c r="M737" s="25"/>
      <c r="N737" s="25"/>
      <c r="O737" s="25"/>
      <c r="P737" s="25"/>
    </row>
    <row r="738" spans="7:16">
      <c r="G738" s="24"/>
      <c r="H738" s="25"/>
      <c r="I738" s="24"/>
      <c r="J738" s="25"/>
      <c r="K738" s="24"/>
      <c r="L738" s="26"/>
      <c r="M738" s="25"/>
      <c r="N738" s="25"/>
      <c r="O738" s="25"/>
      <c r="P738" s="25"/>
    </row>
    <row r="739" spans="7:16">
      <c r="G739" s="24"/>
      <c r="H739" s="25"/>
      <c r="I739" s="24"/>
      <c r="J739" s="25"/>
      <c r="K739" s="24"/>
      <c r="L739" s="26"/>
      <c r="M739" s="25"/>
      <c r="N739" s="25"/>
      <c r="O739" s="25"/>
      <c r="P739" s="25"/>
    </row>
    <row r="740" spans="7:16">
      <c r="G740" s="24"/>
      <c r="H740" s="25"/>
      <c r="I740" s="24"/>
      <c r="J740" s="25"/>
      <c r="K740" s="24"/>
      <c r="L740" s="26"/>
      <c r="M740" s="25"/>
      <c r="N740" s="25"/>
      <c r="O740" s="25"/>
      <c r="P740" s="25"/>
    </row>
    <row r="741" spans="7:16">
      <c r="G741" s="24"/>
      <c r="H741" s="25"/>
      <c r="I741" s="24"/>
      <c r="J741" s="25"/>
      <c r="K741" s="24"/>
      <c r="L741" s="26"/>
      <c r="M741" s="25"/>
      <c r="N741" s="25"/>
      <c r="O741" s="25"/>
      <c r="P741" s="25"/>
    </row>
    <row r="742" spans="7:16">
      <c r="G742" s="24"/>
      <c r="H742" s="25"/>
      <c r="I742" s="24"/>
      <c r="J742" s="25"/>
      <c r="K742" s="24"/>
      <c r="L742" s="26"/>
      <c r="M742" s="25"/>
      <c r="N742" s="25"/>
      <c r="O742" s="25"/>
      <c r="P742" s="25"/>
    </row>
    <row r="743" spans="7:16">
      <c r="G743" s="24"/>
      <c r="H743" s="25"/>
      <c r="I743" s="24"/>
      <c r="J743" s="25"/>
      <c r="K743" s="24"/>
      <c r="L743" s="26"/>
      <c r="M743" s="25"/>
      <c r="N743" s="25"/>
      <c r="O743" s="25"/>
      <c r="P743" s="25"/>
    </row>
    <row r="744" spans="7:16">
      <c r="G744" s="24"/>
      <c r="H744" s="25"/>
      <c r="I744" s="24"/>
      <c r="J744" s="25"/>
      <c r="K744" s="24"/>
      <c r="L744" s="26"/>
      <c r="M744" s="25"/>
      <c r="N744" s="25"/>
      <c r="O744" s="25"/>
      <c r="P744" s="25"/>
    </row>
    <row r="745" spans="7:16">
      <c r="G745" s="24"/>
      <c r="H745" s="25"/>
      <c r="I745" s="24"/>
      <c r="J745" s="25"/>
      <c r="K745" s="24"/>
      <c r="L745" s="26"/>
      <c r="M745" s="25"/>
      <c r="N745" s="25"/>
      <c r="O745" s="25"/>
      <c r="P745" s="25"/>
    </row>
    <row r="746" spans="7:16">
      <c r="G746" s="24"/>
      <c r="H746" s="25"/>
      <c r="I746" s="24"/>
      <c r="J746" s="25"/>
      <c r="K746" s="24"/>
      <c r="L746" s="26"/>
      <c r="M746" s="25"/>
      <c r="N746" s="25"/>
      <c r="O746" s="25"/>
      <c r="P746" s="25"/>
    </row>
    <row r="747" spans="7:16">
      <c r="G747" s="24"/>
      <c r="H747" s="25"/>
      <c r="I747" s="24"/>
      <c r="J747" s="25"/>
      <c r="K747" s="24"/>
      <c r="L747" s="26"/>
      <c r="M747" s="25"/>
      <c r="N747" s="25"/>
      <c r="O747" s="25"/>
      <c r="P747" s="25"/>
    </row>
    <row r="748" spans="7:16">
      <c r="G748" s="24"/>
      <c r="H748" s="25"/>
      <c r="I748" s="24"/>
      <c r="J748" s="25"/>
      <c r="K748" s="24"/>
      <c r="L748" s="26"/>
      <c r="M748" s="25"/>
      <c r="N748" s="25"/>
      <c r="O748" s="25"/>
      <c r="P748" s="25"/>
    </row>
    <row r="749" spans="7:16">
      <c r="G749" s="24"/>
      <c r="H749" s="25"/>
      <c r="I749" s="24"/>
      <c r="J749" s="25"/>
      <c r="K749" s="24"/>
      <c r="L749" s="26"/>
      <c r="M749" s="25"/>
      <c r="N749" s="25"/>
      <c r="O749" s="25"/>
      <c r="P749" s="25"/>
    </row>
    <row r="750" spans="7:16">
      <c r="G750" s="24"/>
      <c r="H750" s="25"/>
      <c r="I750" s="24"/>
      <c r="J750" s="25"/>
      <c r="K750" s="24"/>
      <c r="L750" s="26"/>
      <c r="M750" s="25"/>
      <c r="N750" s="25"/>
      <c r="O750" s="25"/>
      <c r="P750" s="25"/>
    </row>
    <row r="751" spans="7:16">
      <c r="G751" s="24"/>
      <c r="H751" s="25"/>
      <c r="I751" s="24"/>
      <c r="J751" s="25"/>
      <c r="K751" s="24"/>
      <c r="L751" s="26"/>
      <c r="M751" s="25"/>
      <c r="N751" s="25"/>
      <c r="O751" s="25"/>
      <c r="P751" s="25"/>
    </row>
    <row r="752" spans="7:16">
      <c r="G752" s="24"/>
      <c r="H752" s="25"/>
      <c r="I752" s="24"/>
      <c r="J752" s="25"/>
      <c r="K752" s="24"/>
      <c r="L752" s="26"/>
      <c r="M752" s="25"/>
      <c r="N752" s="25"/>
      <c r="O752" s="25"/>
      <c r="P752" s="25"/>
    </row>
    <row r="753" spans="7:16">
      <c r="G753" s="24"/>
      <c r="H753" s="25"/>
      <c r="I753" s="24"/>
      <c r="J753" s="25"/>
      <c r="K753" s="24"/>
      <c r="L753" s="26"/>
      <c r="M753" s="25"/>
      <c r="N753" s="25"/>
      <c r="O753" s="25"/>
      <c r="P753" s="25"/>
    </row>
    <row r="754" spans="7:16">
      <c r="G754" s="24"/>
      <c r="H754" s="25"/>
      <c r="I754" s="24"/>
      <c r="J754" s="25"/>
      <c r="K754" s="24"/>
      <c r="L754" s="26"/>
      <c r="M754" s="25"/>
      <c r="N754" s="25"/>
      <c r="O754" s="25"/>
      <c r="P754" s="25"/>
    </row>
    <row r="755" spans="7:16">
      <c r="G755" s="24"/>
      <c r="H755" s="25"/>
      <c r="I755" s="24"/>
      <c r="J755" s="25"/>
      <c r="K755" s="24"/>
      <c r="L755" s="26"/>
      <c r="M755" s="25"/>
      <c r="N755" s="25"/>
      <c r="O755" s="25"/>
      <c r="P755" s="25"/>
    </row>
    <row r="756" spans="7:16">
      <c r="G756" s="24"/>
      <c r="H756" s="25"/>
      <c r="I756" s="24"/>
      <c r="J756" s="25"/>
      <c r="K756" s="24"/>
      <c r="L756" s="26"/>
      <c r="M756" s="25"/>
      <c r="N756" s="25"/>
      <c r="O756" s="25"/>
      <c r="P756" s="25"/>
    </row>
    <row r="757" spans="7:16">
      <c r="G757" s="24"/>
      <c r="H757" s="25"/>
      <c r="I757" s="24"/>
      <c r="J757" s="25"/>
      <c r="K757" s="24"/>
      <c r="L757" s="26"/>
      <c r="M757" s="25"/>
      <c r="N757" s="25"/>
      <c r="O757" s="25"/>
      <c r="P757" s="25"/>
    </row>
    <row r="758" spans="7:16">
      <c r="G758" s="24"/>
      <c r="H758" s="25"/>
      <c r="I758" s="24"/>
      <c r="J758" s="25"/>
      <c r="K758" s="24"/>
      <c r="L758" s="26"/>
      <c r="M758" s="25"/>
      <c r="N758" s="25"/>
      <c r="O758" s="25"/>
      <c r="P758" s="25"/>
    </row>
    <row r="759" spans="7:16">
      <c r="G759" s="24"/>
      <c r="H759" s="25"/>
      <c r="I759" s="24"/>
      <c r="J759" s="25"/>
      <c r="K759" s="24"/>
      <c r="L759" s="26"/>
      <c r="M759" s="25"/>
      <c r="N759" s="25"/>
      <c r="O759" s="25"/>
      <c r="P759" s="25"/>
    </row>
    <row r="760" spans="7:16">
      <c r="G760" s="24"/>
      <c r="H760" s="25"/>
      <c r="I760" s="24"/>
      <c r="J760" s="25"/>
      <c r="K760" s="24"/>
      <c r="L760" s="26"/>
      <c r="M760" s="25"/>
      <c r="N760" s="25"/>
      <c r="O760" s="25"/>
      <c r="P760" s="25"/>
    </row>
    <row r="761" spans="7:16">
      <c r="G761" s="24"/>
      <c r="H761" s="25"/>
      <c r="I761" s="24"/>
      <c r="J761" s="25"/>
      <c r="K761" s="24"/>
      <c r="L761" s="26"/>
      <c r="M761" s="25"/>
      <c r="N761" s="25"/>
      <c r="O761" s="25"/>
      <c r="P761" s="25"/>
    </row>
    <row r="762" spans="7:16">
      <c r="G762" s="24"/>
      <c r="H762" s="25"/>
      <c r="I762" s="24"/>
      <c r="J762" s="25"/>
      <c r="K762" s="24"/>
      <c r="L762" s="26"/>
      <c r="M762" s="25"/>
      <c r="N762" s="25"/>
      <c r="O762" s="25"/>
      <c r="P762" s="25"/>
    </row>
    <row r="763" spans="7:16">
      <c r="G763" s="24"/>
      <c r="H763" s="25"/>
      <c r="I763" s="24"/>
      <c r="J763" s="25"/>
      <c r="K763" s="24"/>
      <c r="L763" s="26"/>
      <c r="M763" s="25"/>
      <c r="N763" s="25"/>
      <c r="O763" s="25"/>
      <c r="P763" s="25"/>
    </row>
    <row r="764" spans="7:16">
      <c r="G764" s="24"/>
      <c r="H764" s="25"/>
      <c r="I764" s="24"/>
      <c r="J764" s="25"/>
      <c r="K764" s="24"/>
      <c r="L764" s="26"/>
      <c r="M764" s="25"/>
      <c r="N764" s="25"/>
      <c r="O764" s="25"/>
      <c r="P764" s="25"/>
    </row>
    <row r="765" spans="7:16">
      <c r="G765" s="24"/>
      <c r="H765" s="25"/>
      <c r="I765" s="24"/>
      <c r="J765" s="25"/>
      <c r="K765" s="24"/>
      <c r="L765" s="26"/>
      <c r="M765" s="25"/>
      <c r="N765" s="25"/>
      <c r="O765" s="25"/>
      <c r="P765" s="25"/>
    </row>
    <row r="766" spans="7:16">
      <c r="G766" s="24"/>
      <c r="H766" s="25"/>
      <c r="I766" s="24"/>
      <c r="J766" s="25"/>
      <c r="K766" s="24"/>
      <c r="L766" s="26"/>
      <c r="M766" s="25"/>
      <c r="N766" s="25"/>
      <c r="O766" s="25"/>
      <c r="P766" s="25"/>
    </row>
    <row r="767" spans="7:16">
      <c r="G767" s="24"/>
      <c r="H767" s="25"/>
      <c r="I767" s="24"/>
      <c r="J767" s="25"/>
      <c r="K767" s="24"/>
      <c r="L767" s="26"/>
      <c r="M767" s="25"/>
      <c r="N767" s="25"/>
      <c r="O767" s="25"/>
      <c r="P767" s="25"/>
    </row>
    <row r="768" spans="7:16">
      <c r="G768" s="24"/>
      <c r="H768" s="25"/>
      <c r="I768" s="24"/>
      <c r="J768" s="25"/>
      <c r="K768" s="24"/>
      <c r="L768" s="26"/>
      <c r="M768" s="25"/>
      <c r="N768" s="25"/>
      <c r="O768" s="25"/>
      <c r="P768" s="25"/>
    </row>
    <row r="769" spans="7:16">
      <c r="G769" s="24"/>
      <c r="H769" s="25"/>
      <c r="I769" s="24"/>
      <c r="J769" s="25"/>
      <c r="K769" s="24"/>
      <c r="L769" s="26"/>
      <c r="M769" s="25"/>
      <c r="N769" s="25"/>
      <c r="O769" s="25"/>
      <c r="P769" s="25"/>
    </row>
    <row r="770" spans="7:16">
      <c r="G770" s="24"/>
      <c r="H770" s="25"/>
      <c r="I770" s="24"/>
      <c r="J770" s="25"/>
      <c r="K770" s="24"/>
      <c r="L770" s="26"/>
      <c r="M770" s="25"/>
      <c r="N770" s="25"/>
      <c r="O770" s="25"/>
      <c r="P770" s="25"/>
    </row>
    <row r="771" spans="7:16">
      <c r="G771" s="24"/>
      <c r="H771" s="25"/>
      <c r="I771" s="24"/>
      <c r="J771" s="25"/>
      <c r="K771" s="24"/>
      <c r="L771" s="26"/>
      <c r="M771" s="25"/>
      <c r="N771" s="25"/>
      <c r="O771" s="25"/>
      <c r="P771" s="25"/>
    </row>
    <row r="772" spans="7:16">
      <c r="G772" s="24"/>
      <c r="H772" s="25"/>
      <c r="I772" s="24"/>
      <c r="J772" s="25"/>
      <c r="K772" s="24"/>
      <c r="L772" s="26"/>
      <c r="M772" s="25"/>
      <c r="N772" s="25"/>
      <c r="O772" s="25"/>
      <c r="P772" s="25"/>
    </row>
    <row r="773" spans="7:16">
      <c r="G773" s="24"/>
      <c r="H773" s="25"/>
      <c r="I773" s="24"/>
      <c r="J773" s="25"/>
      <c r="K773" s="24"/>
      <c r="L773" s="26"/>
      <c r="M773" s="25"/>
      <c r="N773" s="25"/>
      <c r="O773" s="25"/>
      <c r="P773" s="25"/>
    </row>
    <row r="774" spans="7:16">
      <c r="G774" s="24"/>
      <c r="H774" s="25"/>
      <c r="I774" s="24"/>
      <c r="J774" s="25"/>
      <c r="K774" s="24"/>
      <c r="L774" s="26"/>
      <c r="M774" s="25"/>
      <c r="N774" s="25"/>
      <c r="O774" s="25"/>
      <c r="P774" s="25"/>
    </row>
    <row r="775" spans="7:16">
      <c r="G775" s="24"/>
      <c r="H775" s="25"/>
      <c r="I775" s="24"/>
      <c r="J775" s="25"/>
      <c r="K775" s="24"/>
      <c r="L775" s="26"/>
      <c r="M775" s="25"/>
      <c r="N775" s="25"/>
      <c r="O775" s="25"/>
      <c r="P775" s="25"/>
    </row>
    <row r="776" spans="7:16">
      <c r="G776" s="24"/>
      <c r="H776" s="25"/>
      <c r="I776" s="24"/>
      <c r="J776" s="25"/>
      <c r="K776" s="24"/>
      <c r="L776" s="26"/>
      <c r="M776" s="25"/>
      <c r="N776" s="25"/>
      <c r="O776" s="25"/>
      <c r="P776" s="25"/>
    </row>
    <row r="777" spans="7:16">
      <c r="G777" s="24"/>
      <c r="H777" s="25"/>
      <c r="I777" s="24"/>
      <c r="J777" s="25"/>
      <c r="K777" s="24"/>
      <c r="L777" s="26"/>
      <c r="M777" s="25"/>
      <c r="N777" s="25"/>
      <c r="O777" s="25"/>
      <c r="P777" s="25"/>
    </row>
    <row r="778" spans="7:16">
      <c r="G778" s="24"/>
      <c r="H778" s="25"/>
      <c r="I778" s="24"/>
      <c r="J778" s="25"/>
      <c r="K778" s="24"/>
      <c r="L778" s="26"/>
      <c r="M778" s="25"/>
      <c r="N778" s="25"/>
      <c r="O778" s="25"/>
      <c r="P778" s="25"/>
    </row>
    <row r="779" spans="7:16">
      <c r="G779" s="24"/>
      <c r="H779" s="25"/>
      <c r="I779" s="24"/>
      <c r="J779" s="25"/>
      <c r="K779" s="24"/>
      <c r="L779" s="26"/>
      <c r="M779" s="25"/>
      <c r="N779" s="25"/>
      <c r="O779" s="25"/>
      <c r="P779" s="25"/>
    </row>
    <row r="780" spans="7:16">
      <c r="G780" s="24"/>
      <c r="H780" s="25"/>
      <c r="I780" s="24"/>
      <c r="J780" s="25"/>
      <c r="K780" s="24"/>
      <c r="L780" s="26"/>
      <c r="M780" s="25"/>
      <c r="N780" s="25"/>
      <c r="O780" s="25"/>
      <c r="P780" s="25"/>
    </row>
    <row r="781" spans="7:16">
      <c r="G781" s="24"/>
      <c r="H781" s="25"/>
      <c r="I781" s="24"/>
      <c r="J781" s="25"/>
      <c r="K781" s="24"/>
      <c r="L781" s="26"/>
      <c r="M781" s="25"/>
      <c r="N781" s="25"/>
      <c r="O781" s="25"/>
      <c r="P781" s="25"/>
    </row>
    <row r="782" spans="7:16">
      <c r="G782" s="24"/>
      <c r="H782" s="25"/>
      <c r="I782" s="24"/>
      <c r="J782" s="25"/>
      <c r="K782" s="24"/>
      <c r="L782" s="26"/>
      <c r="M782" s="25"/>
      <c r="N782" s="25"/>
      <c r="O782" s="25"/>
      <c r="P782" s="25"/>
    </row>
    <row r="783" spans="7:16">
      <c r="G783" s="24"/>
      <c r="H783" s="25"/>
      <c r="I783" s="24"/>
      <c r="J783" s="25"/>
      <c r="K783" s="24"/>
      <c r="L783" s="26"/>
      <c r="M783" s="25"/>
      <c r="N783" s="25"/>
      <c r="O783" s="25"/>
      <c r="P783" s="25"/>
    </row>
    <row r="784" spans="7:16">
      <c r="G784" s="24"/>
      <c r="H784" s="25"/>
      <c r="I784" s="24"/>
      <c r="J784" s="25"/>
      <c r="K784" s="24"/>
      <c r="L784" s="26"/>
      <c r="M784" s="25"/>
      <c r="N784" s="25"/>
      <c r="O784" s="25"/>
      <c r="P784" s="25"/>
    </row>
    <row r="785" spans="7:16">
      <c r="G785" s="24"/>
      <c r="H785" s="25"/>
      <c r="I785" s="24"/>
      <c r="J785" s="25"/>
      <c r="K785" s="24"/>
      <c r="L785" s="26"/>
      <c r="M785" s="25"/>
      <c r="N785" s="25"/>
      <c r="O785" s="25"/>
      <c r="P785" s="25"/>
    </row>
    <row r="786" spans="7:16">
      <c r="G786" s="24"/>
      <c r="H786" s="25"/>
      <c r="I786" s="24"/>
      <c r="J786" s="25"/>
      <c r="K786" s="24"/>
      <c r="L786" s="26"/>
      <c r="M786" s="25"/>
      <c r="N786" s="25"/>
      <c r="O786" s="25"/>
      <c r="P786" s="25"/>
    </row>
    <row r="787" spans="7:16">
      <c r="G787" s="24"/>
      <c r="H787" s="25"/>
      <c r="I787" s="24"/>
      <c r="J787" s="25"/>
      <c r="K787" s="24"/>
      <c r="L787" s="26"/>
      <c r="M787" s="25"/>
      <c r="N787" s="25"/>
      <c r="O787" s="25"/>
      <c r="P787" s="25"/>
    </row>
    <row r="788" spans="7:16">
      <c r="G788" s="24"/>
      <c r="H788" s="25"/>
      <c r="I788" s="24"/>
      <c r="J788" s="25"/>
      <c r="K788" s="24"/>
      <c r="L788" s="26"/>
      <c r="M788" s="25"/>
      <c r="N788" s="25"/>
      <c r="O788" s="25"/>
      <c r="P788" s="25"/>
    </row>
    <row r="789" spans="7:16">
      <c r="G789" s="24"/>
      <c r="H789" s="25"/>
      <c r="I789" s="24"/>
      <c r="J789" s="25"/>
      <c r="K789" s="24"/>
      <c r="L789" s="26"/>
      <c r="M789" s="25"/>
      <c r="N789" s="25"/>
      <c r="O789" s="25"/>
      <c r="P789" s="25"/>
    </row>
    <row r="790" spans="7:16">
      <c r="G790" s="24"/>
      <c r="H790" s="25"/>
      <c r="I790" s="24"/>
      <c r="J790" s="25"/>
      <c r="K790" s="24"/>
      <c r="L790" s="26"/>
      <c r="M790" s="25"/>
      <c r="N790" s="25"/>
      <c r="O790" s="25"/>
      <c r="P790" s="25"/>
    </row>
    <row r="791" spans="7:16">
      <c r="G791" s="24"/>
      <c r="H791" s="25"/>
      <c r="I791" s="24"/>
      <c r="J791" s="25"/>
      <c r="K791" s="24"/>
      <c r="L791" s="26"/>
      <c r="M791" s="25"/>
      <c r="N791" s="25"/>
      <c r="O791" s="25"/>
      <c r="P791" s="25"/>
    </row>
    <row r="792" spans="7:16">
      <c r="G792" s="24"/>
      <c r="H792" s="25"/>
      <c r="I792" s="24"/>
      <c r="J792" s="25"/>
      <c r="K792" s="24"/>
      <c r="L792" s="26"/>
      <c r="M792" s="25"/>
      <c r="N792" s="25"/>
      <c r="O792" s="25"/>
      <c r="P792" s="25"/>
    </row>
    <row r="793" spans="7:16">
      <c r="G793" s="24"/>
      <c r="H793" s="25"/>
      <c r="I793" s="24"/>
      <c r="J793" s="25"/>
      <c r="K793" s="24"/>
      <c r="L793" s="26"/>
      <c r="M793" s="25"/>
      <c r="N793" s="25"/>
      <c r="O793" s="25"/>
      <c r="P793" s="25"/>
    </row>
    <row r="794" spans="7:16">
      <c r="G794" s="24"/>
      <c r="H794" s="25"/>
      <c r="I794" s="24"/>
      <c r="J794" s="25"/>
      <c r="K794" s="24"/>
      <c r="L794" s="26"/>
      <c r="M794" s="25"/>
      <c r="N794" s="25"/>
      <c r="O794" s="25"/>
      <c r="P794" s="25"/>
    </row>
    <row r="795" spans="7:16">
      <c r="G795" s="24"/>
      <c r="H795" s="25"/>
      <c r="I795" s="24"/>
      <c r="J795" s="25"/>
      <c r="K795" s="24"/>
      <c r="L795" s="26"/>
      <c r="M795" s="25"/>
      <c r="N795" s="25"/>
      <c r="O795" s="25"/>
      <c r="P795" s="25"/>
    </row>
    <row r="796" spans="7:16">
      <c r="G796" s="24"/>
      <c r="H796" s="25"/>
      <c r="I796" s="24"/>
      <c r="J796" s="25"/>
      <c r="K796" s="24"/>
      <c r="L796" s="26"/>
      <c r="M796" s="25"/>
      <c r="N796" s="25"/>
      <c r="O796" s="25"/>
      <c r="P796" s="25"/>
    </row>
    <row r="797" spans="7:16">
      <c r="G797" s="24"/>
      <c r="H797" s="25"/>
      <c r="I797" s="24"/>
      <c r="J797" s="25"/>
      <c r="K797" s="24"/>
      <c r="L797" s="26"/>
      <c r="M797" s="25"/>
      <c r="N797" s="25"/>
      <c r="O797" s="25"/>
      <c r="P797" s="25"/>
    </row>
    <row r="798" spans="7:16">
      <c r="G798" s="24"/>
      <c r="H798" s="25"/>
      <c r="I798" s="24"/>
      <c r="J798" s="25"/>
      <c r="K798" s="24"/>
      <c r="L798" s="26"/>
      <c r="M798" s="25"/>
      <c r="N798" s="25"/>
      <c r="O798" s="25"/>
      <c r="P798" s="25"/>
    </row>
    <row r="799" spans="7:16">
      <c r="G799" s="24"/>
      <c r="H799" s="25"/>
      <c r="I799" s="24"/>
      <c r="J799" s="25"/>
      <c r="K799" s="24"/>
      <c r="L799" s="26"/>
      <c r="M799" s="25"/>
      <c r="N799" s="25"/>
      <c r="O799" s="25"/>
      <c r="P799" s="25"/>
    </row>
    <row r="800" spans="7:16">
      <c r="G800" s="24"/>
      <c r="H800" s="25"/>
      <c r="I800" s="24"/>
      <c r="J800" s="25"/>
      <c r="K800" s="24"/>
      <c r="L800" s="26"/>
      <c r="M800" s="25"/>
      <c r="N800" s="25"/>
      <c r="O800" s="25"/>
      <c r="P800" s="25"/>
    </row>
    <row r="801" spans="7:16">
      <c r="G801" s="24"/>
      <c r="H801" s="25"/>
      <c r="I801" s="24"/>
      <c r="J801" s="25"/>
      <c r="K801" s="24"/>
      <c r="L801" s="26"/>
      <c r="M801" s="25"/>
      <c r="N801" s="25"/>
      <c r="O801" s="25"/>
      <c r="P801" s="25"/>
    </row>
    <row r="802" spans="7:16">
      <c r="G802" s="24"/>
      <c r="H802" s="25"/>
      <c r="I802" s="24"/>
      <c r="J802" s="25"/>
      <c r="K802" s="24"/>
      <c r="L802" s="26"/>
      <c r="M802" s="25"/>
      <c r="N802" s="25"/>
      <c r="O802" s="25"/>
      <c r="P802" s="25"/>
    </row>
    <row r="803" spans="7:16">
      <c r="G803" s="24"/>
      <c r="H803" s="25"/>
      <c r="I803" s="24"/>
      <c r="J803" s="25"/>
      <c r="K803" s="24"/>
      <c r="L803" s="26"/>
      <c r="M803" s="25"/>
      <c r="N803" s="25"/>
      <c r="O803" s="25"/>
      <c r="P803" s="25"/>
    </row>
    <row r="804" spans="7:16">
      <c r="G804" s="24"/>
      <c r="H804" s="25"/>
      <c r="I804" s="24"/>
      <c r="J804" s="25"/>
      <c r="K804" s="24"/>
      <c r="L804" s="26"/>
      <c r="M804" s="25"/>
      <c r="N804" s="25"/>
      <c r="O804" s="25"/>
      <c r="P804" s="25"/>
    </row>
    <row r="805" spans="7:16">
      <c r="G805" s="24"/>
      <c r="H805" s="25"/>
      <c r="I805" s="24"/>
      <c r="J805" s="25"/>
      <c r="K805" s="24"/>
      <c r="L805" s="26"/>
      <c r="M805" s="25"/>
      <c r="N805" s="25"/>
      <c r="O805" s="25"/>
      <c r="P805" s="25"/>
    </row>
    <row r="806" spans="7:16">
      <c r="G806" s="24"/>
      <c r="H806" s="25"/>
      <c r="I806" s="24"/>
      <c r="J806" s="25"/>
      <c r="K806" s="24"/>
      <c r="L806" s="26"/>
      <c r="M806" s="25"/>
      <c r="N806" s="25"/>
      <c r="O806" s="25"/>
      <c r="P806" s="25"/>
    </row>
    <row r="807" spans="7:16">
      <c r="G807" s="24"/>
      <c r="H807" s="25"/>
      <c r="I807" s="24"/>
      <c r="J807" s="25"/>
      <c r="K807" s="24"/>
      <c r="L807" s="26"/>
      <c r="M807" s="25"/>
      <c r="N807" s="25"/>
      <c r="O807" s="25"/>
      <c r="P807" s="25"/>
    </row>
    <row r="808" spans="7:16">
      <c r="G808" s="24"/>
      <c r="H808" s="25"/>
      <c r="I808" s="24"/>
      <c r="J808" s="25"/>
      <c r="K808" s="24"/>
      <c r="L808" s="26"/>
      <c r="M808" s="25"/>
      <c r="N808" s="25"/>
      <c r="O808" s="25"/>
      <c r="P808" s="25"/>
    </row>
    <row r="809" spans="7:16">
      <c r="G809" s="24"/>
      <c r="H809" s="25"/>
      <c r="I809" s="24"/>
      <c r="J809" s="25"/>
      <c r="K809" s="24"/>
      <c r="L809" s="26"/>
      <c r="M809" s="25"/>
      <c r="N809" s="25"/>
      <c r="O809" s="25"/>
      <c r="P809" s="25"/>
    </row>
    <row r="810" spans="7:16">
      <c r="G810" s="24"/>
      <c r="H810" s="25"/>
      <c r="I810" s="24"/>
      <c r="J810" s="25"/>
      <c r="K810" s="24"/>
      <c r="L810" s="26"/>
      <c r="M810" s="25"/>
      <c r="N810" s="25"/>
      <c r="O810" s="25"/>
      <c r="P810" s="25"/>
    </row>
    <row r="811" spans="7:16">
      <c r="G811" s="24"/>
      <c r="H811" s="25"/>
      <c r="I811" s="24"/>
      <c r="J811" s="25"/>
      <c r="K811" s="24"/>
      <c r="L811" s="26"/>
      <c r="M811" s="25"/>
      <c r="N811" s="25"/>
      <c r="O811" s="25"/>
      <c r="P811" s="25"/>
    </row>
    <row r="812" spans="7:16">
      <c r="G812" s="24"/>
      <c r="H812" s="25"/>
      <c r="I812" s="24"/>
      <c r="J812" s="25"/>
      <c r="K812" s="24"/>
      <c r="L812" s="26"/>
      <c r="M812" s="25"/>
      <c r="N812" s="25"/>
      <c r="O812" s="25"/>
      <c r="P812" s="25"/>
    </row>
    <row r="813" spans="7:16">
      <c r="G813" s="24"/>
      <c r="H813" s="25"/>
      <c r="I813" s="24"/>
      <c r="J813" s="25"/>
      <c r="K813" s="24"/>
      <c r="L813" s="26"/>
      <c r="M813" s="25"/>
      <c r="N813" s="25"/>
      <c r="O813" s="25"/>
      <c r="P813" s="25"/>
    </row>
    <row r="814" spans="7:16">
      <c r="G814" s="24"/>
      <c r="H814" s="25"/>
      <c r="I814" s="24"/>
      <c r="J814" s="25"/>
      <c r="K814" s="24"/>
      <c r="L814" s="26"/>
      <c r="M814" s="25"/>
      <c r="N814" s="25"/>
      <c r="O814" s="25"/>
      <c r="P814" s="25"/>
    </row>
    <row r="815" spans="7:16">
      <c r="G815" s="24"/>
      <c r="H815" s="25"/>
      <c r="I815" s="24"/>
      <c r="J815" s="25"/>
      <c r="K815" s="24"/>
      <c r="L815" s="26"/>
      <c r="M815" s="25"/>
      <c r="N815" s="25"/>
      <c r="O815" s="25"/>
      <c r="P815" s="25"/>
    </row>
    <row r="816" spans="7:16">
      <c r="G816" s="24"/>
      <c r="H816" s="25"/>
      <c r="I816" s="24"/>
      <c r="J816" s="25"/>
      <c r="K816" s="24"/>
      <c r="L816" s="26"/>
      <c r="M816" s="25"/>
      <c r="N816" s="25"/>
      <c r="O816" s="25"/>
      <c r="P816" s="25"/>
    </row>
    <row r="817" spans="7:16">
      <c r="G817" s="24"/>
      <c r="H817" s="25"/>
      <c r="I817" s="24"/>
      <c r="J817" s="25"/>
      <c r="K817" s="24"/>
      <c r="L817" s="26"/>
      <c r="M817" s="25"/>
      <c r="N817" s="25"/>
      <c r="O817" s="25"/>
      <c r="P817" s="25"/>
    </row>
    <row r="818" spans="7:16">
      <c r="G818" s="24"/>
      <c r="H818" s="25"/>
      <c r="I818" s="24"/>
      <c r="J818" s="25"/>
      <c r="K818" s="24"/>
      <c r="L818" s="26"/>
      <c r="M818" s="25"/>
      <c r="N818" s="25"/>
      <c r="O818" s="25"/>
      <c r="P818" s="25"/>
    </row>
    <row r="819" spans="7:16">
      <c r="G819" s="24"/>
      <c r="H819" s="25"/>
      <c r="I819" s="24"/>
      <c r="J819" s="25"/>
      <c r="K819" s="24"/>
      <c r="L819" s="26"/>
      <c r="M819" s="25"/>
      <c r="N819" s="25"/>
      <c r="O819" s="25"/>
      <c r="P819" s="25"/>
    </row>
    <row r="820" spans="7:16">
      <c r="G820" s="24"/>
      <c r="H820" s="25"/>
      <c r="I820" s="24"/>
      <c r="J820" s="25"/>
      <c r="K820" s="24"/>
      <c r="L820" s="26"/>
      <c r="M820" s="25"/>
      <c r="N820" s="25"/>
      <c r="O820" s="25"/>
      <c r="P820" s="25"/>
    </row>
    <row r="821" spans="7:16">
      <c r="G821" s="24"/>
      <c r="H821" s="25"/>
      <c r="I821" s="24"/>
      <c r="J821" s="25"/>
      <c r="K821" s="24"/>
      <c r="L821" s="26"/>
      <c r="M821" s="25"/>
      <c r="N821" s="25"/>
      <c r="O821" s="25"/>
      <c r="P821" s="25"/>
    </row>
    <row r="822" spans="7:16">
      <c r="G822" s="24"/>
      <c r="H822" s="25"/>
      <c r="I822" s="24"/>
      <c r="J822" s="25"/>
      <c r="K822" s="24"/>
      <c r="L822" s="26"/>
      <c r="M822" s="25"/>
      <c r="N822" s="25"/>
      <c r="O822" s="25"/>
      <c r="P822" s="25"/>
    </row>
    <row r="823" spans="7:16">
      <c r="G823" s="24"/>
      <c r="H823" s="25"/>
      <c r="I823" s="24"/>
      <c r="J823" s="25"/>
      <c r="K823" s="24"/>
      <c r="L823" s="26"/>
      <c r="M823" s="25"/>
      <c r="N823" s="25"/>
      <c r="O823" s="25"/>
      <c r="P823" s="25"/>
    </row>
    <row r="824" spans="7:16">
      <c r="G824" s="24"/>
      <c r="H824" s="25"/>
      <c r="I824" s="24"/>
      <c r="J824" s="25"/>
      <c r="K824" s="24"/>
      <c r="L824" s="26"/>
      <c r="M824" s="25"/>
      <c r="N824" s="25"/>
      <c r="O824" s="25"/>
      <c r="P824" s="25"/>
    </row>
    <row r="825" spans="7:16">
      <c r="G825" s="24"/>
      <c r="H825" s="25"/>
      <c r="I825" s="24"/>
      <c r="J825" s="25"/>
      <c r="K825" s="24"/>
      <c r="L825" s="26"/>
      <c r="M825" s="25"/>
      <c r="N825" s="25"/>
      <c r="O825" s="25"/>
      <c r="P825" s="25"/>
    </row>
    <row r="826" spans="7:16">
      <c r="G826" s="24"/>
      <c r="H826" s="25"/>
      <c r="I826" s="24"/>
      <c r="J826" s="25"/>
      <c r="K826" s="24"/>
      <c r="L826" s="26"/>
      <c r="M826" s="25"/>
      <c r="N826" s="25"/>
      <c r="O826" s="25"/>
      <c r="P826" s="25"/>
    </row>
    <row r="827" spans="7:16">
      <c r="G827" s="24"/>
      <c r="H827" s="25"/>
      <c r="I827" s="24"/>
      <c r="J827" s="25"/>
      <c r="K827" s="24"/>
      <c r="L827" s="26"/>
      <c r="M827" s="25"/>
      <c r="N827" s="25"/>
      <c r="O827" s="25"/>
      <c r="P827" s="25"/>
    </row>
    <row r="828" spans="7:16">
      <c r="G828" s="24"/>
      <c r="H828" s="25"/>
      <c r="I828" s="24"/>
      <c r="J828" s="25"/>
      <c r="K828" s="24"/>
      <c r="L828" s="26"/>
      <c r="M828" s="25"/>
      <c r="N828" s="25"/>
      <c r="O828" s="25"/>
      <c r="P828" s="25"/>
    </row>
    <row r="829" spans="7:16">
      <c r="G829" s="24"/>
      <c r="H829" s="25"/>
      <c r="I829" s="24"/>
      <c r="J829" s="25"/>
      <c r="K829" s="24"/>
      <c r="L829" s="26"/>
      <c r="M829" s="25"/>
      <c r="N829" s="25"/>
      <c r="O829" s="25"/>
      <c r="P829" s="25"/>
    </row>
    <row r="830" spans="7:16">
      <c r="G830" s="24"/>
      <c r="H830" s="25"/>
      <c r="I830" s="24"/>
      <c r="J830" s="25"/>
      <c r="K830" s="24"/>
      <c r="L830" s="26"/>
      <c r="M830" s="25"/>
      <c r="N830" s="25"/>
      <c r="O830" s="25"/>
      <c r="P830" s="25"/>
    </row>
    <row r="831" spans="7:16">
      <c r="G831" s="24"/>
      <c r="H831" s="25"/>
      <c r="I831" s="24"/>
      <c r="J831" s="25"/>
      <c r="K831" s="24"/>
      <c r="L831" s="26"/>
      <c r="M831" s="25"/>
      <c r="N831" s="25"/>
      <c r="O831" s="25"/>
      <c r="P831" s="25"/>
    </row>
    <row r="832" spans="7:16">
      <c r="G832" s="24"/>
      <c r="H832" s="25"/>
      <c r="I832" s="24"/>
      <c r="J832" s="25"/>
      <c r="K832" s="24"/>
      <c r="L832" s="26"/>
      <c r="M832" s="25"/>
      <c r="N832" s="25"/>
      <c r="O832" s="25"/>
      <c r="P832" s="25"/>
    </row>
    <row r="833" spans="7:16">
      <c r="G833" s="24"/>
      <c r="H833" s="25"/>
      <c r="I833" s="24"/>
      <c r="J833" s="25"/>
      <c r="K833" s="24"/>
      <c r="L833" s="26"/>
      <c r="M833" s="25"/>
      <c r="N833" s="25"/>
      <c r="O833" s="25"/>
      <c r="P833" s="25"/>
    </row>
    <row r="834" spans="7:16">
      <c r="G834" s="24"/>
      <c r="H834" s="25"/>
      <c r="I834" s="24"/>
      <c r="J834" s="25"/>
      <c r="K834" s="24"/>
      <c r="L834" s="26"/>
      <c r="M834" s="25"/>
      <c r="N834" s="25"/>
      <c r="O834" s="25"/>
      <c r="P834" s="25"/>
    </row>
    <row r="835" spans="7:16">
      <c r="G835" s="24"/>
      <c r="H835" s="25"/>
      <c r="I835" s="24"/>
      <c r="J835" s="25"/>
      <c r="K835" s="24"/>
      <c r="L835" s="26"/>
      <c r="M835" s="25"/>
      <c r="N835" s="25"/>
      <c r="O835" s="25"/>
      <c r="P835" s="25"/>
    </row>
    <row r="836" spans="7:16">
      <c r="G836" s="24"/>
      <c r="H836" s="25"/>
      <c r="I836" s="24"/>
      <c r="J836" s="25"/>
      <c r="K836" s="24"/>
      <c r="L836" s="26"/>
      <c r="M836" s="25"/>
      <c r="N836" s="25"/>
      <c r="O836" s="25"/>
      <c r="P836" s="25"/>
    </row>
    <row r="837" spans="7:16">
      <c r="G837" s="24"/>
      <c r="H837" s="25"/>
      <c r="I837" s="24"/>
      <c r="J837" s="25"/>
      <c r="K837" s="24"/>
      <c r="L837" s="26"/>
      <c r="M837" s="25"/>
      <c r="N837" s="25"/>
      <c r="O837" s="25"/>
      <c r="P837" s="25"/>
    </row>
    <row r="838" spans="7:16">
      <c r="G838" s="24"/>
      <c r="H838" s="25"/>
      <c r="I838" s="24"/>
      <c r="J838" s="25"/>
      <c r="K838" s="24"/>
      <c r="L838" s="26"/>
      <c r="M838" s="25"/>
      <c r="N838" s="25"/>
      <c r="O838" s="25"/>
      <c r="P838" s="25"/>
    </row>
    <row r="839" spans="7:16">
      <c r="G839" s="24"/>
      <c r="H839" s="25"/>
      <c r="I839" s="24"/>
      <c r="J839" s="25"/>
      <c r="K839" s="24"/>
      <c r="L839" s="26"/>
      <c r="M839" s="25"/>
      <c r="N839" s="25"/>
      <c r="O839" s="25"/>
      <c r="P839" s="25"/>
    </row>
    <row r="840" spans="7:16">
      <c r="G840" s="24"/>
      <c r="H840" s="25"/>
      <c r="I840" s="24"/>
      <c r="J840" s="25"/>
      <c r="K840" s="24"/>
      <c r="L840" s="26"/>
      <c r="M840" s="25"/>
      <c r="N840" s="25"/>
      <c r="O840" s="25"/>
      <c r="P840" s="25"/>
    </row>
    <row r="841" spans="7:16">
      <c r="G841" s="24"/>
      <c r="H841" s="25"/>
      <c r="I841" s="24"/>
      <c r="J841" s="25"/>
      <c r="K841" s="24"/>
      <c r="L841" s="26"/>
      <c r="M841" s="25"/>
      <c r="N841" s="25"/>
      <c r="O841" s="25"/>
      <c r="P841" s="25"/>
    </row>
    <row r="842" spans="7:16">
      <c r="G842" s="24"/>
      <c r="H842" s="25"/>
      <c r="I842" s="24"/>
      <c r="J842" s="25"/>
      <c r="K842" s="24"/>
      <c r="L842" s="26"/>
      <c r="M842" s="25"/>
      <c r="N842" s="25"/>
      <c r="O842" s="25"/>
      <c r="P842" s="25"/>
    </row>
    <row r="843" spans="7:16">
      <c r="G843" s="24"/>
      <c r="H843" s="25"/>
      <c r="I843" s="24"/>
      <c r="J843" s="25"/>
      <c r="K843" s="24"/>
      <c r="L843" s="26"/>
      <c r="M843" s="25"/>
      <c r="N843" s="25"/>
      <c r="O843" s="25"/>
      <c r="P843" s="25"/>
    </row>
    <row r="844" spans="7:16">
      <c r="G844" s="24"/>
      <c r="H844" s="25"/>
      <c r="I844" s="24"/>
      <c r="J844" s="25"/>
      <c r="K844" s="24"/>
      <c r="L844" s="26"/>
      <c r="M844" s="25"/>
      <c r="N844" s="25"/>
      <c r="O844" s="25"/>
      <c r="P844" s="25"/>
    </row>
    <row r="845" spans="7:16">
      <c r="G845" s="24"/>
      <c r="H845" s="25"/>
      <c r="I845" s="24"/>
      <c r="J845" s="25"/>
      <c r="K845" s="24"/>
      <c r="L845" s="26"/>
      <c r="M845" s="25"/>
      <c r="N845" s="25"/>
      <c r="O845" s="25"/>
      <c r="P845" s="25"/>
    </row>
    <row r="846" spans="7:16">
      <c r="G846" s="24"/>
      <c r="H846" s="25"/>
      <c r="I846" s="24"/>
      <c r="J846" s="25"/>
      <c r="K846" s="24"/>
      <c r="L846" s="26"/>
      <c r="M846" s="25"/>
      <c r="N846" s="25"/>
      <c r="O846" s="25"/>
      <c r="P846" s="25"/>
    </row>
    <row r="847" spans="7:16">
      <c r="G847" s="24"/>
      <c r="H847" s="25"/>
      <c r="I847" s="24"/>
      <c r="J847" s="25"/>
      <c r="K847" s="24"/>
      <c r="L847" s="26"/>
      <c r="M847" s="25"/>
      <c r="N847" s="25"/>
      <c r="O847" s="25"/>
      <c r="P847" s="25"/>
    </row>
    <row r="848" spans="7:16">
      <c r="G848" s="24"/>
      <c r="H848" s="25"/>
      <c r="I848" s="24"/>
      <c r="J848" s="25"/>
      <c r="K848" s="24"/>
      <c r="L848" s="26"/>
      <c r="M848" s="25"/>
      <c r="N848" s="25"/>
      <c r="O848" s="25"/>
      <c r="P848" s="25"/>
    </row>
    <row r="849" spans="7:16">
      <c r="G849" s="24"/>
      <c r="H849" s="25"/>
      <c r="I849" s="24"/>
      <c r="J849" s="25"/>
      <c r="K849" s="24"/>
      <c r="L849" s="26"/>
      <c r="M849" s="25"/>
      <c r="N849" s="25"/>
      <c r="O849" s="25"/>
      <c r="P849" s="25"/>
    </row>
    <row r="850" spans="7:16">
      <c r="G850" s="24"/>
      <c r="H850" s="25"/>
      <c r="I850" s="24"/>
      <c r="J850" s="25"/>
      <c r="K850" s="24"/>
      <c r="L850" s="26"/>
      <c r="M850" s="25"/>
      <c r="N850" s="25"/>
      <c r="O850" s="25"/>
      <c r="P850" s="25"/>
    </row>
    <row r="851" spans="7:16">
      <c r="G851" s="24"/>
      <c r="H851" s="25"/>
      <c r="I851" s="24"/>
      <c r="J851" s="25"/>
      <c r="K851" s="24"/>
      <c r="L851" s="26"/>
      <c r="M851" s="25"/>
      <c r="N851" s="25"/>
      <c r="O851" s="25"/>
      <c r="P851" s="25"/>
    </row>
    <row r="852" spans="7:16">
      <c r="G852" s="24"/>
      <c r="H852" s="25"/>
      <c r="I852" s="24"/>
      <c r="J852" s="25"/>
      <c r="K852" s="24"/>
      <c r="L852" s="26"/>
      <c r="M852" s="25"/>
      <c r="N852" s="25"/>
      <c r="O852" s="25"/>
      <c r="P852" s="25"/>
    </row>
    <row r="853" spans="7:16">
      <c r="G853" s="24"/>
      <c r="H853" s="25"/>
      <c r="I853" s="24"/>
      <c r="J853" s="25"/>
      <c r="K853" s="24"/>
      <c r="L853" s="26"/>
      <c r="M853" s="25"/>
      <c r="N853" s="25"/>
      <c r="O853" s="25"/>
      <c r="P853" s="25"/>
    </row>
    <row r="854" spans="7:16">
      <c r="G854" s="24"/>
      <c r="H854" s="25"/>
      <c r="I854" s="24"/>
      <c r="J854" s="25"/>
      <c r="K854" s="24"/>
      <c r="L854" s="26"/>
      <c r="M854" s="25"/>
      <c r="N854" s="25"/>
      <c r="O854" s="25"/>
      <c r="P854" s="25"/>
    </row>
    <row r="855" spans="7:16">
      <c r="G855" s="24"/>
      <c r="H855" s="25"/>
      <c r="I855" s="24"/>
      <c r="J855" s="25"/>
      <c r="K855" s="24"/>
      <c r="L855" s="26"/>
      <c r="M855" s="25"/>
      <c r="N855" s="25"/>
      <c r="O855" s="25"/>
      <c r="P855" s="25"/>
    </row>
  </sheetData>
  <autoFilter ref="A2:P2"/>
  <sortState ref="L2:U295">
    <sortCondition ref="M3"/>
  </sortState>
  <mergeCells count="3">
    <mergeCell ref="E1:K1"/>
    <mergeCell ref="O1:P1"/>
    <mergeCell ref="Q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2" sqref="O2"/>
    </sheetView>
  </sheetViews>
  <sheetFormatPr baseColWidth="10" defaultRowHeight="15"/>
  <cols>
    <col min="2" max="2" width="23.42578125" bestFit="1" customWidth="1"/>
    <col min="3" max="4" width="0" hidden="1" customWidth="1"/>
    <col min="6" max="6" width="16.85546875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15.85546875" bestFit="1" customWidth="1"/>
    <col min="14" max="14" width="16.28515625" bestFit="1" customWidth="1"/>
    <col min="15" max="15" width="13.140625" style="1" bestFit="1" customWidth="1"/>
  </cols>
  <sheetData>
    <row r="1" spans="1:15">
      <c r="E1" s="140" t="s">
        <v>172</v>
      </c>
      <c r="F1" s="141"/>
      <c r="G1" s="141"/>
      <c r="H1" s="141"/>
      <c r="I1" s="142"/>
      <c r="J1" s="35"/>
      <c r="K1" s="35"/>
      <c r="L1" s="143" t="s">
        <v>177</v>
      </c>
      <c r="M1" s="144"/>
      <c r="N1" s="145"/>
    </row>
    <row r="2" spans="1:15">
      <c r="A2" s="44" t="s">
        <v>0</v>
      </c>
      <c r="B2" s="44" t="s">
        <v>166</v>
      </c>
      <c r="C2" s="31" t="s">
        <v>3</v>
      </c>
      <c r="D2" s="31" t="s">
        <v>4</v>
      </c>
      <c r="E2" s="36" t="s">
        <v>5</v>
      </c>
      <c r="F2" s="32" t="s">
        <v>167</v>
      </c>
      <c r="G2" s="32" t="s">
        <v>168</v>
      </c>
      <c r="H2" s="32" t="s">
        <v>169</v>
      </c>
      <c r="I2" s="37" t="s">
        <v>170</v>
      </c>
      <c r="J2" s="2" t="s">
        <v>3</v>
      </c>
      <c r="K2" s="2" t="s">
        <v>4</v>
      </c>
      <c r="L2" s="75" t="s">
        <v>5</v>
      </c>
      <c r="M2" s="76" t="s">
        <v>168</v>
      </c>
      <c r="N2" s="77" t="s">
        <v>170</v>
      </c>
      <c r="O2" s="1" t="s">
        <v>176</v>
      </c>
    </row>
    <row r="3" spans="1:15">
      <c r="A3" s="45">
        <v>11</v>
      </c>
      <c r="B3" s="45" t="s">
        <v>11</v>
      </c>
      <c r="C3" s="30">
        <v>31042</v>
      </c>
      <c r="D3" s="30">
        <v>4516.2700000000004</v>
      </c>
      <c r="E3" s="36">
        <v>14.55</v>
      </c>
      <c r="F3" s="33">
        <v>1395.75</v>
      </c>
      <c r="G3" s="33">
        <v>4.5</v>
      </c>
      <c r="H3" s="33">
        <v>3120.52</v>
      </c>
      <c r="I3" s="38">
        <v>10.050000000000001</v>
      </c>
      <c r="J3" s="2">
        <v>28283.46</v>
      </c>
      <c r="K3" s="2">
        <v>3763.53</v>
      </c>
      <c r="L3" s="121">
        <v>11.9</v>
      </c>
      <c r="M3" s="61">
        <v>5.19</v>
      </c>
      <c r="N3" s="62">
        <v>6.71</v>
      </c>
      <c r="O3" s="130">
        <f>L3-E3</f>
        <v>-2.6500000000000004</v>
      </c>
    </row>
    <row r="4" spans="1:15">
      <c r="A4" s="45">
        <v>52</v>
      </c>
      <c r="B4" s="45" t="s">
        <v>57</v>
      </c>
      <c r="C4" s="30">
        <v>19195.82</v>
      </c>
      <c r="D4" s="30">
        <v>2139.73</v>
      </c>
      <c r="E4" s="36">
        <v>11.15</v>
      </c>
      <c r="F4" s="33">
        <v>834.51</v>
      </c>
      <c r="G4" s="33">
        <v>4.3499999999999996</v>
      </c>
      <c r="H4" s="33">
        <v>1305.22</v>
      </c>
      <c r="I4" s="38">
        <v>6.8</v>
      </c>
      <c r="J4" s="2">
        <v>16857.8</v>
      </c>
      <c r="K4" s="2">
        <v>1720.86</v>
      </c>
      <c r="L4" s="121">
        <v>10.74</v>
      </c>
      <c r="M4" s="61">
        <v>5.12</v>
      </c>
      <c r="N4" s="62">
        <v>5.62</v>
      </c>
      <c r="O4" s="130">
        <f t="shared" ref="O4:O18" si="0">L4-E4</f>
        <v>-0.41000000000000014</v>
      </c>
    </row>
    <row r="5" spans="1:15">
      <c r="A5" s="45">
        <v>53</v>
      </c>
      <c r="B5" s="45" t="s">
        <v>171</v>
      </c>
      <c r="C5" s="30">
        <v>12075.61</v>
      </c>
      <c r="D5" s="30">
        <v>1294.6300000000001</v>
      </c>
      <c r="E5" s="36">
        <v>10.72</v>
      </c>
      <c r="F5" s="33">
        <v>493.73</v>
      </c>
      <c r="G5" s="33">
        <v>4.09</v>
      </c>
      <c r="H5" s="33">
        <v>800.9</v>
      </c>
      <c r="I5" s="38">
        <v>6.63</v>
      </c>
      <c r="J5" s="2">
        <v>11160.87</v>
      </c>
      <c r="K5" s="2">
        <v>1311.38</v>
      </c>
      <c r="L5" s="121">
        <v>12.08</v>
      </c>
      <c r="M5" s="61">
        <v>5.28</v>
      </c>
      <c r="N5" s="62">
        <v>6.8</v>
      </c>
      <c r="O5" s="130">
        <f t="shared" si="0"/>
        <v>1.3599999999999994</v>
      </c>
    </row>
    <row r="6" spans="1:15">
      <c r="A6" s="45">
        <v>54</v>
      </c>
      <c r="B6" s="45" t="s">
        <v>61</v>
      </c>
      <c r="C6" s="30">
        <v>25827.89</v>
      </c>
      <c r="D6" s="30">
        <v>3044.7</v>
      </c>
      <c r="E6" s="36">
        <v>11.79</v>
      </c>
      <c r="F6" s="33">
        <v>1123</v>
      </c>
      <c r="G6" s="33">
        <v>4.3499999999999996</v>
      </c>
      <c r="H6" s="33">
        <v>1921.7</v>
      </c>
      <c r="I6" s="38">
        <v>7.44</v>
      </c>
      <c r="J6" s="2">
        <v>23886.09</v>
      </c>
      <c r="K6" s="2">
        <v>2601.1799999999998</v>
      </c>
      <c r="L6" s="121">
        <v>11.14</v>
      </c>
      <c r="M6" s="61">
        <v>5.41</v>
      </c>
      <c r="N6" s="62">
        <v>5.73</v>
      </c>
      <c r="O6" s="130">
        <f t="shared" si="0"/>
        <v>-0.64999999999999858</v>
      </c>
    </row>
    <row r="7" spans="1:15">
      <c r="A7" s="45">
        <v>55</v>
      </c>
      <c r="B7" s="45" t="s">
        <v>63</v>
      </c>
      <c r="C7" s="30">
        <v>33733.1</v>
      </c>
      <c r="D7" s="30">
        <v>4454.62</v>
      </c>
      <c r="E7" s="36">
        <v>13.21</v>
      </c>
      <c r="F7" s="33">
        <v>1516.18</v>
      </c>
      <c r="G7" s="33">
        <v>4.49</v>
      </c>
      <c r="H7" s="33">
        <v>2938.44</v>
      </c>
      <c r="I7" s="38">
        <v>8.7100000000000009</v>
      </c>
      <c r="J7" s="2">
        <v>31877.89</v>
      </c>
      <c r="K7" s="2">
        <v>4177.8900000000003</v>
      </c>
      <c r="L7" s="121">
        <v>13.76</v>
      </c>
      <c r="M7" s="61">
        <v>5.0599999999999996</v>
      </c>
      <c r="N7" s="62">
        <v>8.69</v>
      </c>
      <c r="O7" s="130">
        <f t="shared" si="0"/>
        <v>0.54999999999999893</v>
      </c>
    </row>
    <row r="8" spans="1:15">
      <c r="A8" s="45">
        <v>58</v>
      </c>
      <c r="B8" s="45" t="s">
        <v>67</v>
      </c>
      <c r="C8" s="30">
        <v>29491.94</v>
      </c>
      <c r="D8" s="30">
        <v>3581.76</v>
      </c>
      <c r="E8" s="36">
        <v>12.14</v>
      </c>
      <c r="F8" s="33">
        <v>1063.68</v>
      </c>
      <c r="G8" s="33">
        <v>3.61</v>
      </c>
      <c r="H8" s="33">
        <v>2518.08</v>
      </c>
      <c r="I8" s="38">
        <v>8.5399999999999991</v>
      </c>
      <c r="J8" s="2">
        <v>27478.5</v>
      </c>
      <c r="K8" s="2">
        <v>2710.1</v>
      </c>
      <c r="L8" s="121">
        <v>12.23</v>
      </c>
      <c r="M8" s="61">
        <v>3.97</v>
      </c>
      <c r="N8" s="62">
        <v>8.26</v>
      </c>
      <c r="O8" s="130">
        <f t="shared" si="0"/>
        <v>8.9999999999999858E-2</v>
      </c>
    </row>
    <row r="9" spans="1:15">
      <c r="A9" s="45">
        <v>59</v>
      </c>
      <c r="B9" s="45" t="s">
        <v>69</v>
      </c>
      <c r="C9" s="30">
        <v>19524.36</v>
      </c>
      <c r="D9" s="30">
        <v>2966.66</v>
      </c>
      <c r="E9" s="36">
        <v>15.19</v>
      </c>
      <c r="F9" s="33">
        <v>978.45</v>
      </c>
      <c r="G9" s="33">
        <v>5.01</v>
      </c>
      <c r="H9" s="33">
        <v>1988.21</v>
      </c>
      <c r="I9" s="38">
        <v>10.18</v>
      </c>
      <c r="J9" s="2">
        <v>18213.54</v>
      </c>
      <c r="K9" s="2">
        <v>2863.9</v>
      </c>
      <c r="L9" s="121">
        <v>14.66</v>
      </c>
      <c r="M9" s="61">
        <v>5.16</v>
      </c>
      <c r="N9" s="62">
        <v>9.5</v>
      </c>
      <c r="O9" s="130">
        <f t="shared" si="0"/>
        <v>-0.52999999999999936</v>
      </c>
    </row>
    <row r="10" spans="1:15">
      <c r="A10" s="45">
        <v>62</v>
      </c>
      <c r="B10" s="45" t="s">
        <v>71</v>
      </c>
      <c r="C10" s="30">
        <v>34529.83</v>
      </c>
      <c r="D10" s="30">
        <v>3891.65</v>
      </c>
      <c r="E10" s="36">
        <v>11.27</v>
      </c>
      <c r="F10" s="33">
        <v>1238.6300000000001</v>
      </c>
      <c r="G10" s="33">
        <v>3.59</v>
      </c>
      <c r="H10" s="33">
        <v>2653.02</v>
      </c>
      <c r="I10" s="38">
        <v>7.68</v>
      </c>
      <c r="J10" s="2">
        <v>31054.53</v>
      </c>
      <c r="K10" s="2">
        <v>3995.22</v>
      </c>
      <c r="L10" s="121">
        <v>13.34</v>
      </c>
      <c r="M10" s="61">
        <v>4.55</v>
      </c>
      <c r="N10" s="62">
        <v>8.8000000000000007</v>
      </c>
      <c r="O10" s="130">
        <f t="shared" si="0"/>
        <v>2.0700000000000003</v>
      </c>
    </row>
    <row r="11" spans="1:15">
      <c r="A11" s="45">
        <v>65</v>
      </c>
      <c r="B11" s="45" t="s">
        <v>73</v>
      </c>
      <c r="C11" s="30">
        <v>24188.92</v>
      </c>
      <c r="D11" s="30">
        <v>2972.29</v>
      </c>
      <c r="E11" s="36">
        <v>12.29</v>
      </c>
      <c r="F11" s="33">
        <v>941.8</v>
      </c>
      <c r="G11" s="33">
        <v>3.89</v>
      </c>
      <c r="H11" s="33">
        <v>2030.49</v>
      </c>
      <c r="I11" s="38">
        <v>8.39</v>
      </c>
      <c r="J11" s="2">
        <v>22072.04</v>
      </c>
      <c r="K11" s="2">
        <v>3155.42</v>
      </c>
      <c r="L11" s="121">
        <v>12.24</v>
      </c>
      <c r="M11" s="61">
        <v>4.4000000000000004</v>
      </c>
      <c r="N11" s="62">
        <v>7.84</v>
      </c>
      <c r="O11" s="130">
        <f t="shared" si="0"/>
        <v>-4.9999999999998934E-2</v>
      </c>
    </row>
    <row r="12" spans="1:15">
      <c r="A12" s="45">
        <v>67</v>
      </c>
      <c r="B12" s="45" t="s">
        <v>75</v>
      </c>
      <c r="C12" s="30">
        <v>20457.189999999999</v>
      </c>
      <c r="D12" s="30">
        <v>2710.61</v>
      </c>
      <c r="E12" s="36">
        <v>13.25</v>
      </c>
      <c r="F12" s="33">
        <v>860.64</v>
      </c>
      <c r="G12" s="33">
        <v>4.21</v>
      </c>
      <c r="H12" s="33">
        <v>1849.97</v>
      </c>
      <c r="I12" s="38">
        <v>9.0399999999999991</v>
      </c>
      <c r="J12" s="2">
        <v>18918.03</v>
      </c>
      <c r="K12" s="2">
        <v>2785.23</v>
      </c>
      <c r="L12" s="121">
        <v>16.02</v>
      </c>
      <c r="M12" s="61">
        <v>4.8099999999999996</v>
      </c>
      <c r="N12" s="62">
        <v>11.21</v>
      </c>
      <c r="O12" s="130">
        <f t="shared" si="0"/>
        <v>2.7699999999999996</v>
      </c>
    </row>
    <row r="13" spans="1:15">
      <c r="A13" s="45">
        <v>69</v>
      </c>
      <c r="B13" s="45" t="s">
        <v>77</v>
      </c>
      <c r="C13" s="30">
        <v>19201.32</v>
      </c>
      <c r="D13" s="30">
        <v>2411.19</v>
      </c>
      <c r="E13" s="36">
        <v>12.56</v>
      </c>
      <c r="F13" s="33">
        <v>736.8</v>
      </c>
      <c r="G13" s="33">
        <v>3.84</v>
      </c>
      <c r="H13" s="33">
        <v>1674.39</v>
      </c>
      <c r="I13" s="38">
        <v>8.7200000000000006</v>
      </c>
      <c r="J13" s="2">
        <v>16538.3</v>
      </c>
      <c r="K13" s="2">
        <v>2309.48</v>
      </c>
      <c r="L13" s="121">
        <v>12.24</v>
      </c>
      <c r="M13" s="61">
        <v>5.58</v>
      </c>
      <c r="N13" s="62">
        <v>6.66</v>
      </c>
      <c r="O13" s="130">
        <f t="shared" si="0"/>
        <v>-0.32000000000000028</v>
      </c>
    </row>
    <row r="14" spans="1:15">
      <c r="A14" s="45">
        <v>70</v>
      </c>
      <c r="B14" s="45" t="s">
        <v>79</v>
      </c>
      <c r="C14" s="30">
        <v>16330.77</v>
      </c>
      <c r="D14" s="30">
        <v>2126.46</v>
      </c>
      <c r="E14" s="36">
        <v>13.02</v>
      </c>
      <c r="F14" s="33">
        <v>775.7</v>
      </c>
      <c r="G14" s="33">
        <v>4.75</v>
      </c>
      <c r="H14" s="33">
        <v>1350.77</v>
      </c>
      <c r="I14" s="38">
        <v>8.27</v>
      </c>
      <c r="J14" s="2">
        <v>15872.91</v>
      </c>
      <c r="K14" s="2">
        <v>2583.1999999999998</v>
      </c>
      <c r="L14" s="121">
        <v>15.28</v>
      </c>
      <c r="M14" s="61">
        <v>4.46</v>
      </c>
      <c r="N14" s="62">
        <v>10.82</v>
      </c>
      <c r="O14" s="130">
        <f t="shared" si="0"/>
        <v>2.2599999999999998</v>
      </c>
    </row>
    <row r="15" spans="1:15">
      <c r="A15" s="45">
        <v>71</v>
      </c>
      <c r="B15" s="45" t="s">
        <v>81</v>
      </c>
      <c r="C15" s="30">
        <v>25799.19</v>
      </c>
      <c r="D15" s="30">
        <v>2926.41</v>
      </c>
      <c r="E15" s="36">
        <v>11.34</v>
      </c>
      <c r="F15" s="33">
        <v>849.65</v>
      </c>
      <c r="G15" s="33">
        <v>3.29</v>
      </c>
      <c r="H15" s="33">
        <v>2076.7600000000002</v>
      </c>
      <c r="I15" s="38">
        <v>8.0500000000000007</v>
      </c>
      <c r="J15" s="2">
        <v>24188.91</v>
      </c>
      <c r="K15" s="2">
        <v>2753.93</v>
      </c>
      <c r="L15" s="121">
        <v>11.34</v>
      </c>
      <c r="M15" s="61">
        <v>4.91</v>
      </c>
      <c r="N15" s="62">
        <v>6.42</v>
      </c>
      <c r="O15" s="130">
        <f t="shared" si="0"/>
        <v>0</v>
      </c>
    </row>
    <row r="16" spans="1:15">
      <c r="A16" s="45">
        <v>74</v>
      </c>
      <c r="B16" s="45" t="s">
        <v>83</v>
      </c>
      <c r="C16" s="30">
        <v>18103.689999999999</v>
      </c>
      <c r="D16" s="30">
        <v>2161.04</v>
      </c>
      <c r="E16" s="36">
        <v>11.94</v>
      </c>
      <c r="F16" s="33">
        <v>687.22</v>
      </c>
      <c r="G16" s="33">
        <v>3.8</v>
      </c>
      <c r="H16" s="33">
        <v>1473.82</v>
      </c>
      <c r="I16" s="38">
        <v>8.14</v>
      </c>
      <c r="J16" s="2">
        <v>16333.31</v>
      </c>
      <c r="K16" s="2">
        <v>2142.91</v>
      </c>
      <c r="L16" s="121">
        <v>10.25</v>
      </c>
      <c r="M16" s="61">
        <v>4.8499999999999996</v>
      </c>
      <c r="N16" s="62">
        <v>5.4</v>
      </c>
      <c r="O16" s="130">
        <f t="shared" si="0"/>
        <v>-1.6899999999999995</v>
      </c>
    </row>
    <row r="17" spans="1:15">
      <c r="A17" s="45">
        <v>75</v>
      </c>
      <c r="B17" s="45" t="s">
        <v>85</v>
      </c>
      <c r="C17" s="30">
        <v>16792.080000000002</v>
      </c>
      <c r="D17" s="30">
        <v>1975.3</v>
      </c>
      <c r="E17" s="36">
        <v>11.76</v>
      </c>
      <c r="F17" s="33">
        <v>747.9</v>
      </c>
      <c r="G17" s="33">
        <v>4.45</v>
      </c>
      <c r="H17" s="33">
        <v>1227.4000000000001</v>
      </c>
      <c r="I17" s="38">
        <v>7.31</v>
      </c>
      <c r="J17" s="2">
        <v>15866.88</v>
      </c>
      <c r="K17" s="2">
        <v>1694.8</v>
      </c>
      <c r="L17" s="121">
        <v>11.01</v>
      </c>
      <c r="M17" s="61">
        <v>4.84</v>
      </c>
      <c r="N17" s="62">
        <v>6.17</v>
      </c>
      <c r="O17" s="130">
        <f t="shared" si="0"/>
        <v>-0.75</v>
      </c>
    </row>
    <row r="18" spans="1:15" ht="15.75" thickBot="1">
      <c r="A18" s="45"/>
      <c r="B18" s="45"/>
      <c r="C18" s="31">
        <v>346293.71</v>
      </c>
      <c r="D18" s="31">
        <v>43173.33</v>
      </c>
      <c r="E18" s="39">
        <v>12.47</v>
      </c>
      <c r="F18" s="40">
        <v>14243.63</v>
      </c>
      <c r="G18" s="40">
        <v>4.1100000000000003</v>
      </c>
      <c r="H18" s="40">
        <v>28929.7</v>
      </c>
      <c r="I18" s="41">
        <v>8.35</v>
      </c>
      <c r="J18" s="2">
        <v>318603.06</v>
      </c>
      <c r="K18" s="2">
        <v>40569.019999999997</v>
      </c>
      <c r="L18" s="89">
        <v>12.56</v>
      </c>
      <c r="M18" s="65">
        <v>4.87</v>
      </c>
      <c r="N18" s="66">
        <v>7.69</v>
      </c>
      <c r="O18" s="130">
        <f t="shared" si="0"/>
        <v>8.9999999999999858E-2</v>
      </c>
    </row>
  </sheetData>
  <mergeCells count="2">
    <mergeCell ref="E1:I1"/>
    <mergeCell ref="L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Q2" sqref="Q2"/>
    </sheetView>
  </sheetViews>
  <sheetFormatPr baseColWidth="10" defaultRowHeight="15"/>
  <cols>
    <col min="2" max="2" width="23.42578125" bestFit="1" customWidth="1"/>
    <col min="3" max="3" width="10" hidden="1" customWidth="1"/>
    <col min="4" max="4" width="9" hidden="1" customWidth="1"/>
    <col min="5" max="5" width="6" bestFit="1" customWidth="1"/>
    <col min="6" max="6" width="16.85546875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0" hidden="1" customWidth="1"/>
    <col min="15" max="15" width="0" hidden="1" customWidth="1"/>
    <col min="16" max="16" width="16.28515625" bestFit="1" customWidth="1"/>
    <col min="17" max="17" width="13.140625" bestFit="1" customWidth="1"/>
  </cols>
  <sheetData>
    <row r="1" spans="1:17">
      <c r="A1" s="47"/>
      <c r="B1" s="48"/>
      <c r="C1" s="48"/>
      <c r="D1" s="54"/>
      <c r="E1" s="146" t="s">
        <v>173</v>
      </c>
      <c r="F1" s="141"/>
      <c r="G1" s="141"/>
      <c r="H1" s="141"/>
      <c r="I1" s="142"/>
      <c r="J1" s="58"/>
      <c r="K1" s="59"/>
      <c r="L1" s="147" t="s">
        <v>177</v>
      </c>
      <c r="M1" s="147"/>
      <c r="N1" s="147"/>
      <c r="O1" s="147"/>
      <c r="P1" s="148"/>
    </row>
    <row r="2" spans="1:17">
      <c r="A2" s="49" t="s">
        <v>0</v>
      </c>
      <c r="B2" s="44" t="s">
        <v>166</v>
      </c>
      <c r="C2" s="44" t="s">
        <v>3</v>
      </c>
      <c r="D2" s="55" t="s">
        <v>4</v>
      </c>
      <c r="E2" s="36" t="s">
        <v>5</v>
      </c>
      <c r="F2" s="32" t="s">
        <v>167</v>
      </c>
      <c r="G2" s="32" t="s">
        <v>168</v>
      </c>
      <c r="H2" s="32" t="s">
        <v>169</v>
      </c>
      <c r="I2" s="37" t="s">
        <v>170</v>
      </c>
      <c r="J2" s="60" t="s">
        <v>3</v>
      </c>
      <c r="K2" s="29" t="s">
        <v>4</v>
      </c>
      <c r="L2" s="61" t="s">
        <v>5</v>
      </c>
      <c r="M2" s="61" t="s">
        <v>167</v>
      </c>
      <c r="N2" s="61" t="s">
        <v>168</v>
      </c>
      <c r="O2" s="61" t="s">
        <v>169</v>
      </c>
      <c r="P2" s="62" t="s">
        <v>170</v>
      </c>
      <c r="Q2" s="131" t="s">
        <v>176</v>
      </c>
    </row>
    <row r="3" spans="1:17">
      <c r="A3" s="50">
        <v>11</v>
      </c>
      <c r="B3" s="45" t="s">
        <v>11</v>
      </c>
      <c r="C3" s="46">
        <v>3255.66</v>
      </c>
      <c r="D3" s="56">
        <v>234.7</v>
      </c>
      <c r="E3" s="36">
        <v>7.21</v>
      </c>
      <c r="F3" s="33">
        <v>93.7</v>
      </c>
      <c r="G3" s="33">
        <v>2.88</v>
      </c>
      <c r="H3" s="33">
        <v>141</v>
      </c>
      <c r="I3" s="38">
        <v>4.33</v>
      </c>
      <c r="J3" s="60">
        <v>2963.94</v>
      </c>
      <c r="K3" s="29">
        <v>238.73</v>
      </c>
      <c r="L3" s="34">
        <v>14.25</v>
      </c>
      <c r="M3" s="34">
        <v>98.86</v>
      </c>
      <c r="N3" s="34">
        <v>3.5</v>
      </c>
      <c r="O3" s="34">
        <v>139.87</v>
      </c>
      <c r="P3" s="43">
        <v>10.75</v>
      </c>
      <c r="Q3" s="130">
        <f>L3-E3</f>
        <v>7.04</v>
      </c>
    </row>
    <row r="4" spans="1:17">
      <c r="A4" s="50">
        <v>52</v>
      </c>
      <c r="B4" s="45" t="s">
        <v>57</v>
      </c>
      <c r="C4" s="46">
        <v>9623.77</v>
      </c>
      <c r="D4" s="56">
        <v>1305.9100000000001</v>
      </c>
      <c r="E4" s="36">
        <v>13.57</v>
      </c>
      <c r="F4" s="33">
        <v>339.8</v>
      </c>
      <c r="G4" s="33">
        <v>3.53</v>
      </c>
      <c r="H4" s="33">
        <v>966.11</v>
      </c>
      <c r="I4" s="38">
        <v>10.039999999999999</v>
      </c>
      <c r="J4" s="60">
        <v>6921.4</v>
      </c>
      <c r="K4" s="29">
        <v>1111.21</v>
      </c>
      <c r="L4" s="34">
        <v>10.92</v>
      </c>
      <c r="M4" s="34">
        <v>343.95</v>
      </c>
      <c r="N4" s="34">
        <v>3.55</v>
      </c>
      <c r="O4" s="34">
        <v>767.25</v>
      </c>
      <c r="P4" s="43">
        <v>7.37</v>
      </c>
      <c r="Q4" s="130">
        <f t="shared" ref="Q4:Q18" si="0">L4-E4</f>
        <v>-2.6500000000000004</v>
      </c>
    </row>
    <row r="5" spans="1:17">
      <c r="A5" s="50">
        <v>53</v>
      </c>
      <c r="B5" s="45" t="s">
        <v>171</v>
      </c>
      <c r="C5" s="46">
        <v>8814.0499999999993</v>
      </c>
      <c r="D5" s="56">
        <v>806.06</v>
      </c>
      <c r="E5" s="36">
        <v>9.15</v>
      </c>
      <c r="F5" s="33">
        <v>295.01</v>
      </c>
      <c r="G5" s="33">
        <v>3.35</v>
      </c>
      <c r="H5" s="33">
        <v>511.05</v>
      </c>
      <c r="I5" s="38">
        <v>5.8</v>
      </c>
      <c r="J5" s="60">
        <v>8281.2199999999993</v>
      </c>
      <c r="K5" s="29">
        <v>658.37</v>
      </c>
      <c r="L5" s="34">
        <v>10.71</v>
      </c>
      <c r="M5" s="34">
        <v>208.37</v>
      </c>
      <c r="N5" s="34">
        <v>2.67</v>
      </c>
      <c r="O5" s="34">
        <v>450</v>
      </c>
      <c r="P5" s="43">
        <v>8.0500000000000007</v>
      </c>
      <c r="Q5" s="130">
        <f t="shared" si="0"/>
        <v>1.5600000000000005</v>
      </c>
    </row>
    <row r="6" spans="1:17">
      <c r="A6" s="50">
        <v>54</v>
      </c>
      <c r="B6" s="45" t="s">
        <v>61</v>
      </c>
      <c r="C6" s="46">
        <v>7162.87</v>
      </c>
      <c r="D6" s="56">
        <v>927.82</v>
      </c>
      <c r="E6" s="36">
        <v>12.95</v>
      </c>
      <c r="F6" s="33">
        <v>259.49</v>
      </c>
      <c r="G6" s="33">
        <v>3.62</v>
      </c>
      <c r="H6" s="33">
        <v>668.32</v>
      </c>
      <c r="I6" s="38">
        <v>9.33</v>
      </c>
      <c r="J6" s="60">
        <v>9075.64</v>
      </c>
      <c r="K6" s="29">
        <v>1096.08</v>
      </c>
      <c r="L6" s="34">
        <v>14.39</v>
      </c>
      <c r="M6" s="34">
        <v>350.29</v>
      </c>
      <c r="N6" s="34">
        <v>3.69</v>
      </c>
      <c r="O6" s="34">
        <v>745.79</v>
      </c>
      <c r="P6" s="43">
        <v>10.7</v>
      </c>
      <c r="Q6" s="130">
        <f t="shared" si="0"/>
        <v>1.4400000000000013</v>
      </c>
    </row>
    <row r="7" spans="1:17">
      <c r="A7" s="50">
        <v>55</v>
      </c>
      <c r="B7" s="45" t="s">
        <v>63</v>
      </c>
      <c r="C7" s="46">
        <v>9344.8799999999992</v>
      </c>
      <c r="D7" s="56">
        <v>1198.1199999999999</v>
      </c>
      <c r="E7" s="36">
        <v>12.82</v>
      </c>
      <c r="F7" s="33">
        <v>277.73</v>
      </c>
      <c r="G7" s="33">
        <v>2.97</v>
      </c>
      <c r="H7" s="33">
        <v>920.39</v>
      </c>
      <c r="I7" s="38">
        <v>9.85</v>
      </c>
      <c r="J7" s="60">
        <v>8488.8799999999992</v>
      </c>
      <c r="K7" s="29">
        <v>682.28</v>
      </c>
      <c r="L7" s="34">
        <v>11.34</v>
      </c>
      <c r="M7" s="34">
        <v>230.87</v>
      </c>
      <c r="N7" s="34">
        <v>3.26</v>
      </c>
      <c r="O7" s="34">
        <v>451.41</v>
      </c>
      <c r="P7" s="43">
        <v>8.08</v>
      </c>
      <c r="Q7" s="130">
        <f t="shared" si="0"/>
        <v>-1.4800000000000004</v>
      </c>
    </row>
    <row r="8" spans="1:17">
      <c r="A8" s="50">
        <v>58</v>
      </c>
      <c r="B8" s="45" t="s">
        <v>67</v>
      </c>
      <c r="C8" s="46">
        <v>696.74</v>
      </c>
      <c r="D8" s="56">
        <v>58.03</v>
      </c>
      <c r="E8" s="36">
        <v>8.33</v>
      </c>
      <c r="F8" s="33">
        <v>30.27</v>
      </c>
      <c r="G8" s="33">
        <v>4.34</v>
      </c>
      <c r="H8" s="33">
        <v>27.76</v>
      </c>
      <c r="I8" s="38">
        <v>3.98</v>
      </c>
      <c r="J8" s="60">
        <v>4806.24</v>
      </c>
      <c r="K8" s="29">
        <v>762.95</v>
      </c>
      <c r="L8" s="34">
        <v>13.65</v>
      </c>
      <c r="M8" s="34">
        <v>212.62</v>
      </c>
      <c r="N8" s="34">
        <v>4.17</v>
      </c>
      <c r="O8" s="34">
        <v>550.34</v>
      </c>
      <c r="P8" s="43">
        <v>9.48</v>
      </c>
      <c r="Q8" s="130">
        <f t="shared" si="0"/>
        <v>5.32</v>
      </c>
    </row>
    <row r="9" spans="1:17">
      <c r="A9" s="50">
        <v>59</v>
      </c>
      <c r="B9" s="45" t="s">
        <v>69</v>
      </c>
      <c r="C9" s="46">
        <v>3337.37</v>
      </c>
      <c r="D9" s="56">
        <v>469.53</v>
      </c>
      <c r="E9" s="36">
        <v>14.07</v>
      </c>
      <c r="F9" s="33">
        <v>105.01</v>
      </c>
      <c r="G9" s="33">
        <v>3.15</v>
      </c>
      <c r="H9" s="33">
        <v>364.52</v>
      </c>
      <c r="I9" s="38">
        <v>10.92</v>
      </c>
      <c r="J9" s="60">
        <v>2841.77</v>
      </c>
      <c r="K9" s="29">
        <v>333.1</v>
      </c>
      <c r="L9" s="34">
        <v>13.37</v>
      </c>
      <c r="M9" s="34">
        <v>105.8</v>
      </c>
      <c r="N9" s="34">
        <v>4.68</v>
      </c>
      <c r="O9" s="34">
        <v>227.3</v>
      </c>
      <c r="P9" s="43">
        <v>8.69</v>
      </c>
      <c r="Q9" s="130">
        <f t="shared" si="0"/>
        <v>-0.70000000000000107</v>
      </c>
    </row>
    <row r="10" spans="1:17">
      <c r="A10" s="50">
        <v>62</v>
      </c>
      <c r="B10" s="45" t="s">
        <v>71</v>
      </c>
      <c r="C10" s="46">
        <v>12792.78</v>
      </c>
      <c r="D10" s="56">
        <v>1229.79</v>
      </c>
      <c r="E10" s="36">
        <v>9.61</v>
      </c>
      <c r="F10" s="33">
        <v>318.18</v>
      </c>
      <c r="G10" s="33">
        <v>2.4900000000000002</v>
      </c>
      <c r="H10" s="33">
        <v>911.61</v>
      </c>
      <c r="I10" s="38">
        <v>7.13</v>
      </c>
      <c r="J10" s="60">
        <v>11115.98</v>
      </c>
      <c r="K10" s="29">
        <v>1482.2</v>
      </c>
      <c r="L10" s="34">
        <v>11.63</v>
      </c>
      <c r="M10" s="34">
        <v>344.55</v>
      </c>
      <c r="N10" s="34">
        <v>3.38</v>
      </c>
      <c r="O10" s="34">
        <v>1137.6500000000001</v>
      </c>
      <c r="P10" s="43">
        <v>8.25</v>
      </c>
      <c r="Q10" s="130">
        <f t="shared" si="0"/>
        <v>2.0200000000000014</v>
      </c>
    </row>
    <row r="11" spans="1:17">
      <c r="A11" s="50">
        <v>65</v>
      </c>
      <c r="B11" s="45" t="s">
        <v>73</v>
      </c>
      <c r="C11" s="46">
        <v>9709.74</v>
      </c>
      <c r="D11" s="56">
        <v>1028.42</v>
      </c>
      <c r="E11" s="36">
        <v>10.59</v>
      </c>
      <c r="F11" s="33">
        <v>366.3</v>
      </c>
      <c r="G11" s="33">
        <v>3.77</v>
      </c>
      <c r="H11" s="33">
        <v>662.13</v>
      </c>
      <c r="I11" s="38">
        <v>6.82</v>
      </c>
      <c r="J11" s="60">
        <v>8359.91</v>
      </c>
      <c r="K11" s="29">
        <v>985.63</v>
      </c>
      <c r="L11" s="34">
        <v>10.59</v>
      </c>
      <c r="M11" s="34">
        <v>330.7</v>
      </c>
      <c r="N11" s="34">
        <v>3.71</v>
      </c>
      <c r="O11" s="34">
        <v>654.92999999999995</v>
      </c>
      <c r="P11" s="43">
        <v>6.88</v>
      </c>
      <c r="Q11" s="130">
        <f t="shared" si="0"/>
        <v>0</v>
      </c>
    </row>
    <row r="12" spans="1:17">
      <c r="A12" s="50">
        <v>67</v>
      </c>
      <c r="B12" s="45" t="s">
        <v>75</v>
      </c>
      <c r="C12" s="46">
        <v>9117.3700000000008</v>
      </c>
      <c r="D12" s="56">
        <v>867.72</v>
      </c>
      <c r="E12" s="36">
        <v>9.52</v>
      </c>
      <c r="F12" s="33">
        <v>278.85000000000002</v>
      </c>
      <c r="G12" s="33">
        <v>3.06</v>
      </c>
      <c r="H12" s="33">
        <v>588.86</v>
      </c>
      <c r="I12" s="38">
        <v>6.46</v>
      </c>
      <c r="J12" s="60">
        <v>7575.46</v>
      </c>
      <c r="K12" s="29">
        <v>851.76</v>
      </c>
      <c r="L12" s="34">
        <v>14.3</v>
      </c>
      <c r="M12" s="34">
        <v>272.58</v>
      </c>
      <c r="N12" s="34">
        <v>4.63</v>
      </c>
      <c r="O12" s="34">
        <v>579.17999999999995</v>
      </c>
      <c r="P12" s="43">
        <v>9.66</v>
      </c>
      <c r="Q12" s="130">
        <f t="shared" si="0"/>
        <v>4.7800000000000011</v>
      </c>
    </row>
    <row r="13" spans="1:17">
      <c r="A13" s="50">
        <v>69</v>
      </c>
      <c r="B13" s="45" t="s">
        <v>77</v>
      </c>
      <c r="C13" s="46">
        <v>6438.87</v>
      </c>
      <c r="D13" s="56">
        <v>485.44</v>
      </c>
      <c r="E13" s="36">
        <v>7.54</v>
      </c>
      <c r="F13" s="33">
        <v>191.1</v>
      </c>
      <c r="G13" s="33">
        <v>2.97</v>
      </c>
      <c r="H13" s="33">
        <v>294.33999999999997</v>
      </c>
      <c r="I13" s="38">
        <v>4.57</v>
      </c>
      <c r="J13" s="60">
        <v>5176.67</v>
      </c>
      <c r="K13" s="29">
        <v>474.35</v>
      </c>
      <c r="L13" s="34">
        <v>12.04</v>
      </c>
      <c r="M13" s="34">
        <v>111.76</v>
      </c>
      <c r="N13" s="34">
        <v>4.1900000000000004</v>
      </c>
      <c r="O13" s="34">
        <v>362.59</v>
      </c>
      <c r="P13" s="43">
        <v>7.84</v>
      </c>
      <c r="Q13" s="130">
        <f t="shared" si="0"/>
        <v>4.4999999999999991</v>
      </c>
    </row>
    <row r="14" spans="1:17">
      <c r="A14" s="50">
        <v>70</v>
      </c>
      <c r="B14" s="45" t="s">
        <v>79</v>
      </c>
      <c r="C14" s="46">
        <v>9768.0499999999993</v>
      </c>
      <c r="D14" s="56">
        <v>993.04</v>
      </c>
      <c r="E14" s="36">
        <v>10.17</v>
      </c>
      <c r="F14" s="33">
        <v>341.64</v>
      </c>
      <c r="G14" s="33">
        <v>3.5</v>
      </c>
      <c r="H14" s="33">
        <v>651.4</v>
      </c>
      <c r="I14" s="38">
        <v>6.67</v>
      </c>
      <c r="J14" s="60">
        <v>9116.73</v>
      </c>
      <c r="K14" s="29">
        <v>948.25</v>
      </c>
      <c r="L14" s="34">
        <v>13.97</v>
      </c>
      <c r="M14" s="34">
        <v>389.38</v>
      </c>
      <c r="N14" s="34">
        <v>3.76</v>
      </c>
      <c r="O14" s="34">
        <v>558.87</v>
      </c>
      <c r="P14" s="43">
        <v>10.199999999999999</v>
      </c>
      <c r="Q14" s="130">
        <f t="shared" si="0"/>
        <v>3.8000000000000007</v>
      </c>
    </row>
    <row r="15" spans="1:17">
      <c r="A15" s="50">
        <v>71</v>
      </c>
      <c r="B15" s="45" t="s">
        <v>81</v>
      </c>
      <c r="C15" s="46">
        <v>10034.780000000001</v>
      </c>
      <c r="D15" s="56">
        <v>964.24</v>
      </c>
      <c r="E15" s="36">
        <v>9.61</v>
      </c>
      <c r="F15" s="33">
        <v>224.68</v>
      </c>
      <c r="G15" s="33">
        <v>2.2400000000000002</v>
      </c>
      <c r="H15" s="33">
        <v>739.56</v>
      </c>
      <c r="I15" s="38">
        <v>7.37</v>
      </c>
      <c r="J15" s="60">
        <v>8295.92</v>
      </c>
      <c r="K15" s="29">
        <v>695.52</v>
      </c>
      <c r="L15" s="34">
        <v>9.39</v>
      </c>
      <c r="M15" s="34">
        <v>281.64999999999998</v>
      </c>
      <c r="N15" s="34">
        <v>3.41</v>
      </c>
      <c r="O15" s="34">
        <v>413.87</v>
      </c>
      <c r="P15" s="43">
        <v>5.98</v>
      </c>
      <c r="Q15" s="130">
        <f t="shared" si="0"/>
        <v>-0.21999999999999886</v>
      </c>
    </row>
    <row r="16" spans="1:17">
      <c r="A16" s="50">
        <v>74</v>
      </c>
      <c r="B16" s="45" t="s">
        <v>83</v>
      </c>
      <c r="C16" s="46">
        <v>6648.66</v>
      </c>
      <c r="D16" s="56">
        <v>812.86</v>
      </c>
      <c r="E16" s="36">
        <v>12.23</v>
      </c>
      <c r="F16" s="33">
        <v>280.24</v>
      </c>
      <c r="G16" s="33">
        <v>4.22</v>
      </c>
      <c r="H16" s="33">
        <v>532.61</v>
      </c>
      <c r="I16" s="38">
        <v>8.01</v>
      </c>
      <c r="J16" s="60">
        <v>7072.67</v>
      </c>
      <c r="K16" s="29">
        <v>991.27</v>
      </c>
      <c r="L16" s="34">
        <v>13.22</v>
      </c>
      <c r="M16" s="34">
        <v>231.64</v>
      </c>
      <c r="N16" s="34">
        <v>5.52</v>
      </c>
      <c r="O16" s="34">
        <v>759.63</v>
      </c>
      <c r="P16" s="43">
        <v>7.7</v>
      </c>
      <c r="Q16" s="130">
        <f t="shared" si="0"/>
        <v>0.99000000000000021</v>
      </c>
    </row>
    <row r="17" spans="1:17">
      <c r="A17" s="122">
        <v>75</v>
      </c>
      <c r="B17" s="123" t="s">
        <v>85</v>
      </c>
      <c r="C17" s="124">
        <v>350.4</v>
      </c>
      <c r="D17" s="125">
        <v>11.17</v>
      </c>
      <c r="E17" s="126">
        <v>12.45</v>
      </c>
      <c r="F17" s="127">
        <v>11.17</v>
      </c>
      <c r="G17" s="127">
        <v>3.71</v>
      </c>
      <c r="H17" s="127">
        <v>0</v>
      </c>
      <c r="I17" s="128">
        <v>8.73</v>
      </c>
      <c r="J17" s="60">
        <v>3853.91</v>
      </c>
      <c r="K17" s="29">
        <v>562.94000000000005</v>
      </c>
      <c r="L17" s="34">
        <v>11.9</v>
      </c>
      <c r="M17" s="34">
        <v>140.19</v>
      </c>
      <c r="N17" s="34">
        <v>3.11</v>
      </c>
      <c r="O17" s="34">
        <v>422.75</v>
      </c>
      <c r="P17" s="43">
        <v>8.8000000000000007</v>
      </c>
      <c r="Q17" s="130">
        <f t="shared" si="0"/>
        <v>-0.54999999999999893</v>
      </c>
    </row>
    <row r="18" spans="1:17" ht="15.75" thickBot="1">
      <c r="A18" s="51"/>
      <c r="B18" s="52"/>
      <c r="C18" s="53">
        <v>107095.99</v>
      </c>
      <c r="D18" s="57">
        <v>11392.84</v>
      </c>
      <c r="E18" s="39">
        <v>10.64</v>
      </c>
      <c r="F18" s="40">
        <v>3413.18</v>
      </c>
      <c r="G18" s="40">
        <v>3.19</v>
      </c>
      <c r="H18" s="40">
        <v>7979.67</v>
      </c>
      <c r="I18" s="41">
        <v>7.45</v>
      </c>
      <c r="J18" s="63">
        <v>103946.34</v>
      </c>
      <c r="K18" s="64">
        <v>11874.64</v>
      </c>
      <c r="L18" s="65">
        <v>12.23</v>
      </c>
      <c r="M18" s="65">
        <v>3653.21</v>
      </c>
      <c r="N18" s="65">
        <v>3.77</v>
      </c>
      <c r="O18" s="65">
        <v>8221.43</v>
      </c>
      <c r="P18" s="66">
        <v>8.4600000000000009</v>
      </c>
      <c r="Q18" s="130">
        <f t="shared" si="0"/>
        <v>1.5899999999999999</v>
      </c>
    </row>
  </sheetData>
  <mergeCells count="2">
    <mergeCell ref="E1:I1"/>
    <mergeCell ref="L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1" sqref="I1:I1048576"/>
    </sheetView>
  </sheetViews>
  <sheetFormatPr baseColWidth="10" defaultRowHeight="15"/>
  <cols>
    <col min="2" max="2" width="23.42578125" bestFit="1" customWidth="1"/>
    <col min="7" max="7" width="15.85546875" bestFit="1" customWidth="1"/>
    <col min="8" max="8" width="16.28515625" bestFit="1" customWidth="1"/>
    <col min="9" max="9" width="13.140625" style="1" bestFit="1" customWidth="1"/>
  </cols>
  <sheetData>
    <row r="1" spans="1:9">
      <c r="A1" s="19"/>
      <c r="B1" s="68"/>
      <c r="C1" s="146" t="s">
        <v>173</v>
      </c>
      <c r="D1" s="141"/>
      <c r="E1" s="142"/>
      <c r="F1" s="149" t="s">
        <v>178</v>
      </c>
      <c r="G1" s="147"/>
      <c r="H1" s="148"/>
    </row>
    <row r="2" spans="1:9" s="67" customFormat="1">
      <c r="A2" s="28" t="s">
        <v>0</v>
      </c>
      <c r="B2" s="55" t="s">
        <v>166</v>
      </c>
      <c r="C2" s="72" t="s">
        <v>5</v>
      </c>
      <c r="D2" s="73" t="s">
        <v>168</v>
      </c>
      <c r="E2" s="74" t="s">
        <v>170</v>
      </c>
      <c r="F2" s="75" t="s">
        <v>5</v>
      </c>
      <c r="G2" s="76" t="s">
        <v>168</v>
      </c>
      <c r="H2" s="77" t="s">
        <v>170</v>
      </c>
      <c r="I2" s="129" t="s">
        <v>176</v>
      </c>
    </row>
    <row r="3" spans="1:9">
      <c r="A3" s="19">
        <v>11</v>
      </c>
      <c r="B3" s="69" t="s">
        <v>11</v>
      </c>
      <c r="C3" s="78">
        <v>7.26</v>
      </c>
      <c r="D3" s="79">
        <v>2.21</v>
      </c>
      <c r="E3" s="80">
        <v>5.05</v>
      </c>
      <c r="F3" s="42">
        <v>11.01</v>
      </c>
      <c r="G3" s="34">
        <v>2.71</v>
      </c>
      <c r="H3" s="43">
        <v>8.3000000000000007</v>
      </c>
      <c r="I3" s="130">
        <f>F3-C3</f>
        <v>3.75</v>
      </c>
    </row>
    <row r="4" spans="1:9">
      <c r="A4" s="19">
        <v>52</v>
      </c>
      <c r="B4" s="69" t="s">
        <v>57</v>
      </c>
      <c r="C4" s="78">
        <v>9.9499999999999993</v>
      </c>
      <c r="D4" s="79">
        <v>3.9</v>
      </c>
      <c r="E4" s="80">
        <v>6.05</v>
      </c>
      <c r="F4" s="42">
        <v>9.9</v>
      </c>
      <c r="G4" s="34">
        <v>3.14</v>
      </c>
      <c r="H4" s="43">
        <v>6.76</v>
      </c>
      <c r="I4" s="130">
        <f t="shared" ref="I4:I18" si="0">F4-C4</f>
        <v>-4.9999999999998934E-2</v>
      </c>
    </row>
    <row r="5" spans="1:9">
      <c r="A5" s="19">
        <v>53</v>
      </c>
      <c r="B5" s="69" t="s">
        <v>171</v>
      </c>
      <c r="C5" s="78">
        <v>10.77</v>
      </c>
      <c r="D5" s="79">
        <v>2.71</v>
      </c>
      <c r="E5" s="80">
        <v>8.06</v>
      </c>
      <c r="F5" s="42">
        <v>5.23</v>
      </c>
      <c r="G5" s="34">
        <v>3.94</v>
      </c>
      <c r="H5" s="43">
        <v>1.29</v>
      </c>
      <c r="I5" s="130">
        <f t="shared" si="0"/>
        <v>-5.5399999999999991</v>
      </c>
    </row>
    <row r="6" spans="1:9">
      <c r="A6" s="19">
        <v>54</v>
      </c>
      <c r="B6" s="69" t="s">
        <v>61</v>
      </c>
      <c r="C6" s="78">
        <v>6.96</v>
      </c>
      <c r="D6" s="79">
        <v>3.26</v>
      </c>
      <c r="E6" s="80">
        <v>3.7</v>
      </c>
      <c r="F6" s="42">
        <v>13.9</v>
      </c>
      <c r="G6" s="34">
        <v>4.7300000000000004</v>
      </c>
      <c r="H6" s="43">
        <v>9.17</v>
      </c>
      <c r="I6" s="130">
        <f t="shared" si="0"/>
        <v>6.94</v>
      </c>
    </row>
    <row r="7" spans="1:9">
      <c r="A7" s="19">
        <v>55</v>
      </c>
      <c r="B7" s="69" t="s">
        <v>63</v>
      </c>
      <c r="C7" s="78">
        <v>6.76</v>
      </c>
      <c r="D7" s="79">
        <v>2.92</v>
      </c>
      <c r="E7" s="80">
        <v>3.84</v>
      </c>
      <c r="F7" s="42">
        <v>6.33</v>
      </c>
      <c r="G7" s="34">
        <v>3.05</v>
      </c>
      <c r="H7" s="43">
        <v>3.29</v>
      </c>
      <c r="I7" s="130">
        <f t="shared" si="0"/>
        <v>-0.42999999999999972</v>
      </c>
    </row>
    <row r="8" spans="1:9">
      <c r="A8" s="19">
        <v>58</v>
      </c>
      <c r="B8" s="69" t="s">
        <v>67</v>
      </c>
      <c r="C8" s="78">
        <v>5.51</v>
      </c>
      <c r="D8" s="79">
        <v>3.48</v>
      </c>
      <c r="E8" s="80">
        <v>2.0299999999999998</v>
      </c>
      <c r="F8" s="42">
        <v>9.24</v>
      </c>
      <c r="G8" s="34">
        <v>3.15</v>
      </c>
      <c r="H8" s="43">
        <v>6.09</v>
      </c>
      <c r="I8" s="130">
        <f t="shared" si="0"/>
        <v>3.7300000000000004</v>
      </c>
    </row>
    <row r="9" spans="1:9">
      <c r="A9" s="19">
        <v>59</v>
      </c>
      <c r="B9" s="69" t="s">
        <v>69</v>
      </c>
      <c r="C9" s="78">
        <v>14.94</v>
      </c>
      <c r="D9" s="79">
        <v>3.71</v>
      </c>
      <c r="E9" s="80">
        <v>11.23</v>
      </c>
      <c r="F9" s="42">
        <v>12.17</v>
      </c>
      <c r="G9" s="34">
        <v>4.3499999999999996</v>
      </c>
      <c r="H9" s="43">
        <v>7.82</v>
      </c>
      <c r="I9" s="130">
        <f t="shared" si="0"/>
        <v>-2.7699999999999996</v>
      </c>
    </row>
    <row r="10" spans="1:9">
      <c r="A10" s="19">
        <v>62</v>
      </c>
      <c r="B10" s="69" t="s">
        <v>71</v>
      </c>
      <c r="C10" s="78">
        <v>9.74</v>
      </c>
      <c r="D10" s="79">
        <v>4.2</v>
      </c>
      <c r="E10" s="80">
        <v>5.53</v>
      </c>
      <c r="F10" s="42">
        <v>11.64</v>
      </c>
      <c r="G10" s="34">
        <v>3.61</v>
      </c>
      <c r="H10" s="43">
        <v>8.0299999999999994</v>
      </c>
      <c r="I10" s="130">
        <f t="shared" si="0"/>
        <v>1.9000000000000004</v>
      </c>
    </row>
    <row r="11" spans="1:9">
      <c r="A11" s="19">
        <v>65</v>
      </c>
      <c r="B11" s="69" t="s">
        <v>73</v>
      </c>
      <c r="C11" s="78">
        <v>7.13</v>
      </c>
      <c r="D11" s="79">
        <v>3.65</v>
      </c>
      <c r="E11" s="80">
        <v>3.48</v>
      </c>
      <c r="F11" s="42">
        <v>9.9600000000000009</v>
      </c>
      <c r="G11" s="34">
        <v>3.82</v>
      </c>
      <c r="H11" s="43">
        <v>6.14</v>
      </c>
      <c r="I11" s="130">
        <f t="shared" si="0"/>
        <v>2.830000000000001</v>
      </c>
    </row>
    <row r="12" spans="1:9">
      <c r="A12" s="19">
        <v>67</v>
      </c>
      <c r="B12" s="69" t="s">
        <v>75</v>
      </c>
      <c r="C12" s="78">
        <v>10.69</v>
      </c>
      <c r="D12" s="79">
        <v>3.16</v>
      </c>
      <c r="E12" s="80">
        <v>7.53</v>
      </c>
      <c r="F12" s="42">
        <v>11.37</v>
      </c>
      <c r="G12" s="34">
        <v>3.77</v>
      </c>
      <c r="H12" s="43">
        <v>7.6</v>
      </c>
      <c r="I12" s="130">
        <f t="shared" si="0"/>
        <v>0.67999999999999972</v>
      </c>
    </row>
    <row r="13" spans="1:9">
      <c r="A13" s="19">
        <v>69</v>
      </c>
      <c r="B13" s="69" t="s">
        <v>77</v>
      </c>
      <c r="C13" s="78">
        <v>10.92</v>
      </c>
      <c r="D13" s="79">
        <v>5.32</v>
      </c>
      <c r="E13" s="80">
        <v>5.6</v>
      </c>
      <c r="F13" s="42">
        <v>12.76</v>
      </c>
      <c r="G13" s="34">
        <v>7.03</v>
      </c>
      <c r="H13" s="43">
        <v>5.73</v>
      </c>
      <c r="I13" s="130">
        <f t="shared" si="0"/>
        <v>1.8399999999999999</v>
      </c>
    </row>
    <row r="14" spans="1:9">
      <c r="A14" s="19">
        <v>70</v>
      </c>
      <c r="B14" s="69" t="s">
        <v>79</v>
      </c>
      <c r="C14" s="78">
        <v>9.91</v>
      </c>
      <c r="D14" s="79">
        <v>3.77</v>
      </c>
      <c r="E14" s="80">
        <v>6.15</v>
      </c>
      <c r="F14" s="42">
        <v>10.77</v>
      </c>
      <c r="G14" s="34">
        <v>4.1500000000000004</v>
      </c>
      <c r="H14" s="43">
        <v>6.61</v>
      </c>
      <c r="I14" s="130">
        <f t="shared" si="0"/>
        <v>0.85999999999999943</v>
      </c>
    </row>
    <row r="15" spans="1:9">
      <c r="A15" s="19">
        <v>71</v>
      </c>
      <c r="B15" s="69" t="s">
        <v>81</v>
      </c>
      <c r="C15" s="78">
        <v>10.039999999999999</v>
      </c>
      <c r="D15" s="79">
        <v>3.08</v>
      </c>
      <c r="E15" s="80">
        <v>6.96</v>
      </c>
      <c r="F15" s="42">
        <v>0</v>
      </c>
      <c r="G15" s="34">
        <v>0</v>
      </c>
      <c r="H15" s="43">
        <v>0</v>
      </c>
      <c r="I15" s="130">
        <f t="shared" si="0"/>
        <v>-10.039999999999999</v>
      </c>
    </row>
    <row r="16" spans="1:9">
      <c r="A16" s="19">
        <v>74</v>
      </c>
      <c r="B16" s="69" t="s">
        <v>83</v>
      </c>
      <c r="C16" s="78">
        <v>17.7</v>
      </c>
      <c r="D16" s="79">
        <v>4.38</v>
      </c>
      <c r="E16" s="80">
        <v>13.32</v>
      </c>
      <c r="F16" s="42">
        <v>7</v>
      </c>
      <c r="G16" s="34">
        <v>4.82</v>
      </c>
      <c r="H16" s="43">
        <v>2.1800000000000002</v>
      </c>
      <c r="I16" s="130">
        <f t="shared" si="0"/>
        <v>-10.7</v>
      </c>
    </row>
    <row r="17" spans="1:9">
      <c r="A17" s="19">
        <v>75</v>
      </c>
      <c r="B17" s="70" t="s">
        <v>85</v>
      </c>
      <c r="C17" s="78">
        <v>9.49</v>
      </c>
      <c r="D17" s="79">
        <v>4.46</v>
      </c>
      <c r="E17" s="80">
        <v>5.03</v>
      </c>
      <c r="F17" s="42">
        <v>11.72</v>
      </c>
      <c r="G17" s="34">
        <v>3.82</v>
      </c>
      <c r="H17" s="43">
        <v>7.89</v>
      </c>
      <c r="I17" s="130">
        <f t="shared" si="0"/>
        <v>2.2300000000000004</v>
      </c>
    </row>
    <row r="18" spans="1:9" ht="15.75" thickBot="1">
      <c r="A18" s="19"/>
      <c r="B18" s="68"/>
      <c r="C18" s="81">
        <f>AVERAGE(C3:C17)</f>
        <v>9.8513333333333328</v>
      </c>
      <c r="D18" s="81">
        <f t="shared" ref="D18:E18" si="1">AVERAGE(D3:D17)</f>
        <v>3.6140000000000003</v>
      </c>
      <c r="E18" s="81">
        <f t="shared" si="1"/>
        <v>6.2373333333333338</v>
      </c>
      <c r="F18" s="89">
        <v>10.19</v>
      </c>
      <c r="G18" s="89">
        <v>3.88</v>
      </c>
      <c r="H18" s="89">
        <v>6.31</v>
      </c>
      <c r="I18" s="130">
        <f t="shared" si="0"/>
        <v>0.33866666666666667</v>
      </c>
    </row>
  </sheetData>
  <mergeCells count="2"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S10" sqref="S10"/>
    </sheetView>
  </sheetViews>
  <sheetFormatPr baseColWidth="10" defaultRowHeight="15"/>
  <cols>
    <col min="2" max="3" width="0" hidden="1" customWidth="1"/>
    <col min="4" max="4" width="23.42578125" bestFit="1" customWidth="1"/>
    <col min="6" max="6" width="0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0" hidden="1" customWidth="1"/>
    <col min="14" max="14" width="15.85546875" bestFit="1" customWidth="1"/>
    <col min="15" max="15" width="17.85546875" hidden="1" customWidth="1"/>
    <col min="16" max="16" width="16.28515625" bestFit="1" customWidth="1"/>
    <col min="17" max="17" width="13.140625" style="1" bestFit="1" customWidth="1"/>
  </cols>
  <sheetData>
    <row r="1" spans="1:17">
      <c r="A1" s="19"/>
      <c r="B1" s="19"/>
      <c r="C1" s="19"/>
      <c r="D1" s="68"/>
      <c r="E1" s="150" t="s">
        <v>173</v>
      </c>
      <c r="F1" s="151"/>
      <c r="G1" s="151"/>
      <c r="H1" s="151"/>
      <c r="I1" s="152"/>
      <c r="J1" s="90"/>
      <c r="K1" s="91"/>
      <c r="L1" s="149" t="s">
        <v>177</v>
      </c>
      <c r="M1" s="147"/>
      <c r="N1" s="147"/>
      <c r="O1" s="147"/>
      <c r="P1" s="148"/>
    </row>
    <row r="2" spans="1:17" s="67" customFormat="1">
      <c r="A2" s="28" t="s">
        <v>0</v>
      </c>
      <c r="B2" s="28" t="s">
        <v>3</v>
      </c>
      <c r="C2" s="28" t="s">
        <v>4</v>
      </c>
      <c r="D2" s="55" t="s">
        <v>166</v>
      </c>
      <c r="E2" s="72" t="s">
        <v>5</v>
      </c>
      <c r="F2" s="73" t="s">
        <v>167</v>
      </c>
      <c r="G2" s="73" t="s">
        <v>168</v>
      </c>
      <c r="H2" s="73" t="s">
        <v>169</v>
      </c>
      <c r="I2" s="74" t="s">
        <v>170</v>
      </c>
      <c r="J2" s="71" t="s">
        <v>3</v>
      </c>
      <c r="K2" s="85" t="s">
        <v>4</v>
      </c>
      <c r="L2" s="75" t="s">
        <v>5</v>
      </c>
      <c r="M2" s="76" t="s">
        <v>167</v>
      </c>
      <c r="N2" s="76" t="s">
        <v>168</v>
      </c>
      <c r="O2" s="76" t="s">
        <v>169</v>
      </c>
      <c r="P2" s="77" t="s">
        <v>170</v>
      </c>
      <c r="Q2" s="129" t="s">
        <v>176</v>
      </c>
    </row>
    <row r="3" spans="1:17">
      <c r="A3" s="19">
        <v>11</v>
      </c>
      <c r="B3" s="29">
        <v>5383.54</v>
      </c>
      <c r="C3" s="29">
        <v>720.57</v>
      </c>
      <c r="D3" s="69" t="s">
        <v>11</v>
      </c>
      <c r="E3" s="78">
        <v>13.38</v>
      </c>
      <c r="F3" s="79">
        <v>220.16</v>
      </c>
      <c r="G3" s="79">
        <v>4.09</v>
      </c>
      <c r="H3" s="79">
        <v>500.41</v>
      </c>
      <c r="I3" s="80">
        <v>9.3000000000000007</v>
      </c>
      <c r="J3" s="60">
        <v>5090.57</v>
      </c>
      <c r="K3" s="86">
        <v>700.7</v>
      </c>
      <c r="L3" s="42">
        <v>14.04</v>
      </c>
      <c r="M3" s="34">
        <v>234.57</v>
      </c>
      <c r="N3" s="34">
        <v>2.95</v>
      </c>
      <c r="O3" s="34">
        <v>466.14</v>
      </c>
      <c r="P3" s="43">
        <v>11.09</v>
      </c>
      <c r="Q3" s="130">
        <f>L3-E3</f>
        <v>0.65999999999999837</v>
      </c>
    </row>
    <row r="4" spans="1:17">
      <c r="A4" s="19">
        <v>52</v>
      </c>
      <c r="B4" s="29">
        <v>2119.5300000000002</v>
      </c>
      <c r="C4" s="29">
        <v>209.7</v>
      </c>
      <c r="D4" s="69" t="s">
        <v>57</v>
      </c>
      <c r="E4" s="78">
        <v>9.89</v>
      </c>
      <c r="F4" s="79">
        <v>89.1</v>
      </c>
      <c r="G4" s="79">
        <v>4.2</v>
      </c>
      <c r="H4" s="79">
        <v>120.6</v>
      </c>
      <c r="I4" s="80">
        <v>5.69</v>
      </c>
      <c r="J4" s="60">
        <v>2100.5100000000002</v>
      </c>
      <c r="K4" s="86">
        <v>313.47000000000003</v>
      </c>
      <c r="L4" s="42">
        <v>16.100000000000001</v>
      </c>
      <c r="M4" s="34">
        <v>84.47</v>
      </c>
      <c r="N4" s="34">
        <v>4.74</v>
      </c>
      <c r="O4" s="34">
        <v>229</v>
      </c>
      <c r="P4" s="43">
        <v>11.35</v>
      </c>
      <c r="Q4" s="130">
        <f t="shared" ref="Q4:Q18" si="0">L4-E4</f>
        <v>6.2100000000000009</v>
      </c>
    </row>
    <row r="5" spans="1:17">
      <c r="A5" s="19">
        <v>53</v>
      </c>
      <c r="B5" s="29">
        <v>2298.8000000000002</v>
      </c>
      <c r="C5" s="29">
        <v>271.60000000000002</v>
      </c>
      <c r="D5" s="69" t="s">
        <v>171</v>
      </c>
      <c r="E5" s="78">
        <v>11.81</v>
      </c>
      <c r="F5" s="79">
        <v>76.7</v>
      </c>
      <c r="G5" s="79">
        <v>3.34</v>
      </c>
      <c r="H5" s="79">
        <v>194.9</v>
      </c>
      <c r="I5" s="80">
        <v>8.48</v>
      </c>
      <c r="J5" s="60">
        <v>1899.46</v>
      </c>
      <c r="K5" s="86">
        <v>177.8</v>
      </c>
      <c r="L5" s="42">
        <v>8.98</v>
      </c>
      <c r="M5" s="34">
        <v>53.2</v>
      </c>
      <c r="N5" s="34">
        <v>4.68</v>
      </c>
      <c r="O5" s="34">
        <v>124.6</v>
      </c>
      <c r="P5" s="43">
        <v>4.3</v>
      </c>
      <c r="Q5" s="130">
        <f t="shared" si="0"/>
        <v>-2.83</v>
      </c>
    </row>
    <row r="6" spans="1:17">
      <c r="A6" s="19">
        <v>54</v>
      </c>
      <c r="B6" s="29">
        <v>3567.93</v>
      </c>
      <c r="C6" s="29">
        <v>449.64</v>
      </c>
      <c r="D6" s="69" t="s">
        <v>61</v>
      </c>
      <c r="E6" s="78">
        <v>12.6</v>
      </c>
      <c r="F6" s="79">
        <v>120.84</v>
      </c>
      <c r="G6" s="79">
        <v>3.39</v>
      </c>
      <c r="H6" s="79">
        <v>328.8</v>
      </c>
      <c r="I6" s="80">
        <v>9.2200000000000006</v>
      </c>
      <c r="J6" s="60">
        <v>3155.59</v>
      </c>
      <c r="K6" s="86">
        <v>262.67</v>
      </c>
      <c r="L6" s="42">
        <v>6.54</v>
      </c>
      <c r="M6" s="34">
        <v>107.52</v>
      </c>
      <c r="N6" s="34">
        <v>3.45</v>
      </c>
      <c r="O6" s="34">
        <v>155.15</v>
      </c>
      <c r="P6" s="43">
        <v>3.09</v>
      </c>
      <c r="Q6" s="130">
        <f t="shared" si="0"/>
        <v>-6.06</v>
      </c>
    </row>
    <row r="7" spans="1:17">
      <c r="A7" s="19">
        <v>55</v>
      </c>
      <c r="B7" s="29">
        <v>6031.7</v>
      </c>
      <c r="C7" s="29">
        <v>573.52</v>
      </c>
      <c r="D7" s="69" t="s">
        <v>63</v>
      </c>
      <c r="E7" s="78">
        <v>9.51</v>
      </c>
      <c r="F7" s="79">
        <v>158.91999999999999</v>
      </c>
      <c r="G7" s="79">
        <v>2.63</v>
      </c>
      <c r="H7" s="79">
        <v>414.6</v>
      </c>
      <c r="I7" s="80">
        <v>6.87</v>
      </c>
      <c r="J7" s="60">
        <v>5265.06</v>
      </c>
      <c r="K7" s="86">
        <v>332.3</v>
      </c>
      <c r="L7" s="42">
        <v>12.43</v>
      </c>
      <c r="M7" s="34">
        <v>117.7</v>
      </c>
      <c r="N7" s="34">
        <v>3.49</v>
      </c>
      <c r="O7" s="34">
        <v>214.6</v>
      </c>
      <c r="P7" s="43">
        <v>8.94</v>
      </c>
      <c r="Q7" s="130">
        <f t="shared" si="0"/>
        <v>2.92</v>
      </c>
    </row>
    <row r="8" spans="1:17">
      <c r="A8" s="19">
        <v>58</v>
      </c>
      <c r="B8" s="29">
        <v>3656.16</v>
      </c>
      <c r="C8" s="29">
        <v>432.02</v>
      </c>
      <c r="D8" s="69" t="s">
        <v>67</v>
      </c>
      <c r="E8" s="78">
        <v>11.82</v>
      </c>
      <c r="F8" s="79">
        <v>123.99</v>
      </c>
      <c r="G8" s="79">
        <v>3.39</v>
      </c>
      <c r="H8" s="79">
        <v>308.04000000000002</v>
      </c>
      <c r="I8" s="80">
        <v>8.43</v>
      </c>
      <c r="J8" s="60">
        <v>2702.19</v>
      </c>
      <c r="K8" s="86">
        <v>292.68</v>
      </c>
      <c r="L8" s="42">
        <v>10.87</v>
      </c>
      <c r="M8" s="34">
        <v>85.83</v>
      </c>
      <c r="N8" s="34">
        <v>2.85</v>
      </c>
      <c r="O8" s="34">
        <v>206.85</v>
      </c>
      <c r="P8" s="43">
        <v>8.02</v>
      </c>
      <c r="Q8" s="130">
        <f t="shared" si="0"/>
        <v>-0.95000000000000107</v>
      </c>
    </row>
    <row r="9" spans="1:17">
      <c r="A9" s="19">
        <v>59</v>
      </c>
      <c r="B9" s="29">
        <v>6909.62</v>
      </c>
      <c r="C9" s="29">
        <v>833.2</v>
      </c>
      <c r="D9" s="69" t="s">
        <v>69</v>
      </c>
      <c r="E9" s="78">
        <v>12.06</v>
      </c>
      <c r="F9" s="79">
        <v>347.95</v>
      </c>
      <c r="G9" s="79">
        <v>5.04</v>
      </c>
      <c r="H9" s="79">
        <v>485.25</v>
      </c>
      <c r="I9" s="80">
        <v>7.02</v>
      </c>
      <c r="J9" s="60">
        <v>5699.48</v>
      </c>
      <c r="K9" s="86">
        <v>707.47</v>
      </c>
      <c r="L9" s="42">
        <v>13.2</v>
      </c>
      <c r="M9" s="34">
        <v>207.05</v>
      </c>
      <c r="N9" s="34">
        <v>4.84</v>
      </c>
      <c r="O9" s="34">
        <v>500.42</v>
      </c>
      <c r="P9" s="43">
        <v>8.36</v>
      </c>
      <c r="Q9" s="130">
        <f t="shared" si="0"/>
        <v>1.1399999999999988</v>
      </c>
    </row>
    <row r="10" spans="1:17">
      <c r="A10" s="19">
        <v>62</v>
      </c>
      <c r="B10" s="29">
        <v>2944.73</v>
      </c>
      <c r="C10" s="29">
        <v>456.2</v>
      </c>
      <c r="D10" s="69" t="s">
        <v>71</v>
      </c>
      <c r="E10" s="78">
        <v>15.49</v>
      </c>
      <c r="F10" s="79">
        <v>161.4</v>
      </c>
      <c r="G10" s="79">
        <v>5.48</v>
      </c>
      <c r="H10" s="79">
        <v>294.8</v>
      </c>
      <c r="I10" s="80">
        <v>10.01</v>
      </c>
      <c r="J10" s="60">
        <v>2967.1</v>
      </c>
      <c r="K10" s="86">
        <v>337.83</v>
      </c>
      <c r="L10" s="42">
        <v>14.87</v>
      </c>
      <c r="M10" s="34">
        <v>128.33000000000001</v>
      </c>
      <c r="N10" s="34">
        <v>5.27</v>
      </c>
      <c r="O10" s="34">
        <v>209.5</v>
      </c>
      <c r="P10" s="43">
        <v>9.6</v>
      </c>
      <c r="Q10" s="130">
        <f t="shared" si="0"/>
        <v>-0.62000000000000099</v>
      </c>
    </row>
    <row r="11" spans="1:17">
      <c r="A11" s="19">
        <v>65</v>
      </c>
      <c r="B11" s="29">
        <v>4354.72</v>
      </c>
      <c r="C11" s="29">
        <v>351.64</v>
      </c>
      <c r="D11" s="69" t="s">
        <v>73</v>
      </c>
      <c r="E11" s="78">
        <v>8.07</v>
      </c>
      <c r="F11" s="79">
        <v>132.38999999999999</v>
      </c>
      <c r="G11" s="79">
        <v>3.04</v>
      </c>
      <c r="H11" s="79">
        <v>219.25</v>
      </c>
      <c r="I11" s="80">
        <v>5.03</v>
      </c>
      <c r="J11" s="60">
        <v>4246.92</v>
      </c>
      <c r="K11" s="86">
        <v>579.25</v>
      </c>
      <c r="L11" s="42">
        <v>15.14</v>
      </c>
      <c r="M11" s="34">
        <v>154.97</v>
      </c>
      <c r="N11" s="34">
        <v>5.89</v>
      </c>
      <c r="O11" s="34">
        <v>424.28</v>
      </c>
      <c r="P11" s="43">
        <v>9.25</v>
      </c>
      <c r="Q11" s="130">
        <f t="shared" si="0"/>
        <v>7.07</v>
      </c>
    </row>
    <row r="12" spans="1:17">
      <c r="A12" s="19">
        <v>67</v>
      </c>
      <c r="B12" s="29">
        <v>5069.2299999999996</v>
      </c>
      <c r="C12" s="29">
        <v>541.35</v>
      </c>
      <c r="D12" s="69" t="s">
        <v>75</v>
      </c>
      <c r="E12" s="78">
        <v>10.68</v>
      </c>
      <c r="F12" s="79">
        <v>174</v>
      </c>
      <c r="G12" s="79">
        <v>3.43</v>
      </c>
      <c r="H12" s="79">
        <v>367.35</v>
      </c>
      <c r="I12" s="80">
        <v>7.25</v>
      </c>
      <c r="J12" s="60">
        <v>5526.81</v>
      </c>
      <c r="K12" s="86">
        <v>231.62</v>
      </c>
      <c r="L12" s="42">
        <v>6.32</v>
      </c>
      <c r="M12" s="34">
        <v>111.5</v>
      </c>
      <c r="N12" s="34">
        <v>2.85</v>
      </c>
      <c r="O12" s="34">
        <v>120.12</v>
      </c>
      <c r="P12" s="43">
        <v>3.47</v>
      </c>
      <c r="Q12" s="130">
        <f t="shared" si="0"/>
        <v>-4.3599999999999994</v>
      </c>
    </row>
    <row r="13" spans="1:17">
      <c r="A13" s="19">
        <v>69</v>
      </c>
      <c r="B13" s="29">
        <v>5023.24</v>
      </c>
      <c r="C13" s="29">
        <v>475.95</v>
      </c>
      <c r="D13" s="69" t="s">
        <v>77</v>
      </c>
      <c r="E13" s="78">
        <v>9.4700000000000006</v>
      </c>
      <c r="F13" s="79">
        <v>197.21</v>
      </c>
      <c r="G13" s="79">
        <v>3.93</v>
      </c>
      <c r="H13" s="79">
        <v>278.74</v>
      </c>
      <c r="I13" s="80">
        <v>5.55</v>
      </c>
      <c r="J13" s="60">
        <v>4186.55</v>
      </c>
      <c r="K13" s="86">
        <v>517.58000000000004</v>
      </c>
      <c r="L13" s="42">
        <v>7.94</v>
      </c>
      <c r="M13" s="34">
        <v>109.23</v>
      </c>
      <c r="N13" s="34">
        <v>3.78</v>
      </c>
      <c r="O13" s="34">
        <v>408.35</v>
      </c>
      <c r="P13" s="43">
        <v>4.17</v>
      </c>
      <c r="Q13" s="130">
        <f t="shared" si="0"/>
        <v>-1.5300000000000002</v>
      </c>
    </row>
    <row r="14" spans="1:17">
      <c r="A14" s="19">
        <v>70</v>
      </c>
      <c r="B14" s="29">
        <v>2944.95</v>
      </c>
      <c r="C14" s="29">
        <v>385.75</v>
      </c>
      <c r="D14" s="69" t="s">
        <v>79</v>
      </c>
      <c r="E14" s="78">
        <v>13.1</v>
      </c>
      <c r="F14" s="79">
        <v>76.349999999999994</v>
      </c>
      <c r="G14" s="79">
        <v>2.59</v>
      </c>
      <c r="H14" s="79">
        <v>309.39999999999998</v>
      </c>
      <c r="I14" s="80">
        <v>10.51</v>
      </c>
      <c r="J14" s="60">
        <v>2473.9299999999998</v>
      </c>
      <c r="K14" s="86">
        <v>181.45</v>
      </c>
      <c r="L14" s="42">
        <v>9.1</v>
      </c>
      <c r="M14" s="34">
        <v>44.6</v>
      </c>
      <c r="N14" s="34">
        <v>3.03</v>
      </c>
      <c r="O14" s="34">
        <v>136.85</v>
      </c>
      <c r="P14" s="43">
        <v>6.07</v>
      </c>
      <c r="Q14" s="130">
        <f t="shared" si="0"/>
        <v>-4</v>
      </c>
    </row>
    <row r="15" spans="1:17">
      <c r="A15" s="19">
        <v>71</v>
      </c>
      <c r="B15" s="29">
        <v>3799.3</v>
      </c>
      <c r="C15" s="29">
        <v>381.5</v>
      </c>
      <c r="D15" s="69" t="s">
        <v>81</v>
      </c>
      <c r="E15" s="78">
        <v>10.039999999999999</v>
      </c>
      <c r="F15" s="79">
        <v>117</v>
      </c>
      <c r="G15" s="79">
        <v>3.08</v>
      </c>
      <c r="H15" s="79">
        <v>264.5</v>
      </c>
      <c r="I15" s="80">
        <v>6.96</v>
      </c>
      <c r="J15" s="60">
        <v>3256.49</v>
      </c>
      <c r="K15" s="86">
        <v>330.71</v>
      </c>
      <c r="L15" s="42">
        <v>8.58</v>
      </c>
      <c r="M15" s="34">
        <v>94.4</v>
      </c>
      <c r="N15" s="34">
        <v>2.68</v>
      </c>
      <c r="O15" s="34">
        <v>236.31</v>
      </c>
      <c r="P15" s="43">
        <v>5.91</v>
      </c>
      <c r="Q15" s="130">
        <f t="shared" si="0"/>
        <v>-1.4599999999999991</v>
      </c>
    </row>
    <row r="16" spans="1:17">
      <c r="A16" s="19">
        <v>74</v>
      </c>
      <c r="B16" s="29">
        <v>1143.5999999999999</v>
      </c>
      <c r="C16" s="29">
        <v>206.2</v>
      </c>
      <c r="D16" s="69" t="s">
        <v>83</v>
      </c>
      <c r="E16" s="78">
        <v>18.03</v>
      </c>
      <c r="F16" s="79">
        <v>57.7</v>
      </c>
      <c r="G16" s="79">
        <v>5.05</v>
      </c>
      <c r="H16" s="79">
        <v>148.5</v>
      </c>
      <c r="I16" s="80">
        <v>12.99</v>
      </c>
      <c r="J16" s="60">
        <v>1098.81</v>
      </c>
      <c r="K16" s="86">
        <v>116.4</v>
      </c>
      <c r="L16" s="42">
        <v>12.7</v>
      </c>
      <c r="M16" s="34">
        <v>53.7</v>
      </c>
      <c r="N16" s="34">
        <v>3.99</v>
      </c>
      <c r="O16" s="34">
        <v>62.7</v>
      </c>
      <c r="P16" s="43">
        <v>8.6999999999999993</v>
      </c>
      <c r="Q16" s="130">
        <f t="shared" si="0"/>
        <v>-5.3300000000000018</v>
      </c>
    </row>
    <row r="17" spans="1:17">
      <c r="A17" s="19">
        <v>75</v>
      </c>
      <c r="B17" s="29">
        <v>843</v>
      </c>
      <c r="C17" s="29">
        <v>56.5</v>
      </c>
      <c r="D17" s="70" t="s">
        <v>85</v>
      </c>
      <c r="E17" s="78">
        <v>6.7</v>
      </c>
      <c r="F17" s="79">
        <v>35</v>
      </c>
      <c r="G17" s="79">
        <v>4.1500000000000004</v>
      </c>
      <c r="H17" s="79">
        <v>21.5</v>
      </c>
      <c r="I17" s="80">
        <v>2.5499999999999998</v>
      </c>
      <c r="J17" s="60">
        <v>808</v>
      </c>
      <c r="K17" s="86">
        <v>151</v>
      </c>
      <c r="L17" s="42">
        <v>4.59</v>
      </c>
      <c r="M17" s="34">
        <v>15</v>
      </c>
      <c r="N17" s="34">
        <v>3.18</v>
      </c>
      <c r="O17" s="34">
        <v>136</v>
      </c>
      <c r="P17" s="43">
        <v>1.41</v>
      </c>
      <c r="Q17" s="130">
        <f t="shared" si="0"/>
        <v>-2.1100000000000003</v>
      </c>
    </row>
    <row r="18" spans="1:17" s="67" customFormat="1" ht="15.75" thickBot="1">
      <c r="A18" s="28"/>
      <c r="B18" s="82">
        <f>SUM(B3:B17)</f>
        <v>56090.05</v>
      </c>
      <c r="C18" s="82">
        <f t="shared" ref="C18:O18" si="1">SUM(C3:C17)</f>
        <v>6345.34</v>
      </c>
      <c r="D18" s="83"/>
      <c r="E18" s="81">
        <f>C18*100/B18</f>
        <v>11.312772942794666</v>
      </c>
      <c r="F18" s="87">
        <f t="shared" si="1"/>
        <v>2088.7099999999996</v>
      </c>
      <c r="G18" s="87">
        <f>F18*100/B18</f>
        <v>3.7238511999900155</v>
      </c>
      <c r="H18" s="87">
        <f t="shared" si="1"/>
        <v>4256.6399999999994</v>
      </c>
      <c r="I18" s="88">
        <f>H18*100/B18</f>
        <v>7.5889395712786838</v>
      </c>
      <c r="J18" s="84">
        <f t="shared" si="1"/>
        <v>50477.469999999994</v>
      </c>
      <c r="K18" s="83">
        <f t="shared" si="1"/>
        <v>5232.9299999999994</v>
      </c>
      <c r="L18" s="89">
        <v>11.18</v>
      </c>
      <c r="M18" s="65">
        <f t="shared" si="1"/>
        <v>1602.07</v>
      </c>
      <c r="N18" s="65">
        <v>3.81</v>
      </c>
      <c r="O18" s="65">
        <f t="shared" si="1"/>
        <v>3630.8699999999994</v>
      </c>
      <c r="P18" s="66">
        <v>7.37</v>
      </c>
      <c r="Q18" s="130">
        <f t="shared" si="0"/>
        <v>-0.13277294279466645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DPS0010 - sykefravær aggregert</vt:lpstr>
      <vt:lpstr>Barnehager</vt:lpstr>
      <vt:lpstr>Hjembaserte tjenester</vt:lpstr>
      <vt:lpstr>NAV-ansatte</vt:lpstr>
      <vt:lpstr>Barnevern</vt:lpstr>
      <vt:lpstr>Ark5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Engine</dc:creator>
  <cp:lastModifiedBy>Tamar Luise Osvik Stronegger</cp:lastModifiedBy>
  <dcterms:created xsi:type="dcterms:W3CDTF">2017-04-25T10:29:52Z</dcterms:created>
  <dcterms:modified xsi:type="dcterms:W3CDTF">2018-08-02T08:05:55Z</dcterms:modified>
</cp:coreProperties>
</file>