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workbookProtection workbookPassword="C8C7" lockStructure="1"/>
  <bookViews>
    <workbookView xWindow="-15" yWindow="180" windowWidth="11700" windowHeight="6735" tabRatio="852"/>
  </bookViews>
  <sheets>
    <sheet name="MALT3-2015A.XLS" sheetId="1" r:id="rId1"/>
    <sheet name="MAL2014B.XLS" sheetId="2" state="hidden" r:id="rId2"/>
    <sheet name="Befolkning pr. 01.01.2015" sheetId="63" r:id="rId3"/>
  </sheets>
  <externalReferences>
    <externalReference r:id="rId4"/>
  </externalReferences>
  <definedNames>
    <definedName name="_xlnm._FilterDatabase" localSheetId="1" hidden="1">MAL2014B.XLS!$A$1:$D$15</definedName>
    <definedName name="_xlnm._FilterDatabase" localSheetId="0" hidden="1">'MALT3-2015A.XLS'!$A$2:$A$1484</definedName>
    <definedName name="Fomr1">MAL2014B.XLS!$B$2:$B$370</definedName>
    <definedName name="Fomr2A">MAL2014B.XLS!$B$371:$B$577</definedName>
    <definedName name="Fomr2B">MAL2014B.XLS!$B$583:$B$1003</definedName>
    <definedName name="Fomr3">MAL2014B.XLS!$B$1004:$B$1862</definedName>
    <definedName name="Fomr4">MAL2014B.XLS!$B$1863:$B$1905</definedName>
    <definedName name="Prognose">MAL2014B.XLS!$B$1906:$B$2014</definedName>
    <definedName name="tall">MAL2014B.XLS!$C$2:$C$1904</definedName>
    <definedName name="_xlnm.Print_Area" localSheetId="0">'MALT3-2015A.XLS'!$B$1:$L$1479</definedName>
  </definedNames>
  <calcPr calcId="145621"/>
</workbook>
</file>

<file path=xl/calcChain.xml><?xml version="1.0" encoding="utf-8"?>
<calcChain xmlns="http://schemas.openxmlformats.org/spreadsheetml/2006/main">
  <c r="D67" i="2" l="1"/>
  <c r="C67" i="2"/>
  <c r="D47" i="2"/>
  <c r="C47" i="2"/>
  <c r="D362" i="2"/>
  <c r="D360" i="2"/>
  <c r="D356" i="2"/>
  <c r="D355" i="2"/>
  <c r="D354" i="2"/>
  <c r="D353" i="2"/>
  <c r="D351" i="2"/>
  <c r="D350" i="2"/>
  <c r="D349" i="2"/>
  <c r="D348" i="2"/>
  <c r="C362" i="2"/>
  <c r="C360" i="2"/>
  <c r="C356" i="2"/>
  <c r="C355" i="2"/>
  <c r="C354" i="2"/>
  <c r="C353" i="2"/>
  <c r="C351" i="2"/>
  <c r="C350" i="2"/>
  <c r="C349" i="2"/>
  <c r="C348" i="2"/>
  <c r="B1125" i="1" l="1"/>
  <c r="B1202" i="1" l="1"/>
  <c r="B1059" i="1"/>
  <c r="B869" i="1"/>
  <c r="B841" i="1"/>
  <c r="B813" i="1"/>
  <c r="B785" i="1"/>
  <c r="K397" i="1"/>
  <c r="B332" i="1"/>
  <c r="J324" i="1"/>
  <c r="J323" i="1"/>
  <c r="B222" i="1"/>
  <c r="D611" i="2" l="1"/>
  <c r="D609" i="2"/>
  <c r="D608" i="2"/>
  <c r="D607" i="2"/>
  <c r="D606" i="2"/>
  <c r="D605" i="2"/>
  <c r="D604" i="2"/>
  <c r="C611" i="2"/>
  <c r="C609" i="2"/>
  <c r="C608" i="2"/>
  <c r="C607" i="2"/>
  <c r="C606" i="2"/>
  <c r="C605" i="2"/>
  <c r="C604" i="2"/>
  <c r="G489" i="1"/>
  <c r="C610" i="2" s="1"/>
  <c r="D610" i="2" l="1"/>
  <c r="D1130" i="2"/>
  <c r="D1129" i="2"/>
  <c r="C1130" i="2"/>
  <c r="C1129" i="2"/>
  <c r="J1098" i="1" l="1"/>
  <c r="J1097" i="1"/>
  <c r="D1730" i="2" l="1"/>
  <c r="D1731" i="2"/>
  <c r="D1732" i="2"/>
  <c r="D1734" i="2"/>
  <c r="D1735" i="2"/>
  <c r="D1736" i="2"/>
  <c r="D1737" i="2"/>
  <c r="D1738" i="2"/>
  <c r="D1741" i="2"/>
  <c r="D1729" i="2"/>
  <c r="C1730" i="2"/>
  <c r="C1731" i="2"/>
  <c r="C1732" i="2"/>
  <c r="C1734" i="2"/>
  <c r="C1735" i="2"/>
  <c r="C1736" i="2"/>
  <c r="C1737" i="2"/>
  <c r="C1738" i="2"/>
  <c r="C1741" i="2"/>
  <c r="C1729" i="2"/>
  <c r="D1728" i="2"/>
  <c r="C1728" i="2"/>
  <c r="J1214" i="1"/>
  <c r="D1739" i="2" s="1"/>
  <c r="J1208" i="1"/>
  <c r="D1733" i="2" s="1"/>
  <c r="C1733" i="2" l="1"/>
  <c r="C1739" i="2"/>
  <c r="J1215" i="1"/>
  <c r="D1533" i="2"/>
  <c r="D1532" i="2"/>
  <c r="D1531" i="2"/>
  <c r="D1530" i="2"/>
  <c r="D1529" i="2"/>
  <c r="D1528" i="2"/>
  <c r="D1527" i="2"/>
  <c r="C1528" i="2"/>
  <c r="C1529" i="2"/>
  <c r="C1530" i="2"/>
  <c r="C1531" i="2"/>
  <c r="C1532" i="2"/>
  <c r="C1533" i="2"/>
  <c r="C1527" i="2"/>
  <c r="D1513" i="2"/>
  <c r="D1512" i="2"/>
  <c r="D1511" i="2"/>
  <c r="D1510" i="2"/>
  <c r="D1509" i="2"/>
  <c r="D1508" i="2"/>
  <c r="D1507" i="2"/>
  <c r="C1508" i="2"/>
  <c r="C1509" i="2"/>
  <c r="C1510" i="2"/>
  <c r="C1511" i="2"/>
  <c r="C1512" i="2"/>
  <c r="C1513" i="2"/>
  <c r="C1507" i="2"/>
  <c r="D1503" i="2"/>
  <c r="D1502" i="2"/>
  <c r="D1501" i="2"/>
  <c r="D1500" i="2"/>
  <c r="D1499" i="2"/>
  <c r="D1498" i="2"/>
  <c r="D1497" i="2"/>
  <c r="C1498" i="2"/>
  <c r="C1499" i="2"/>
  <c r="C1500" i="2"/>
  <c r="C1501" i="2"/>
  <c r="C1502" i="2"/>
  <c r="C1503" i="2"/>
  <c r="C1497" i="2"/>
  <c r="D1493" i="2"/>
  <c r="D1492" i="2"/>
  <c r="D1491" i="2"/>
  <c r="D1490" i="2"/>
  <c r="D1489" i="2"/>
  <c r="D1488" i="2"/>
  <c r="D1487" i="2"/>
  <c r="C1488" i="2"/>
  <c r="C1489" i="2"/>
  <c r="C1490" i="2"/>
  <c r="C1491" i="2"/>
  <c r="C1492" i="2"/>
  <c r="C1493" i="2"/>
  <c r="C1487" i="2"/>
  <c r="D1740" i="2" l="1"/>
  <c r="C1740" i="2"/>
  <c r="J1083" i="1"/>
  <c r="H1083" i="1"/>
  <c r="G1083" i="1"/>
  <c r="F1083" i="1"/>
  <c r="J1082" i="1"/>
  <c r="H1082" i="1"/>
  <c r="G1082" i="1"/>
  <c r="F1082" i="1"/>
  <c r="I1081" i="1"/>
  <c r="I1080" i="1"/>
  <c r="I1079" i="1"/>
  <c r="I1078" i="1"/>
  <c r="I1077" i="1"/>
  <c r="I1076" i="1"/>
  <c r="I1075" i="1"/>
  <c r="D1522" i="2" l="1"/>
  <c r="C1522" i="2"/>
  <c r="C1514" i="2"/>
  <c r="D1514" i="2"/>
  <c r="D1515" i="2"/>
  <c r="C1515" i="2"/>
  <c r="C1523" i="2"/>
  <c r="D1523" i="2"/>
  <c r="D1494" i="2"/>
  <c r="C1494" i="2"/>
  <c r="D1495" i="2"/>
  <c r="C1495" i="2"/>
  <c r="D1504" i="2"/>
  <c r="C1504" i="2"/>
  <c r="D1505" i="2"/>
  <c r="C1505" i="2"/>
  <c r="D1534" i="2"/>
  <c r="C1534" i="2"/>
  <c r="D1535" i="2"/>
  <c r="C1535" i="2"/>
  <c r="D1517" i="2"/>
  <c r="C1517" i="2"/>
  <c r="D1518" i="2"/>
  <c r="C1518" i="2"/>
  <c r="I1083" i="1"/>
  <c r="D1520" i="2"/>
  <c r="C1520" i="2"/>
  <c r="D1521" i="2"/>
  <c r="C1521" i="2"/>
  <c r="D1519" i="2"/>
  <c r="C1519" i="2"/>
  <c r="I1082" i="1"/>
  <c r="C1524" i="2" l="1"/>
  <c r="D1524" i="2"/>
  <c r="C1525" i="2"/>
  <c r="D1525" i="2"/>
  <c r="B20" i="63"/>
  <c r="B19" i="63"/>
  <c r="B18" i="63"/>
  <c r="B17" i="63"/>
  <c r="B16" i="63"/>
  <c r="B15" i="63"/>
  <c r="B14" i="63"/>
  <c r="B13" i="63"/>
  <c r="B12" i="63"/>
  <c r="B11" i="63"/>
  <c r="B10" i="63"/>
  <c r="B9" i="63"/>
  <c r="B8" i="63"/>
  <c r="B7" i="63"/>
  <c r="B6" i="63"/>
  <c r="B5" i="63"/>
  <c r="R4" i="63"/>
  <c r="Q4" i="63"/>
  <c r="P4" i="63"/>
  <c r="O4" i="63"/>
  <c r="N4" i="63"/>
  <c r="M4" i="63"/>
  <c r="L4" i="63"/>
  <c r="K4" i="63"/>
  <c r="J4" i="63"/>
  <c r="I4" i="63"/>
  <c r="H4" i="63"/>
  <c r="G4" i="63"/>
  <c r="F4" i="63"/>
  <c r="E4" i="63"/>
  <c r="D4" i="63"/>
  <c r="C4" i="63"/>
  <c r="B4" i="63" l="1"/>
  <c r="D1570" i="2" l="1"/>
  <c r="D1569" i="2"/>
  <c r="D1568" i="2"/>
  <c r="C1570" i="2"/>
  <c r="C1569" i="2"/>
  <c r="C1568" i="2"/>
  <c r="B1570" i="2"/>
  <c r="B1569" i="2"/>
  <c r="B1568" i="2"/>
  <c r="H1115" i="1" l="1"/>
  <c r="H1114" i="1"/>
  <c r="H1110" i="1"/>
  <c r="B1111" i="1"/>
  <c r="B1113" i="1"/>
  <c r="B1112" i="1"/>
  <c r="D1571" i="2" l="1"/>
  <c r="C1571" i="2"/>
  <c r="C1572" i="2"/>
  <c r="D1572" i="2"/>
  <c r="E563" i="1"/>
  <c r="D83" i="2" l="1"/>
  <c r="C83" i="2"/>
  <c r="D82" i="2"/>
  <c r="C82" i="2"/>
  <c r="D81" i="2"/>
  <c r="C81" i="2"/>
  <c r="D80" i="2"/>
  <c r="C80" i="2"/>
  <c r="D79" i="2"/>
  <c r="C79" i="2"/>
  <c r="D75" i="2"/>
  <c r="D74" i="2"/>
  <c r="C75" i="2"/>
  <c r="C74" i="2"/>
  <c r="B78" i="2"/>
  <c r="D24" i="2" l="1"/>
  <c r="D23" i="2"/>
  <c r="C24" i="2"/>
  <c r="C23" i="2"/>
  <c r="D20" i="2"/>
  <c r="D19" i="2"/>
  <c r="D18" i="2"/>
  <c r="C20" i="2"/>
  <c r="C19" i="2"/>
  <c r="C18" i="2"/>
  <c r="D25" i="2" l="1"/>
  <c r="C25" i="2"/>
  <c r="D1619" i="2"/>
  <c r="D1618" i="2"/>
  <c r="C1619" i="2"/>
  <c r="C1618" i="2"/>
  <c r="D1597" i="2" l="1"/>
  <c r="C1597" i="2"/>
  <c r="D1596" i="2"/>
  <c r="C1596" i="2"/>
  <c r="I603" i="1" l="1"/>
  <c r="I602" i="1"/>
  <c r="D1126" i="2" l="1"/>
  <c r="C1126" i="2"/>
  <c r="D1125" i="2"/>
  <c r="C1125" i="2"/>
  <c r="D1124" i="2"/>
  <c r="C1124" i="2"/>
  <c r="D1123" i="2"/>
  <c r="C1123" i="2"/>
  <c r="D1120" i="2"/>
  <c r="C1120" i="2"/>
  <c r="D1119" i="2"/>
  <c r="C1119" i="2"/>
  <c r="D1116" i="2"/>
  <c r="C1116" i="2"/>
  <c r="D1115" i="2"/>
  <c r="C1115" i="2"/>
  <c r="D1112" i="2"/>
  <c r="C1112" i="2"/>
  <c r="D1111" i="2"/>
  <c r="C1111" i="2"/>
  <c r="D1110" i="2"/>
  <c r="C1110" i="2"/>
  <c r="D1109" i="2"/>
  <c r="C1109" i="2"/>
  <c r="D1106" i="2"/>
  <c r="C1106" i="2"/>
  <c r="D1105" i="2"/>
  <c r="C1105" i="2"/>
  <c r="D1114" i="2"/>
  <c r="C1114" i="2"/>
  <c r="D1108" i="2"/>
  <c r="C1108" i="2"/>
  <c r="D1481" i="2"/>
  <c r="C1481" i="2"/>
  <c r="D1480" i="2"/>
  <c r="C1480" i="2"/>
  <c r="D1461" i="2"/>
  <c r="C1461" i="2"/>
  <c r="D1460" i="2"/>
  <c r="C1460" i="2"/>
  <c r="D1451" i="2"/>
  <c r="C1451" i="2"/>
  <c r="D1450" i="2"/>
  <c r="C1450" i="2"/>
  <c r="D1441" i="2"/>
  <c r="C1441" i="2"/>
  <c r="D1440" i="2"/>
  <c r="C1440" i="2"/>
  <c r="I1065" i="1" l="1"/>
  <c r="L797" i="1"/>
  <c r="L796" i="1"/>
  <c r="L791" i="1"/>
  <c r="L792" i="1"/>
  <c r="L793" i="1"/>
  <c r="L790" i="1"/>
  <c r="L787" i="1"/>
  <c r="L786" i="1"/>
  <c r="K798" i="1"/>
  <c r="K794" i="1"/>
  <c r="K788" i="1"/>
  <c r="K806" i="1" l="1"/>
  <c r="K809" i="1"/>
  <c r="D1121" i="2"/>
  <c r="C1121" i="2"/>
  <c r="D1134" i="2"/>
  <c r="C1134" i="2"/>
  <c r="C1138" i="2"/>
  <c r="D1138" i="2"/>
  <c r="C1127" i="2"/>
  <c r="D1127" i="2"/>
  <c r="D1137" i="2"/>
  <c r="C1137" i="2"/>
  <c r="C1143" i="2"/>
  <c r="D1143" i="2"/>
  <c r="D1131" i="2"/>
  <c r="C1131" i="2"/>
  <c r="C1140" i="2"/>
  <c r="D1140" i="2"/>
  <c r="D1144" i="2"/>
  <c r="C1144" i="2"/>
  <c r="C1133" i="2"/>
  <c r="D1133" i="2"/>
  <c r="D1139" i="2"/>
  <c r="C1139" i="2"/>
  <c r="C1470" i="2"/>
  <c r="D1470" i="2"/>
  <c r="C806" i="2"/>
  <c r="H695" i="1" l="1"/>
  <c r="H692" i="1"/>
  <c r="H689" i="1"/>
  <c r="B827" i="2" l="1"/>
  <c r="C990" i="2"/>
  <c r="C991" i="2"/>
  <c r="C992" i="2"/>
  <c r="C993" i="2"/>
  <c r="C994" i="2"/>
  <c r="C995" i="2"/>
  <c r="C996" i="2"/>
  <c r="C997" i="2"/>
  <c r="C989" i="2"/>
  <c r="C980" i="2"/>
  <c r="C981" i="2"/>
  <c r="C982" i="2"/>
  <c r="C983" i="2"/>
  <c r="C984" i="2"/>
  <c r="C985" i="2"/>
  <c r="C986" i="2"/>
  <c r="C987" i="2"/>
  <c r="C979" i="2"/>
  <c r="C970" i="2"/>
  <c r="C971" i="2"/>
  <c r="C972" i="2"/>
  <c r="C973" i="2"/>
  <c r="C974" i="2"/>
  <c r="C975" i="2"/>
  <c r="C976" i="2"/>
  <c r="C977" i="2"/>
  <c r="C969" i="2"/>
  <c r="C956" i="2"/>
  <c r="C957" i="2"/>
  <c r="C958" i="2"/>
  <c r="C959" i="2"/>
  <c r="C960" i="2"/>
  <c r="C961" i="2"/>
  <c r="C962" i="2"/>
  <c r="C963" i="2"/>
  <c r="C955" i="2"/>
  <c r="C947" i="2"/>
  <c r="C948" i="2"/>
  <c r="C949" i="2"/>
  <c r="C950" i="2"/>
  <c r="C951" i="2"/>
  <c r="C946" i="2"/>
  <c r="C922" i="2"/>
  <c r="C923" i="2"/>
  <c r="C924" i="2"/>
  <c r="C925" i="2"/>
  <c r="C926" i="2"/>
  <c r="C927" i="2"/>
  <c r="C928" i="2"/>
  <c r="C929" i="2"/>
  <c r="C930" i="2"/>
  <c r="C931" i="2"/>
  <c r="C932" i="2"/>
  <c r="C933" i="2"/>
  <c r="C934" i="2"/>
  <c r="C935" i="2"/>
  <c r="C936" i="2"/>
  <c r="C937" i="2"/>
  <c r="C938" i="2"/>
  <c r="C939" i="2"/>
  <c r="C940" i="2"/>
  <c r="C941" i="2"/>
  <c r="C921" i="2"/>
  <c r="C903" i="2"/>
  <c r="C906" i="2"/>
  <c r="C909" i="2"/>
  <c r="C912" i="2"/>
  <c r="C915" i="2"/>
  <c r="C918" i="2"/>
  <c r="C876" i="2"/>
  <c r="C877" i="2"/>
  <c r="C878" i="2"/>
  <c r="C879" i="2"/>
  <c r="C880" i="2"/>
  <c r="C881" i="2"/>
  <c r="C882" i="2"/>
  <c r="C883" i="2"/>
  <c r="C884" i="2"/>
  <c r="C885" i="2"/>
  <c r="C886" i="2"/>
  <c r="C887" i="2"/>
  <c r="C888" i="2"/>
  <c r="C889" i="2"/>
  <c r="C890" i="2"/>
  <c r="C891" i="2"/>
  <c r="C892" i="2"/>
  <c r="C893" i="2"/>
  <c r="C894" i="2"/>
  <c r="C895" i="2"/>
  <c r="C875" i="2"/>
  <c r="C853" i="2"/>
  <c r="C854" i="2"/>
  <c r="C855" i="2"/>
  <c r="C856" i="2"/>
  <c r="C857" i="2"/>
  <c r="C858" i="2"/>
  <c r="C859" i="2"/>
  <c r="C860" i="2"/>
  <c r="C861" i="2"/>
  <c r="C862" i="2"/>
  <c r="C863" i="2"/>
  <c r="C864" i="2"/>
  <c r="C865" i="2"/>
  <c r="C866" i="2"/>
  <c r="C867" i="2"/>
  <c r="C868" i="2"/>
  <c r="C869" i="2"/>
  <c r="C870" i="2"/>
  <c r="C871" i="2"/>
  <c r="C872" i="2"/>
  <c r="C852" i="2"/>
  <c r="C830" i="2"/>
  <c r="C831" i="2"/>
  <c r="C832" i="2"/>
  <c r="C833" i="2"/>
  <c r="C834" i="2"/>
  <c r="C835" i="2"/>
  <c r="C836" i="2"/>
  <c r="C837" i="2"/>
  <c r="C838" i="2"/>
  <c r="C839" i="2"/>
  <c r="C840" i="2"/>
  <c r="C841" i="2"/>
  <c r="C842" i="2"/>
  <c r="C843" i="2"/>
  <c r="C844" i="2"/>
  <c r="C845" i="2"/>
  <c r="C846" i="2"/>
  <c r="C847" i="2"/>
  <c r="C848" i="2"/>
  <c r="C849" i="2"/>
  <c r="C829" i="2"/>
  <c r="C809" i="2"/>
  <c r="C810" i="2"/>
  <c r="C811" i="2"/>
  <c r="C812" i="2"/>
  <c r="C813" i="2"/>
  <c r="C814" i="2"/>
  <c r="C815" i="2"/>
  <c r="C816" i="2"/>
  <c r="C817" i="2"/>
  <c r="C818" i="2"/>
  <c r="C819" i="2"/>
  <c r="C820" i="2"/>
  <c r="C821" i="2"/>
  <c r="C822" i="2"/>
  <c r="C823" i="2"/>
  <c r="C824" i="2"/>
  <c r="C825" i="2"/>
  <c r="C826" i="2"/>
  <c r="C808" i="2"/>
  <c r="C807" i="2"/>
  <c r="F927" i="1" l="1"/>
  <c r="F928" i="1" s="1"/>
  <c r="E927" i="1"/>
  <c r="E928" i="1" s="1"/>
  <c r="D1293" i="2" l="1"/>
  <c r="C1293" i="2"/>
  <c r="D1284" i="2"/>
  <c r="C1284" i="2"/>
  <c r="C376" i="2"/>
  <c r="E939" i="1" l="1"/>
  <c r="D1267" i="2" s="1"/>
  <c r="D1271" i="2"/>
  <c r="D1266" i="2"/>
  <c r="D1265" i="2"/>
  <c r="D1264" i="2"/>
  <c r="D1263" i="2"/>
  <c r="D1262" i="2"/>
  <c r="C1271" i="2"/>
  <c r="C1263" i="2"/>
  <c r="C1264" i="2"/>
  <c r="C1265" i="2"/>
  <c r="C1266" i="2"/>
  <c r="C1262" i="2"/>
  <c r="D1791" i="2"/>
  <c r="C1791" i="2"/>
  <c r="C1267" i="2" l="1"/>
  <c r="F908" i="1"/>
  <c r="C684" i="1"/>
  <c r="T6" i="63" l="1"/>
  <c r="T7" i="63"/>
  <c r="T8" i="63"/>
  <c r="T9" i="63"/>
  <c r="T10" i="63"/>
  <c r="T11" i="63"/>
  <c r="T12" i="63"/>
  <c r="T13" i="63"/>
  <c r="T14" i="63"/>
  <c r="T15" i="63"/>
  <c r="T16" i="63"/>
  <c r="T17" i="63"/>
  <c r="T18" i="63"/>
  <c r="T19" i="63"/>
  <c r="T20" i="63"/>
  <c r="T5" i="63"/>
  <c r="T4" i="63"/>
  <c r="E645" i="1"/>
  <c r="D1779" i="2" l="1"/>
  <c r="C1779" i="2"/>
  <c r="D1254" i="2" l="1"/>
  <c r="C1254" i="2"/>
  <c r="B1254" i="2"/>
  <c r="D1245" i="2"/>
  <c r="C1245" i="2"/>
  <c r="B1245" i="2"/>
  <c r="B778" i="2" l="1"/>
  <c r="B762" i="2"/>
  <c r="B746" i="2"/>
  <c r="B692" i="2"/>
  <c r="D579" i="2"/>
  <c r="D580" i="2"/>
  <c r="C580" i="2"/>
  <c r="C579" i="2"/>
  <c r="B584" i="2"/>
  <c r="K625" i="1"/>
  <c r="I1455" i="1" l="1"/>
  <c r="C11" i="2" l="1"/>
  <c r="D739" i="2" l="1"/>
  <c r="D738" i="2"/>
  <c r="D737" i="2"/>
  <c r="D735" i="2"/>
  <c r="D734" i="2"/>
  <c r="D732" i="2"/>
  <c r="D731" i="2"/>
  <c r="D730" i="2"/>
  <c r="D729" i="2"/>
  <c r="D728" i="2"/>
  <c r="D726" i="2"/>
  <c r="D725" i="2"/>
  <c r="D724" i="2"/>
  <c r="D723" i="2"/>
  <c r="D722" i="2"/>
  <c r="D721" i="2"/>
  <c r="D719" i="2"/>
  <c r="D718" i="2"/>
  <c r="D717" i="2"/>
  <c r="D716" i="2"/>
  <c r="D715" i="2"/>
  <c r="D714" i="2"/>
  <c r="D713" i="2"/>
  <c r="D712" i="2"/>
  <c r="D711" i="2"/>
  <c r="D709" i="2"/>
  <c r="D701" i="2"/>
  <c r="D699" i="2"/>
  <c r="D698" i="2"/>
  <c r="D697" i="2"/>
  <c r="D695" i="2"/>
  <c r="D694" i="2"/>
  <c r="J625" i="1" l="1"/>
  <c r="I625" i="1"/>
  <c r="J1067" i="1" l="1"/>
  <c r="C1920" i="2" l="1"/>
  <c r="C1921" i="2"/>
  <c r="C1919" i="2"/>
  <c r="C1916" i="2"/>
  <c r="C1917" i="2"/>
  <c r="C1915" i="2"/>
  <c r="D799" i="2"/>
  <c r="D798" i="2"/>
  <c r="D796" i="2"/>
  <c r="D795" i="2"/>
  <c r="C798" i="2"/>
  <c r="C799" i="2"/>
  <c r="C796" i="2"/>
  <c r="C795" i="2"/>
  <c r="D791" i="2"/>
  <c r="D790" i="2"/>
  <c r="D789" i="2"/>
  <c r="D787" i="2"/>
  <c r="D786" i="2"/>
  <c r="D785" i="2"/>
  <c r="D784" i="2"/>
  <c r="D783" i="2"/>
  <c r="D782" i="2"/>
  <c r="D781" i="2"/>
  <c r="D780" i="2"/>
  <c r="D779" i="2"/>
  <c r="C780" i="2"/>
  <c r="C781" i="2"/>
  <c r="C782" i="2"/>
  <c r="C783" i="2"/>
  <c r="C784" i="2"/>
  <c r="C785" i="2"/>
  <c r="C786" i="2"/>
  <c r="C787" i="2"/>
  <c r="C789" i="2"/>
  <c r="C790" i="2"/>
  <c r="C791" i="2"/>
  <c r="C779" i="2"/>
  <c r="D775" i="2" l="1"/>
  <c r="D774" i="2"/>
  <c r="D773" i="2"/>
  <c r="D771" i="2"/>
  <c r="D770" i="2"/>
  <c r="D769" i="2"/>
  <c r="D768" i="2"/>
  <c r="D767" i="2"/>
  <c r="D766" i="2"/>
  <c r="D765" i="2"/>
  <c r="D764" i="2"/>
  <c r="D763" i="2"/>
  <c r="C764" i="2"/>
  <c r="C765" i="2"/>
  <c r="C766" i="2"/>
  <c r="C767" i="2"/>
  <c r="C768" i="2"/>
  <c r="C769" i="2"/>
  <c r="C770" i="2"/>
  <c r="C771" i="2"/>
  <c r="C773" i="2"/>
  <c r="C774" i="2"/>
  <c r="C775" i="2"/>
  <c r="C763" i="2"/>
  <c r="D759" i="2"/>
  <c r="D758" i="2"/>
  <c r="D757" i="2"/>
  <c r="D755" i="2"/>
  <c r="D754" i="2"/>
  <c r="D753" i="2"/>
  <c r="D752" i="2"/>
  <c r="D751" i="2"/>
  <c r="D750" i="2"/>
  <c r="D749" i="2"/>
  <c r="D748" i="2"/>
  <c r="D747" i="2"/>
  <c r="C748" i="2"/>
  <c r="C749" i="2"/>
  <c r="C750" i="2"/>
  <c r="C751" i="2"/>
  <c r="C752" i="2"/>
  <c r="C753" i="2"/>
  <c r="C754" i="2"/>
  <c r="C755" i="2"/>
  <c r="C757" i="2"/>
  <c r="C758" i="2"/>
  <c r="C759" i="2"/>
  <c r="C747" i="2"/>
  <c r="C778" i="2"/>
  <c r="C762" i="2"/>
  <c r="C746" i="2"/>
  <c r="C709" i="2"/>
  <c r="C711" i="2"/>
  <c r="C712" i="2"/>
  <c r="C713" i="2"/>
  <c r="C714" i="2"/>
  <c r="C715" i="2"/>
  <c r="C716" i="2"/>
  <c r="C717" i="2"/>
  <c r="C718" i="2"/>
  <c r="C719" i="2"/>
  <c r="C721" i="2"/>
  <c r="C722" i="2"/>
  <c r="C723" i="2"/>
  <c r="C724" i="2"/>
  <c r="C725" i="2"/>
  <c r="C726" i="2"/>
  <c r="C728" i="2"/>
  <c r="C729" i="2"/>
  <c r="C730" i="2"/>
  <c r="C731" i="2"/>
  <c r="C732" i="2"/>
  <c r="C734" i="2"/>
  <c r="C735" i="2"/>
  <c r="C737" i="2"/>
  <c r="C738" i="2"/>
  <c r="C739" i="2"/>
  <c r="C695" i="2"/>
  <c r="C697" i="2"/>
  <c r="C698" i="2"/>
  <c r="C699" i="2"/>
  <c r="C701" i="2"/>
  <c r="C694" i="2"/>
  <c r="B687" i="2"/>
  <c r="C140" i="2"/>
  <c r="C118" i="2"/>
  <c r="C117" i="2"/>
  <c r="C103" i="2"/>
  <c r="C102" i="2"/>
  <c r="C101" i="2"/>
  <c r="C100" i="2"/>
  <c r="C96" i="2"/>
  <c r="C95" i="2"/>
  <c r="C94" i="2"/>
  <c r="C93" i="2"/>
  <c r="D70" i="2"/>
  <c r="D69" i="2"/>
  <c r="D68" i="2"/>
  <c r="D66" i="2"/>
  <c r="D64" i="2"/>
  <c r="D63" i="2"/>
  <c r="D62" i="2"/>
  <c r="D61" i="2"/>
  <c r="D60" i="2"/>
  <c r="D59" i="2"/>
  <c r="D57" i="2"/>
  <c r="D56" i="2"/>
  <c r="D55" i="2"/>
  <c r="D50" i="2"/>
  <c r="D49" i="2"/>
  <c r="D48" i="2"/>
  <c r="D46" i="2"/>
  <c r="D44" i="2"/>
  <c r="D43" i="2"/>
  <c r="D42" i="2"/>
  <c r="D41" i="2"/>
  <c r="D40" i="2"/>
  <c r="D39" i="2"/>
  <c r="D37" i="2"/>
  <c r="D36" i="2"/>
  <c r="D35" i="2"/>
  <c r="C56" i="2"/>
  <c r="C57" i="2"/>
  <c r="C59" i="2"/>
  <c r="C60" i="2"/>
  <c r="C61" i="2"/>
  <c r="C62" i="2"/>
  <c r="C63" i="2"/>
  <c r="C64" i="2"/>
  <c r="C66" i="2"/>
  <c r="C68" i="2"/>
  <c r="C69" i="2"/>
  <c r="C70" i="2"/>
  <c r="C55" i="2"/>
  <c r="C41" i="2"/>
  <c r="C42" i="2"/>
  <c r="C43" i="2"/>
  <c r="C44" i="2"/>
  <c r="C46" i="2"/>
  <c r="C48" i="2"/>
  <c r="C49" i="2"/>
  <c r="C50" i="2"/>
  <c r="C36" i="2"/>
  <c r="C37" i="2"/>
  <c r="C39" i="2"/>
  <c r="C40" i="2"/>
  <c r="C35" i="2"/>
  <c r="D30" i="2"/>
  <c r="D29" i="2"/>
  <c r="C30" i="2"/>
  <c r="C29" i="2"/>
  <c r="D14" i="2"/>
  <c r="D12" i="2"/>
  <c r="D11" i="2"/>
  <c r="D10" i="2"/>
  <c r="D9" i="2"/>
  <c r="D8" i="2"/>
  <c r="C9" i="2"/>
  <c r="C10" i="2"/>
  <c r="C12" i="2"/>
  <c r="C14" i="2"/>
  <c r="C8" i="2"/>
  <c r="I639" i="1" l="1"/>
  <c r="I636" i="1"/>
  <c r="F1455" i="1" s="1"/>
  <c r="J594" i="1"/>
  <c r="J588" i="1"/>
  <c r="D727" i="2" s="1"/>
  <c r="J581" i="1"/>
  <c r="D720" i="2" s="1"/>
  <c r="J569" i="1"/>
  <c r="D708" i="2" s="1"/>
  <c r="G559" i="1"/>
  <c r="G555" i="1"/>
  <c r="I118" i="1"/>
  <c r="C733" i="2" l="1"/>
  <c r="D733" i="2"/>
  <c r="C700" i="2"/>
  <c r="D700" i="2"/>
  <c r="C696" i="2"/>
  <c r="D696" i="2"/>
  <c r="C720" i="2"/>
  <c r="J604" i="1"/>
  <c r="J608" i="1"/>
  <c r="C58" i="2"/>
  <c r="D58" i="2"/>
  <c r="C772" i="2"/>
  <c r="D772" i="2"/>
  <c r="C727" i="2"/>
  <c r="C788" i="2"/>
  <c r="D788" i="2"/>
  <c r="C797" i="2"/>
  <c r="D797" i="2"/>
  <c r="J571" i="1"/>
  <c r="C708" i="2"/>
  <c r="D756" i="2"/>
  <c r="C756" i="2"/>
  <c r="D800" i="2"/>
  <c r="C800" i="2"/>
  <c r="E562" i="1"/>
  <c r="J597" i="1"/>
  <c r="C736" i="2" l="1"/>
  <c r="D736" i="2"/>
  <c r="C710" i="2"/>
  <c r="D710" i="2"/>
  <c r="I601" i="1"/>
  <c r="D741" i="2"/>
  <c r="C741" i="2"/>
  <c r="C743" i="2" l="1"/>
  <c r="D743" i="2"/>
  <c r="E1233" i="1"/>
  <c r="D571" i="2"/>
  <c r="D572" i="2"/>
  <c r="D573" i="2"/>
  <c r="D574" i="2"/>
  <c r="K668" i="1"/>
  <c r="C942" i="2" s="1"/>
  <c r="F668" i="1" l="1"/>
  <c r="C850" i="2" s="1"/>
  <c r="G668" i="1"/>
  <c r="C873" i="2" s="1"/>
  <c r="H668" i="1"/>
  <c r="C896" i="2" s="1"/>
  <c r="E668" i="1"/>
  <c r="C827" i="2" s="1"/>
  <c r="B1864" i="2" l="1"/>
  <c r="B1865" i="2"/>
  <c r="B1328" i="2" l="1"/>
  <c r="B1329" i="2"/>
  <c r="B1330" i="2"/>
  <c r="B1331" i="2"/>
  <c r="B1327" i="2"/>
  <c r="B1322" i="2"/>
  <c r="B1323" i="2"/>
  <c r="B1324" i="2"/>
  <c r="B1325" i="2"/>
  <c r="B1321" i="2"/>
  <c r="D1236" i="2"/>
  <c r="C1236" i="2"/>
  <c r="D1235" i="2"/>
  <c r="C1235" i="2"/>
  <c r="D1237" i="2"/>
  <c r="D1232" i="2"/>
  <c r="D1231" i="2"/>
  <c r="D1228" i="2"/>
  <c r="D1227" i="2"/>
  <c r="B565" i="2"/>
  <c r="D1303" i="2" l="1"/>
  <c r="D1302" i="2"/>
  <c r="D1300" i="2"/>
  <c r="D1299" i="2"/>
  <c r="C1303" i="2"/>
  <c r="C1302" i="2"/>
  <c r="C1300" i="2"/>
  <c r="C1299" i="2"/>
  <c r="C574" i="2"/>
  <c r="C573" i="2"/>
  <c r="C572" i="2"/>
  <c r="C571" i="2"/>
  <c r="E471" i="1" l="1"/>
  <c r="C576" i="2" l="1"/>
  <c r="D576" i="2"/>
  <c r="E673" i="1"/>
  <c r="H669" i="1"/>
  <c r="G669" i="1"/>
  <c r="F669" i="1"/>
  <c r="E669" i="1"/>
  <c r="I666" i="1"/>
  <c r="C917" i="2" s="1"/>
  <c r="I665" i="1"/>
  <c r="C916" i="2" s="1"/>
  <c r="I663" i="1"/>
  <c r="C914" i="2" s="1"/>
  <c r="I662" i="1"/>
  <c r="C913" i="2" s="1"/>
  <c r="I660" i="1"/>
  <c r="C911" i="2" s="1"/>
  <c r="I659" i="1"/>
  <c r="C910" i="2" s="1"/>
  <c r="I657" i="1"/>
  <c r="C908" i="2" s="1"/>
  <c r="I656" i="1"/>
  <c r="C907" i="2" s="1"/>
  <c r="I654" i="1"/>
  <c r="C905" i="2" s="1"/>
  <c r="I653" i="1"/>
  <c r="C904" i="2" s="1"/>
  <c r="I651" i="1"/>
  <c r="C902" i="2" s="1"/>
  <c r="I650" i="1"/>
  <c r="C901" i="2" s="1"/>
  <c r="I649" i="1"/>
  <c r="C900" i="2" s="1"/>
  <c r="I648" i="1"/>
  <c r="C899" i="2" s="1"/>
  <c r="I647" i="1"/>
  <c r="K816" i="1"/>
  <c r="C794" i="1"/>
  <c r="E671" i="1" l="1"/>
  <c r="C898" i="2"/>
  <c r="I668" i="1"/>
  <c r="E672" i="1"/>
  <c r="I669" i="1" l="1"/>
  <c r="C919" i="2"/>
  <c r="B1433" i="2"/>
  <c r="C343" i="2"/>
  <c r="D118" i="2"/>
  <c r="G1474" i="1"/>
  <c r="G1473" i="1"/>
  <c r="G1472" i="1"/>
  <c r="G1471" i="1"/>
  <c r="G1470" i="1"/>
  <c r="G1469" i="1"/>
  <c r="D1990" i="2"/>
  <c r="D1985" i="2"/>
  <c r="D1984" i="2"/>
  <c r="D1983" i="2"/>
  <c r="D1982" i="2"/>
  <c r="D1980" i="2"/>
  <c r="D1979" i="2"/>
  <c r="D1978" i="2"/>
  <c r="D1977" i="2"/>
  <c r="D1975" i="2"/>
  <c r="D1974" i="2"/>
  <c r="D1973" i="2"/>
  <c r="D1972" i="2"/>
  <c r="C1990" i="2"/>
  <c r="C1983" i="2"/>
  <c r="C1984" i="2"/>
  <c r="C1985" i="2"/>
  <c r="C1982" i="2"/>
  <c r="C1980" i="2"/>
  <c r="C1979" i="2"/>
  <c r="C1978" i="2"/>
  <c r="C1977" i="2"/>
  <c r="C1975" i="2"/>
  <c r="C1974" i="2"/>
  <c r="C1973" i="2"/>
  <c r="C1972" i="2"/>
  <c r="D1885" i="2" l="1"/>
  <c r="D1884" i="2"/>
  <c r="D1883" i="2"/>
  <c r="D1882" i="2"/>
  <c r="D1881" i="2"/>
  <c r="C1883" i="2"/>
  <c r="C1884" i="2"/>
  <c r="C1885" i="2"/>
  <c r="C1882" i="2"/>
  <c r="C1881" i="2"/>
  <c r="D344" i="2"/>
  <c r="D343" i="2"/>
  <c r="D342" i="2"/>
  <c r="D341" i="2"/>
  <c r="D340" i="2"/>
  <c r="C341" i="2"/>
  <c r="C342" i="2"/>
  <c r="C344" i="2"/>
  <c r="C340" i="2"/>
  <c r="K856" i="1" l="1"/>
  <c r="D1167" i="2" s="1"/>
  <c r="I1454" i="1"/>
  <c r="I1453" i="1"/>
  <c r="I1452" i="1"/>
  <c r="B570" i="2"/>
  <c r="E470" i="1"/>
  <c r="D575" i="2" s="1"/>
  <c r="D202" i="2"/>
  <c r="C202" i="2"/>
  <c r="B1150" i="2"/>
  <c r="B1149" i="2"/>
  <c r="B272" i="2"/>
  <c r="B256" i="2"/>
  <c r="B241" i="2"/>
  <c r="B207" i="2"/>
  <c r="B193" i="2"/>
  <c r="B189" i="2"/>
  <c r="B188" i="2"/>
  <c r="B187" i="2"/>
  <c r="B186" i="2"/>
  <c r="B185" i="2"/>
  <c r="B179" i="2"/>
  <c r="B178" i="2"/>
  <c r="B177" i="2"/>
  <c r="B176" i="2"/>
  <c r="B175" i="2"/>
  <c r="H1424" i="1"/>
  <c r="C1935" i="2" s="1"/>
  <c r="H1423" i="1"/>
  <c r="C1934" i="2" s="1"/>
  <c r="D313" i="1"/>
  <c r="D275" i="2" s="1"/>
  <c r="D310" i="1"/>
  <c r="D272" i="2" s="1"/>
  <c r="D295" i="1"/>
  <c r="C259" i="2" s="1"/>
  <c r="D292" i="1"/>
  <c r="C256" i="2" s="1"/>
  <c r="D277" i="1"/>
  <c r="D244" i="2" s="1"/>
  <c r="D274" i="1"/>
  <c r="C241" i="2" s="1"/>
  <c r="D204" i="2"/>
  <c r="D200" i="2"/>
  <c r="C204" i="2"/>
  <c r="C200" i="2"/>
  <c r="E257" i="1"/>
  <c r="D229" i="2" s="1"/>
  <c r="D274" i="2"/>
  <c r="D273" i="2"/>
  <c r="D271" i="2"/>
  <c r="D270" i="2"/>
  <c r="D269" i="2"/>
  <c r="D268" i="2"/>
  <c r="D267" i="2"/>
  <c r="D266" i="2"/>
  <c r="D265" i="2"/>
  <c r="D264" i="2"/>
  <c r="D258" i="2"/>
  <c r="D257" i="2"/>
  <c r="D255" i="2"/>
  <c r="D254" i="2"/>
  <c r="D253" i="2"/>
  <c r="D252" i="2"/>
  <c r="D251" i="2"/>
  <c r="D250" i="2"/>
  <c r="D249" i="2"/>
  <c r="D248" i="2"/>
  <c r="D243" i="2"/>
  <c r="D242" i="2"/>
  <c r="D240" i="2"/>
  <c r="D239" i="2"/>
  <c r="D238" i="2"/>
  <c r="D237" i="2"/>
  <c r="D236" i="2"/>
  <c r="D235" i="2"/>
  <c r="D234" i="2"/>
  <c r="D233" i="2"/>
  <c r="C274" i="2"/>
  <c r="C273" i="2"/>
  <c r="C271" i="2"/>
  <c r="C270" i="2"/>
  <c r="C269" i="2"/>
  <c r="C268" i="2"/>
  <c r="C267" i="2"/>
  <c r="C266" i="2"/>
  <c r="C265" i="2"/>
  <c r="C264" i="2"/>
  <c r="C258" i="2"/>
  <c r="C257" i="2"/>
  <c r="C255" i="2"/>
  <c r="C254" i="2"/>
  <c r="C253" i="2"/>
  <c r="C252" i="2"/>
  <c r="C251" i="2"/>
  <c r="C250" i="2"/>
  <c r="C249" i="2"/>
  <c r="C248" i="2"/>
  <c r="C243" i="2"/>
  <c r="C242" i="2"/>
  <c r="C240" i="2"/>
  <c r="C239" i="2"/>
  <c r="C238" i="2"/>
  <c r="C237" i="2"/>
  <c r="C236" i="2"/>
  <c r="C235" i="2"/>
  <c r="C219" i="2"/>
  <c r="D221" i="2"/>
  <c r="D220" i="2"/>
  <c r="D219" i="2"/>
  <c r="C221" i="2"/>
  <c r="C220" i="2"/>
  <c r="D216" i="2"/>
  <c r="D215" i="2"/>
  <c r="D214" i="2"/>
  <c r="C216" i="2"/>
  <c r="C215" i="2"/>
  <c r="C214" i="2"/>
  <c r="D211" i="2"/>
  <c r="D210" i="2"/>
  <c r="D209" i="2"/>
  <c r="C211" i="2"/>
  <c r="C210" i="2"/>
  <c r="C209" i="2"/>
  <c r="D117" i="2"/>
  <c r="E170" i="1"/>
  <c r="I1345" i="1"/>
  <c r="I1346" i="1" s="1"/>
  <c r="C1887" i="2" s="1"/>
  <c r="E246" i="1"/>
  <c r="D217" i="2" s="1"/>
  <c r="F246" i="1"/>
  <c r="D222" i="2" s="1"/>
  <c r="D246" i="1"/>
  <c r="D212" i="2" s="1"/>
  <c r="D1775" i="2"/>
  <c r="D1776" i="2"/>
  <c r="D1777" i="2"/>
  <c r="D1778" i="2"/>
  <c r="D1780" i="2"/>
  <c r="C1780" i="2"/>
  <c r="C1778" i="2"/>
  <c r="C1777" i="2"/>
  <c r="C1776" i="2"/>
  <c r="C1775" i="2"/>
  <c r="C1782" i="2"/>
  <c r="E1232" i="1"/>
  <c r="D1781" i="2" s="1"/>
  <c r="D1250" i="2"/>
  <c r="D1251" i="2"/>
  <c r="D1252" i="2"/>
  <c r="D1253" i="2"/>
  <c r="D1255" i="2"/>
  <c r="C1255" i="2"/>
  <c r="C1253" i="2"/>
  <c r="C1252" i="2"/>
  <c r="C1251" i="2"/>
  <c r="C1250" i="2"/>
  <c r="D1241" i="2"/>
  <c r="D1242" i="2"/>
  <c r="D1243" i="2"/>
  <c r="D1244" i="2"/>
  <c r="D1246" i="2"/>
  <c r="C1246" i="2"/>
  <c r="C1244" i="2"/>
  <c r="C1243" i="2"/>
  <c r="C1242" i="2"/>
  <c r="C1241" i="2"/>
  <c r="C1247" i="2"/>
  <c r="D1785" i="2"/>
  <c r="D1786" i="2"/>
  <c r="D1787" i="2"/>
  <c r="D1788" i="2"/>
  <c r="D1790" i="2"/>
  <c r="D1792" i="2"/>
  <c r="C1792" i="2"/>
  <c r="C1790" i="2"/>
  <c r="C1788" i="2"/>
  <c r="C1787" i="2"/>
  <c r="C1786" i="2"/>
  <c r="C1785" i="2"/>
  <c r="J1242" i="1"/>
  <c r="D1789" i="2" s="1"/>
  <c r="B890" i="1"/>
  <c r="C1558" i="2"/>
  <c r="C1559" i="2"/>
  <c r="C1560" i="2"/>
  <c r="C1561" i="2"/>
  <c r="C1562" i="2"/>
  <c r="C1563" i="2"/>
  <c r="D1563" i="2"/>
  <c r="D1562" i="2"/>
  <c r="D1561" i="2"/>
  <c r="D1560" i="2"/>
  <c r="D1559" i="2"/>
  <c r="D1558" i="2"/>
  <c r="D1383" i="2"/>
  <c r="C1383" i="2"/>
  <c r="D1365" i="2"/>
  <c r="C1365" i="2"/>
  <c r="D1347" i="2"/>
  <c r="C1347" i="2"/>
  <c r="J1016" i="1"/>
  <c r="C1401" i="2" s="1"/>
  <c r="D1959" i="2"/>
  <c r="D1958" i="2"/>
  <c r="C1959" i="2"/>
  <c r="C1958" i="2"/>
  <c r="K1437" i="1"/>
  <c r="C1950" i="2" s="1"/>
  <c r="C1227" i="2"/>
  <c r="C1228" i="2"/>
  <c r="C1231" i="2"/>
  <c r="C1232" i="2"/>
  <c r="E907" i="1"/>
  <c r="D1229" i="2" s="1"/>
  <c r="C566" i="2"/>
  <c r="C567" i="2"/>
  <c r="D567" i="2"/>
  <c r="D566" i="2"/>
  <c r="C466" i="1"/>
  <c r="D568" i="2" s="1"/>
  <c r="C145" i="2"/>
  <c r="C146" i="2"/>
  <c r="C149" i="2"/>
  <c r="C150" i="2"/>
  <c r="C153" i="2"/>
  <c r="C154" i="2"/>
  <c r="C157" i="2"/>
  <c r="C158" i="2"/>
  <c r="C161" i="2"/>
  <c r="C162" i="2"/>
  <c r="C165" i="2"/>
  <c r="C166" i="2"/>
  <c r="C169" i="2"/>
  <c r="C170" i="2"/>
  <c r="D170" i="2"/>
  <c r="D169" i="2"/>
  <c r="D166" i="2"/>
  <c r="D165" i="2"/>
  <c r="D162" i="2"/>
  <c r="D161" i="2"/>
  <c r="D158" i="2"/>
  <c r="D157" i="2"/>
  <c r="D154" i="2"/>
  <c r="D153" i="2"/>
  <c r="D150" i="2"/>
  <c r="D149" i="2"/>
  <c r="D145" i="2"/>
  <c r="K199" i="1"/>
  <c r="D167" i="2" s="1"/>
  <c r="L199" i="1"/>
  <c r="D171" i="2" s="1"/>
  <c r="C1336" i="2"/>
  <c r="C1337" i="2"/>
  <c r="C1338" i="2"/>
  <c r="C1339" i="2"/>
  <c r="C1340" i="2"/>
  <c r="C1341" i="2"/>
  <c r="C1342" i="2"/>
  <c r="C1343" i="2"/>
  <c r="C1344" i="2"/>
  <c r="C1345" i="2"/>
  <c r="C1346" i="2"/>
  <c r="C1348" i="2"/>
  <c r="C1349" i="2"/>
  <c r="C1350" i="2"/>
  <c r="C1351" i="2"/>
  <c r="C1354" i="2"/>
  <c r="C1355" i="2"/>
  <c r="C1356" i="2"/>
  <c r="C1357" i="2"/>
  <c r="C1358" i="2"/>
  <c r="C1359" i="2"/>
  <c r="C1360" i="2"/>
  <c r="C1361" i="2"/>
  <c r="C1362" i="2"/>
  <c r="C1363" i="2"/>
  <c r="C1364" i="2"/>
  <c r="C1366" i="2"/>
  <c r="C1367" i="2"/>
  <c r="C1368" i="2"/>
  <c r="C1369" i="2"/>
  <c r="C1372" i="2"/>
  <c r="C1373" i="2"/>
  <c r="C1374" i="2"/>
  <c r="C1375" i="2"/>
  <c r="C1376" i="2"/>
  <c r="C1377" i="2"/>
  <c r="C1378" i="2"/>
  <c r="C1379" i="2"/>
  <c r="C1380" i="2"/>
  <c r="C1381" i="2"/>
  <c r="C1382" i="2"/>
  <c r="C1384" i="2"/>
  <c r="C1385" i="2"/>
  <c r="C1386" i="2"/>
  <c r="C1387" i="2"/>
  <c r="C1390" i="2"/>
  <c r="C1394" i="2"/>
  <c r="C1402" i="2"/>
  <c r="D1402" i="2"/>
  <c r="D1394" i="2"/>
  <c r="D1390" i="2"/>
  <c r="D1387" i="2"/>
  <c r="D1386" i="2"/>
  <c r="D1385" i="2"/>
  <c r="D1384" i="2"/>
  <c r="D1382" i="2"/>
  <c r="D1381" i="2"/>
  <c r="D1380" i="2"/>
  <c r="D1379" i="2"/>
  <c r="D1378" i="2"/>
  <c r="D1377" i="2"/>
  <c r="D1376" i="2"/>
  <c r="D1375" i="2"/>
  <c r="D1374" i="2"/>
  <c r="D1373" i="2"/>
  <c r="D1372" i="2"/>
  <c r="D1369" i="2"/>
  <c r="D1368" i="2"/>
  <c r="D1367" i="2"/>
  <c r="D1366" i="2"/>
  <c r="D1364" i="2"/>
  <c r="D1363" i="2"/>
  <c r="D1362" i="2"/>
  <c r="D1361" i="2"/>
  <c r="D1360" i="2"/>
  <c r="D1359" i="2"/>
  <c r="D1358" i="2"/>
  <c r="D1357" i="2"/>
  <c r="D1356" i="2"/>
  <c r="D1355" i="2"/>
  <c r="D1354" i="2"/>
  <c r="D1351" i="2"/>
  <c r="D1350" i="2"/>
  <c r="D1349" i="2"/>
  <c r="D1348" i="2"/>
  <c r="D1346" i="2"/>
  <c r="D1345" i="2"/>
  <c r="D1344" i="2"/>
  <c r="D1343" i="2"/>
  <c r="D1342" i="2"/>
  <c r="D1341" i="2"/>
  <c r="D1340" i="2"/>
  <c r="D1339" i="2"/>
  <c r="D1338" i="2"/>
  <c r="D1337" i="2"/>
  <c r="D1336" i="2"/>
  <c r="J1008" i="1"/>
  <c r="D1393" i="2" s="1"/>
  <c r="J1010" i="1"/>
  <c r="D1395" i="2" s="1"/>
  <c r="J1011" i="1"/>
  <c r="D1396" i="2" s="1"/>
  <c r="J1012" i="1"/>
  <c r="C1397" i="2" s="1"/>
  <c r="J1013" i="1"/>
  <c r="C1398" i="2" s="1"/>
  <c r="J1014" i="1"/>
  <c r="D1399" i="2" s="1"/>
  <c r="J1015" i="1"/>
  <c r="D1400" i="2" s="1"/>
  <c r="J1018" i="1"/>
  <c r="D1403" i="2" s="1"/>
  <c r="H1171" i="1"/>
  <c r="C1612" i="2" s="1"/>
  <c r="G1171" i="1"/>
  <c r="C1606" i="2" s="1"/>
  <c r="C1321" i="2"/>
  <c r="C1322" i="2"/>
  <c r="C1323" i="2"/>
  <c r="C1324" i="2"/>
  <c r="C1325" i="2"/>
  <c r="C1327" i="2"/>
  <c r="C1328" i="2"/>
  <c r="C1329" i="2"/>
  <c r="C1330" i="2"/>
  <c r="C1331" i="2"/>
  <c r="D1331" i="2"/>
  <c r="D1330" i="2"/>
  <c r="D1329" i="2"/>
  <c r="D1328" i="2"/>
  <c r="D1327" i="2"/>
  <c r="D1325" i="2"/>
  <c r="D1324" i="2"/>
  <c r="D1323" i="2"/>
  <c r="D1322" i="2"/>
  <c r="D1321" i="2"/>
  <c r="C1605" i="2"/>
  <c r="C1607" i="2"/>
  <c r="C1608" i="2"/>
  <c r="C1609" i="2"/>
  <c r="C1611" i="2"/>
  <c r="C1613" i="2"/>
  <c r="C1614" i="2"/>
  <c r="C1615" i="2"/>
  <c r="D1615" i="2"/>
  <c r="D1614" i="2"/>
  <c r="D1613" i="2"/>
  <c r="D1611" i="2"/>
  <c r="D1609" i="2"/>
  <c r="D1608" i="2"/>
  <c r="D1607" i="2"/>
  <c r="D1605" i="2"/>
  <c r="J1095" i="1"/>
  <c r="D1564" i="2" s="1"/>
  <c r="J1020" i="1"/>
  <c r="D1405" i="2" s="1"/>
  <c r="J1019" i="1"/>
  <c r="D1404" i="2" s="1"/>
  <c r="J1007" i="1"/>
  <c r="D1392" i="2" s="1"/>
  <c r="J1006" i="1"/>
  <c r="C1391" i="2" s="1"/>
  <c r="H1021" i="1"/>
  <c r="C1370" i="2" s="1"/>
  <c r="I1021" i="1"/>
  <c r="G1021" i="1"/>
  <c r="C1352" i="2" s="1"/>
  <c r="D1757" i="2"/>
  <c r="C1757" i="2"/>
  <c r="D1726" i="2"/>
  <c r="C1726" i="2"/>
  <c r="D1711" i="2"/>
  <c r="C1711" i="2"/>
  <c r="D1696" i="2"/>
  <c r="C1696" i="2"/>
  <c r="D1681" i="2"/>
  <c r="C1681" i="2"/>
  <c r="D1666" i="2"/>
  <c r="C1666" i="2"/>
  <c r="D1651" i="2"/>
  <c r="C1651" i="2"/>
  <c r="D1636" i="2"/>
  <c r="C1636" i="2"/>
  <c r="L1216" i="1"/>
  <c r="C1772" i="2" s="1"/>
  <c r="C1891" i="2"/>
  <c r="H1345" i="1"/>
  <c r="D1879" i="2" s="1"/>
  <c r="C1890" i="2"/>
  <c r="G1345" i="1"/>
  <c r="G1346" i="1" s="1"/>
  <c r="D1891" i="2"/>
  <c r="D1890" i="2"/>
  <c r="C234" i="2"/>
  <c r="C233" i="2"/>
  <c r="D292" i="2"/>
  <c r="D291" i="2"/>
  <c r="D2002" i="2"/>
  <c r="D2001" i="2"/>
  <c r="D2000" i="2"/>
  <c r="C1999" i="2"/>
  <c r="I387" i="1"/>
  <c r="D1308" i="2"/>
  <c r="D1309" i="2"/>
  <c r="D1310" i="2"/>
  <c r="D1311" i="2"/>
  <c r="D1312" i="2"/>
  <c r="D1313" i="2"/>
  <c r="D1314" i="2"/>
  <c r="D1315" i="2"/>
  <c r="I978" i="1"/>
  <c r="C1316" i="2" s="1"/>
  <c r="C1315" i="2"/>
  <c r="C1314" i="2"/>
  <c r="C1313" i="2"/>
  <c r="C1312" i="2"/>
  <c r="C1311" i="2"/>
  <c r="C1310" i="2"/>
  <c r="C1309" i="2"/>
  <c r="C1308" i="2"/>
  <c r="D1287" i="2"/>
  <c r="D1288" i="2"/>
  <c r="D1289" i="2"/>
  <c r="D1290" i="2"/>
  <c r="K950" i="1"/>
  <c r="D1291" i="2" s="1"/>
  <c r="D1292" i="2"/>
  <c r="D1294" i="2"/>
  <c r="C1294" i="2"/>
  <c r="C1292" i="2"/>
  <c r="C1290" i="2"/>
  <c r="C1289" i="2"/>
  <c r="C1288" i="2"/>
  <c r="C1287" i="2"/>
  <c r="D1278" i="2"/>
  <c r="D1279" i="2"/>
  <c r="D1280" i="2"/>
  <c r="D1281" i="2"/>
  <c r="J950" i="1"/>
  <c r="C1282" i="2" s="1"/>
  <c r="D1283" i="2"/>
  <c r="D1285" i="2"/>
  <c r="C1285" i="2"/>
  <c r="C1283" i="2"/>
  <c r="C1281" i="2"/>
  <c r="C1280" i="2"/>
  <c r="C1279" i="2"/>
  <c r="C1278" i="2"/>
  <c r="D321" i="2"/>
  <c r="D322" i="2"/>
  <c r="D323" i="2"/>
  <c r="D324" i="2"/>
  <c r="D325" i="2"/>
  <c r="D326" i="2"/>
  <c r="D327" i="2"/>
  <c r="D328" i="2"/>
  <c r="C328" i="2"/>
  <c r="C327" i="2"/>
  <c r="C326" i="2"/>
  <c r="C325" i="2"/>
  <c r="C324" i="2"/>
  <c r="C323" i="2"/>
  <c r="C322" i="2"/>
  <c r="C321" i="2"/>
  <c r="G158" i="1"/>
  <c r="C109" i="2" s="1"/>
  <c r="H158" i="1"/>
  <c r="C110" i="2" s="1"/>
  <c r="H131" i="1"/>
  <c r="H125" i="1"/>
  <c r="H118" i="1"/>
  <c r="I1088" i="1"/>
  <c r="H1088" i="1"/>
  <c r="D195" i="2"/>
  <c r="D196" i="2"/>
  <c r="D194" i="2"/>
  <c r="J209" i="1"/>
  <c r="K209" i="1" s="1"/>
  <c r="C181" i="2" s="1"/>
  <c r="J216" i="1"/>
  <c r="K216" i="1" s="1"/>
  <c r="C191" i="2" s="1"/>
  <c r="D184" i="2"/>
  <c r="D174" i="2"/>
  <c r="D1874" i="2"/>
  <c r="D1599" i="2"/>
  <c r="D1600" i="2"/>
  <c r="C1600" i="2"/>
  <c r="C1599" i="2"/>
  <c r="D2005" i="2"/>
  <c r="D2006" i="2"/>
  <c r="D2007" i="2"/>
  <c r="D2008" i="2"/>
  <c r="D2009" i="2"/>
  <c r="D2010" i="2"/>
  <c r="C2010" i="2"/>
  <c r="C2009" i="2"/>
  <c r="C2008" i="2"/>
  <c r="C2007" i="2"/>
  <c r="C2006" i="2"/>
  <c r="C2005" i="2"/>
  <c r="C798" i="1"/>
  <c r="C1019" i="2" s="1"/>
  <c r="D798" i="1"/>
  <c r="C1033" i="2" s="1"/>
  <c r="E798" i="1"/>
  <c r="D1047" i="2" s="1"/>
  <c r="F798" i="1"/>
  <c r="D1938" i="2"/>
  <c r="D1939" i="2"/>
  <c r="I1425" i="1"/>
  <c r="D1940" i="2" s="1"/>
  <c r="D1942" i="2"/>
  <c r="D1943" i="2"/>
  <c r="J1425" i="1"/>
  <c r="K1426" i="1" s="1"/>
  <c r="K1423" i="1"/>
  <c r="D1946" i="2" s="1"/>
  <c r="K1424" i="1"/>
  <c r="D1947" i="2" s="1"/>
  <c r="K1436" i="1"/>
  <c r="D1960" i="2" s="1"/>
  <c r="C1943" i="2"/>
  <c r="C1942" i="2"/>
  <c r="C1939" i="2"/>
  <c r="C1938" i="2"/>
  <c r="D1915" i="2"/>
  <c r="D1916" i="2"/>
  <c r="D1917" i="2"/>
  <c r="D1919" i="2"/>
  <c r="D1920" i="2"/>
  <c r="D1921" i="2"/>
  <c r="K1412" i="1"/>
  <c r="K1413" i="1"/>
  <c r="C1924" i="2" s="1"/>
  <c r="K1414" i="1"/>
  <c r="I1063" i="1"/>
  <c r="C1468" i="2" s="1"/>
  <c r="I1064" i="1"/>
  <c r="D1469" i="2" s="1"/>
  <c r="D1578" i="2"/>
  <c r="I1066" i="1"/>
  <c r="J1127" i="1" s="1"/>
  <c r="D1579" i="2"/>
  <c r="K1126" i="1"/>
  <c r="D1580" i="2" s="1"/>
  <c r="I1062" i="1"/>
  <c r="C1467" i="2" s="1"/>
  <c r="D1577" i="2"/>
  <c r="I1060" i="1"/>
  <c r="C1465" i="2" s="1"/>
  <c r="I1061" i="1"/>
  <c r="C1466" i="2" s="1"/>
  <c r="D1576" i="2"/>
  <c r="K877" i="1"/>
  <c r="C1187" i="2" s="1"/>
  <c r="K878" i="1"/>
  <c r="C1196" i="2" s="1"/>
  <c r="K876" i="1"/>
  <c r="C1178" i="2" s="1"/>
  <c r="D879" i="1"/>
  <c r="D1198" i="2" s="1"/>
  <c r="E879" i="1"/>
  <c r="D1199" i="2" s="1"/>
  <c r="F879" i="1"/>
  <c r="D1200" i="2" s="1"/>
  <c r="G879" i="1"/>
  <c r="C1201" i="2" s="1"/>
  <c r="H879" i="1"/>
  <c r="D1202" i="2" s="1"/>
  <c r="I879" i="1"/>
  <c r="D1203" i="2" s="1"/>
  <c r="J879" i="1"/>
  <c r="D1204" i="2" s="1"/>
  <c r="D1904" i="2"/>
  <c r="D1903" i="2"/>
  <c r="D1900" i="2"/>
  <c r="D1899" i="2"/>
  <c r="D1878" i="2"/>
  <c r="D1877" i="2"/>
  <c r="D1876" i="2"/>
  <c r="D1875" i="2"/>
  <c r="D1871" i="2"/>
  <c r="D1870" i="2"/>
  <c r="D1869" i="2"/>
  <c r="D1868" i="2"/>
  <c r="D1867" i="2"/>
  <c r="D1860" i="2"/>
  <c r="D1859" i="2"/>
  <c r="D1858" i="2"/>
  <c r="D1857" i="2"/>
  <c r="D1854" i="2"/>
  <c r="D1853" i="2"/>
  <c r="D1852" i="2"/>
  <c r="D1851" i="2"/>
  <c r="D1850" i="2"/>
  <c r="D1849" i="2"/>
  <c r="G1319" i="1"/>
  <c r="C1847" i="2" s="1"/>
  <c r="D1846" i="2"/>
  <c r="D1845" i="2"/>
  <c r="D1844" i="2"/>
  <c r="D1843" i="2"/>
  <c r="D1842" i="2"/>
  <c r="D1841" i="2"/>
  <c r="D1838" i="2"/>
  <c r="D1837" i="2"/>
  <c r="D1835" i="2"/>
  <c r="D1834" i="2"/>
  <c r="D1832" i="2"/>
  <c r="D1831" i="2"/>
  <c r="G1285" i="1"/>
  <c r="D1823" i="2" s="1"/>
  <c r="D1822" i="2"/>
  <c r="D1821" i="2"/>
  <c r="D1820" i="2"/>
  <c r="D1819" i="2"/>
  <c r="D1818" i="2"/>
  <c r="D1817" i="2"/>
  <c r="E1261" i="1"/>
  <c r="C1799" i="2" s="1"/>
  <c r="G1273" i="1"/>
  <c r="D1812" i="2" s="1"/>
  <c r="D1811" i="2"/>
  <c r="D1810" i="2"/>
  <c r="D1809" i="2"/>
  <c r="D1808" i="2"/>
  <c r="D1807" i="2"/>
  <c r="F1261" i="1"/>
  <c r="D1804" i="2" s="1"/>
  <c r="D1803" i="2"/>
  <c r="D1802" i="2"/>
  <c r="D1801" i="2"/>
  <c r="D1798" i="2"/>
  <c r="D1797" i="2"/>
  <c r="D1796" i="2"/>
  <c r="L1204" i="1"/>
  <c r="C1760" i="2" s="1"/>
  <c r="L1205" i="1"/>
  <c r="C1761" i="2" s="1"/>
  <c r="L1206" i="1"/>
  <c r="D1762" i="2" s="1"/>
  <c r="L1207" i="1"/>
  <c r="D1763" i="2" s="1"/>
  <c r="L1210" i="1"/>
  <c r="D1766" i="2" s="1"/>
  <c r="L1211" i="1"/>
  <c r="D1767" i="2" s="1"/>
  <c r="L1212" i="1"/>
  <c r="C1768" i="2" s="1"/>
  <c r="L1213" i="1"/>
  <c r="C1769" i="2" s="1"/>
  <c r="D1765" i="2"/>
  <c r="D1759" i="2"/>
  <c r="K1208" i="1"/>
  <c r="C1749" i="2" s="1"/>
  <c r="K1214" i="1"/>
  <c r="D1755" i="2" s="1"/>
  <c r="D1754" i="2"/>
  <c r="D1753" i="2"/>
  <c r="D1752" i="2"/>
  <c r="D1751" i="2"/>
  <c r="D1750" i="2"/>
  <c r="D1748" i="2"/>
  <c r="D1747" i="2"/>
  <c r="D1746" i="2"/>
  <c r="D1745" i="2"/>
  <c r="D1744" i="2"/>
  <c r="I1208" i="1"/>
  <c r="C1718" i="2" s="1"/>
  <c r="I1214" i="1"/>
  <c r="D1724" i="2" s="1"/>
  <c r="D1723" i="2"/>
  <c r="D1722" i="2"/>
  <c r="D1721" i="2"/>
  <c r="D1720" i="2"/>
  <c r="D1719" i="2"/>
  <c r="D1717" i="2"/>
  <c r="D1716" i="2"/>
  <c r="D1715" i="2"/>
  <c r="D1714" i="2"/>
  <c r="D1713" i="2"/>
  <c r="H1208" i="1"/>
  <c r="C1703" i="2" s="1"/>
  <c r="H1214" i="1"/>
  <c r="D1709" i="2" s="1"/>
  <c r="D1708" i="2"/>
  <c r="D1707" i="2"/>
  <c r="D1706" i="2"/>
  <c r="D1705" i="2"/>
  <c r="D1704" i="2"/>
  <c r="D1702" i="2"/>
  <c r="D1701" i="2"/>
  <c r="D1700" i="2"/>
  <c r="D1699" i="2"/>
  <c r="D1698" i="2"/>
  <c r="G1208" i="1"/>
  <c r="D1688" i="2" s="1"/>
  <c r="G1214" i="1"/>
  <c r="D1694" i="2" s="1"/>
  <c r="D1693" i="2"/>
  <c r="D1692" i="2"/>
  <c r="D1691" i="2"/>
  <c r="D1690" i="2"/>
  <c r="D1689" i="2"/>
  <c r="D1687" i="2"/>
  <c r="D1686" i="2"/>
  <c r="D1685" i="2"/>
  <c r="D1684" i="2"/>
  <c r="D1683" i="2"/>
  <c r="F1208" i="1"/>
  <c r="C1673" i="2" s="1"/>
  <c r="F1214" i="1"/>
  <c r="C1679" i="2" s="1"/>
  <c r="D1678" i="2"/>
  <c r="D1677" i="2"/>
  <c r="D1676" i="2"/>
  <c r="D1675" i="2"/>
  <c r="D1674" i="2"/>
  <c r="D1672" i="2"/>
  <c r="D1671" i="2"/>
  <c r="D1670" i="2"/>
  <c r="D1669" i="2"/>
  <c r="D1668" i="2"/>
  <c r="E1208" i="1"/>
  <c r="D1658" i="2" s="1"/>
  <c r="E1214" i="1"/>
  <c r="C1664" i="2" s="1"/>
  <c r="D1663" i="2"/>
  <c r="D1662" i="2"/>
  <c r="D1661" i="2"/>
  <c r="D1660" i="2"/>
  <c r="D1659" i="2"/>
  <c r="D1657" i="2"/>
  <c r="D1656" i="2"/>
  <c r="D1655" i="2"/>
  <c r="D1654" i="2"/>
  <c r="D1653" i="2"/>
  <c r="D1208" i="1"/>
  <c r="C1643" i="2" s="1"/>
  <c r="D1214" i="1"/>
  <c r="C1649" i="2" s="1"/>
  <c r="D1648" i="2"/>
  <c r="D1647" i="2"/>
  <c r="D1646" i="2"/>
  <c r="D1645" i="2"/>
  <c r="D1644" i="2"/>
  <c r="D1642" i="2"/>
  <c r="D1641" i="2"/>
  <c r="D1640" i="2"/>
  <c r="D1639" i="2"/>
  <c r="D1638" i="2"/>
  <c r="C1208" i="1"/>
  <c r="D1628" i="2" s="1"/>
  <c r="C1214" i="1"/>
  <c r="C1634" i="2" s="1"/>
  <c r="D1633" i="2"/>
  <c r="D1632" i="2"/>
  <c r="D1631" i="2"/>
  <c r="D1630" i="2"/>
  <c r="D1629" i="2"/>
  <c r="D1627" i="2"/>
  <c r="D1626" i="2"/>
  <c r="D1625" i="2"/>
  <c r="D1624" i="2"/>
  <c r="D1623" i="2"/>
  <c r="D1595" i="2"/>
  <c r="D1594" i="2"/>
  <c r="D1592" i="2"/>
  <c r="D1591" i="2"/>
  <c r="D1590" i="2"/>
  <c r="D1589" i="2"/>
  <c r="I1095" i="1"/>
  <c r="D1555" i="2" s="1"/>
  <c r="D1554" i="2"/>
  <c r="D1553" i="2"/>
  <c r="D1552" i="2"/>
  <c r="D1551" i="2"/>
  <c r="D1550" i="2"/>
  <c r="D1549" i="2"/>
  <c r="H1095" i="1"/>
  <c r="D1546" i="2" s="1"/>
  <c r="D1545" i="2"/>
  <c r="D1544" i="2"/>
  <c r="D1543" i="2"/>
  <c r="D1542" i="2"/>
  <c r="D1541" i="2"/>
  <c r="D1540" i="2"/>
  <c r="J1068" i="1"/>
  <c r="C1483" i="2" s="1"/>
  <c r="D1482" i="2"/>
  <c r="D1479" i="2"/>
  <c r="D1478" i="2"/>
  <c r="D1477" i="2"/>
  <c r="D1476" i="2"/>
  <c r="D1475" i="2"/>
  <c r="H1068" i="1"/>
  <c r="C1463" i="2" s="1"/>
  <c r="H1067" i="1"/>
  <c r="C1462" i="2" s="1"/>
  <c r="D1459" i="2"/>
  <c r="D1458" i="2"/>
  <c r="D1457" i="2"/>
  <c r="D1456" i="2"/>
  <c r="D1455" i="2"/>
  <c r="G1068" i="1"/>
  <c r="C1453" i="2" s="1"/>
  <c r="G1067" i="1"/>
  <c r="D1452" i="2" s="1"/>
  <c r="D1449" i="2"/>
  <c r="D1448" i="2"/>
  <c r="D1447" i="2"/>
  <c r="D1446" i="2"/>
  <c r="D1445" i="2"/>
  <c r="F1068" i="1"/>
  <c r="C1443" i="2" s="1"/>
  <c r="F1067" i="1"/>
  <c r="D1442" i="2" s="1"/>
  <c r="D1439" i="2"/>
  <c r="D1438" i="2"/>
  <c r="D1437" i="2"/>
  <c r="D1436" i="2"/>
  <c r="D1435" i="2"/>
  <c r="D1431" i="2"/>
  <c r="D1430" i="2"/>
  <c r="D1427" i="2"/>
  <c r="D1426" i="2"/>
  <c r="D1423" i="2"/>
  <c r="D1422" i="2"/>
  <c r="D1421" i="2"/>
  <c r="D1419" i="2"/>
  <c r="D1418" i="2"/>
  <c r="D1417" i="2"/>
  <c r="C1412" i="2"/>
  <c r="D1412" i="2"/>
  <c r="D1411" i="2"/>
  <c r="D1410" i="2"/>
  <c r="C1237" i="2"/>
  <c r="F907" i="1"/>
  <c r="D1233" i="2" s="1"/>
  <c r="D1223" i="2"/>
  <c r="D1222" i="2"/>
  <c r="D1221" i="2"/>
  <c r="D1220" i="2"/>
  <c r="D1219" i="2"/>
  <c r="K880" i="1"/>
  <c r="C1214" i="2" s="1"/>
  <c r="D1213" i="2"/>
  <c r="D1212" i="2"/>
  <c r="D1211" i="2"/>
  <c r="D1210" i="2"/>
  <c r="D1209" i="2"/>
  <c r="D1208" i="2"/>
  <c r="D1207" i="2"/>
  <c r="D1195" i="2"/>
  <c r="D1194" i="2"/>
  <c r="D1193" i="2"/>
  <c r="D1192" i="2"/>
  <c r="D1191" i="2"/>
  <c r="D1190" i="2"/>
  <c r="D1189" i="2"/>
  <c r="D1186" i="2"/>
  <c r="D1185" i="2"/>
  <c r="D1184" i="2"/>
  <c r="D1183" i="2"/>
  <c r="D1182" i="2"/>
  <c r="D1181" i="2"/>
  <c r="D1180" i="2"/>
  <c r="D1177" i="2"/>
  <c r="D1176" i="2"/>
  <c r="D1175" i="2"/>
  <c r="D1174" i="2"/>
  <c r="D1173" i="2"/>
  <c r="D1172" i="2"/>
  <c r="D1171" i="2"/>
  <c r="K817" i="1"/>
  <c r="K818" i="1"/>
  <c r="K819" i="1"/>
  <c r="K820" i="1"/>
  <c r="K821" i="1"/>
  <c r="K824" i="1"/>
  <c r="K825" i="1"/>
  <c r="K826" i="1"/>
  <c r="K827" i="1"/>
  <c r="K828" i="1"/>
  <c r="K829" i="1"/>
  <c r="K830" i="1"/>
  <c r="J822" i="1"/>
  <c r="D1156" i="2" s="1"/>
  <c r="J831" i="1"/>
  <c r="C1160" i="2" s="1"/>
  <c r="I822" i="1"/>
  <c r="D1155" i="2" s="1"/>
  <c r="I831" i="1"/>
  <c r="C1159" i="2" s="1"/>
  <c r="D1142" i="2"/>
  <c r="D1136" i="2"/>
  <c r="J798" i="1"/>
  <c r="D1128" i="2"/>
  <c r="J794" i="1"/>
  <c r="D1122" i="2"/>
  <c r="J788" i="1"/>
  <c r="I798" i="1"/>
  <c r="C1103" i="2" s="1"/>
  <c r="D1102" i="2"/>
  <c r="D1101" i="2"/>
  <c r="D1100" i="2"/>
  <c r="I794" i="1"/>
  <c r="C1099" i="2" s="1"/>
  <c r="D1098" i="2"/>
  <c r="D1097" i="2"/>
  <c r="D1096" i="2"/>
  <c r="D1095" i="2"/>
  <c r="D1094" i="2"/>
  <c r="I788" i="1"/>
  <c r="D1093" i="2" s="1"/>
  <c r="D1092" i="2"/>
  <c r="D1091" i="2"/>
  <c r="H798" i="1"/>
  <c r="C1089" i="2" s="1"/>
  <c r="D1088" i="2"/>
  <c r="D1087" i="2"/>
  <c r="D1086" i="2"/>
  <c r="H794" i="1"/>
  <c r="C1085" i="2" s="1"/>
  <c r="D1084" i="2"/>
  <c r="D1083" i="2"/>
  <c r="D1082" i="2"/>
  <c r="D1081" i="2"/>
  <c r="D1080" i="2"/>
  <c r="H788" i="1"/>
  <c r="C1079" i="2" s="1"/>
  <c r="D1078" i="2"/>
  <c r="D1077" i="2"/>
  <c r="G798" i="1"/>
  <c r="C1075" i="2" s="1"/>
  <c r="D1074" i="2"/>
  <c r="D1073" i="2"/>
  <c r="D1072" i="2"/>
  <c r="G794" i="1"/>
  <c r="C1071" i="2" s="1"/>
  <c r="D1070" i="2"/>
  <c r="D1069" i="2"/>
  <c r="D1068" i="2"/>
  <c r="D1067" i="2"/>
  <c r="D1066" i="2"/>
  <c r="G788" i="1"/>
  <c r="C1065" i="2" s="1"/>
  <c r="D1064" i="2"/>
  <c r="D1063" i="2"/>
  <c r="D1060" i="2"/>
  <c r="D1059" i="2"/>
  <c r="D1058" i="2"/>
  <c r="F794" i="1"/>
  <c r="D1057" i="2" s="1"/>
  <c r="D1056" i="2"/>
  <c r="D1055" i="2"/>
  <c r="D1054" i="2"/>
  <c r="D1053" i="2"/>
  <c r="D1052" i="2"/>
  <c r="F788" i="1"/>
  <c r="D1051" i="2" s="1"/>
  <c r="D1050" i="2"/>
  <c r="D1049" i="2"/>
  <c r="D1046" i="2"/>
  <c r="D1045" i="2"/>
  <c r="D1044" i="2"/>
  <c r="E794" i="1"/>
  <c r="C1043" i="2" s="1"/>
  <c r="D1042" i="2"/>
  <c r="D1041" i="2"/>
  <c r="D1040" i="2"/>
  <c r="D1039" i="2"/>
  <c r="D1038" i="2"/>
  <c r="E788" i="1"/>
  <c r="D1037" i="2" s="1"/>
  <c r="D1036" i="2"/>
  <c r="D1035" i="2"/>
  <c r="D1032" i="2"/>
  <c r="D1031" i="2"/>
  <c r="D1030" i="2"/>
  <c r="D794" i="1"/>
  <c r="D1028" i="2"/>
  <c r="D1027" i="2"/>
  <c r="D1026" i="2"/>
  <c r="D1025" i="2"/>
  <c r="D1024" i="2"/>
  <c r="D788" i="1"/>
  <c r="C1023" i="2" s="1"/>
  <c r="D1022" i="2"/>
  <c r="D1021" i="2"/>
  <c r="D1018" i="2"/>
  <c r="D1017" i="2"/>
  <c r="D1016" i="2"/>
  <c r="C1015" i="2"/>
  <c r="D1014" i="2"/>
  <c r="D1013" i="2"/>
  <c r="D1012" i="2"/>
  <c r="D1011" i="2"/>
  <c r="D1010" i="2"/>
  <c r="C788" i="1"/>
  <c r="D1008" i="2"/>
  <c r="D1007" i="2"/>
  <c r="H542" i="1"/>
  <c r="D683" i="2" s="1"/>
  <c r="D542" i="1"/>
  <c r="G542" i="1" s="1"/>
  <c r="E542" i="1"/>
  <c r="C680" i="2" s="1"/>
  <c r="H535" i="1"/>
  <c r="C677" i="2" s="1"/>
  <c r="D535" i="1"/>
  <c r="G535" i="1" s="1"/>
  <c r="E535" i="1"/>
  <c r="C674" i="2" s="1"/>
  <c r="H528" i="1"/>
  <c r="C671" i="2" s="1"/>
  <c r="D528" i="1"/>
  <c r="G528" i="1" s="1"/>
  <c r="E528" i="1"/>
  <c r="C668" i="2" s="1"/>
  <c r="H521" i="1"/>
  <c r="C665" i="2" s="1"/>
  <c r="D521" i="1"/>
  <c r="F521" i="1" s="1"/>
  <c r="E521" i="1"/>
  <c r="C662" i="2" s="1"/>
  <c r="H514" i="1"/>
  <c r="D659" i="2" s="1"/>
  <c r="D514" i="1"/>
  <c r="F514" i="1" s="1"/>
  <c r="E514" i="1"/>
  <c r="D656" i="2" s="1"/>
  <c r="D651" i="2"/>
  <c r="D650" i="2"/>
  <c r="K490" i="1"/>
  <c r="C647" i="2" s="1"/>
  <c r="K483" i="1"/>
  <c r="D640" i="2" s="1"/>
  <c r="K484" i="1"/>
  <c r="D641" i="2" s="1"/>
  <c r="K485" i="1"/>
  <c r="C642" i="2" s="1"/>
  <c r="K486" i="1"/>
  <c r="D643" i="2" s="1"/>
  <c r="K487" i="1"/>
  <c r="C644" i="2" s="1"/>
  <c r="K488" i="1"/>
  <c r="D645" i="2" s="1"/>
  <c r="D638" i="2"/>
  <c r="J489" i="1"/>
  <c r="C637" i="2" s="1"/>
  <c r="D636" i="2"/>
  <c r="D635" i="2"/>
  <c r="D634" i="2"/>
  <c r="D633" i="2"/>
  <c r="D632" i="2"/>
  <c r="D631" i="2"/>
  <c r="D629" i="2"/>
  <c r="I489" i="1"/>
  <c r="C628" i="2" s="1"/>
  <c r="D627" i="2"/>
  <c r="D626" i="2"/>
  <c r="D625" i="2"/>
  <c r="D624" i="2"/>
  <c r="D623" i="2"/>
  <c r="D622" i="2"/>
  <c r="D620" i="2"/>
  <c r="H489" i="1"/>
  <c r="C619" i="2" s="1"/>
  <c r="D618" i="2"/>
  <c r="D617" i="2"/>
  <c r="D616" i="2"/>
  <c r="D615" i="2"/>
  <c r="D614" i="2"/>
  <c r="D613" i="2"/>
  <c r="D602" i="2"/>
  <c r="F489" i="1"/>
  <c r="C601" i="2" s="1"/>
  <c r="D600" i="2"/>
  <c r="D599" i="2"/>
  <c r="D598" i="2"/>
  <c r="D597" i="2"/>
  <c r="D596" i="2"/>
  <c r="D595" i="2"/>
  <c r="D593" i="2"/>
  <c r="E489" i="1"/>
  <c r="D592" i="2" s="1"/>
  <c r="D591" i="2"/>
  <c r="D590" i="2"/>
  <c r="D589" i="2"/>
  <c r="D588" i="2"/>
  <c r="D587" i="2"/>
  <c r="D586" i="2"/>
  <c r="G457" i="1"/>
  <c r="C491" i="2" s="1"/>
  <c r="H457" i="1"/>
  <c r="C509" i="2" s="1"/>
  <c r="I457" i="1"/>
  <c r="D527" i="2" s="1"/>
  <c r="J457" i="1"/>
  <c r="D545" i="2" s="1"/>
  <c r="C490" i="2"/>
  <c r="C508" i="2"/>
  <c r="C526" i="2"/>
  <c r="C544" i="2"/>
  <c r="C489" i="2"/>
  <c r="C507" i="2"/>
  <c r="C525" i="2"/>
  <c r="C543" i="2"/>
  <c r="C488" i="2"/>
  <c r="C506" i="2"/>
  <c r="C524" i="2"/>
  <c r="C542" i="2"/>
  <c r="C487" i="2"/>
  <c r="C505" i="2"/>
  <c r="C523" i="2"/>
  <c r="C541" i="2"/>
  <c r="C486" i="2"/>
  <c r="C504" i="2"/>
  <c r="C522" i="2"/>
  <c r="C540" i="2"/>
  <c r="C485" i="2"/>
  <c r="C503" i="2"/>
  <c r="C521" i="2"/>
  <c r="C539" i="2"/>
  <c r="C484" i="2"/>
  <c r="C502" i="2"/>
  <c r="C520" i="2"/>
  <c r="C538" i="2"/>
  <c r="C483" i="2"/>
  <c r="C501" i="2"/>
  <c r="C519" i="2"/>
  <c r="C537" i="2"/>
  <c r="C482" i="2"/>
  <c r="C500" i="2"/>
  <c r="C518" i="2"/>
  <c r="C536" i="2"/>
  <c r="C481" i="2"/>
  <c r="C499" i="2"/>
  <c r="C517" i="2"/>
  <c r="C535" i="2"/>
  <c r="C480" i="2"/>
  <c r="C498" i="2"/>
  <c r="C516" i="2"/>
  <c r="C534" i="2"/>
  <c r="C479" i="2"/>
  <c r="C497" i="2"/>
  <c r="C515" i="2"/>
  <c r="C533" i="2"/>
  <c r="C478" i="2"/>
  <c r="C496" i="2"/>
  <c r="C514" i="2"/>
  <c r="C532" i="2"/>
  <c r="C477" i="2"/>
  <c r="C495" i="2"/>
  <c r="C513" i="2"/>
  <c r="C531" i="2"/>
  <c r="C476" i="2"/>
  <c r="C494" i="2"/>
  <c r="C512" i="2"/>
  <c r="C530" i="2"/>
  <c r="C475" i="2"/>
  <c r="C493" i="2"/>
  <c r="C511" i="2"/>
  <c r="C529" i="2"/>
  <c r="D544" i="2"/>
  <c r="D543" i="2"/>
  <c r="D542" i="2"/>
  <c r="D541" i="2"/>
  <c r="D540" i="2"/>
  <c r="D539" i="2"/>
  <c r="D538" i="2"/>
  <c r="D537" i="2"/>
  <c r="D536" i="2"/>
  <c r="D535" i="2"/>
  <c r="D534" i="2"/>
  <c r="D533" i="2"/>
  <c r="D532" i="2"/>
  <c r="D531" i="2"/>
  <c r="D530" i="2"/>
  <c r="D529" i="2"/>
  <c r="D526" i="2"/>
  <c r="D525" i="2"/>
  <c r="D524" i="2"/>
  <c r="D523" i="2"/>
  <c r="D522" i="2"/>
  <c r="D521" i="2"/>
  <c r="D520" i="2"/>
  <c r="D519" i="2"/>
  <c r="D518" i="2"/>
  <c r="D517" i="2"/>
  <c r="D516" i="2"/>
  <c r="D515" i="2"/>
  <c r="D514" i="2"/>
  <c r="D513" i="2"/>
  <c r="D512" i="2"/>
  <c r="D511" i="2"/>
  <c r="D508" i="2"/>
  <c r="D507" i="2"/>
  <c r="D506" i="2"/>
  <c r="D505" i="2"/>
  <c r="D504" i="2"/>
  <c r="D503" i="2"/>
  <c r="D502" i="2"/>
  <c r="D501" i="2"/>
  <c r="D500" i="2"/>
  <c r="D499" i="2"/>
  <c r="D498" i="2"/>
  <c r="D497" i="2"/>
  <c r="D496" i="2"/>
  <c r="D495" i="2"/>
  <c r="D494" i="2"/>
  <c r="D493" i="2"/>
  <c r="D490" i="2"/>
  <c r="D489" i="2"/>
  <c r="D488" i="2"/>
  <c r="D487" i="2"/>
  <c r="D486" i="2"/>
  <c r="D485" i="2"/>
  <c r="D484" i="2"/>
  <c r="D483" i="2"/>
  <c r="D482" i="2"/>
  <c r="D481" i="2"/>
  <c r="D480" i="2"/>
  <c r="D479" i="2"/>
  <c r="D478" i="2"/>
  <c r="D477" i="2"/>
  <c r="D476" i="2"/>
  <c r="D475" i="2"/>
  <c r="C457" i="1"/>
  <c r="C399" i="2" s="1"/>
  <c r="D457" i="1"/>
  <c r="D417" i="2" s="1"/>
  <c r="E457" i="1"/>
  <c r="D435" i="2" s="1"/>
  <c r="F457" i="1"/>
  <c r="D453" i="2" s="1"/>
  <c r="C398" i="2"/>
  <c r="C416" i="2"/>
  <c r="C434" i="2"/>
  <c r="C452" i="2"/>
  <c r="C397" i="2"/>
  <c r="C415" i="2"/>
  <c r="C433" i="2"/>
  <c r="C451" i="2"/>
  <c r="C396" i="2"/>
  <c r="C414" i="2"/>
  <c r="C432" i="2"/>
  <c r="C450" i="2"/>
  <c r="C395" i="2"/>
  <c r="C413" i="2"/>
  <c r="C431" i="2"/>
  <c r="C449" i="2"/>
  <c r="C394" i="2"/>
  <c r="C412" i="2"/>
  <c r="C430" i="2"/>
  <c r="C448" i="2"/>
  <c r="C393" i="2"/>
  <c r="C411" i="2"/>
  <c r="C429" i="2"/>
  <c r="C447" i="2"/>
  <c r="C392" i="2"/>
  <c r="C410" i="2"/>
  <c r="C428" i="2"/>
  <c r="C446" i="2"/>
  <c r="C391" i="2"/>
  <c r="C409" i="2"/>
  <c r="C427" i="2"/>
  <c r="C445" i="2"/>
  <c r="C390" i="2"/>
  <c r="C408" i="2"/>
  <c r="C426" i="2"/>
  <c r="C444" i="2"/>
  <c r="C389" i="2"/>
  <c r="C407" i="2"/>
  <c r="C425" i="2"/>
  <c r="C443" i="2"/>
  <c r="C388" i="2"/>
  <c r="C406" i="2"/>
  <c r="C424" i="2"/>
  <c r="C442" i="2"/>
  <c r="C387" i="2"/>
  <c r="C405" i="2"/>
  <c r="C423" i="2"/>
  <c r="C441" i="2"/>
  <c r="C386" i="2"/>
  <c r="C404" i="2"/>
  <c r="C422" i="2"/>
  <c r="C440" i="2"/>
  <c r="C385" i="2"/>
  <c r="C403" i="2"/>
  <c r="C421" i="2"/>
  <c r="C439" i="2"/>
  <c r="C384" i="2"/>
  <c r="C402" i="2"/>
  <c r="C420" i="2"/>
  <c r="C438" i="2"/>
  <c r="C383" i="2"/>
  <c r="C401" i="2"/>
  <c r="C419" i="2"/>
  <c r="C437" i="2"/>
  <c r="D452" i="2"/>
  <c r="D451" i="2"/>
  <c r="D450" i="2"/>
  <c r="D449" i="2"/>
  <c r="D448" i="2"/>
  <c r="D447" i="2"/>
  <c r="D446" i="2"/>
  <c r="D445" i="2"/>
  <c r="D444" i="2"/>
  <c r="D443" i="2"/>
  <c r="D442" i="2"/>
  <c r="D441" i="2"/>
  <c r="D440" i="2"/>
  <c r="D439" i="2"/>
  <c r="D438" i="2"/>
  <c r="D437" i="2"/>
  <c r="D434" i="2"/>
  <c r="D433" i="2"/>
  <c r="D432" i="2"/>
  <c r="D431" i="2"/>
  <c r="D430" i="2"/>
  <c r="D429" i="2"/>
  <c r="D428" i="2"/>
  <c r="D427" i="2"/>
  <c r="D426" i="2"/>
  <c r="D425" i="2"/>
  <c r="D424" i="2"/>
  <c r="D423" i="2"/>
  <c r="D422" i="2"/>
  <c r="D421" i="2"/>
  <c r="D420" i="2"/>
  <c r="D419" i="2"/>
  <c r="D416" i="2"/>
  <c r="D415" i="2"/>
  <c r="D414" i="2"/>
  <c r="D413" i="2"/>
  <c r="D412" i="2"/>
  <c r="D411" i="2"/>
  <c r="D410" i="2"/>
  <c r="D409" i="2"/>
  <c r="D408" i="2"/>
  <c r="D407" i="2"/>
  <c r="D406" i="2"/>
  <c r="D405" i="2"/>
  <c r="D404" i="2"/>
  <c r="D403" i="2"/>
  <c r="D402" i="2"/>
  <c r="D401" i="2"/>
  <c r="D398" i="2"/>
  <c r="D397" i="2"/>
  <c r="D396" i="2"/>
  <c r="D395" i="2"/>
  <c r="D394" i="2"/>
  <c r="D393" i="2"/>
  <c r="D392" i="2"/>
  <c r="D391" i="2"/>
  <c r="D390" i="2"/>
  <c r="D389" i="2"/>
  <c r="D388" i="2"/>
  <c r="D387" i="2"/>
  <c r="D386" i="2"/>
  <c r="D385" i="2"/>
  <c r="D384" i="2"/>
  <c r="D383" i="2"/>
  <c r="E436" i="1"/>
  <c r="C378" i="2" s="1"/>
  <c r="D377" i="2"/>
  <c r="D376" i="2"/>
  <c r="D339" i="2"/>
  <c r="D338" i="2"/>
  <c r="D337" i="2"/>
  <c r="D336" i="2"/>
  <c r="D335" i="2"/>
  <c r="K400" i="1"/>
  <c r="C334" i="2" s="1"/>
  <c r="D333" i="2"/>
  <c r="D317" i="2"/>
  <c r="D316" i="2"/>
  <c r="D315" i="2"/>
  <c r="D314" i="2"/>
  <c r="D313" i="2"/>
  <c r="D312" i="2"/>
  <c r="D311" i="2"/>
  <c r="D310" i="2"/>
  <c r="D309" i="2"/>
  <c r="D308" i="2"/>
  <c r="D305" i="2"/>
  <c r="D303" i="2"/>
  <c r="D302" i="2"/>
  <c r="D301" i="2"/>
  <c r="D300" i="2"/>
  <c r="D299" i="2"/>
  <c r="D298" i="2"/>
  <c r="H327" i="1"/>
  <c r="D295" i="2" s="1"/>
  <c r="G326" i="1"/>
  <c r="D293" i="2" s="1"/>
  <c r="K325" i="1"/>
  <c r="D289" i="2" s="1"/>
  <c r="D288" i="2"/>
  <c r="D287" i="2"/>
  <c r="D285" i="2"/>
  <c r="D284" i="2"/>
  <c r="D283" i="2"/>
  <c r="D189" i="2"/>
  <c r="D188" i="2"/>
  <c r="D187" i="2"/>
  <c r="D186" i="2"/>
  <c r="D185" i="2"/>
  <c r="D179" i="2"/>
  <c r="D178" i="2"/>
  <c r="D177" i="2"/>
  <c r="D176" i="2"/>
  <c r="D175" i="2"/>
  <c r="H180" i="1"/>
  <c r="H181" i="1" s="1"/>
  <c r="D138" i="2" s="1"/>
  <c r="H199" i="1"/>
  <c r="D155" i="2" s="1"/>
  <c r="G180" i="1"/>
  <c r="D128" i="2" s="1"/>
  <c r="F199" i="1"/>
  <c r="D147" i="2" s="1"/>
  <c r="J199" i="1"/>
  <c r="D163" i="2" s="1"/>
  <c r="I199" i="1"/>
  <c r="C159" i="2" s="1"/>
  <c r="G199" i="1"/>
  <c r="D151" i="2" s="1"/>
  <c r="D146" i="2"/>
  <c r="I178" i="1"/>
  <c r="C134" i="2" s="1"/>
  <c r="I179" i="1"/>
  <c r="C135" i="2" s="1"/>
  <c r="D131" i="2"/>
  <c r="D130" i="2"/>
  <c r="D127" i="2"/>
  <c r="D126" i="2"/>
  <c r="D140" i="2"/>
  <c r="I156" i="1"/>
  <c r="C97" i="2" s="1"/>
  <c r="I157" i="1"/>
  <c r="C104" i="2" s="1"/>
  <c r="F158" i="1"/>
  <c r="C108" i="2" s="1"/>
  <c r="E158" i="1"/>
  <c r="C107" i="2" s="1"/>
  <c r="D103" i="2"/>
  <c r="D102" i="2"/>
  <c r="D101" i="2"/>
  <c r="D100" i="2"/>
  <c r="D96" i="2"/>
  <c r="D95" i="2"/>
  <c r="D94" i="2"/>
  <c r="D93" i="2"/>
  <c r="K143" i="1"/>
  <c r="I140" i="1"/>
  <c r="I131" i="1"/>
  <c r="I125" i="1"/>
  <c r="H1412" i="1"/>
  <c r="C1911" i="2" s="1"/>
  <c r="F103" i="1"/>
  <c r="I73" i="1"/>
  <c r="D13" i="2" s="1"/>
  <c r="C1554" i="2"/>
  <c r="C1553" i="2"/>
  <c r="C1552" i="2"/>
  <c r="C1551" i="2"/>
  <c r="C1550" i="2"/>
  <c r="C1549" i="2"/>
  <c r="C1545" i="2"/>
  <c r="C1544" i="2"/>
  <c r="C1543" i="2"/>
  <c r="C1542" i="2"/>
  <c r="C1541" i="2"/>
  <c r="C1540" i="2"/>
  <c r="C1904" i="2"/>
  <c r="C1903" i="2"/>
  <c r="C1900" i="2"/>
  <c r="C1899" i="2"/>
  <c r="C1878" i="2"/>
  <c r="C1877" i="2"/>
  <c r="C1876" i="2"/>
  <c r="C1875" i="2"/>
  <c r="C1874" i="2"/>
  <c r="C1871" i="2"/>
  <c r="C1870" i="2"/>
  <c r="C1869" i="2"/>
  <c r="C1868" i="2"/>
  <c r="C1867" i="2"/>
  <c r="C1860" i="2"/>
  <c r="C1859" i="2"/>
  <c r="C1858" i="2"/>
  <c r="C1857" i="2"/>
  <c r="C1854" i="2"/>
  <c r="C1853" i="2"/>
  <c r="C1852" i="2"/>
  <c r="C1851" i="2"/>
  <c r="C1850" i="2"/>
  <c r="C1849" i="2"/>
  <c r="C1846" i="2"/>
  <c r="C1845" i="2"/>
  <c r="C1844" i="2"/>
  <c r="C1843" i="2"/>
  <c r="C1842" i="2"/>
  <c r="C1841" i="2"/>
  <c r="C1838" i="2"/>
  <c r="C1837" i="2"/>
  <c r="C1835" i="2"/>
  <c r="C1834" i="2"/>
  <c r="C1832" i="2"/>
  <c r="C1831" i="2"/>
  <c r="C1822" i="2"/>
  <c r="C1821" i="2"/>
  <c r="C1820" i="2"/>
  <c r="C1819" i="2"/>
  <c r="C1818" i="2"/>
  <c r="C1817" i="2"/>
  <c r="C1811" i="2"/>
  <c r="C1810" i="2"/>
  <c r="C1809" i="2"/>
  <c r="C1808" i="2"/>
  <c r="C1807" i="2"/>
  <c r="C1803" i="2"/>
  <c r="C1802" i="2"/>
  <c r="C1801" i="2"/>
  <c r="C1798" i="2"/>
  <c r="C1797" i="2"/>
  <c r="C1796" i="2"/>
  <c r="C1765" i="2"/>
  <c r="C1759" i="2"/>
  <c r="C1754" i="2"/>
  <c r="C1753" i="2"/>
  <c r="C1752" i="2"/>
  <c r="C1751" i="2"/>
  <c r="C1750" i="2"/>
  <c r="C1748" i="2"/>
  <c r="C1747" i="2"/>
  <c r="C1746" i="2"/>
  <c r="C1745" i="2"/>
  <c r="C1744" i="2"/>
  <c r="C1723" i="2"/>
  <c r="C1722" i="2"/>
  <c r="C1721" i="2"/>
  <c r="C1720" i="2"/>
  <c r="C1719" i="2"/>
  <c r="C1717" i="2"/>
  <c r="C1716" i="2"/>
  <c r="C1715" i="2"/>
  <c r="C1714" i="2"/>
  <c r="C1713" i="2"/>
  <c r="C1708" i="2"/>
  <c r="C1707" i="2"/>
  <c r="C1706" i="2"/>
  <c r="C1705" i="2"/>
  <c r="C1704" i="2"/>
  <c r="C1702" i="2"/>
  <c r="C1701" i="2"/>
  <c r="C1700" i="2"/>
  <c r="C1699" i="2"/>
  <c r="C1698" i="2"/>
  <c r="C1693" i="2"/>
  <c r="C1692" i="2"/>
  <c r="C1691" i="2"/>
  <c r="C1690" i="2"/>
  <c r="C1689" i="2"/>
  <c r="C1687" i="2"/>
  <c r="C1686" i="2"/>
  <c r="C1685" i="2"/>
  <c r="C1684" i="2"/>
  <c r="C1683" i="2"/>
  <c r="C1678" i="2"/>
  <c r="C1677" i="2"/>
  <c r="C1676" i="2"/>
  <c r="C1675" i="2"/>
  <c r="C1674" i="2"/>
  <c r="C1672" i="2"/>
  <c r="C1671" i="2"/>
  <c r="C1670" i="2"/>
  <c r="C1669" i="2"/>
  <c r="C1668" i="2"/>
  <c r="C1663" i="2"/>
  <c r="C1662" i="2"/>
  <c r="C1661" i="2"/>
  <c r="C1660" i="2"/>
  <c r="C1659" i="2"/>
  <c r="C1657" i="2"/>
  <c r="C1656" i="2"/>
  <c r="C1655" i="2"/>
  <c r="C1654" i="2"/>
  <c r="C1653" i="2"/>
  <c r="C1648" i="2"/>
  <c r="C1647" i="2"/>
  <c r="C1646" i="2"/>
  <c r="C1645" i="2"/>
  <c r="C1644" i="2"/>
  <c r="C1642" i="2"/>
  <c r="C1641" i="2"/>
  <c r="C1640" i="2"/>
  <c r="C1639" i="2"/>
  <c r="C1638" i="2"/>
  <c r="C1633" i="2"/>
  <c r="C1632" i="2"/>
  <c r="C1631" i="2"/>
  <c r="C1630" i="2"/>
  <c r="C1629" i="2"/>
  <c r="C1627" i="2"/>
  <c r="C1626" i="2"/>
  <c r="C1625" i="2"/>
  <c r="C1624" i="2"/>
  <c r="C1623" i="2"/>
  <c r="C1595" i="2"/>
  <c r="C1594" i="2"/>
  <c r="C1592" i="2"/>
  <c r="C1591" i="2"/>
  <c r="C1590" i="2"/>
  <c r="C1589" i="2"/>
  <c r="C1579" i="2"/>
  <c r="C1578" i="2"/>
  <c r="C1577" i="2"/>
  <c r="C1576" i="2"/>
  <c r="C1479" i="2"/>
  <c r="C1478" i="2"/>
  <c r="C1477" i="2"/>
  <c r="C1476" i="2"/>
  <c r="C1475" i="2"/>
  <c r="C1459" i="2"/>
  <c r="C1458" i="2"/>
  <c r="C1457" i="2"/>
  <c r="C1456" i="2"/>
  <c r="C1455" i="2"/>
  <c r="C1449" i="2"/>
  <c r="C1448" i="2"/>
  <c r="C1447" i="2"/>
  <c r="C1446" i="2"/>
  <c r="C1445" i="2"/>
  <c r="C1439" i="2"/>
  <c r="C1438" i="2"/>
  <c r="C1437" i="2"/>
  <c r="C1436" i="2"/>
  <c r="C1435" i="2"/>
  <c r="C1431" i="2"/>
  <c r="C1430" i="2"/>
  <c r="C1427" i="2"/>
  <c r="C1426" i="2"/>
  <c r="C1423" i="2"/>
  <c r="C1422" i="2"/>
  <c r="C1421" i="2"/>
  <c r="C1419" i="2"/>
  <c r="C1418" i="2"/>
  <c r="C1417" i="2"/>
  <c r="C1411" i="2"/>
  <c r="C1410" i="2"/>
  <c r="C1223" i="2"/>
  <c r="C1222" i="2"/>
  <c r="C1221" i="2"/>
  <c r="C1220" i="2"/>
  <c r="C1219" i="2"/>
  <c r="C1213" i="2"/>
  <c r="C1212" i="2"/>
  <c r="C1211" i="2"/>
  <c r="C1210" i="2"/>
  <c r="C1209" i="2"/>
  <c r="C1208" i="2"/>
  <c r="C1207" i="2"/>
  <c r="C1195" i="2"/>
  <c r="C1194" i="2"/>
  <c r="C1193" i="2"/>
  <c r="C1192" i="2"/>
  <c r="C1191" i="2"/>
  <c r="C1190" i="2"/>
  <c r="C1189" i="2"/>
  <c r="C1186" i="2"/>
  <c r="C1185" i="2"/>
  <c r="C1184" i="2"/>
  <c r="C1183" i="2"/>
  <c r="C1182" i="2"/>
  <c r="C1181" i="2"/>
  <c r="C1180" i="2"/>
  <c r="C1177" i="2"/>
  <c r="C1176" i="2"/>
  <c r="C1175" i="2"/>
  <c r="C1174" i="2"/>
  <c r="C1173" i="2"/>
  <c r="C1172" i="2"/>
  <c r="C1171" i="2"/>
  <c r="C1142" i="2"/>
  <c r="C1136" i="2"/>
  <c r="C1128" i="2"/>
  <c r="C1122" i="2"/>
  <c r="C1102" i="2"/>
  <c r="C1101" i="2"/>
  <c r="C1100" i="2"/>
  <c r="C1098" i="2"/>
  <c r="C1097" i="2"/>
  <c r="C1096" i="2"/>
  <c r="C1095" i="2"/>
  <c r="C1094" i="2"/>
  <c r="C1092" i="2"/>
  <c r="C1091" i="2"/>
  <c r="C1088" i="2"/>
  <c r="C1087" i="2"/>
  <c r="C1086" i="2"/>
  <c r="C1084" i="2"/>
  <c r="C1083" i="2"/>
  <c r="C1082" i="2"/>
  <c r="C1081" i="2"/>
  <c r="C1080" i="2"/>
  <c r="C1078" i="2"/>
  <c r="C1077" i="2"/>
  <c r="C1074" i="2"/>
  <c r="C1073" i="2"/>
  <c r="C1072" i="2"/>
  <c r="C1070" i="2"/>
  <c r="C1069" i="2"/>
  <c r="C1068" i="2"/>
  <c r="C1067" i="2"/>
  <c r="C1066" i="2"/>
  <c r="C1064" i="2"/>
  <c r="C1063" i="2"/>
  <c r="C1060" i="2"/>
  <c r="C1059" i="2"/>
  <c r="C1058" i="2"/>
  <c r="C1056" i="2"/>
  <c r="C1055" i="2"/>
  <c r="C1054" i="2"/>
  <c r="C1053" i="2"/>
  <c r="C1052" i="2"/>
  <c r="C1050" i="2"/>
  <c r="C1049" i="2"/>
  <c r="C1046" i="2"/>
  <c r="C1045" i="2"/>
  <c r="C1044" i="2"/>
  <c r="C1042" i="2"/>
  <c r="C1041" i="2"/>
  <c r="C1040" i="2"/>
  <c r="C1039" i="2"/>
  <c r="C1038" i="2"/>
  <c r="C1036" i="2"/>
  <c r="C1035" i="2"/>
  <c r="C1032" i="2"/>
  <c r="C1031" i="2"/>
  <c r="C1030" i="2"/>
  <c r="C1028" i="2"/>
  <c r="C1027" i="2"/>
  <c r="C1026" i="2"/>
  <c r="C1025" i="2"/>
  <c r="C1024" i="2"/>
  <c r="C1022" i="2"/>
  <c r="C1021" i="2"/>
  <c r="C1018" i="2"/>
  <c r="C1017" i="2"/>
  <c r="C1016" i="2"/>
  <c r="C1014" i="2"/>
  <c r="C1013" i="2"/>
  <c r="C1012" i="2"/>
  <c r="C1011" i="2"/>
  <c r="C1010" i="2"/>
  <c r="C1008" i="2"/>
  <c r="C1007" i="2"/>
  <c r="C651" i="2"/>
  <c r="C650" i="2"/>
  <c r="C638" i="2"/>
  <c r="C636" i="2"/>
  <c r="C635" i="2"/>
  <c r="C634" i="2"/>
  <c r="C633" i="2"/>
  <c r="C632" i="2"/>
  <c r="C631" i="2"/>
  <c r="C629" i="2"/>
  <c r="C627" i="2"/>
  <c r="C626" i="2"/>
  <c r="C625" i="2"/>
  <c r="C624" i="2"/>
  <c r="C623" i="2"/>
  <c r="C622" i="2"/>
  <c r="C620" i="2"/>
  <c r="C618" i="2"/>
  <c r="C617" i="2"/>
  <c r="C616" i="2"/>
  <c r="C615" i="2"/>
  <c r="C614" i="2"/>
  <c r="C613" i="2"/>
  <c r="C602" i="2"/>
  <c r="C600" i="2"/>
  <c r="C599" i="2"/>
  <c r="C598" i="2"/>
  <c r="C597" i="2"/>
  <c r="C596" i="2"/>
  <c r="C595" i="2"/>
  <c r="C593" i="2"/>
  <c r="C591" i="2"/>
  <c r="C590" i="2"/>
  <c r="C589" i="2"/>
  <c r="C588" i="2"/>
  <c r="C587" i="2"/>
  <c r="C586" i="2"/>
  <c r="C377" i="2"/>
  <c r="C339" i="2"/>
  <c r="C338" i="2"/>
  <c r="C337" i="2"/>
  <c r="C336" i="2"/>
  <c r="C335" i="2"/>
  <c r="C333" i="2"/>
  <c r="C317" i="2"/>
  <c r="C316" i="2"/>
  <c r="C315" i="2"/>
  <c r="C314" i="2"/>
  <c r="C313" i="2"/>
  <c r="C312" i="2"/>
  <c r="C311" i="2"/>
  <c r="C310" i="2"/>
  <c r="C309" i="2"/>
  <c r="C308" i="2"/>
  <c r="C305" i="2"/>
  <c r="C303" i="2"/>
  <c r="C302" i="2"/>
  <c r="C301" i="2"/>
  <c r="C300" i="2"/>
  <c r="C299" i="2"/>
  <c r="C298" i="2"/>
  <c r="C288" i="2"/>
  <c r="C287" i="2"/>
  <c r="C285" i="2"/>
  <c r="C284" i="2"/>
  <c r="C283" i="2"/>
  <c r="C196" i="2"/>
  <c r="C195" i="2"/>
  <c r="C194" i="2"/>
  <c r="C189" i="2"/>
  <c r="C188" i="2"/>
  <c r="C187" i="2"/>
  <c r="C186" i="2"/>
  <c r="C185" i="2"/>
  <c r="C184" i="2"/>
  <c r="C179" i="2"/>
  <c r="C178" i="2"/>
  <c r="C177" i="2"/>
  <c r="C176" i="2"/>
  <c r="C175" i="2"/>
  <c r="C174" i="2"/>
  <c r="C131" i="2"/>
  <c r="C130" i="2"/>
  <c r="C127" i="2"/>
  <c r="C126" i="2"/>
  <c r="B528" i="2"/>
  <c r="B510" i="2"/>
  <c r="B492" i="2"/>
  <c r="B474" i="2"/>
  <c r="B436" i="2"/>
  <c r="B418" i="2"/>
  <c r="B400" i="2"/>
  <c r="B382" i="2"/>
  <c r="D2003" i="2"/>
  <c r="C2003" i="2"/>
  <c r="C2002" i="2"/>
  <c r="C1469" i="2"/>
  <c r="C292" i="2"/>
  <c r="D1999" i="2"/>
  <c r="D1782" i="2"/>
  <c r="D1998" i="2"/>
  <c r="C1998" i="2"/>
  <c r="C291" i="2"/>
  <c r="C2001" i="2"/>
  <c r="C1789" i="2"/>
  <c r="C2000" i="2"/>
  <c r="D1015" i="2"/>
  <c r="D226" i="2"/>
  <c r="C226" i="2"/>
  <c r="C227" i="2"/>
  <c r="D227" i="2"/>
  <c r="D228" i="2"/>
  <c r="C228" i="2"/>
  <c r="D76" i="2" l="1"/>
  <c r="C76" i="2"/>
  <c r="D84" i="2"/>
  <c r="C84" i="2"/>
  <c r="C190" i="2"/>
  <c r="C1113" i="2"/>
  <c r="D1113" i="2"/>
  <c r="D1117" i="2"/>
  <c r="C1117" i="2"/>
  <c r="C1107" i="2"/>
  <c r="D1107" i="2"/>
  <c r="C1584" i="2"/>
  <c r="D1471" i="2"/>
  <c r="C1471" i="2"/>
  <c r="C1009" i="2"/>
  <c r="L788" i="1"/>
  <c r="D1029" i="2"/>
  <c r="L794" i="1"/>
  <c r="C1061" i="2"/>
  <c r="L798" i="1"/>
  <c r="E1288" i="1"/>
  <c r="C1825" i="2" s="1"/>
  <c r="D1160" i="2"/>
  <c r="C679" i="2"/>
  <c r="C1766" i="2"/>
  <c r="C1944" i="2"/>
  <c r="H1346" i="1"/>
  <c r="D1643" i="2"/>
  <c r="C1404" i="2"/>
  <c r="C1200" i="2"/>
  <c r="C1755" i="2"/>
  <c r="D1664" i="2"/>
  <c r="C1694" i="2"/>
  <c r="D1612" i="2"/>
  <c r="D1398" i="2"/>
  <c r="D1401" i="2"/>
  <c r="C222" i="2"/>
  <c r="D1925" i="2"/>
  <c r="C1925" i="2"/>
  <c r="D1923" i="2"/>
  <c r="C1923" i="2"/>
  <c r="D1468" i="2"/>
  <c r="D1583" i="2" s="1"/>
  <c r="C1812" i="2"/>
  <c r="G514" i="1"/>
  <c r="C658" i="2" s="1"/>
  <c r="D619" i="2"/>
  <c r="D1649" i="2"/>
  <c r="D1009" i="2"/>
  <c r="D1769" i="2"/>
  <c r="C1724" i="2"/>
  <c r="D1023" i="2"/>
  <c r="D1103" i="2"/>
  <c r="C1204" i="2"/>
  <c r="C1960" i="2"/>
  <c r="C1291" i="2"/>
  <c r="C51" i="2"/>
  <c r="D51" i="2"/>
  <c r="D65" i="2"/>
  <c r="C65" i="2"/>
  <c r="C71" i="2"/>
  <c r="D71" i="2"/>
  <c r="C38" i="2"/>
  <c r="D38" i="2"/>
  <c r="D45" i="2"/>
  <c r="C45" i="2"/>
  <c r="D119" i="2"/>
  <c r="C119" i="2"/>
  <c r="C13" i="2"/>
  <c r="I75" i="1"/>
  <c r="D110" i="2"/>
  <c r="D1935" i="2"/>
  <c r="D1962" i="2"/>
  <c r="D104" i="2"/>
  <c r="D97" i="2"/>
  <c r="D108" i="2"/>
  <c r="D109" i="2"/>
  <c r="C155" i="2"/>
  <c r="D159" i="2"/>
  <c r="J832" i="1"/>
  <c r="D1164" i="2" s="1"/>
  <c r="F535" i="1"/>
  <c r="D675" i="2" s="1"/>
  <c r="C289" i="2"/>
  <c r="C1688" i="2"/>
  <c r="C683" i="2"/>
  <c r="C673" i="2"/>
  <c r="C132" i="2"/>
  <c r="C163" i="2"/>
  <c r="D1187" i="2"/>
  <c r="C1156" i="2"/>
  <c r="D668" i="2"/>
  <c r="C180" i="2"/>
  <c r="C1628" i="2"/>
  <c r="C435" i="2"/>
  <c r="C1037" i="2"/>
  <c r="D674" i="2"/>
  <c r="D647" i="2"/>
  <c r="D1634" i="2"/>
  <c r="I1127" i="1"/>
  <c r="C1583" i="2" s="1"/>
  <c r="D1606" i="2"/>
  <c r="D680" i="2"/>
  <c r="G1127" i="1"/>
  <c r="C1581" i="2" s="1"/>
  <c r="C244" i="2"/>
  <c r="C1057" i="2"/>
  <c r="K398" i="1"/>
  <c r="D332" i="2" s="1"/>
  <c r="D677" i="2"/>
  <c r="D1075" i="2"/>
  <c r="C275" i="2"/>
  <c r="C568" i="2"/>
  <c r="C645" i="2"/>
  <c r="D1071" i="2"/>
  <c r="I158" i="1"/>
  <c r="C111" i="2" s="1"/>
  <c r="C1442" i="2"/>
  <c r="D1466" i="2"/>
  <c r="C592" i="2"/>
  <c r="D628" i="2"/>
  <c r="C217" i="2"/>
  <c r="C1823" i="2"/>
  <c r="D1483" i="2"/>
  <c r="C1395" i="2"/>
  <c r="C417" i="2"/>
  <c r="C1150" i="2"/>
  <c r="D1760" i="2"/>
  <c r="D509" i="2"/>
  <c r="D134" i="2"/>
  <c r="C1392" i="2"/>
  <c r="D1178" i="2"/>
  <c r="D1934" i="2"/>
  <c r="C1546" i="2"/>
  <c r="D1453" i="2"/>
  <c r="D1465" i="2"/>
  <c r="D132" i="2"/>
  <c r="C293" i="2"/>
  <c r="D637" i="2"/>
  <c r="D1019" i="2"/>
  <c r="D1443" i="2"/>
  <c r="C1580" i="2"/>
  <c r="C1393" i="2"/>
  <c r="C1233" i="2"/>
  <c r="D1352" i="2"/>
  <c r="F542" i="1"/>
  <c r="D681" i="2" s="1"/>
  <c r="C1879" i="2"/>
  <c r="C1893" i="2" s="1"/>
  <c r="D1944" i="2"/>
  <c r="C1051" i="2"/>
  <c r="D1099" i="2"/>
  <c r="D1924" i="2"/>
  <c r="C1482" i="2"/>
  <c r="C1709" i="2"/>
  <c r="D1463" i="2"/>
  <c r="D1065" i="2"/>
  <c r="D679" i="2"/>
  <c r="D655" i="2"/>
  <c r="C655" i="2"/>
  <c r="D665" i="2"/>
  <c r="D601" i="2"/>
  <c r="C1763" i="2"/>
  <c r="D1282" i="2"/>
  <c r="D1679" i="2"/>
  <c r="D1196" i="2"/>
  <c r="D1085" i="2"/>
  <c r="D1033" i="2"/>
  <c r="C643" i="2"/>
  <c r="C1399" i="2"/>
  <c r="D1201" i="2"/>
  <c r="D1462" i="2"/>
  <c r="C1452" i="2"/>
  <c r="C229" i="2"/>
  <c r="D1370" i="2"/>
  <c r="E1215" i="1"/>
  <c r="C1665" i="2" s="1"/>
  <c r="D1316" i="2"/>
  <c r="K879" i="1"/>
  <c r="K883" i="1" s="1"/>
  <c r="C1216" i="2" s="1"/>
  <c r="C545" i="2"/>
  <c r="I1068" i="1"/>
  <c r="C1473" i="2" s="1"/>
  <c r="C1199" i="2"/>
  <c r="D1768" i="2"/>
  <c r="C1203" i="2"/>
  <c r="D1718" i="2"/>
  <c r="H1215" i="1"/>
  <c r="C1710" i="2" s="1"/>
  <c r="C1658" i="2"/>
  <c r="D1703" i="2"/>
  <c r="C1403" i="2"/>
  <c r="H1425" i="1"/>
  <c r="C1936" i="2" s="1"/>
  <c r="D1079" i="2"/>
  <c r="C1405" i="2"/>
  <c r="I1274" i="1"/>
  <c r="C1814" i="2" s="1"/>
  <c r="D1215" i="1"/>
  <c r="D1650" i="2" s="1"/>
  <c r="D1061" i="2"/>
  <c r="D1847" i="2"/>
  <c r="G1215" i="1"/>
  <c r="C1695" i="2" s="1"/>
  <c r="D642" i="2"/>
  <c r="K1215" i="1"/>
  <c r="D1756" i="2" s="1"/>
  <c r="C453" i="2"/>
  <c r="C151" i="2"/>
  <c r="F1215" i="1"/>
  <c r="D1680" i="2" s="1"/>
  <c r="D1673" i="2"/>
  <c r="C1762" i="2"/>
  <c r="D1799" i="2"/>
  <c r="C1947" i="2"/>
  <c r="D1749" i="2"/>
  <c r="D1584" i="2"/>
  <c r="I1215" i="1"/>
  <c r="D1725" i="2" s="1"/>
  <c r="D1397" i="2"/>
  <c r="C295" i="2"/>
  <c r="D673" i="2"/>
  <c r="D107" i="2"/>
  <c r="C128" i="2"/>
  <c r="C171" i="2"/>
  <c r="K831" i="1"/>
  <c r="D1161" i="2" s="1"/>
  <c r="C659" i="2"/>
  <c r="D662" i="2"/>
  <c r="C667" i="2"/>
  <c r="C1564" i="2"/>
  <c r="C1400" i="2"/>
  <c r="K489" i="1"/>
  <c r="C646" i="2" s="1"/>
  <c r="C212" i="2"/>
  <c r="D1950" i="2"/>
  <c r="D1467" i="2"/>
  <c r="D1582" i="2" s="1"/>
  <c r="D667" i="2"/>
  <c r="D1872" i="2"/>
  <c r="D1892" i="2" s="1"/>
  <c r="D1894" i="2" s="1"/>
  <c r="I832" i="1"/>
  <c r="D1163" i="2" s="1"/>
  <c r="C1962" i="2"/>
  <c r="C1781" i="2"/>
  <c r="D1159" i="2"/>
  <c r="C1093" i="2"/>
  <c r="C1047" i="2"/>
  <c r="C1202" i="2"/>
  <c r="F528" i="1"/>
  <c r="D669" i="2" s="1"/>
  <c r="C641" i="2"/>
  <c r="I180" i="1"/>
  <c r="D136" i="2" s="1"/>
  <c r="C527" i="2"/>
  <c r="C1029" i="2"/>
  <c r="D1043" i="2"/>
  <c r="K822" i="1"/>
  <c r="C640" i="2"/>
  <c r="C1804" i="2"/>
  <c r="H1127" i="1"/>
  <c r="C1582" i="2" s="1"/>
  <c r="C1872" i="2"/>
  <c r="C1892" i="2" s="1"/>
  <c r="C1946" i="2"/>
  <c r="D1256" i="2"/>
  <c r="D1761" i="2"/>
  <c r="D334" i="2"/>
  <c r="H326" i="1"/>
  <c r="D294" i="2" s="1"/>
  <c r="D491" i="2"/>
  <c r="D378" i="2"/>
  <c r="G148" i="1"/>
  <c r="C86" i="2" s="1"/>
  <c r="C1229" i="2"/>
  <c r="D1214" i="2"/>
  <c r="D399" i="2"/>
  <c r="C656" i="2"/>
  <c r="L1214" i="1"/>
  <c r="D1770" i="2" s="1"/>
  <c r="C147" i="2"/>
  <c r="G521" i="1"/>
  <c r="D664" i="2" s="1"/>
  <c r="D661" i="2"/>
  <c r="C167" i="2"/>
  <c r="D1391" i="2"/>
  <c r="L1208" i="1"/>
  <c r="D1764" i="2" s="1"/>
  <c r="C1167" i="2"/>
  <c r="C1940" i="2"/>
  <c r="D1772" i="2"/>
  <c r="C1767" i="2"/>
  <c r="I1067" i="1"/>
  <c r="D1472" i="2" s="1"/>
  <c r="D644" i="2"/>
  <c r="C661" i="2"/>
  <c r="D671" i="2"/>
  <c r="C1396" i="2"/>
  <c r="C1256" i="2"/>
  <c r="C1555" i="2"/>
  <c r="C1155" i="2"/>
  <c r="K1425" i="1"/>
  <c r="D1948" i="2" s="1"/>
  <c r="D1089" i="2"/>
  <c r="C1198" i="2"/>
  <c r="D1247" i="2"/>
  <c r="D553" i="2"/>
  <c r="C557" i="2"/>
  <c r="C455" i="2"/>
  <c r="D458" i="2"/>
  <c r="D461" i="2"/>
  <c r="C466" i="2"/>
  <c r="D469" i="2"/>
  <c r="D550" i="2"/>
  <c r="C553" i="2"/>
  <c r="C554" i="2"/>
  <c r="D559" i="2"/>
  <c r="D561" i="2"/>
  <c r="C562" i="2"/>
  <c r="C575" i="2"/>
  <c r="C456" i="2"/>
  <c r="C457" i="2"/>
  <c r="C460" i="2"/>
  <c r="D464" i="2"/>
  <c r="D465" i="2"/>
  <c r="C467" i="2"/>
  <c r="D468" i="2"/>
  <c r="C470" i="2"/>
  <c r="D548" i="2"/>
  <c r="C549" i="2"/>
  <c r="C551" i="2"/>
  <c r="C552" i="2"/>
  <c r="D556" i="2"/>
  <c r="D557" i="2"/>
  <c r="C558" i="2"/>
  <c r="D560" i="2"/>
  <c r="C561" i="2"/>
  <c r="C556" i="2"/>
  <c r="C548" i="2"/>
  <c r="C464" i="2"/>
  <c r="D456" i="2"/>
  <c r="D455" i="2"/>
  <c r="D457" i="2"/>
  <c r="C458" i="2"/>
  <c r="C459" i="2"/>
  <c r="D460" i="2"/>
  <c r="C461" i="2"/>
  <c r="D462" i="2"/>
  <c r="C463" i="2"/>
  <c r="C465" i="2"/>
  <c r="D466" i="2"/>
  <c r="D467" i="2"/>
  <c r="C468" i="2"/>
  <c r="C469" i="2"/>
  <c r="D470" i="2"/>
  <c r="C547" i="2"/>
  <c r="D549" i="2"/>
  <c r="C550" i="2"/>
  <c r="D551" i="2"/>
  <c r="D552" i="2"/>
  <c r="D554" i="2"/>
  <c r="C555" i="2"/>
  <c r="D558" i="2"/>
  <c r="C559" i="2"/>
  <c r="C560" i="2"/>
  <c r="D562" i="2"/>
  <c r="D135" i="2"/>
  <c r="D547" i="2"/>
  <c r="C462" i="2"/>
  <c r="D459" i="2"/>
  <c r="D555" i="2"/>
  <c r="D463" i="2"/>
  <c r="C138" i="2"/>
  <c r="C1215" i="1"/>
  <c r="C1635" i="2" s="1"/>
  <c r="D259" i="2"/>
  <c r="H1436" i="1"/>
  <c r="J1021" i="1"/>
  <c r="D1406" i="2" s="1"/>
  <c r="C1388" i="2"/>
  <c r="D1388" i="2"/>
  <c r="D682" i="2"/>
  <c r="C682" i="2"/>
  <c r="D190" i="2"/>
  <c r="C1149" i="2"/>
  <c r="C272" i="2"/>
  <c r="C657" i="2"/>
  <c r="D657" i="2"/>
  <c r="C670" i="2"/>
  <c r="D670" i="2"/>
  <c r="H1414" i="1"/>
  <c r="C1913" i="2" s="1"/>
  <c r="C1886" i="2"/>
  <c r="D1886" i="2"/>
  <c r="D1987" i="2"/>
  <c r="C1987" i="2"/>
  <c r="D241" i="2"/>
  <c r="C1989" i="2"/>
  <c r="D1989" i="2"/>
  <c r="H1413" i="1"/>
  <c r="C1912" i="2" s="1"/>
  <c r="D1988" i="2"/>
  <c r="C1988" i="2"/>
  <c r="D180" i="2"/>
  <c r="D181" i="2" s="1"/>
  <c r="D256" i="2"/>
  <c r="D191" i="2"/>
  <c r="D1893" i="2"/>
  <c r="D1895" i="2" s="1"/>
  <c r="D676" i="2"/>
  <c r="C676" i="2"/>
  <c r="D1911" i="2"/>
  <c r="C663" i="2"/>
  <c r="D663" i="2"/>
  <c r="E171" i="1"/>
  <c r="H804" i="1" l="1"/>
  <c r="C1145" i="2"/>
  <c r="D1145" i="2"/>
  <c r="C1135" i="2"/>
  <c r="D1414" i="2" s="1"/>
  <c r="D1135" i="2"/>
  <c r="D1150" i="2" s="1"/>
  <c r="D1141" i="2"/>
  <c r="C1141" i="2"/>
  <c r="D1825" i="2"/>
  <c r="D658" i="2"/>
  <c r="C1725" i="2"/>
  <c r="D1665" i="2"/>
  <c r="D15" i="2"/>
  <c r="C15" i="2"/>
  <c r="C675" i="2"/>
  <c r="D111" i="2"/>
  <c r="C1164" i="2"/>
  <c r="D1936" i="2"/>
  <c r="C563" i="2"/>
  <c r="C1756" i="2"/>
  <c r="C1680" i="2"/>
  <c r="K832" i="1"/>
  <c r="D1165" i="2" s="1"/>
  <c r="D563" i="2"/>
  <c r="C1650" i="2"/>
  <c r="D646" i="2"/>
  <c r="C471" i="2"/>
  <c r="C664" i="2"/>
  <c r="D1710" i="2"/>
  <c r="C1161" i="2"/>
  <c r="C681" i="2"/>
  <c r="D1581" i="2"/>
  <c r="C332" i="2"/>
  <c r="D1473" i="2"/>
  <c r="D1585" i="2" s="1"/>
  <c r="D471" i="2"/>
  <c r="K1127" i="1"/>
  <c r="C1585" i="2" s="1"/>
  <c r="C294" i="2"/>
  <c r="C136" i="2"/>
  <c r="C1157" i="2"/>
  <c r="C1770" i="2"/>
  <c r="D1814" i="2"/>
  <c r="L1215" i="1"/>
  <c r="D1771" i="2" s="1"/>
  <c r="D1149" i="2"/>
  <c r="C1147" i="2"/>
  <c r="C1205" i="2"/>
  <c r="D1205" i="2"/>
  <c r="D1216" i="2" s="1"/>
  <c r="D1695" i="2"/>
  <c r="C1472" i="2"/>
  <c r="C1948" i="2"/>
  <c r="D1157" i="2"/>
  <c r="C1163" i="2"/>
  <c r="C669" i="2"/>
  <c r="D1635" i="2"/>
  <c r="D1248" i="2"/>
  <c r="C1248" i="2"/>
  <c r="C1257" i="2"/>
  <c r="D1257" i="2"/>
  <c r="C1764" i="2"/>
  <c r="C1406" i="2"/>
  <c r="D1957" i="2"/>
  <c r="C1957" i="2"/>
  <c r="D1912" i="2"/>
  <c r="D1913" i="2"/>
  <c r="C1771" i="2" l="1"/>
  <c r="C1165" i="2"/>
  <c r="C1414" i="2"/>
  <c r="D1147" i="2"/>
</calcChain>
</file>

<file path=xl/comments1.xml><?xml version="1.0" encoding="utf-8"?>
<comments xmlns="http://schemas.openxmlformats.org/spreadsheetml/2006/main">
  <authors>
    <author>Svein Opøien</author>
    <author>en fornøyd Microsoft Office-bruker</author>
    <author>Svein M. Opøien</author>
    <author>finsvo</author>
  </authors>
  <commentList>
    <comment ref="E171" authorId="0">
      <text>
        <r>
          <rPr>
            <b/>
            <sz val="8"/>
            <color indexed="81"/>
            <rFont val="Tahoma"/>
            <family val="2"/>
          </rPr>
          <t>Svein Opøien:</t>
        </r>
        <r>
          <rPr>
            <sz val="8"/>
            <color indexed="81"/>
            <rFont val="Tahoma"/>
            <family val="2"/>
          </rPr>
          <t xml:space="preserve">
kontrollformel</t>
        </r>
      </text>
    </comment>
    <comment ref="H181" authorId="0">
      <text>
        <r>
          <rPr>
            <b/>
            <sz val="8"/>
            <color indexed="81"/>
            <rFont val="Tahoma"/>
            <family val="2"/>
          </rPr>
          <t>Svein Opøien:</t>
        </r>
        <r>
          <rPr>
            <sz val="8"/>
            <color indexed="81"/>
            <rFont val="Tahoma"/>
            <family val="2"/>
          </rPr>
          <t xml:space="preserve">
kontrollformel</t>
        </r>
      </text>
    </comment>
    <comment ref="H326" authorId="0">
      <text>
        <r>
          <rPr>
            <b/>
            <sz val="8"/>
            <color indexed="81"/>
            <rFont val="Tahoma"/>
            <family val="2"/>
          </rPr>
          <t>Svein Opøien:</t>
        </r>
        <r>
          <rPr>
            <sz val="8"/>
            <color indexed="81"/>
            <rFont val="Tahoma"/>
            <family val="2"/>
          </rPr>
          <t xml:space="preserve">
Avvikskontroll
</t>
        </r>
      </text>
    </comment>
    <comment ref="H327" authorId="0">
      <text>
        <r>
          <rPr>
            <b/>
            <sz val="8"/>
            <color indexed="81"/>
            <rFont val="Tahoma"/>
            <family val="2"/>
          </rPr>
          <t>Svein Opøien:</t>
        </r>
        <r>
          <rPr>
            <sz val="8"/>
            <color indexed="81"/>
            <rFont val="Tahoma"/>
            <family val="2"/>
          </rPr>
          <t xml:space="preserve">
Avvikskontroll
</t>
        </r>
      </text>
    </comment>
    <comment ref="I647" authorId="0">
      <text>
        <r>
          <rPr>
            <b/>
            <sz val="8"/>
            <color indexed="81"/>
            <rFont val="Tahoma"/>
            <family val="2"/>
          </rPr>
          <t>Svein Opøien:</t>
        </r>
        <r>
          <rPr>
            <sz val="8"/>
            <color indexed="81"/>
            <rFont val="Tahoma"/>
            <family val="2"/>
          </rPr>
          <t xml:space="preserve">
Sumformel</t>
        </r>
      </text>
    </comment>
    <comment ref="K883" authorId="1">
      <text>
        <r>
          <rPr>
            <sz val="8"/>
            <color indexed="81"/>
            <rFont val="Tahoma"/>
            <family val="2"/>
          </rPr>
          <t>finsvo:
Utregnes automatisk, se formel</t>
        </r>
      </text>
    </comment>
    <comment ref="G1127" authorId="2">
      <text>
        <r>
          <rPr>
            <b/>
            <sz val="8"/>
            <color indexed="81"/>
            <rFont val="Tahoma"/>
            <family val="2"/>
          </rPr>
          <t>Svein M. Opøien:</t>
        </r>
        <r>
          <rPr>
            <sz val="8"/>
            <color indexed="81"/>
            <rFont val="Tahoma"/>
            <family val="2"/>
          </rPr>
          <t xml:space="preserve">
Formel. Ikke overskriv</t>
        </r>
      </text>
    </comment>
    <comment ref="H1127" authorId="2">
      <text>
        <r>
          <rPr>
            <b/>
            <sz val="8"/>
            <color indexed="81"/>
            <rFont val="Tahoma"/>
            <family val="2"/>
          </rPr>
          <t>Svein M. Opøien:</t>
        </r>
        <r>
          <rPr>
            <sz val="8"/>
            <color indexed="81"/>
            <rFont val="Tahoma"/>
            <family val="2"/>
          </rPr>
          <t xml:space="preserve">
Formel. Ikke overskriv</t>
        </r>
      </text>
    </comment>
    <comment ref="I1127" authorId="2">
      <text>
        <r>
          <rPr>
            <b/>
            <sz val="8"/>
            <color indexed="81"/>
            <rFont val="Tahoma"/>
            <family val="2"/>
          </rPr>
          <t>Svein M. Opøien:</t>
        </r>
        <r>
          <rPr>
            <sz val="8"/>
            <color indexed="81"/>
            <rFont val="Tahoma"/>
            <family val="2"/>
          </rPr>
          <t xml:space="preserve">
Formel. Ikke overskriv</t>
        </r>
      </text>
    </comment>
    <comment ref="J1127" authorId="2">
      <text>
        <r>
          <rPr>
            <b/>
            <sz val="8"/>
            <color indexed="81"/>
            <rFont val="Tahoma"/>
            <family val="2"/>
          </rPr>
          <t>Svein M. Opøien:</t>
        </r>
        <r>
          <rPr>
            <sz val="8"/>
            <color indexed="81"/>
            <rFont val="Tahoma"/>
            <family val="2"/>
          </rPr>
          <t xml:space="preserve">
Formel. Ikke overskriv.</t>
        </r>
      </text>
    </comment>
    <comment ref="I1274" authorId="0">
      <text>
        <r>
          <rPr>
            <b/>
            <sz val="8"/>
            <color indexed="81"/>
            <rFont val="Tahoma"/>
            <family val="2"/>
          </rPr>
          <t>NB!:
Her ligger en formel for avvikskontroll.</t>
        </r>
        <r>
          <rPr>
            <sz val="8"/>
            <color indexed="81"/>
            <rFont val="Tahoma"/>
            <family val="2"/>
          </rPr>
          <t xml:space="preserve">
</t>
        </r>
      </text>
    </comment>
    <comment ref="G1346" authorId="3">
      <text>
        <r>
          <rPr>
            <b/>
            <sz val="8"/>
            <color indexed="81"/>
            <rFont val="Tahoma"/>
            <family val="2"/>
          </rPr>
          <t>finsvo:</t>
        </r>
        <r>
          <rPr>
            <sz val="8"/>
            <color indexed="81"/>
            <rFont val="Tahoma"/>
            <family val="2"/>
          </rPr>
          <t xml:space="preserve">
Her ligger en kontrollformel</t>
        </r>
      </text>
    </comment>
    <comment ref="H1346" authorId="3">
      <text>
        <r>
          <rPr>
            <b/>
            <sz val="8"/>
            <color indexed="81"/>
            <rFont val="Tahoma"/>
            <family val="2"/>
          </rPr>
          <t>finsvo:</t>
        </r>
        <r>
          <rPr>
            <sz val="8"/>
            <color indexed="81"/>
            <rFont val="Tahoma"/>
            <family val="2"/>
          </rPr>
          <t xml:space="preserve">
Her ligger en kontrollformel</t>
        </r>
      </text>
    </comment>
    <comment ref="I1346" authorId="3">
      <text>
        <r>
          <rPr>
            <b/>
            <sz val="8"/>
            <color indexed="81"/>
            <rFont val="Tahoma"/>
            <family val="2"/>
          </rPr>
          <t>finsvo:</t>
        </r>
        <r>
          <rPr>
            <sz val="8"/>
            <color indexed="81"/>
            <rFont val="Tahoma"/>
            <family val="2"/>
          </rPr>
          <t xml:space="preserve">
Her ligger en kontrollformel</t>
        </r>
      </text>
    </comment>
    <comment ref="H1412" authorId="0">
      <text>
        <r>
          <rPr>
            <b/>
            <sz val="8"/>
            <color indexed="81"/>
            <rFont val="Tahoma"/>
            <family val="2"/>
          </rPr>
          <t>Svein Opøien:</t>
        </r>
        <r>
          <rPr>
            <sz val="8"/>
            <color indexed="81"/>
            <rFont val="Tahoma"/>
            <family val="2"/>
          </rPr>
          <t xml:space="preserve">
kobling. Ikke overskriv</t>
        </r>
      </text>
    </comment>
    <comment ref="H1413" authorId="0">
      <text>
        <r>
          <rPr>
            <b/>
            <sz val="8"/>
            <color indexed="81"/>
            <rFont val="Tahoma"/>
            <family val="2"/>
          </rPr>
          <t>Svein Opøien:</t>
        </r>
        <r>
          <rPr>
            <sz val="8"/>
            <color indexed="81"/>
            <rFont val="Tahoma"/>
            <family val="2"/>
          </rPr>
          <t xml:space="preserve">
kobling. Ikke overskriv</t>
        </r>
      </text>
    </comment>
    <comment ref="H1414" authorId="0">
      <text>
        <r>
          <rPr>
            <b/>
            <sz val="8"/>
            <color indexed="81"/>
            <rFont val="Tahoma"/>
            <family val="2"/>
          </rPr>
          <t>Svein Opøien:</t>
        </r>
        <r>
          <rPr>
            <sz val="8"/>
            <color indexed="81"/>
            <rFont val="Tahoma"/>
            <family val="2"/>
          </rPr>
          <t xml:space="preserve">
kobling. Ikke overskriv</t>
        </r>
      </text>
    </comment>
    <comment ref="H1423" authorId="0">
      <text>
        <r>
          <rPr>
            <b/>
            <sz val="8"/>
            <color indexed="81"/>
            <rFont val="Tahoma"/>
            <family val="2"/>
          </rPr>
          <t>Svein Opøien:</t>
        </r>
        <r>
          <rPr>
            <sz val="8"/>
            <color indexed="81"/>
            <rFont val="Tahoma"/>
            <family val="2"/>
          </rPr>
          <t xml:space="preserve">
kobling</t>
        </r>
      </text>
    </comment>
    <comment ref="H1424" authorId="0">
      <text>
        <r>
          <rPr>
            <b/>
            <sz val="8"/>
            <color indexed="81"/>
            <rFont val="Tahoma"/>
            <family val="2"/>
          </rPr>
          <t>Svein Opøien:</t>
        </r>
        <r>
          <rPr>
            <sz val="8"/>
            <color indexed="81"/>
            <rFont val="Tahoma"/>
            <family val="2"/>
          </rPr>
          <t xml:space="preserve">
kobling</t>
        </r>
      </text>
    </comment>
    <comment ref="H1425" authorId="0">
      <text>
        <r>
          <rPr>
            <b/>
            <sz val="8"/>
            <color indexed="81"/>
            <rFont val="Tahoma"/>
            <family val="2"/>
          </rPr>
          <t>Svein Opøien:</t>
        </r>
        <r>
          <rPr>
            <sz val="8"/>
            <color indexed="81"/>
            <rFont val="Tahoma"/>
            <family val="2"/>
          </rPr>
          <t xml:space="preserve">
kobling</t>
        </r>
      </text>
    </comment>
    <comment ref="K1426" authorId="0">
      <text>
        <r>
          <rPr>
            <b/>
            <sz val="8"/>
            <color indexed="81"/>
            <rFont val="Tahoma"/>
            <family val="2"/>
          </rPr>
          <t>Svein Opøien:</t>
        </r>
        <r>
          <rPr>
            <sz val="8"/>
            <color indexed="81"/>
            <rFont val="Tahoma"/>
            <family val="2"/>
          </rPr>
          <t xml:space="preserve">
Formel
Ikke skriv her.</t>
        </r>
      </text>
    </comment>
    <comment ref="K1437" authorId="0">
      <text>
        <r>
          <rPr>
            <b/>
            <sz val="8"/>
            <color indexed="81"/>
            <rFont val="Tahoma"/>
            <family val="2"/>
          </rPr>
          <t>Svein Opøien:</t>
        </r>
        <r>
          <rPr>
            <sz val="8"/>
            <color indexed="81"/>
            <rFont val="Tahoma"/>
            <family val="2"/>
          </rPr>
          <t xml:space="preserve">
Formel
Ikke skriv her.</t>
        </r>
      </text>
    </comment>
    <comment ref="G1469"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414"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<sst xmlns="http://schemas.openxmlformats.org/spreadsheetml/2006/main" count="5327" uniqueCount="1570">
  <si>
    <t xml:space="preserve">  Tabell 3 - 5B - Antall vedtakstimer og antall utførte timer i hjemmetjenesten</t>
  </si>
  <si>
    <t>Brutto utbetaling hele året (alle byd)</t>
  </si>
  <si>
    <t xml:space="preserve"> - i boform m/ heldøgns oms. og pleie</t>
  </si>
  <si>
    <t>pr.</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</si>
  <si>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</si>
  <si>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</si>
  <si>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</si>
  <si>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</si>
  <si>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</si>
  <si>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</si>
  <si>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</si>
  <si>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VELFERDSTILTAK</t>
  </si>
  <si>
    <t>Sum ant. personer som venter på sykehjemsplass</t>
  </si>
  <si>
    <t>Antall personer</t>
  </si>
  <si>
    <t xml:space="preserve">   Annet fagpersonell (med min. 3-årig høyskoleutdanning)</t>
  </si>
  <si>
    <t xml:space="preserve">   Hjelpepersonell (sekretær, hjelpepleier, assistent m.v.)</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</si>
  <si>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</si>
  <si>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</si>
  <si>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</si>
  <si>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</si>
  <si>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</si>
  <si>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</si>
  <si>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</si>
  <si>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</si>
  <si>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</si>
  <si>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</si>
  <si>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</si>
  <si>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</si>
  <si>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</si>
  <si>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</si>
  <si>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</si>
  <si>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</si>
  <si>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</si>
  <si>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</si>
  <si>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</si>
  <si>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</si>
  <si>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</si>
  <si>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</si>
  <si>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3-3-B Gjennomsnittlig antall liggedøgn i sykehjem for  beboere som har avsluttet sitt opphold i løpet av 2012</t>
  </si>
  <si>
    <t>3-8-A Antall personer som har hatt dagsenter/dagopphold/dagtilbud og totalt antall vedtakstimer i 2012, fordelt på type tjeneste</t>
  </si>
  <si>
    <t>Antall personer i tilbudet pr. 30.04. med opphold på 3 mnd. eller lengre</t>
  </si>
  <si>
    <t>1-14-B ANMELDTE SAKER - URETTSMESSIG HEVET SOSIALHJELP PR. 30.04.</t>
  </si>
  <si>
    <t>3-2-A TID PÅ VENTELISTER TIL FAST PLASS I INSTITUSJON/BOTILBUD. PR. 30.04.</t>
  </si>
  <si>
    <t>3-6 ANTALL INNBYGGERE OG ANDEL MOTTAKERE AV HJEMMETJENESTER &lt;67 ÅR, 67-79 ÅR OG 80 ÅR. PR. 30.04.</t>
  </si>
  <si>
    <t>3-8-B TRYGGHETSALARMER PR. 30.04.</t>
  </si>
  <si>
    <t>3-9 BEBOERE MED VEDTAK OM BOLIG TIL PLEIE- OG OMSORGSFORMÅL - ETTER KJØNN OG ALDER. PR. 30.04.</t>
  </si>
  <si>
    <t>3-12 AKTIVITETER FOR PSYKISK UTVIKLINGSHEMMEDE SOM BYDELEN FORVALTER ELLER KJØPER AV ANDRE - ANTALL PLASSER PR.30.04.</t>
  </si>
  <si>
    <t>4-4 KLIENTER UTEN VEDTAK OM ØKONOMISK SOSIALHJELP. AKKUMULERT PR. 30.04.</t>
  </si>
  <si>
    <t>Perioden 01.01.-30.04.</t>
  </si>
  <si>
    <t xml:space="preserve"> Perioden 01.01.-30.04.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</si>
  <si>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</si>
  <si>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</si>
  <si>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</si>
  <si>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t>Antall som kun har arbeidsmarkedstiltak i statlig regi 2)</t>
  </si>
  <si>
    <t>Har bydelen  etablert et skriftlig og dokumenterbart system for internkontroll i sosial- og helsetjenesten?</t>
  </si>
  <si>
    <t>Sum ant. personer som venter på plass bestemt sykehjem</t>
  </si>
  <si>
    <t>ÅS</t>
  </si>
  <si>
    <t>3-14-B BRUKERE AV ELDRESENTRENE</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</si>
  <si>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</si>
  <si>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</si>
  <si>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</si>
  <si>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</si>
  <si>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</si>
  <si>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</si>
  <si>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</si>
  <si>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</si>
  <si>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</si>
  <si>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</si>
  <si>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</si>
  <si>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</si>
  <si>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</si>
  <si>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16 timer eller mer</t>
  </si>
  <si>
    <t>6-15 timer</t>
  </si>
  <si>
    <t xml:space="preserve">     Regnes ut automatisk når tab. 3-1-B er fylt ut.</t>
  </si>
  <si>
    <t>2 uker-2 md.</t>
  </si>
  <si>
    <t xml:space="preserve"> 2-4 md.</t>
  </si>
  <si>
    <t>4- 6 md.</t>
  </si>
  <si>
    <t>&gt; 12 md.</t>
  </si>
  <si>
    <t>0-17 år</t>
  </si>
  <si>
    <t>18-49 år</t>
  </si>
  <si>
    <t>50-66 år</t>
  </si>
  <si>
    <t>67-74 år</t>
  </si>
  <si>
    <t>75-79 år</t>
  </si>
  <si>
    <t>80-84 år</t>
  </si>
  <si>
    <t>85-89 år</t>
  </si>
  <si>
    <t>90 år +</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</si>
  <si>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</si>
  <si>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</si>
  <si>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</si>
  <si>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</si>
  <si>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</si>
  <si>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</si>
  <si>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</si>
  <si>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</si>
  <si>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</si>
  <si>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</si>
  <si>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</si>
  <si>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</si>
  <si>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</si>
  <si>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</si>
  <si>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</si>
  <si>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</si>
  <si>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</si>
  <si>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</si>
  <si>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</si>
  <si>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</si>
  <si>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</si>
  <si>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</si>
  <si>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</si>
  <si>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</si>
  <si>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</si>
  <si>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liggedøgn</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</si>
  <si>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</si>
  <si>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</si>
  <si>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</si>
  <si>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</si>
  <si>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 xml:space="preserve">     hvor mange årsverk den frivillige innsatsen utgjør</t>
  </si>
  <si>
    <t xml:space="preserve"> Brukere av eldresentrene</t>
  </si>
  <si>
    <t>reg.</t>
  </si>
  <si>
    <t>Senterets navn (Private merkes med *):</t>
  </si>
  <si>
    <t>SUM brukere</t>
  </si>
  <si>
    <t xml:space="preserve"> 1)  Personer som bruker flere av senterets tilbud, skal bare registreres en gang.</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</si>
  <si>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</si>
  <si>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</si>
  <si>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</si>
  <si>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</si>
  <si>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</si>
  <si>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</si>
  <si>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</si>
  <si>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</si>
  <si>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</si>
  <si>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</si>
  <si>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</si>
  <si>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</si>
  <si>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</si>
  <si>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</si>
  <si>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</si>
  <si>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</si>
  <si>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</si>
  <si>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</si>
  <si>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</si>
  <si>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</si>
  <si>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 xml:space="preserve">Inngåtte </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</si>
  <si>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</si>
  <si>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</si>
  <si>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</si>
  <si>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</si>
  <si>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</si>
  <si>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</si>
  <si>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</si>
  <si>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</si>
  <si>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</si>
  <si>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</si>
  <si>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</si>
  <si>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Timeverk pr. uke</t>
  </si>
  <si>
    <t>Helse-stasjons-tjeneste til gravide og barn 0-5 år</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</si>
  <si>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</si>
  <si>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</si>
  <si>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</si>
  <si>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</si>
  <si>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</si>
  <si>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</si>
  <si>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2. Saker behandlet i BU</t>
  </si>
  <si>
    <t xml:space="preserve">  3. Saker behandlet ved inspeksjoner etc.    1)</t>
  </si>
  <si>
    <t xml:space="preserve"> 1)  Saker som ikke er medtatt under pkt. 1 og 2.</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</si>
  <si>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</si>
  <si>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</si>
  <si>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</si>
  <si>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</si>
  <si>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</si>
  <si>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</si>
  <si>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</si>
  <si>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Antall</t>
  </si>
  <si>
    <t xml:space="preserve">  1) Gjelder arbeid utført av ansatte i helsestasjons- og skolehelsetjenesten som ikke dekkes av tabell 2 - 0 - A for</t>
  </si>
  <si>
    <t xml:space="preserve">     eksempel tuberkulosearbeid, HIV/AIDS, reisevaksiner etc. ( i tillegg til timeverk i tabell 2 - 0 - A)</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</si>
  <si>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</si>
  <si>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</si>
  <si>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</si>
  <si>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</si>
  <si>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</si>
  <si>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</si>
  <si>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</si>
  <si>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</si>
  <si>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</si>
  <si>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</si>
  <si>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</si>
  <si>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</si>
  <si>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</si>
  <si>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</si>
  <si>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</si>
  <si>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</si>
  <si>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</si>
  <si>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1. Antall vedtak fattet i år fordelt på (fylles ut automatisk):</t>
  </si>
  <si>
    <t>3. Antall underretning om vedtak som er sendt i kopi til helsetilsynet i fylket</t>
  </si>
  <si>
    <t>4. Antall vedtak som er påklaget av bruker/pårørende</t>
  </si>
  <si>
    <t>5. Antall vedtak som er overprøvd av helsetilsynet i fylket uten klage</t>
  </si>
  <si>
    <t>2 .Antall brukere vedtakene gjelder</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</si>
  <si>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</si>
  <si>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</si>
  <si>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</si>
  <si>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</si>
  <si>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</si>
  <si>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</si>
  <si>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</si>
  <si>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</si>
  <si>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</si>
  <si>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3-1-B ANTALL BEBOERE I INSTITUSJON SOM BYDELEN BETALER FOR - ETTER KJØNN OG ALDER. PR. 31.08.</t>
  </si>
  <si>
    <t>3-1-D1 BEBOERE I UTENBYS SYKEHJEM. PR. 31.08.</t>
  </si>
  <si>
    <t>3-2-B SAKSBEHANDLINGSTIDER I PLEIE- OG OMSORGSTJENESTER. PR. 31.08. - INSTITUSJONSTJENESTEN"</t>
  </si>
  <si>
    <r>
      <t xml:space="preserve">1) </t>
    </r>
    <r>
      <rPr>
        <b/>
        <sz val="10"/>
        <color indexed="12"/>
        <rFont val="Times New Roman"/>
        <family val="1"/>
      </rPr>
      <t>Beboere</t>
    </r>
    <r>
      <rPr>
        <sz val="10"/>
        <color indexed="12"/>
        <rFont val="Times New Roman"/>
        <family val="1"/>
      </rPr>
      <t xml:space="preserve"> i plasser som forvaltes av Sykehjemsetaten (SYE) innenbys og utenbys, i plasser som drives av bydelen selv</t>
    </r>
  </si>
  <si>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</si>
  <si>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</si>
  <si>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</si>
  <si>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</si>
  <si>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</si>
  <si>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</si>
  <si>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</si>
  <si>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</si>
  <si>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</si>
  <si>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</si>
  <si>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</si>
  <si>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</si>
  <si>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</si>
  <si>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</si>
  <si>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Antall skolestartere i bydelens barnehager</t>
  </si>
  <si>
    <t xml:space="preserve">Antall skjema barnehagene sendte til aktuelle skoler </t>
  </si>
  <si>
    <t>Andel (%)</t>
  </si>
  <si>
    <t xml:space="preserve">  Tabell 4 - 3B - Brutto driftsutgifter 1) til økonomisk sosialhjelp. Gjennomsnittlig stønadslengde for økonomisk sosialhjelp.</t>
  </si>
  <si>
    <t xml:space="preserve">  2) Kr pr. klient m/øk. støtte. / 3) Stønadslengde i måneder (en desimal)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</si>
  <si>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</si>
  <si>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</si>
  <si>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</si>
  <si>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</si>
  <si>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</si>
  <si>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</si>
  <si>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</si>
  <si>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</si>
  <si>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</si>
  <si>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</si>
  <si>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</si>
  <si>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</si>
  <si>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</si>
  <si>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</si>
  <si>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</si>
  <si>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</si>
  <si>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</si>
  <si>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2A - 1 - D </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</si>
  <si>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</si>
  <si>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</si>
  <si>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</si>
  <si>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</si>
  <si>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</si>
  <si>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</si>
  <si>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</si>
  <si>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</si>
  <si>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</si>
  <si>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</si>
  <si>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</si>
  <si>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</si>
  <si>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</si>
  <si>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</si>
  <si>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</si>
  <si>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</si>
  <si>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</si>
  <si>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t>FUNKSJONSOMRÅDE 4 - ØKONOMISK SOSIALHJELP</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</si>
  <si>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</si>
  <si>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</si>
  <si>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</si>
  <si>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</si>
  <si>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</si>
  <si>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</si>
  <si>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</si>
  <si>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</si>
  <si>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</si>
  <si>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</si>
  <si>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</si>
  <si>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</si>
  <si>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</si>
  <si>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</si>
  <si>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</si>
  <si>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</si>
  <si>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</si>
  <si>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</si>
  <si>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</si>
  <si>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</si>
  <si>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</si>
  <si>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</si>
  <si>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</si>
  <si>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</si>
  <si>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</si>
  <si>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</si>
  <si>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</si>
  <si>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</si>
  <si>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</si>
  <si>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tids-</t>
  </si>
  <si>
    <t>plasser</t>
  </si>
  <si>
    <t>5. Kommunalt støttede fritidstiltak for barn og unge opp til 18 år</t>
  </si>
  <si>
    <t>4. Ungdomstiltak rettet mot særskilte aktiviteter (motorsenter, musikk, media m.m.)</t>
  </si>
  <si>
    <t>3. Ungdomssentre med høyere aldersgrense enn 18 år</t>
  </si>
  <si>
    <t>Gjennomsnitt hele året</t>
  </si>
  <si>
    <t xml:space="preserve">  Personer med individuell alarm i egen bolig (inkl. beboere i trygdeleilighet)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</si>
  <si>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</si>
  <si>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</si>
  <si>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</si>
  <si>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</si>
  <si>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</si>
  <si>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</si>
  <si>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</si>
  <si>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</si>
  <si>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</si>
  <si>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</si>
  <si>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</si>
  <si>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</si>
  <si>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</si>
  <si>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</si>
  <si>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</si>
  <si>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</si>
  <si>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</si>
  <si>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</si>
  <si>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</si>
  <si>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</si>
  <si>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</si>
  <si>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</si>
  <si>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vektet snitt</t>
  </si>
  <si>
    <t>aritm middel</t>
  </si>
  <si>
    <t xml:space="preserve">1) Med bolig til bolig- og omsorgsformål menes kommunalt eide eller disponerte boliger (boenheter) for eldre, funksjonshemmede, </t>
  </si>
  <si>
    <t>ØKONOMISK SOSIALHJELP</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</si>
  <si>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</si>
  <si>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</si>
  <si>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</si>
  <si>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</si>
  <si>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</si>
  <si>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</si>
  <si>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</si>
  <si>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</si>
  <si>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Når ble bydelens internkontrollsystem  for sosial- og helsetjenesten sist revidert (skriv slik: 04/13)?</t>
  </si>
  <si>
    <t>Andel barn i hjelpetiltak med gyldig tiltaksplan  3)</t>
  </si>
  <si>
    <t xml:space="preserve"> av arbeidsmiljø i kommunale virksomheter i pleie- og omsorgsområdet. Angi måned og år </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</si>
  <si>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</si>
  <si>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</si>
  <si>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</si>
  <si>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</si>
  <si>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</si>
  <si>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</si>
  <si>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</si>
  <si>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&lt; 1 mnd</t>
  </si>
  <si>
    <t>2-3 mnd.</t>
  </si>
  <si>
    <t>3-4 mnd.</t>
  </si>
  <si>
    <t>Sum i korttidsplasser</t>
  </si>
  <si>
    <t>BOLIGER FOR ELDRE OG FUNKSJONSHEMMEDE</t>
  </si>
  <si>
    <t>Tidsintervall</t>
  </si>
  <si>
    <t>Angi hvor lenge personene har</t>
  </si>
  <si>
    <t>1-2 mnd.</t>
  </si>
  <si>
    <t>4-6 mnd.</t>
  </si>
  <si>
    <t>6-12 mnd.</t>
  </si>
  <si>
    <t>&gt; 12 mnd.</t>
  </si>
  <si>
    <t>Antall personer som venter på</t>
  </si>
  <si>
    <t>I eget hjem:</t>
  </si>
  <si>
    <t>1-11-F Resultat for deltakere som avsluttet introduksjonsprogram i perioden</t>
  </si>
  <si>
    <t>Barnehageplasser - ikke-kommunale</t>
  </si>
  <si>
    <t>Sum barn 0 år - ikke-kommunale</t>
  </si>
  <si>
    <t>Sum barn 1-2 år - ikke-kommunale</t>
  </si>
  <si>
    <t>Sum barn 3-5 år - ikke-kommunale</t>
  </si>
  <si>
    <t>4)</t>
  </si>
  <si>
    <t>5)</t>
  </si>
  <si>
    <t>6)</t>
  </si>
  <si>
    <t xml:space="preserve"> enn tilsvarende tall under "Antall hittil i år".</t>
  </si>
  <si>
    <t>2. Av alle med utarbeidet IP - hvor mange er 67 år eller eldre ?</t>
  </si>
  <si>
    <t>Brukerundersøkelse  - total tilfredshet med hjemmesykepleie</t>
  </si>
  <si>
    <t>Brukerundersøkelse  - total tilfredshet med praktisk bistand</t>
  </si>
  <si>
    <r>
      <t xml:space="preserve">*)Angi summen av prosentverdiene for score 3 og 4 som representerer </t>
    </r>
    <r>
      <rPr>
        <u/>
        <sz val="10"/>
        <color indexed="12"/>
        <rFont val="Times New Roman"/>
        <family val="1"/>
      </rPr>
      <t>brukernes</t>
    </r>
    <r>
      <rPr>
        <sz val="10"/>
        <color indexed="12"/>
        <rFont val="Times New Roman"/>
        <family val="1"/>
      </rPr>
      <t xml:space="preserve"> svar på spørsmål om </t>
    </r>
    <r>
      <rPr>
        <u/>
        <sz val="10"/>
        <color indexed="12"/>
        <rFont val="Times New Roman"/>
        <family val="1"/>
      </rPr>
      <t xml:space="preserve">total tilfredshet med hhv </t>
    </r>
  </si>
  <si>
    <t>hjemmesykepleie og praktisk bistand.</t>
  </si>
  <si>
    <t>Kommentarer til brukertilfredshet i hjemmesykepleie og praktisk bistand:</t>
  </si>
  <si>
    <t>Antall med alternative planer:</t>
  </si>
  <si>
    <t>SUM plasser:</t>
  </si>
  <si>
    <t>Sum barn i kommunale b.h.:</t>
  </si>
  <si>
    <t>Sum - kommunale</t>
  </si>
  <si>
    <t>Sum barn i ikke-kommunale b.h.:</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</si>
  <si>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</si>
  <si>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</si>
  <si>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</si>
  <si>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</si>
  <si>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</si>
  <si>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</si>
  <si>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</si>
  <si>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</si>
  <si>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</si>
  <si>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</si>
  <si>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</si>
  <si>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</si>
  <si>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</si>
  <si>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 xml:space="preserve"> Tabell 1 - 1 - B - Smittevern for hele befolkningen (KOSTRA-funksjon 233)   1)</t>
  </si>
  <si>
    <t>(31-60d)</t>
  </si>
  <si>
    <t>(1-30d)</t>
  </si>
  <si>
    <t>(61-90d)</t>
  </si>
  <si>
    <t>(91-120d)</t>
  </si>
  <si>
    <t>(121-180d)</t>
  </si>
  <si>
    <t>(181-365d)</t>
  </si>
  <si>
    <t>(&gt; 366 d)</t>
  </si>
  <si>
    <t xml:space="preserve">      er det korrigert for sykehjemsbeboere (grunnlagsdata benyttes i kriteriesystemet). For aldersgruppen &lt; 67 år </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</si>
  <si>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</si>
  <si>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</si>
  <si>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</si>
  <si>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</si>
  <si>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</si>
  <si>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</si>
  <si>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</si>
  <si>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</si>
  <si>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</si>
  <si>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</si>
  <si>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</si>
  <si>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 xml:space="preserve"> Barn i åpen barnehage per 15.12.</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</si>
  <si>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</si>
  <si>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</si>
  <si>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</si>
  <si>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</si>
  <si>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</si>
  <si>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</si>
  <si>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</si>
  <si>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</si>
  <si>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</si>
  <si>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</si>
  <si>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</si>
  <si>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E-postadresse:</t>
  </si>
  <si>
    <t xml:space="preserve">  -  b) - herav med LAR-behandling (legemiddelassistert rehabilitering)</t>
  </si>
  <si>
    <t xml:space="preserve">  -  c) - herav med overvekt av psykiske lidelser</t>
  </si>
  <si>
    <t>kontrollsum</t>
  </si>
  <si>
    <t>1-3-B1 SAKSBEHANDLINGSTID - BISTAND TIL BOLIG</t>
  </si>
  <si>
    <t>1-14-A HMS TRUSLER OG VOLD</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</si>
  <si>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</si>
  <si>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</si>
  <si>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</si>
  <si>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</si>
  <si>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</si>
  <si>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</si>
  <si>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</si>
  <si>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</si>
  <si>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</si>
  <si>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</si>
  <si>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Andel fornøyde *) brukere i %</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</si>
  <si>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</si>
  <si>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</si>
  <si>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</si>
  <si>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</si>
  <si>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</si>
  <si>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HUSK Å KVALITETSSIKRE TALLENE. Tabellen benyttes til beregning av dekningsgrader for den enkelte bydel.</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</si>
  <si>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</si>
  <si>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</si>
  <si>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</si>
  <si>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</si>
  <si>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</si>
  <si>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</si>
  <si>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</si>
  <si>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</si>
  <si>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</si>
  <si>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</si>
  <si>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</si>
  <si>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</si>
  <si>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</si>
  <si>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 xml:space="preserve"> - mekaniske tvangsmidler som hindrer tjenestemottakerens bevegelsesfrihet</t>
  </si>
  <si>
    <t xml:space="preserve">Antall personer som venter på fast plass i </t>
  </si>
  <si>
    <t>ventet på</t>
  </si>
  <si>
    <t xml:space="preserve"> b) I andre typer institusjoner (aldershjem, sykehus med mer) </t>
  </si>
  <si>
    <t>I andre typer institusjoner</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</si>
  <si>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</si>
  <si>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</si>
  <si>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</si>
  <si>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</si>
  <si>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</si>
  <si>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Saksbehandling i saker etter Lov om pasient og brukerrettigheter § 4A-5</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</si>
  <si>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</si>
  <si>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</si>
  <si>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</si>
  <si>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</si>
  <si>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</si>
  <si>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</si>
  <si>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</si>
  <si>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</si>
  <si>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</si>
  <si>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</si>
  <si>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</si>
  <si>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</si>
  <si>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</si>
  <si>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</si>
  <si>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</si>
  <si>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vedtaks- </t>
  </si>
  <si>
    <t>timer</t>
  </si>
  <si>
    <t>Dagopphold  - gericatjenesten dagrehabilitering 1)</t>
  </si>
  <si>
    <t>Dagsenter/dagtilbud 2)</t>
  </si>
  <si>
    <t>Herav gericatjeneste Dagsenter</t>
  </si>
  <si>
    <t>Herav gericatjeneste Dagsenter for fysisk funksjonshemmede</t>
  </si>
  <si>
    <t>Herav gericatjeneste Dagtilbud for psykisk utviklingshemmende</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</si>
  <si>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</si>
  <si>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</si>
  <si>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</si>
  <si>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</si>
  <si>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</si>
  <si>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</si>
  <si>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</si>
  <si>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</si>
  <si>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</si>
  <si>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</si>
  <si>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</si>
  <si>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</si>
  <si>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</si>
  <si>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</si>
  <si>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</si>
  <si>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</si>
  <si>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</si>
  <si>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</si>
  <si>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</si>
  <si>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Ikke</t>
    </r>
    <r>
      <rPr>
        <sz val="10"/>
        <color indexed="12"/>
        <rFont val="Times New Roman"/>
        <family val="1"/>
      </rPr>
      <t>-kommunale barnehager omfatter alle kategorier utenom kommunale i KOSTRA-skjema 16, pkt. 3 A, barnehagens eier</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</si>
  <si>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</si>
  <si>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</si>
  <si>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</si>
  <si>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</si>
  <si>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Gjennomsnittlig ventetid i </t>
    </r>
    <r>
      <rPr>
        <b/>
        <u/>
        <sz val="10"/>
        <rFont val="Times New Roman"/>
        <family val="1"/>
      </rPr>
      <t>dager</t>
    </r>
    <r>
      <rPr>
        <b/>
        <sz val="10"/>
        <rFont val="Times New Roman"/>
        <family val="1"/>
      </rPr>
      <t xml:space="preserve"> for fast plass i sykehjem (alle kategorier ventestatus).  4)</t>
    </r>
  </si>
  <si>
    <r>
      <t xml:space="preserve">  institusjoner  </t>
    </r>
    <r>
      <rPr>
        <b/>
        <sz val="10"/>
        <color indexed="10"/>
        <rFont val="Times New Roman"/>
        <family val="1"/>
      </rPr>
      <t>1)</t>
    </r>
    <r>
      <rPr>
        <b/>
        <sz val="10"/>
        <rFont val="Times New Roman"/>
        <family val="1"/>
      </rPr>
      <t xml:space="preserve"> som bydelen disponerer.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</si>
  <si>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</si>
  <si>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</si>
  <si>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</si>
  <si>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</si>
  <si>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</si>
  <si>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</si>
  <si>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</si>
  <si>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</si>
  <si>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</si>
  <si>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 xml:space="preserve"> c) Korttidsplasser   3)</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</si>
  <si>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</si>
  <si>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</si>
  <si>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</si>
  <si>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</si>
  <si>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</si>
  <si>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</si>
  <si>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</si>
  <si>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</si>
  <si>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</si>
  <si>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</si>
  <si>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Andel beboere i korttidsplasser i sykehjem som bydelen betaler for, i forhold til samlet antall beboere i sykehjem</t>
  </si>
  <si>
    <t>Andel beboere i skjermede enheter som bydelen betaler for, i forhold til samlet antall beboere i sykehjem</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</si>
  <si>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</si>
  <si>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</si>
  <si>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</si>
  <si>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 xml:space="preserve"> a) I eget hjem 2)</t>
  </si>
  <si>
    <t xml:space="preserve">sykehjemsplass:   </t>
  </si>
  <si>
    <t>Sum ant. personer som venter på plass</t>
  </si>
  <si>
    <t>Antall personer som bor i sykehjem, men som iht. til fritt sykehjemsvalg venter på plass i et annet bestemt sykehjem</t>
  </si>
  <si>
    <t>2) Også personer som etter eget ønske venter hjemme på plass ved et bestemt sykehjem medregnes her.</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</si>
  <si>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</si>
  <si>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</si>
  <si>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</si>
  <si>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</si>
  <si>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</si>
  <si>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</si>
  <si>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Gjennomsnittlig antall liggedøgn per opphold (korttid) 1) 2)</t>
  </si>
  <si>
    <t>1) Skal omfatte oppsøkende virksomhet til alle hjemmeboende eldre &gt; 80 år som ikke er i kontakt med kommunens tjenester.</t>
  </si>
  <si>
    <t xml:space="preserve">har vært </t>
  </si>
  <si>
    <t>inntil</t>
  </si>
  <si>
    <t>fra 1 og</t>
  </si>
  <si>
    <t xml:space="preserve">fra 3 og </t>
  </si>
  <si>
    <t>6 mnd</t>
  </si>
  <si>
    <t>1 mnd</t>
  </si>
  <si>
    <t>inntil 3 mnd</t>
  </si>
  <si>
    <t>inntil 6 mnd</t>
  </si>
  <si>
    <t xml:space="preserve">eller lengre </t>
  </si>
  <si>
    <t>Oppholds-</t>
  </si>
  <si>
    <t xml:space="preserve">lengde </t>
  </si>
  <si>
    <t>lengde</t>
  </si>
  <si>
    <r>
      <t xml:space="preserve"> Antall </t>
    </r>
    <r>
      <rPr>
        <b/>
        <u/>
        <sz val="10"/>
        <rFont val="Times New Roman"/>
        <family val="1"/>
      </rPr>
      <t>barn</t>
    </r>
    <r>
      <rPr>
        <sz val="10"/>
        <rFont val="Times New Roman"/>
        <family val="1"/>
      </rPr>
      <t xml:space="preserve"> under 18 år i døgnovernatting uten kval.avtale</t>
    </r>
  </si>
  <si>
    <r>
      <t xml:space="preserve"> Antall </t>
    </r>
    <r>
      <rPr>
        <b/>
        <u/>
        <sz val="10"/>
        <rFont val="Times New Roman"/>
        <family val="1"/>
      </rPr>
      <t>voksne</t>
    </r>
    <r>
      <rPr>
        <sz val="10"/>
        <rFont val="Times New Roman"/>
        <family val="1"/>
      </rPr>
      <t xml:space="preserve"> over 18 år i døgnovernatting uten kval.avtale</t>
    </r>
  </si>
  <si>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</si>
  <si>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</si>
  <si>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</si>
  <si>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</si>
  <si>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</si>
  <si>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</si>
  <si>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</si>
  <si>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</si>
  <si>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</si>
  <si>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</si>
  <si>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</si>
  <si>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</si>
  <si>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</si>
  <si>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</si>
  <si>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</si>
  <si>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</si>
  <si>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</si>
  <si>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</si>
  <si>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</si>
  <si>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</si>
  <si>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Komm.</t>
  </si>
  <si>
    <t>nr.</t>
  </si>
  <si>
    <t xml:space="preserve"> Sum beboere i utenbys plasser i regi av SYE: </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</si>
  <si>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</si>
  <si>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</si>
  <si>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</si>
  <si>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</si>
  <si>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</si>
  <si>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</si>
  <si>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</si>
  <si>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</si>
  <si>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</si>
  <si>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</si>
  <si>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</si>
  <si>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Gjennomsnittlig ventetid i dager for fast plass i sykehjem</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</si>
  <si>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</si>
  <si>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</si>
  <si>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</si>
  <si>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</si>
  <si>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</si>
  <si>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</si>
  <si>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</si>
  <si>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</si>
  <si>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</si>
  <si>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</si>
  <si>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</si>
  <si>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</si>
  <si>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</si>
  <si>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FUNKSJONSOMRÅDE 1</t>
  </si>
  <si>
    <t>HELSE, SOSIAL OG NÆRMILJØ</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</si>
  <si>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</si>
  <si>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</si>
  <si>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</si>
  <si>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</si>
  <si>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</si>
  <si>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</si>
  <si>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</si>
  <si>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</si>
  <si>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r>
      <t xml:space="preserve"> Bruk av døgnovernattingstilbud </t>
    </r>
    <r>
      <rPr>
        <b/>
        <u/>
        <sz val="10"/>
        <rFont val="Times New Roman"/>
        <family val="1"/>
      </rPr>
      <t>uten</t>
    </r>
  </si>
  <si>
    <t>Vedtatt</t>
  </si>
  <si>
    <t>Avvik</t>
  </si>
  <si>
    <t>Prognose</t>
  </si>
  <si>
    <t xml:space="preserve">måltall </t>
  </si>
  <si>
    <t>prognose-</t>
  </si>
  <si>
    <t>måltall</t>
  </si>
  <si>
    <t>1) Bystyrets mål er null.</t>
  </si>
  <si>
    <t xml:space="preserve">Kontrollformel:    </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</si>
  <si>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</si>
  <si>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</si>
  <si>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</si>
  <si>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</si>
  <si>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</si>
  <si>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</si>
  <si>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</si>
  <si>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</si>
  <si>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</si>
  <si>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t>I hele året:</t>
  </si>
  <si>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</si>
  <si>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</si>
  <si>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</si>
  <si>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</si>
  <si>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   Antall saker </t>
  </si>
  <si>
    <t xml:space="preserve">Kontrollformel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</si>
  <si>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</si>
  <si>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</si>
  <si>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</si>
  <si>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</si>
  <si>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</si>
  <si>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</si>
  <si>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</si>
  <si>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</si>
  <si>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</si>
  <si>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Time-verk pr. uke</t>
  </si>
  <si>
    <t xml:space="preserve"> I statlig behandlingsinstitusjon </t>
  </si>
  <si>
    <t xml:space="preserve">  Antall personer som har fått ett eller flere tilbud     4)</t>
  </si>
  <si>
    <t xml:space="preserve"> (Åpningstid per uke)</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</si>
  <si>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</si>
  <si>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</si>
  <si>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</si>
  <si>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</si>
  <si>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</si>
  <si>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Antall utførte vedtakstimer hittil i år</t>
  </si>
  <si>
    <t>Antall vedtakstimer hittil i år</t>
  </si>
  <si>
    <t xml:space="preserve">2) Dette er klienter som ikke har fått utbetalt sosialhjelp i perioden, men hvor det er registrert minst en av følgende aktiviteter: </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</si>
  <si>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</si>
  <si>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</si>
  <si>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</si>
  <si>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</si>
  <si>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</si>
  <si>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</si>
  <si>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</si>
  <si>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</si>
  <si>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</si>
  <si>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</si>
  <si>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</si>
  <si>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</si>
  <si>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</si>
  <si>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</si>
  <si>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</si>
  <si>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</si>
  <si>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</si>
  <si>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</si>
  <si>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</si>
  <si>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</si>
  <si>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</si>
  <si>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</si>
  <si>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 xml:space="preserve"> 1)</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</si>
  <si>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</si>
  <si>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</si>
  <si>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</si>
  <si>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</si>
  <si>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</si>
  <si>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</si>
  <si>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</si>
  <si>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</si>
  <si>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</si>
  <si>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</si>
  <si>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</si>
  <si>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</si>
  <si>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</si>
  <si>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</si>
  <si>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</si>
  <si>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</si>
  <si>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</si>
  <si>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</si>
  <si>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</si>
  <si>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</si>
  <si>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</si>
  <si>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</si>
  <si>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</si>
  <si>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</si>
  <si>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</si>
  <si>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</si>
  <si>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1) Aktive klienter = det antallet som i løpet av en måned har fått anvist økonomisk sosialhjelp i OSKAR - tilsvarende månedsrapporteringen til EST.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</si>
  <si>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</si>
  <si>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</si>
  <si>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</si>
  <si>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t>1) Brutto utbetaling pr klient = anvist økonomisk sosialhjelp i OSKAR - tilsvarende månedsrapporteringen til EST.</t>
  </si>
  <si>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</si>
  <si>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</si>
  <si>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</si>
  <si>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NY SJANSE</t>
  </si>
  <si>
    <t>Andre mottakere av øk.soshjelp</t>
  </si>
  <si>
    <r>
      <t>1-11-</t>
    </r>
    <r>
      <rPr>
        <b/>
        <sz val="10"/>
        <color indexed="10"/>
        <rFont val="Times New Roman"/>
        <family val="1"/>
      </rPr>
      <t>G</t>
    </r>
    <r>
      <rPr>
        <b/>
        <sz val="10"/>
        <rFont val="Times New Roman"/>
        <family val="1"/>
      </rPr>
      <t xml:space="preserve"> Resultat for deltakere som avsluttet Ny Sjanse i perioden</t>
    </r>
  </si>
  <si>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</si>
  <si>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</si>
  <si>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</si>
  <si>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</si>
  <si>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</si>
  <si>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</si>
  <si>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</si>
  <si>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</si>
  <si>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</si>
  <si>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</si>
  <si>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</si>
  <si>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</si>
  <si>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</si>
  <si>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</si>
  <si>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</si>
  <si>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</si>
  <si>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</si>
  <si>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</si>
  <si>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</si>
  <si>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</si>
  <si>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</si>
  <si>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</si>
  <si>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</si>
  <si>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</si>
  <si>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</si>
  <si>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</si>
  <si>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</si>
  <si>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&lt; 1 md.</t>
  </si>
  <si>
    <t>1-2 md.</t>
  </si>
  <si>
    <t>2-3md.</t>
  </si>
  <si>
    <t>3-4md.</t>
  </si>
  <si>
    <t>4-6 md.</t>
  </si>
  <si>
    <t>6-12 md.</t>
  </si>
  <si>
    <t>&gt;12 md.</t>
  </si>
  <si>
    <t>pleie- og omsorgstjenestene, pålegger kommunene å ha skriftlige og dokumenterte rutiner for å sikre kvalitet i tjenesten.</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</si>
  <si>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</si>
  <si>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</si>
  <si>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</si>
  <si>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</si>
  <si>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</si>
  <si>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</si>
  <si>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</si>
  <si>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</si>
  <si>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</si>
  <si>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</si>
  <si>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</si>
  <si>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</si>
  <si>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</si>
  <si>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</si>
  <si>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</si>
  <si>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</si>
  <si>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</si>
  <si>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</si>
  <si>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</si>
  <si>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</si>
  <si>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</si>
  <si>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</si>
  <si>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</si>
  <si>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</si>
  <si>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</si>
  <si>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</si>
  <si>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</si>
  <si>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 Perioden 01.01.-31.08.:</t>
  </si>
  <si>
    <t xml:space="preserve">Resultat </t>
  </si>
  <si>
    <t>NB ! Boform i institusjon som er hjemlet (som det kan kreves vederlag for) etter helse- og omsorgstjenesteloven</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</si>
  <si>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</si>
  <si>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</si>
  <si>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</si>
  <si>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</si>
  <si>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</si>
  <si>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</si>
  <si>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</si>
  <si>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</si>
  <si>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</si>
  <si>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</si>
  <si>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</si>
  <si>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</si>
  <si>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</si>
  <si>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</si>
  <si>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</si>
  <si>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</si>
  <si>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</si>
  <si>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</si>
  <si>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</si>
  <si>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</si>
  <si>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</si>
  <si>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</si>
  <si>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</si>
  <si>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FUNKSJONSOMRÅDE 1: HELSE, SOSIAL OG NÆRMILJØ</t>
  </si>
  <si>
    <t>FUNKSJONSOMRÅDE  4: ØKONOMISK SOSIALHJELP</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</si>
  <si>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</si>
  <si>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</si>
  <si>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</si>
  <si>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</si>
  <si>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</si>
  <si>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</si>
  <si>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</si>
  <si>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</si>
  <si>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</si>
  <si>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</si>
  <si>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</si>
  <si>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</si>
  <si>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</si>
  <si>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</si>
  <si>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</si>
  <si>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 xml:space="preserve"> 2)  Skriv Ja eller Nei utenfor det enkelte senter</t>
  </si>
  <si>
    <t>Ja/Nei 2)</t>
  </si>
  <si>
    <t>Kvinner</t>
  </si>
  <si>
    <t xml:space="preserve">  Antall sykemeldinger p.g.a. voldsepisoder</t>
  </si>
  <si>
    <t xml:space="preserve">  Antall skademeldinger</t>
  </si>
  <si>
    <t xml:space="preserve">  Antall anmeldelser av voldsbruk</t>
  </si>
  <si>
    <t>Bydelens kommentar:</t>
  </si>
  <si>
    <t xml:space="preserve">  Tabell 3 -14 - A</t>
  </si>
  <si>
    <t>Internkontroll i sosial- og helsetjenesten:</t>
  </si>
  <si>
    <t xml:space="preserve">  Fra bydel 14</t>
  </si>
  <si>
    <t xml:space="preserve">  Fra bydel 15</t>
  </si>
  <si>
    <t xml:space="preserve"> SUM antall personer som har midlertidig</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</si>
  <si>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</si>
  <si>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</si>
  <si>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</si>
  <si>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</si>
  <si>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</si>
  <si>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</si>
  <si>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</si>
  <si>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</si>
  <si>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</si>
  <si>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</si>
  <si>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</si>
  <si>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</si>
  <si>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</si>
  <si>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</si>
  <si>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</si>
  <si>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</si>
  <si>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2) En ungdom kan ha flere konsultasjoner i løpet av perioden.</t>
  </si>
  <si>
    <t xml:space="preserve">   Sum konsultasjoner</t>
  </si>
  <si>
    <t xml:space="preserve">   Sum antall ungdommer</t>
  </si>
  <si>
    <t>Sum</t>
  </si>
  <si>
    <t>Antall beboere 85-89 år</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</si>
  <si>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</si>
  <si>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</si>
  <si>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</si>
  <si>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</si>
  <si>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</si>
  <si>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</si>
  <si>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</si>
  <si>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</si>
  <si>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</si>
  <si>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</si>
  <si>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</si>
  <si>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(Bystyrets krav er 2 uker)</t>
  </si>
  <si>
    <t xml:space="preserve"> &lt; 2 uker</t>
  </si>
  <si>
    <t>Vedtatt måltall for i år</t>
  </si>
  <si>
    <t>2A-1-F ANTALL BARN BOSATT I ANDRE BYDELER MED BARNEHAGEPLASS I BYDELEN PR. 31.12</t>
  </si>
  <si>
    <t>2A-1-D BARN I ÅPEN BARNEHAGE PR. 31.12 (ÅPNINGSTID PR. UKE)</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</si>
  <si>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</si>
  <si>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</si>
  <si>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</si>
  <si>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</si>
  <si>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t xml:space="preserve">1-5  status pr 31.08.:  BRUK AV PRIVATE DØGNOVERNATTINGSTILBUD-ANTALL SOM ER I TILBUDET PR. 31.08. </t>
  </si>
  <si>
    <r>
      <t xml:space="preserve">kvalitetsavtale   </t>
    </r>
    <r>
      <rPr>
        <b/>
        <sz val="10"/>
        <color indexed="12"/>
        <rFont val="Times New Roman"/>
        <family val="1"/>
      </rPr>
      <t xml:space="preserve"> 1)</t>
    </r>
  </si>
  <si>
    <t>for året</t>
  </si>
  <si>
    <t>Andel hittil i år</t>
  </si>
  <si>
    <t xml:space="preserve">Antall som hittil i </t>
  </si>
  <si>
    <t>år</t>
  </si>
  <si>
    <t>Andel avsluttede undersøkelser innen 3 mnd. 2)</t>
  </si>
  <si>
    <t>Antall gjennomførte tilsynsbesøk pr fosterbarn under 18 år hvor Oslo har tilsynsansvaret 1)</t>
  </si>
  <si>
    <t>Antall gjennomførte oppfølgingsbesøk pr fosterbarn 1)</t>
  </si>
  <si>
    <t>Antall liggedøgn totalt i syke- og aldershjem fordelt på type opphold 1)</t>
  </si>
  <si>
    <t>liggedøgn hittil i år</t>
  </si>
  <si>
    <t>Antall personer som har hatt dagsenter/dagopphold/dagtilbud og totalt antall vedtakstimer hittil i år, fordelt på type tjeneste</t>
  </si>
  <si>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</si>
  <si>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</si>
  <si>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</si>
  <si>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</si>
  <si>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</si>
  <si>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</si>
  <si>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</si>
  <si>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</si>
  <si>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</si>
  <si>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</si>
  <si>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</si>
  <si>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</si>
  <si>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6. Antall nye personer i 2008 som vedtakene omfatter</t>
  </si>
  <si>
    <t xml:space="preserve"> I  rehabiliterings- og omsorgsinstitusjon      3)</t>
  </si>
  <si>
    <t xml:space="preserve">  Personell ved eldresentrene</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</si>
  <si>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</si>
  <si>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</si>
  <si>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</si>
  <si>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</si>
  <si>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</si>
  <si>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</si>
  <si>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</si>
  <si>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</si>
  <si>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</si>
  <si>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</si>
  <si>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</si>
  <si>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</si>
  <si>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</si>
  <si>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</si>
  <si>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</si>
  <si>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</si>
  <si>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</si>
  <si>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</si>
  <si>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</si>
  <si>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</si>
  <si>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</si>
  <si>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</si>
  <si>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Antall pasienter</t>
  </si>
  <si>
    <t>Plasser i kommunale barnehager</t>
  </si>
  <si>
    <t>Plasser i ordinære ikke-kommunale barnehager og private familiebarnehager</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</si>
  <si>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</si>
  <si>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</si>
  <si>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</si>
  <si>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</si>
  <si>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</si>
  <si>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</si>
  <si>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</si>
  <si>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</si>
  <si>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</si>
  <si>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</si>
  <si>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</si>
  <si>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Kontroll av antall plasser mot tall fra tab. 3-1-B:</t>
  </si>
  <si>
    <t>SUM antall &lt; 80 år</t>
  </si>
  <si>
    <t>SUM andel &lt; 80 år</t>
  </si>
  <si>
    <t>Sum/Gjennomsnitt</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</si>
  <si>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</si>
  <si>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</si>
  <si>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</si>
  <si>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</si>
  <si>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</si>
  <si>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</si>
  <si>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</si>
  <si>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</si>
  <si>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</si>
  <si>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</si>
  <si>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</si>
  <si>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t>Sum personer med bostøtte</t>
  </si>
  <si>
    <t>SUM antall timer pr måned for hjemmetjenesten 5) ved utgangen av måneden fordelt på:</t>
  </si>
  <si>
    <t>Sum egne beboere</t>
  </si>
  <si>
    <t>Herav:</t>
  </si>
  <si>
    <t xml:space="preserve">  -   i sykehjem</t>
  </si>
  <si>
    <t xml:space="preserve">  -   i aldershjem</t>
  </si>
  <si>
    <t xml:space="preserve"> - i skjermet plass for demente</t>
  </si>
  <si>
    <t>Mnd/år</t>
  </si>
  <si>
    <t>Antall timer praktisk bistand</t>
  </si>
  <si>
    <t>Antall timer hjemmesykepleie</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</si>
  <si>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</si>
  <si>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</si>
  <si>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</si>
  <si>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</si>
  <si>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</si>
  <si>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 xml:space="preserve">Forskrift om internkontroll i sosial- og helsetjenestene med ikrafttredelse 1. juli 2003, jf. Forskrift om kvalitet i </t>
  </si>
  <si>
    <t>Rullering av HMS-planen skal skje på bakgrunn av årlige kartlegginger og risikovurderinger</t>
  </si>
  <si>
    <t>Ant som hittil i år har vært på steder UTEN kval.avtale</t>
  </si>
  <si>
    <t xml:space="preserve"> Bruk av døgnovernattingstilbud UTEN</t>
  </si>
  <si>
    <t>prognose</t>
  </si>
  <si>
    <t>- måltall</t>
  </si>
  <si>
    <t xml:space="preserve"> kvalitetsavtale (hospits, hotell og pensjonat)</t>
  </si>
  <si>
    <t xml:space="preserve"> gjelder både med og uten kval.avtale</t>
  </si>
  <si>
    <t>på steder UTEN kvalitets-avtale</t>
  </si>
  <si>
    <t xml:space="preserve"> Ant. personer med opphold på 3 måneder eller lengre i døgnovernatting -</t>
  </si>
  <si>
    <t>Antall med opphold på 3 måneder eller lengre</t>
  </si>
  <si>
    <t>2) Bystyrets mål er null.</t>
  </si>
  <si>
    <t xml:space="preserve">1) Jf tabell 1-4 - døgnovernatting etter oppholdslengde  </t>
  </si>
  <si>
    <t xml:space="preserve"> Ant. personer</t>
  </si>
  <si>
    <r>
      <t xml:space="preserve"> gjelder både med og uten kval.avtale</t>
    </r>
    <r>
      <rPr>
        <b/>
        <sz val="10"/>
        <rFont val="Times New Roman"/>
        <family val="1"/>
      </rPr>
      <t xml:space="preserve">  </t>
    </r>
    <r>
      <rPr>
        <b/>
        <sz val="10"/>
        <color indexed="12"/>
        <rFont val="Times New Roman"/>
        <family val="1"/>
      </rPr>
      <t xml:space="preserve"> 1)   2)</t>
    </r>
  </si>
  <si>
    <r>
      <t xml:space="preserve"> Ant. personer med oppholdslengde i døgnovernating på 3 måneder eller lengre</t>
    </r>
    <r>
      <rPr>
        <b/>
        <sz val="10"/>
        <rFont val="Times New Roman"/>
        <family val="1"/>
      </rPr>
      <t xml:space="preserve"> - </t>
    </r>
  </si>
  <si>
    <t xml:space="preserve">for hele </t>
  </si>
  <si>
    <t>året</t>
  </si>
  <si>
    <t xml:space="preserve">Prognose  for hele      året </t>
  </si>
  <si>
    <t>langtidsopphold -rus</t>
  </si>
  <si>
    <t>Langtidsopphold - rus</t>
  </si>
  <si>
    <t>skal ikke registreres her, men i tabell 3-1-B</t>
  </si>
  <si>
    <t xml:space="preserve">Tallene skal være identiske med tallene i bydelens rapportering til Kostra/SSB </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</si>
  <si>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</si>
  <si>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</si>
  <si>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</si>
  <si>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</si>
  <si>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</si>
  <si>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</si>
  <si>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</si>
  <si>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er slik korreksjon ikke foretatt. (Inngår ikke i kriteriesystemet. Antall beboere i andre bydelers sykehjem i denne aldersgruppen er lavt)</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</si>
  <si>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</si>
  <si>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</si>
  <si>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</si>
  <si>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</si>
  <si>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</si>
  <si>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</si>
  <si>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</si>
  <si>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</si>
  <si>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</si>
  <si>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</si>
  <si>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</si>
  <si>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</si>
  <si>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</si>
  <si>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</si>
  <si>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</si>
  <si>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</si>
  <si>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</si>
  <si>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</si>
  <si>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</si>
  <si>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</si>
  <si>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</si>
  <si>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</si>
  <si>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</si>
  <si>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</si>
  <si>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</si>
  <si>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</si>
  <si>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</si>
  <si>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1-14-D Saksbehandling i saker etter Lov om pasientrettigheter § 4A-5</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</si>
  <si>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</si>
  <si>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</si>
  <si>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</si>
  <si>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</si>
  <si>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</si>
  <si>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</si>
  <si>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</si>
  <si>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</si>
  <si>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</si>
  <si>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</si>
  <si>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</si>
  <si>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</si>
  <si>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Tabell 1-14-D</t>
  </si>
  <si>
    <t>Antall vedtak fattet i år fordelt på:</t>
  </si>
  <si>
    <t>- medisinsk behandling</t>
  </si>
  <si>
    <t>- annen behandling/pleie</t>
  </si>
  <si>
    <t>- innleggelse eller tilbakeholdelse i institusjon</t>
  </si>
  <si>
    <t>Antall brukere vedtakene gjelder</t>
  </si>
  <si>
    <t>Antall underretning om vedtak som er sendt i kopi til helsetilsynet i fylket</t>
  </si>
  <si>
    <t>Antall vedtak som er påklaget av bruker/pårørende</t>
  </si>
  <si>
    <t>Antall vedtak som er overprøvd av helsetilsynet i fylket uten klage</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</si>
  <si>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</si>
  <si>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</si>
  <si>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</si>
  <si>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</si>
  <si>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</si>
  <si>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</si>
  <si>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</si>
  <si>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</si>
  <si>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</si>
  <si>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</si>
  <si>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</si>
  <si>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</si>
  <si>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</si>
  <si>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</si>
  <si>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</si>
  <si>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SUM Brukere av eldresentrene</t>
  </si>
  <si>
    <t>Inngåtte driftsavtaler Ja/Nei?</t>
  </si>
  <si>
    <t xml:space="preserve">  Tabell 1 - 14 - C</t>
  </si>
  <si>
    <t>Tabell 3 - 1 - D1</t>
  </si>
  <si>
    <t>Tabell 3 - 1 - D2</t>
  </si>
  <si>
    <t xml:space="preserve">   Sum </t>
  </si>
  <si>
    <t>Tall i kolonnen "herav antall med vedtak" benyttes i kriteriesystemet</t>
  </si>
  <si>
    <t>Kvalitetsmåling i hjemmetjenesten</t>
  </si>
  <si>
    <t xml:space="preserve">   Annet fagpersonell</t>
  </si>
  <si>
    <t>FUNKSJONSOMRÅDE 3 - PLEIE OG OMSORG</t>
  </si>
  <si>
    <t>FUNKSJONSOMRÅDE 1 - HELSE, SOSIAL OG NÆRMILJØ</t>
  </si>
  <si>
    <t xml:space="preserve">  Tabell 3 - 4</t>
  </si>
  <si>
    <t xml:space="preserve">  Tabell 3 - 6</t>
  </si>
  <si>
    <t xml:space="preserve">  Tabell 3 - 10</t>
  </si>
  <si>
    <t xml:space="preserve">  Tabell 3 - 11</t>
  </si>
  <si>
    <t>4) Beregnes som gjennomsnitt i de enkelte grupper, dvs. &lt; 1 md.=15 dager, 1-2 md.= 45 dager osv., &gt; 12 md.=365 dager</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</si>
  <si>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</si>
  <si>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</si>
  <si>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</si>
  <si>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</si>
  <si>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</si>
  <si>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</si>
  <si>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</si>
  <si>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</si>
  <si>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</si>
  <si>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Helse-stasjons-tjeneste til gravide og barn 0-5 år:</t>
  </si>
  <si>
    <t>Helse-stasjon for ungdom:</t>
  </si>
  <si>
    <t>Ledelse:</t>
  </si>
  <si>
    <t>SUM:</t>
  </si>
  <si>
    <t>utviklingshemmede og personer med psykiske lidelser</t>
  </si>
  <si>
    <t xml:space="preserve">  Antall barn fra bydel:</t>
  </si>
  <si>
    <t xml:space="preserve">  1. Saker behandlet administrativt</t>
  </si>
  <si>
    <t>4-3A BRUTTO UTBETALING PR. KLIENT</t>
  </si>
  <si>
    <t>4-3B BRUTTO DRIFTSUTGIFTER TIL ØKONOMISK SOSIALHJELP. GJENNOMSNITTLIG STØNADSLENGDE FOR ØKONOMISK SOSIALHJELP</t>
  </si>
  <si>
    <t>3-14-C ORGANISERING AV SENIORVEILEDERTJENESTE I BYDELEN</t>
  </si>
  <si>
    <t>FUNKSJONSOMRÅDE 4</t>
  </si>
  <si>
    <t>fast plass i sykehjem</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</si>
  <si>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</si>
  <si>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</si>
  <si>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</si>
  <si>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</si>
  <si>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</si>
  <si>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</si>
  <si>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</si>
  <si>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</si>
  <si>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</si>
  <si>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</si>
  <si>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</si>
  <si>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</si>
  <si>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</si>
  <si>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</si>
  <si>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</si>
  <si>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</si>
  <si>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</si>
  <si>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</si>
  <si>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</si>
  <si>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</si>
  <si>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</si>
  <si>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3) KOSTRA-def.: "Innleggelse i institusjon med formål rehabilitering/avlastning. Tidsbegrenset opphold der vedtak og innskriving tilsier at oppholdet har begrenset varighet (inntil 3 måneder). Samme person kan ha mer enn ett korttidsopphold"</t>
  </si>
  <si>
    <t xml:space="preserve"> Gjennomsnittlig antall liggedøgn i sykehjem for beboere som </t>
  </si>
  <si>
    <t>opphold</t>
  </si>
  <si>
    <t>xxxxxx</t>
  </si>
  <si>
    <t>Gjennomsnittlig antall liggedøgn per beboer 2)</t>
  </si>
  <si>
    <t>2) Rapporten teller bakover til førstegangsinnleggelsesdatoen på opphold som er påbegynt også før perioden.  Dvs at rapporten viser</t>
  </si>
  <si>
    <t>Akkumulert antall klienter hittil i år</t>
  </si>
  <si>
    <t>totalt 1)</t>
  </si>
  <si>
    <t>i år 3)</t>
  </si>
  <si>
    <t>Dagsenter/dagtilbud (sumformel) 2)</t>
  </si>
  <si>
    <t xml:space="preserve">Plasser kjøpt utenbys i regi av bydelen selv (institusjonens navn, én rad pr. inst.):  </t>
  </si>
  <si>
    <t>00/00</t>
  </si>
  <si>
    <t>vedtak 2)</t>
  </si>
  <si>
    <t>som HEL har tatt ut fra Gerica over antall liggedøgn fordelt på somatisk og psykiatrisk sykehus.</t>
  </si>
  <si>
    <t>HEL har tatt ut fra Gerica over antall meldt utskrivningsklar fordelt på somatisk og psykiatrisk sykehus.</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</si>
  <si>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</si>
  <si>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</si>
  <si>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</si>
  <si>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</si>
  <si>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</si>
  <si>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</si>
  <si>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</si>
  <si>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</si>
  <si>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</si>
  <si>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</si>
  <si>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</si>
  <si>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</si>
  <si>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</si>
  <si>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</si>
  <si>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</si>
  <si>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</si>
  <si>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</si>
  <si>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</si>
  <si>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</si>
  <si>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</si>
  <si>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</si>
  <si>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</si>
  <si>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hele året"</t>
  </si>
  <si>
    <t>Antall barn/skjema private bh</t>
  </si>
  <si>
    <t>Antall barn/skjema kommunale bh</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</si>
  <si>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</si>
  <si>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</si>
  <si>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</si>
  <si>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</si>
  <si>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</si>
  <si>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</si>
  <si>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</si>
  <si>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</si>
  <si>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</si>
  <si>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</si>
  <si>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</si>
  <si>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</si>
  <si>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</si>
  <si>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</si>
  <si>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</si>
  <si>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</si>
  <si>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</si>
  <si>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</si>
  <si>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Antall deltakere i Ny Sjanse </t>
    </r>
    <r>
      <rPr>
        <b/>
        <vertAlign val="superscript"/>
        <sz val="10"/>
        <rFont val="Times New Roman"/>
        <family val="1"/>
      </rPr>
      <t xml:space="preserve">1) </t>
    </r>
    <r>
      <rPr>
        <b/>
        <sz val="10"/>
        <rFont val="Times New Roman"/>
        <family val="1"/>
      </rPr>
      <t>pr dato.</t>
    </r>
  </si>
  <si>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</si>
  <si>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</si>
  <si>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</si>
  <si>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Ant. liggedøgn tot. for alle beboere som har avsluttet sitt opphold hittil i år 2)</t>
  </si>
  <si>
    <t>Deltakere i             Jobb-sjansen</t>
  </si>
  <si>
    <r>
      <t xml:space="preserve">Mottakere av økonomisk sosialhjelp </t>
    </r>
    <r>
      <rPr>
        <b/>
        <u/>
        <sz val="10"/>
        <color theme="1"/>
        <rFont val="Times New Roman"/>
        <family val="1"/>
      </rPr>
      <t>som ikke er deltakere i KVP, Intro eller Jobbsjansen</t>
    </r>
    <r>
      <rPr>
        <b/>
        <sz val="10"/>
        <color theme="1"/>
        <rFont val="Times New Roman"/>
        <family val="1"/>
      </rPr>
      <t xml:space="preserve"> men som er i aktivisering</t>
    </r>
  </si>
  <si>
    <t xml:space="preserve">  De øvrige virksomhetene (alle typer) i bydelen</t>
  </si>
  <si>
    <t xml:space="preserve">  Tabell 1 - 14 - A2</t>
  </si>
  <si>
    <t xml:space="preserve">  Sosialtjenesten i NAV</t>
  </si>
  <si>
    <t>Gjennomsnitt pr. mnd. i perioden</t>
  </si>
  <si>
    <t>samt plasser utenbys som bydeler kjøper direkte.</t>
  </si>
  <si>
    <t xml:space="preserve"> - antall oppholdsdøgn i foreldre/barn institusjoner</t>
  </si>
  <si>
    <t xml:space="preserve"> Tabell 1 - 1 - A - Antall saker behandlet innen miljørettet helsevern etter lov om folkehelsearbeid</t>
  </si>
  <si>
    <t xml:space="preserve"> 1)  Samlet antall liggedøgn for utskrivningsklare pasienter totalt i 2014, både med og uten betalingsplikt. Bruk tallene </t>
  </si>
  <si>
    <t xml:space="preserve"> 2)  Samlet antall utskrivningsklare pasienter totalt i 2014, både med og uten betalingsplikt. Bruk tallene som </t>
  </si>
  <si>
    <t>2) Oppgi gjennomsnittlig antall plasser til disposisjon i 2014 basert på registreringer 1., 2. og 3 tertial.</t>
  </si>
  <si>
    <t>xxxxxxxx</t>
  </si>
  <si>
    <t xml:space="preserve"> Tabell 2 - 2</t>
  </si>
  <si>
    <t>saker/</t>
  </si>
  <si>
    <t xml:space="preserve"> 3. Sum meldinger (punkt 1 + 2)  = pkt.7</t>
  </si>
  <si>
    <t xml:space="preserve"> 7. Sum (punkt 4+5+6) = pkt. 3</t>
  </si>
  <si>
    <r>
      <t xml:space="preserve"> 8. Antall </t>
    </r>
    <r>
      <rPr>
        <b/>
        <u/>
        <sz val="10"/>
        <rFont val="Times New Roman"/>
        <family val="1"/>
      </rPr>
      <t>barn</t>
    </r>
    <r>
      <rPr>
        <sz val="10"/>
        <rFont val="Times New Roman"/>
        <family val="1"/>
      </rPr>
      <t xml:space="preserve"> omfattet av meldingene</t>
    </r>
  </si>
  <si>
    <t xml:space="preserve">  Tabell 2 - 3</t>
  </si>
  <si>
    <t xml:space="preserve"> 3.   Sum antall undersøkelsessaker  = pkt. 17</t>
  </si>
  <si>
    <t xml:space="preserve"> Undersøkelser avsluttet med vedtak etter barnevernloven:</t>
  </si>
  <si>
    <t xml:space="preserve"> 4. Avsluttet med frivillige hjelpetiltak i hjemmet (inkl. senter for foreldre og barn o.l.):</t>
  </si>
  <si>
    <t xml:space="preserve"> 5. Avsluttet med plasseringsvedtak for barnet :</t>
  </si>
  <si>
    <t xml:space="preserve">     Herav:</t>
  </si>
  <si>
    <t xml:space="preserve">   5.1  Plassering § 4-4, 5. ledd</t>
  </si>
  <si>
    <t xml:space="preserve">   5.2  Omsorgsovertagelser § 4-12</t>
  </si>
  <si>
    <t xml:space="preserve">   5.3 Atferdstiltak § 4-24 - § 4-26</t>
  </si>
  <si>
    <t xml:space="preserve"> 6. Venter på tiltak</t>
  </si>
  <si>
    <t xml:space="preserve"> Undersøkelser avsluttet uten tiltak etter barnevernloven:</t>
  </si>
  <si>
    <t xml:space="preserve"> 8. Venter på behandling i Fylkesnemnda</t>
  </si>
  <si>
    <t xml:space="preserve"> 9. Søknad avslått</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</si>
  <si>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</si>
  <si>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</si>
  <si>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</si>
  <si>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</si>
  <si>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</si>
  <si>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</si>
  <si>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</si>
  <si>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</si>
  <si>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(inngår i tallet foran)</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</si>
  <si>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</si>
  <si>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</si>
  <si>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</si>
  <si>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</si>
  <si>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</si>
  <si>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r>
      <t xml:space="preserve">  Beregnes som % av totalt antall </t>
    </r>
    <r>
      <rPr>
        <u/>
        <sz val="9"/>
        <color indexed="12"/>
        <rFont val="Times New Roman"/>
        <family val="1"/>
      </rPr>
      <t>avsluttede</t>
    </r>
    <r>
      <rPr>
        <sz val="9"/>
        <color indexed="12"/>
        <rFont val="Times New Roman"/>
        <family val="1"/>
      </rPr>
      <t xml:space="preserve"> undersøkelsessaker (inkl. henlagte) i perioden</t>
    </r>
  </si>
  <si>
    <t xml:space="preserve">  Utregningen skjer automatisk etter at tabell 2-3 er utfylt.  Sjekk rimeligheten av tallet.</t>
  </si>
  <si>
    <t>Andel avsluttede undersøkelsessaker innen 6 md., i %:</t>
  </si>
  <si>
    <t>Kommentar til tabell 2-3:</t>
  </si>
  <si>
    <t>Herav flyttet til andre bydeler i år</t>
  </si>
  <si>
    <t xml:space="preserve">  - herav i alderen 0 - 17 år</t>
  </si>
  <si>
    <t xml:space="preserve">    - etter § 4-6, 1. ledd</t>
  </si>
  <si>
    <t xml:space="preserve">    - etter § 4-6, 2. ledd</t>
  </si>
  <si>
    <t xml:space="preserve">    - etter § 4-9</t>
  </si>
  <si>
    <t xml:space="preserve">    - etter § 4-25</t>
  </si>
  <si>
    <t>Kommentar til tabell 2 - 4 - 1:</t>
  </si>
  <si>
    <t xml:space="preserve">  Tabell 2 - 4 -1B - Barn med hjelpetiltak og omsorgstiltak, med gyldige planer ved periodeslutt</t>
  </si>
  <si>
    <t xml:space="preserve"> 1) Antall barn i hjelpetiltak totalt      1a)</t>
  </si>
  <si>
    <t xml:space="preserve">  - herav barn med gyldig tiltaksplan     1b)</t>
  </si>
  <si>
    <t xml:space="preserve"> 2) Andel barn med hjelpetiltak som har tiltaksplan</t>
  </si>
  <si>
    <t xml:space="preserve"> 3) Antall barn under omsorg totalt      2a)</t>
  </si>
  <si>
    <t xml:space="preserve">  - herav barn med gyldig omsorgsplan     2b)</t>
  </si>
  <si>
    <t xml:space="preserve"> 4) Andel barn under omsorg som har omsorgsplan</t>
  </si>
  <si>
    <t>Hittil i år</t>
  </si>
  <si>
    <t xml:space="preserve"> 7.  Sum antall  undersøkelsessaker avsluttede med vedtak (pkt. 4+5+6)</t>
  </si>
  <si>
    <t xml:space="preserve">   5.4  Plassering § 4-29</t>
  </si>
  <si>
    <t>10. Flyttet til annen kommune/bydel</t>
  </si>
  <si>
    <t>11. Henlagt etter partenes ønske</t>
  </si>
  <si>
    <t>12. Henlagt etter barneverntjenestens vurdering</t>
  </si>
  <si>
    <t>5) Akuttplasseringer i perioden</t>
  </si>
  <si>
    <t>6) Antall barn og unge plassert etter § 4-29</t>
  </si>
  <si>
    <t xml:space="preserve">  Undersøkelsessaker i barnevernet  og resultater av disse:</t>
  </si>
  <si>
    <t>Antall pr dato</t>
  </si>
  <si>
    <t>gj.snitt</t>
  </si>
  <si>
    <t xml:space="preserve">   hittil i år</t>
  </si>
  <si>
    <t>5) Både praktisk bistand og hjemmesykepleie</t>
  </si>
  <si>
    <t>SUM antall timer hittil i år for hjemmetjenesten 5)  fordelt på:</t>
  </si>
  <si>
    <t>Mot-takere av BARE hjemme-syke-pleie</t>
  </si>
  <si>
    <t>gj snitt</t>
  </si>
  <si>
    <t>p2T</t>
  </si>
  <si>
    <t>Resultat pr. dato</t>
  </si>
  <si>
    <t>Prognose for året</t>
  </si>
  <si>
    <t xml:space="preserve">Måltall </t>
  </si>
  <si>
    <t>grunnskole</t>
  </si>
  <si>
    <t>5. Antall klienter/brukere som har søkt om å få utarbeidet IP, men som har fått avslag</t>
  </si>
  <si>
    <t>Gjennomsnitt perioden.</t>
  </si>
  <si>
    <t>Brutto utbetaling i perioden</t>
  </si>
  <si>
    <t>Brutto utbetaling i perioden. (alle byd)</t>
  </si>
  <si>
    <t>Andel i perioden</t>
  </si>
  <si>
    <t>Resultat i perioden</t>
  </si>
  <si>
    <t xml:space="preserve">Prognose </t>
  </si>
  <si>
    <t xml:space="preserve"> 6. Antall ubehandlede meldinger pr. 31.08. </t>
  </si>
  <si>
    <t xml:space="preserve">  - Antall akuttplassert (av totalt antall i pkt. 2 over) pr. 31.08. </t>
  </si>
  <si>
    <t xml:space="preserve"> Bydelens kommentar til tabellene 1-7 og 1-8:</t>
  </si>
  <si>
    <t xml:space="preserve">Anmerkning; </t>
  </si>
  <si>
    <t xml:space="preserve">  Tabell 2 - 4 - 1A - Barn og unge med tiltak fra barnevernet</t>
  </si>
  <si>
    <t xml:space="preserve"> 1) Antall barn og unge med tiltak som ikke er plasseringstiltak</t>
  </si>
  <si>
    <t xml:space="preserve"> 2) Antall barn og unge med plasseringstiltak</t>
  </si>
  <si>
    <t xml:space="preserve"> 3) Antall barn og unge med tiltak fra barnevernet (1 + 2 - 4)</t>
  </si>
  <si>
    <t>Antall ansatte med mangelfulle norskkunnskaper per 31.08.</t>
  </si>
  <si>
    <t>Antall ansatte som har gjennomført norskkurs hittil i 2014</t>
  </si>
  <si>
    <t>Tabell 2A - 2-A -  Norskkurs for barnehageansatte</t>
  </si>
  <si>
    <t>1. Antall meldinger mottatt i perioden 01.05. - 31.08.</t>
  </si>
  <si>
    <t>2. Antall ubehandlede meldinger fra før 01.05.2014.</t>
  </si>
  <si>
    <t>4. Antall henlagte meldinger i perioden 01.05. - 31.08.</t>
  </si>
  <si>
    <t>5. Antall opprettede u.søk.saker i perioden 01.05. - 31.08.</t>
  </si>
  <si>
    <t xml:space="preserve">1. Antall u.søk.saker opprettet i perioden 01.05. - 31.08. (jf.tab.2 - 2, pkt.5)   </t>
  </si>
  <si>
    <t xml:space="preserve"> 2. Antall undersøkelsessaker overført fra tidligere periode</t>
  </si>
  <si>
    <t xml:space="preserve"> 4)-  herav antall barn med tiltak som både er og ikke er plasseringstiltak </t>
  </si>
  <si>
    <t xml:space="preserve"> 1) Antall barn i hjelpetiltak totalt     </t>
  </si>
  <si>
    <t xml:space="preserve">  - herav barn med gyldig tiltaksplan    </t>
  </si>
  <si>
    <t xml:space="preserve"> 3) Antall barn under omsorg totalt      </t>
  </si>
  <si>
    <t xml:space="preserve">  - herav barn med gyldig omsorgsplan    </t>
  </si>
  <si>
    <t>Antall klager etter avslag på sykehjemsplass i år som er trukket eller avsluttet fordi de ikke lenger er aktuelle</t>
  </si>
  <si>
    <t>Gjelder institusjoner som er hjemlet i helse- og omsorgstjenesteloven § 3-2  nr 6 bokstav c og d.</t>
  </si>
  <si>
    <t>Ant. saker som ikke er beh. av andre årsaker (dødfall mm)</t>
  </si>
  <si>
    <t>Antall saker som av andre årsaker ikke er beh. (dødsfall mm)</t>
  </si>
  <si>
    <t>Antall pr. 31.12.</t>
  </si>
  <si>
    <t xml:space="preserve"> Tabell 1 -3-B3 - Ventetid på kommunalt disp. utleiebolig i perioden 01.01. - 31.12.    1)</t>
  </si>
  <si>
    <t>Tabell 2A - 1 - F - Antall barn bosatt i andre bydeler med barnehageplass i bydelen pr.31.12.</t>
  </si>
  <si>
    <t xml:space="preserve"> 3)  Påse at regnskapsføringen er ájour pr. 31.12. </t>
  </si>
  <si>
    <t>for når slik rullering ble utført sist (skriv slik: 14/07):</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</si>
  <si>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</si>
  <si>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</si>
  <si>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</si>
  <si>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</si>
  <si>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</si>
  <si>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</si>
  <si>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</si>
  <si>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</si>
  <si>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</si>
  <si>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</si>
  <si>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</si>
  <si>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</si>
  <si>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Sum over 67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</si>
  <si>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</si>
  <si>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</si>
  <si>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</si>
  <si>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</si>
  <si>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</si>
  <si>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</si>
  <si>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</si>
  <si>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</si>
  <si>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</si>
  <si>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</si>
  <si>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</si>
  <si>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</si>
  <si>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</si>
  <si>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</si>
  <si>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</si>
  <si>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</si>
  <si>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</si>
  <si>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Kilde:Statistisk sentralbyrå/Oslo kommune, Bydelsstatistikken</t>
  </si>
  <si>
    <t xml:space="preserve">  Trygghetsalarmer pr. 31.12</t>
  </si>
  <si>
    <t xml:space="preserve">  Personer med individuell alarm til innendørs bruk</t>
  </si>
  <si>
    <t xml:space="preserve">  Personer med individuell bærbar alarm til inne- og utebruk med GPS</t>
  </si>
  <si>
    <t xml:space="preserve">  har økonomisk ansvar for) - pr. 31.12</t>
  </si>
  <si>
    <t xml:space="preserve">  Boforhold for psykisk utviklingshemmede - pr. 31.12</t>
  </si>
  <si>
    <t xml:space="preserve"> Tabell 3 -12  - Aktiviteter for psykisk utviklingshemmede som bydelen forvalter eller kjøper av andre  - antall plasser pr. 31.12      1)</t>
  </si>
  <si>
    <t xml:space="preserve"> 31.12</t>
  </si>
  <si>
    <t>pr. 31.12</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</si>
  <si>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</si>
  <si>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</si>
  <si>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</si>
  <si>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</si>
  <si>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</si>
  <si>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</si>
  <si>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</si>
  <si>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</si>
  <si>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</si>
  <si>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</si>
  <si>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</si>
  <si>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</si>
  <si>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</si>
  <si>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</si>
  <si>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</si>
  <si>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</si>
  <si>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</si>
  <si>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</si>
  <si>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</si>
  <si>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</si>
  <si>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</si>
  <si>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</si>
  <si>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</si>
  <si>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</si>
  <si>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</si>
  <si>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</si>
  <si>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</si>
  <si>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</si>
  <si>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</si>
  <si>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</si>
  <si>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</si>
  <si>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</si>
  <si>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Kontrollformel "Sum pr. 31.12"</t>
  </si>
  <si>
    <t>Ref. Oslostandard for sammenheng og samarbeid mellom barnehage og skole</t>
  </si>
  <si>
    <t xml:space="preserve">   5.1  Plassering § 4-4, 4. ledd</t>
  </si>
  <si>
    <t xml:space="preserve"> 4)-  herav antall barn som har hatt både tiltak i hjemmet og plasseringstiltak i perioden </t>
  </si>
  <si>
    <t xml:space="preserve">Tabell 2 - 4 - 2 - Barn under tiltak i barnevernet etter alder og type tiltak, pr. 31.12. og  for hele året   </t>
  </si>
  <si>
    <r>
      <t xml:space="preserve">Antall fosterbarn plassert av </t>
    </r>
    <r>
      <rPr>
        <b/>
        <u/>
        <sz val="10"/>
        <rFont val="Times New Roman"/>
        <family val="1"/>
      </rPr>
      <t>bydelens</t>
    </r>
    <r>
      <rPr>
        <sz val="10"/>
        <rFont val="Times New Roman"/>
        <family val="1"/>
      </rPr>
      <t xml:space="preserve"> barnevern    1)</t>
    </r>
  </si>
  <si>
    <t>1) I fosterhjem i bydelen eller i andre bydeler/kommuner</t>
  </si>
  <si>
    <r>
      <t xml:space="preserve">Antall fosterbarn plassert i bydelen av </t>
    </r>
    <r>
      <rPr>
        <b/>
        <u/>
        <sz val="10"/>
        <rFont val="Times New Roman"/>
        <family val="1"/>
      </rPr>
      <t>andre bydelers/kommuners</t>
    </r>
    <r>
      <rPr>
        <sz val="10"/>
        <rFont val="Times New Roman"/>
        <family val="1"/>
      </rPr>
      <t xml:space="preserve"> barnevern   2)</t>
    </r>
  </si>
  <si>
    <t>2) Bydelen har tilsynsansvar for alle fosterhjem i egen bydel, uavhengig om det er barn plassert av egen bydel eller andre bydeler/kommuner</t>
  </si>
  <si>
    <t xml:space="preserve">Tabell 2 - 5 - Tilsynsbesøk for barn 0-17 år i fosterhjem   </t>
  </si>
  <si>
    <t xml:space="preserve">  Data kan hentes fra Hypernet</t>
  </si>
  <si>
    <t>1) Tall fra Agresso skal legges til grunn</t>
  </si>
  <si>
    <t>Antall klager etter avslag på Omsorg+ i år som er trukket eller avsluttet fordi de ikke lenger er aktuelle</t>
  </si>
  <si>
    <t>Antall avslåtte søknader om plass etter sambogarantien</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</si>
  <si>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</si>
  <si>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</si>
  <si>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</si>
  <si>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</si>
  <si>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</si>
  <si>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</si>
  <si>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 Antall søkere innvilget opphold etter sambogarantien som hhv tidsbegrenset eller langtidsopphold.</t>
  </si>
  <si>
    <t>Tabell 3-2-D-1</t>
  </si>
  <si>
    <t>Korttidsopphold</t>
  </si>
  <si>
    <t>Sum barn - ikke-kommunale</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</si>
  <si>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</si>
  <si>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</si>
  <si>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</si>
  <si>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</si>
  <si>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</si>
  <si>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</si>
  <si>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</si>
  <si>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</si>
  <si>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</si>
  <si>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</si>
  <si>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 xml:space="preserve">     for 2015 (jf DOK3 2015) og eventuelle seinere sentrale budsjettjusteringer foretatt gjennom Kommunaldirektørens sak.</t>
  </si>
  <si>
    <t>2. Har revisjoner av 2015-budsjettet medført vesentlige endringer i aktivitetsnivået siden førstegangsbehandling og vedtak av</t>
  </si>
  <si>
    <t xml:space="preserve">  innen russektoren i 2015  1)</t>
  </si>
  <si>
    <t xml:space="preserve">      bydelen i 2015.  Dersom en person har hatt mer enn ett opphold i den enkelte kategori, skal vedkommende </t>
  </si>
  <si>
    <t>Antall ansatte som har gjennomført norskkurs hittil i 2015</t>
  </si>
  <si>
    <t xml:space="preserve"> 1)  Antall innbyggere i bydelen basert på befolkningsstatistikk pr. 1.1.2015. For aldersgruppen 67-79 år og 80-89 år, og 90 år +,</t>
  </si>
  <si>
    <t xml:space="preserve">      Benytt tall fra tabellen som det referes til på egen arkfane; "Befolkning pr. 1.1.2015"</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</si>
  <si>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</si>
  <si>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 xml:space="preserve">     Eksempelvis skal et opphold som startet 05.12.2014 regnes fra dette tidspunktet.</t>
  </si>
  <si>
    <t>95 år +</t>
  </si>
  <si>
    <t>90-94 år</t>
  </si>
  <si>
    <t xml:space="preserve"> Antall mottakere  90-94 år</t>
  </si>
  <si>
    <t xml:space="preserve"> Antall mottakere ≥ 95 år</t>
  </si>
  <si>
    <t xml:space="preserve">90 - 94 år </t>
  </si>
  <si>
    <t>Brukerundersøkelse hjemmesykepleie</t>
  </si>
  <si>
    <t>Brukerundersøkelse praktisk bistand</t>
  </si>
  <si>
    <t xml:space="preserve">       </t>
  </si>
  <si>
    <t>Saksbehandlingstid 1) - ferdigbehandlede klager etter avslag på søknad om sykehjemsplass i år</t>
  </si>
  <si>
    <t>1) Gjennomsnittlig antall dager</t>
  </si>
  <si>
    <t>1-3-B2 ANTALL PERSONER SOM HAR BOSTØTTE</t>
  </si>
  <si>
    <t>0-2 md.</t>
  </si>
  <si>
    <t>2-4 md.</t>
  </si>
  <si>
    <t xml:space="preserve">   </t>
  </si>
  <si>
    <t xml:space="preserve">5) Akuttplasseringer </t>
  </si>
  <si>
    <t>Gjennomsnittlig antall utførte vedtakstimer pr mottager</t>
  </si>
  <si>
    <t>Andel utførte av vedtatte timer hverdagsrehabilitering</t>
  </si>
  <si>
    <t xml:space="preserve">  Tabell 3 - 5C - Antall mottagere av hverdagsrehabilitering 1), antall vedtakstimer og antall utførte timer </t>
  </si>
  <si>
    <t>2t</t>
  </si>
  <si>
    <t xml:space="preserve"> 1) Bistand til opptrening av funksjons- og mestringsevne i dagliglivets gjøremål i brukers hjem eller nærmiljø.</t>
  </si>
  <si>
    <t>Tabell 02.07. Kriteriebefolkningen i bydelene etter alder per 1.1.2015*</t>
  </si>
  <si>
    <t>* I aldersgruppene over 66 år er institusjonsbeboere i andre bydeler og kommuner tilbakeført til den bydelen som betaler for dem. (Herav 103 utenbys bosatte institusjonsbeboere)</t>
  </si>
  <si>
    <t>Mot-tagere av omsorgslønn</t>
  </si>
  <si>
    <t>Mot-takere av avlasning utenfor institu-sjon</t>
  </si>
  <si>
    <t>Herav antall mot-takere som også mottar praktisk bistandog/ eller hjemmesykepleie</t>
  </si>
  <si>
    <t xml:space="preserve"> Tabell 3 - 5A - 2  Antall personer som mottar tjenestene avlastning utenfor institusjon og omsorgslønn pr. 31.08.   </t>
  </si>
  <si>
    <t>Antall beboere 90 - 94 år</t>
  </si>
  <si>
    <t>Antall beboere 95 år +</t>
  </si>
  <si>
    <t>Antall beboere 90 -94 år</t>
  </si>
  <si>
    <t>2) Alle tall skal regnes pr. mnd. Månedstallene summeres og deles på 4.</t>
  </si>
  <si>
    <t>TERTIALSTATISTIKK FOR BYDELENE</t>
  </si>
  <si>
    <t>Andel avsluttede undersøkelser innen 3 mnd. 1)</t>
  </si>
  <si>
    <t>3) Resultat hittil i år hentes automatisk fra tabell 2-3 og 2-4-1B</t>
  </si>
  <si>
    <t>Antall gjennomførte tilsynsbesøk pr fosterbarn under 18 år hvor Oslo har tilsynsansvaret 2)</t>
  </si>
  <si>
    <t>Antall gjennomførte oppfølgingsbesøk pr fosterbarn 2)</t>
  </si>
  <si>
    <t>Andel barn i hjelpetiltak med gyldig tiltaksplan 3)</t>
  </si>
  <si>
    <t>1) Se mrkn. i meldingsfelt på siden av tabellen.</t>
  </si>
  <si>
    <r>
      <t>BPA (brukerstyrt personlig assistent) eks. Uloba).</t>
    </r>
    <r>
      <rPr>
        <b/>
        <sz val="10"/>
        <color indexed="12"/>
        <rFont val="Times New Roman"/>
        <family val="1"/>
      </rPr>
      <t xml:space="preserve"> Utførte timer BPA hentes fra timelistene.</t>
    </r>
  </si>
  <si>
    <t>Mot-takere av BARE avlasning utenfor institu-sjon</t>
  </si>
  <si>
    <t>Mot-tagere av BARE omsorgslønn</t>
  </si>
  <si>
    <t>Skole-helse-tjeneste på barne-trinnet:</t>
  </si>
  <si>
    <t>Skole-helse-tjeneste på ungdoms-trinnet</t>
  </si>
  <si>
    <t>Skole-helse-tjeneste i barne-trinnet:</t>
  </si>
  <si>
    <t>Skole-helse-tjeneste i ungdomstrinnet-trinnet:</t>
  </si>
  <si>
    <t>PR. 31.12.</t>
  </si>
  <si>
    <t>Tabell 1 - 1  Bydelens endringer i tildelt 1) sosialhjelpsramme pr 31.12</t>
  </si>
  <si>
    <t xml:space="preserve"> Perioden 01.01.-31.12.:</t>
  </si>
  <si>
    <t xml:space="preserve"> Status pr. 31.12.:</t>
  </si>
  <si>
    <t xml:space="preserve">  tilbudet pr. 31.12. </t>
  </si>
  <si>
    <t>Antall personer i tilbudet (både med og uten kval.avtale) pr. 31.12. med opphold på 3 mnd eller mer</t>
  </si>
  <si>
    <t>Antall personer som er i tilbudet pr. 31.12.</t>
  </si>
  <si>
    <t>Saksbehandlingstid for søknader om økonomisk sosialhjelp i perioden 01.01. - 31.12. 1)</t>
  </si>
  <si>
    <t xml:space="preserve">Behandlingstid for klagesaker til Fylkesmannen i perioden 01.01. - 31.12.  1) </t>
  </si>
  <si>
    <t>Tabell 1-10-A1    Antall deltakere i Introduksjonsprogrammet 1) pr 31.12.</t>
  </si>
  <si>
    <t>Tabell 1-10-A2    Antall deltakere i permisjon fra Introduksjonsprogrammet pr 31.12.</t>
  </si>
  <si>
    <t>Tabell 1-10-B       Antall deltakere i Jobbsjansen pr. 31.12.</t>
  </si>
  <si>
    <t xml:space="preserve">Tabell 1-11-C Tiltaksbruk i sosialtjenesten:  Antall deltakere som er i tiltak pr 31.12.  </t>
  </si>
  <si>
    <t>Aktivisering i KOMMUNALE tiltak av mottakere av økonomisk sosialhjelp som ikke er deltakere i KVP, Intro eller Jobbsjansen. Antall mottakere som pr 31.12. er aktivisert. 1)</t>
  </si>
  <si>
    <t>Resultat for deltakere som avsluttet Introduksjonsprogram i perioden 01.01.-31.12.   1)</t>
  </si>
  <si>
    <t>Resultat for deltakere som avsluttet Jobbsjansen i perioden 01.01.-31.12.    1)</t>
  </si>
  <si>
    <t>Resultat for mottakere av sosialhjelp (ikke deltakere i KVP, Intro og Jobbsjansen) som avsluttet kommunale tiltak i perioden 01.01.-31.12.   1)</t>
  </si>
  <si>
    <t>31.12.</t>
  </si>
  <si>
    <t>Tabell 1-15 Bruk av Individuell Plan (IP) pr. 31.12. - For klienter med behov for langvarige og koordinerte tjenester   1)</t>
  </si>
  <si>
    <t>Antall ansatte med mangelfulle norskkunnskaper per 31.12.</t>
  </si>
  <si>
    <t xml:space="preserve"> 6. Antall ubehandlede meldinger pr. 31.12. </t>
  </si>
  <si>
    <t>Pr. 31.12.</t>
  </si>
  <si>
    <t xml:space="preserve">  - Antall akuttplassert (av totalt antall i pkt. 2 over) pr. 31.12. </t>
  </si>
  <si>
    <t xml:space="preserve">Merk: Det er bare opphold som er avsluttet i perioden 01.01.2015 - 31.12.2015 som kommer med i rapporten . Hvis sak/tjeneste revurderes, </t>
  </si>
  <si>
    <t xml:space="preserve"> Tabell 3 - 5A - 2  Antall personer som mottar tjenestene avlastning utenfor institusjon og omsorgslønn pr. 31.12.   </t>
  </si>
  <si>
    <t xml:space="preserve"> Perioden 01.01.-31.12. og årsprognose:</t>
  </si>
  <si>
    <t xml:space="preserve">  Vedtatt     måltall  pr 31.12</t>
  </si>
  <si>
    <t>pr 31.12</t>
  </si>
  <si>
    <t>Antall 3. tertial</t>
  </si>
  <si>
    <t>i 3. tertial</t>
  </si>
  <si>
    <t>Gj.snitt pr måned i 3. tertial.   2)</t>
  </si>
  <si>
    <t>2) Resultat rapporteres kun pr 31.12. Prognose rapporteres 1. kvartal og 3. tertial.</t>
  </si>
  <si>
    <t>Plasser det ikke er tatt opp barn til pr. 19.12.2015</t>
  </si>
  <si>
    <t>0 år - født 2015</t>
  </si>
  <si>
    <t>1-2 år - født 2013-2014</t>
  </si>
  <si>
    <t>3-5 år - født 2010-2012</t>
  </si>
  <si>
    <t>6 år - født 2009</t>
  </si>
  <si>
    <t>Tabell 2A- 1 - J Informasjonsskjema fra barnehage/foresatte til skole  i 2015</t>
  </si>
  <si>
    <t>Meldinger til barnevernet i perioden 01.01 - 31.12.</t>
  </si>
  <si>
    <t>1. Antall meldinger mottatt i perioden 01.01. - 31.12.</t>
  </si>
  <si>
    <t>2. Antall ubehandlede meldinger fra før 01.01.2015</t>
  </si>
  <si>
    <t>4. Antall henlagte meldinger i perioden 01.01. - 31.12.</t>
  </si>
  <si>
    <t>5. Antall opprettede u.søk.saker i perioden 01.01. - 31.12.</t>
  </si>
  <si>
    <t xml:space="preserve">1. Antall u.søk.saker opprettet i perioden 01.01. - 31.12. (jf.tab.2 - 2, pkt.5)   </t>
  </si>
  <si>
    <t xml:space="preserve"> 2. Antall undersøkelsessaker overført fra tidligere periode (ikke avsluttede undersøkelser pr. 01.01.2015</t>
  </si>
  <si>
    <t>Benytt obligatorisk veileder for uttak av tall til 3. tertial 2015 fra Gerica. Oppdatert 18.12.2015</t>
  </si>
  <si>
    <t>Herav antall mot-takere som også mottar praktisk bistand og/ eller hjemmesykepleie</t>
  </si>
  <si>
    <t>3) Sumtallet for hittil i år deles med: 12</t>
  </si>
  <si>
    <t>3) Summen for hittil i år deles med: 12</t>
  </si>
  <si>
    <t>Angi tidspunkt for når måling ble gjennomført (skriv slik: 04/14 ):</t>
  </si>
  <si>
    <t xml:space="preserve">Herav gericatjeneste Dagsenter </t>
  </si>
  <si>
    <t>Dagaktivitetstilbud for demente i bydelens regi</t>
  </si>
  <si>
    <t xml:space="preserve">  Tabell 3 - 8 - A-1</t>
  </si>
  <si>
    <t xml:space="preserve">  Tabell 3 - 8 - A -2</t>
  </si>
  <si>
    <t>kunne være inkludert i tab 3-8-A-1.</t>
  </si>
  <si>
    <t>Dagaktivitetstilbud for demente kan eksempelvis være registrert som gericatjenesten Dagsenter. Tjenesten vil derfor også</t>
  </si>
  <si>
    <t xml:space="preserve">Lavterskeltilbud/ åpne kommunale tilbud der personer kan komme og gå uten avtale skal ikke registreres. </t>
  </si>
  <si>
    <t>Dagaktivitetstilbud for demente i bydelens regi 1)</t>
  </si>
  <si>
    <t>1) Bydelene bes om å ta ut statistikk på den tjenesten og tjenestenivået, som de bruker for dette tjenestetilbudet.</t>
  </si>
  <si>
    <t>Dagaktivitetstilbud for demente, kjøp fra andre</t>
  </si>
  <si>
    <t>2)  F.eks. grønn omsorg tilbudet ved Sjerven og Hauger gård (SYE)</t>
  </si>
  <si>
    <t xml:space="preserve">Tabell 1-3 - B1 - Saksbehandling - bistand til bolig </t>
  </si>
  <si>
    <r>
      <t>F</t>
    </r>
    <r>
      <rPr>
        <b/>
        <u/>
        <sz val="10"/>
        <rFont val="Times New Roman"/>
        <family val="1"/>
      </rPr>
      <t>inansiering til kjøp av bolig gjennom Husbanken</t>
    </r>
  </si>
  <si>
    <r>
      <t xml:space="preserve"> 3.Herav antall behandlet innen 1 mnd. </t>
    </r>
    <r>
      <rPr>
        <b/>
        <sz val="10"/>
        <rFont val="Times New Roman"/>
        <family val="1"/>
      </rPr>
      <t xml:space="preserve"> 1)</t>
    </r>
  </si>
  <si>
    <r>
      <t xml:space="preserve"> 9. Herav antall behandlet innen 3 mnd. </t>
    </r>
    <r>
      <rPr>
        <b/>
        <sz val="10"/>
        <rFont val="Times New Roman"/>
        <family val="1"/>
      </rPr>
      <t xml:space="preserve"> 1)</t>
    </r>
  </si>
  <si>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</si>
  <si>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</si>
  <si>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</si>
  <si>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</si>
  <si>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</si>
  <si>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</si>
  <si>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1) Dette er klienter som kun har vært på mottakstime/kartleggingstime eller som gjennom</t>
  </si>
  <si>
    <r>
      <t xml:space="preserve">    telefonsamtale har mottatt tilsvarende veiledning. Klienter med vedtak og/eller videre oppfølging registreres </t>
    </r>
    <r>
      <rPr>
        <u/>
        <sz val="10"/>
        <rFont val="Times New Roman"/>
        <family val="1"/>
      </rPr>
      <t>ikke</t>
    </r>
    <r>
      <rPr>
        <sz val="10"/>
        <rFont val="Times New Roman"/>
        <family val="1"/>
      </rPr>
      <t xml:space="preserve"> her.</t>
    </r>
  </si>
  <si>
    <r>
      <t xml:space="preserve">    arbeidsplan, journalnotat, tiltak, vedtak </t>
    </r>
    <r>
      <rPr>
        <u/>
        <sz val="10"/>
        <rFont val="Times New Roman"/>
        <family val="1"/>
      </rPr>
      <t>uten</t>
    </r>
    <r>
      <rPr>
        <sz val="10"/>
        <rFont val="Times New Roman"/>
        <family val="1"/>
      </rPr>
      <t xml:space="preserve"> økonomisk stønad eller avslag på søknad. </t>
    </r>
  </si>
  <si>
    <t>Tabell 2A - 2-A -  Norskkurs for barnehageansatte 1)</t>
  </si>
  <si>
    <t>1) Gjelder kun ansatte i kommunale barnehager</t>
  </si>
  <si>
    <t>Avtalte årsverk</t>
  </si>
  <si>
    <t>Fastlønnede fysioterapeuter</t>
  </si>
  <si>
    <t>Turnuskandidater</t>
  </si>
  <si>
    <t>Psykologer</t>
  </si>
  <si>
    <t>Totalt antall årsverk fysioterapeuter i bydelen</t>
  </si>
  <si>
    <t>Fysioterapeuter med driftsavtale</t>
  </si>
  <si>
    <t>Tabell 1 - 16 - A - Fysioterapitilbud i bydelen 1)</t>
  </si>
  <si>
    <t>1) Alle fysioterpeuter i bydelen skal registreres, uavhenfig av Kostrafunksjon</t>
  </si>
  <si>
    <t>Tabell 1 - 16 - B - Psykologer i bydelen )</t>
  </si>
  <si>
    <t>1) Alle psykologer i bydelen skal registreres, uavhenfig av Kostrafunksjon</t>
  </si>
  <si>
    <t>Antall stillinger</t>
  </si>
  <si>
    <t>Totalt antall årsverk/ fysioterapeuter i bydelen</t>
  </si>
  <si>
    <t>Totalt antall fysioterapeuter i bydelen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</si>
</sst>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0%"/>
    <numFmt numFmtId="165" formatCode="dd/mm/yy;@"/>
    <numFmt numFmtId="166" formatCode="0.0"/>
    <numFmt numFmtId="167" formatCode="#,##0.0"/>
    <numFmt numFmtId="168" formatCode="0.0%"/>
    <numFmt numFmtId="169" formatCode="d/m/yy;@"/>
    <numFmt numFmtId="170" formatCode="#,##0_ ;\-#,##0\ "/>
    <numFmt numFmtId="171" formatCode="0&quot; &quot;%"/>
    <numFmt numFmtId="172" formatCode="&quot; &quot;#,##0.00&quot; &quot;;&quot; (&quot;#,##0.00&quot;)&quot;;&quot; -&quot;00&quot; &quot;;&quot; &quot;@&quot; &quot;"/>
    <numFmt numFmtId="173" formatCode="_(* #,##0.00_);_(* \(#,##0.00\);_(* &quot;-&quot;??_);_(@_)"/>
    <numFmt numFmtId="174" formatCode="#,##0;&quot;-&quot;#,##0"/>
  </numFmts>
  <fonts count="10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 New Roman"/>
      <family val="1"/>
    </font>
    <font>
      <b/>
      <sz val="10"/>
      <color indexed="12"/>
      <name val="Times New Roman"/>
      <family val="1"/>
    </font>
    <font>
      <sz val="10"/>
      <color indexed="10"/>
      <name val="Times New Roman"/>
      <family val="1"/>
    </font>
    <font>
      <strike/>
      <sz val="10"/>
      <color indexed="10"/>
      <name val="Times New Roman"/>
      <family val="1"/>
    </font>
    <font>
      <b/>
      <sz val="10"/>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b/>
      <sz val="10"/>
      <color indexed="36"/>
      <name val="Times New Roman"/>
      <family val="1"/>
    </font>
    <font>
      <sz val="9"/>
      <color indexed="12"/>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b/>
      <sz val="10"/>
      <color indexed="8"/>
      <name val="Times New Roman"/>
      <family val="1"/>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b/>
      <u/>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u/>
      <sz val="9"/>
      <color indexed="12"/>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sz val="10"/>
      <color rgb="FFFF0000"/>
      <name val="Arial"/>
      <family val="2"/>
    </font>
    <font>
      <sz val="9"/>
      <color rgb="FFFF0000"/>
      <name val="Arial"/>
      <family val="2"/>
    </font>
    <font>
      <b/>
      <sz val="10"/>
      <name val="MS Sans Serif"/>
      <family val="2"/>
    </font>
    <font>
      <sz val="9"/>
      <color rgb="FFFF0000"/>
      <name val="Times New Roman"/>
      <family val="1"/>
    </font>
    <font>
      <b/>
      <sz val="10"/>
      <name val="Arial"/>
      <family val="2"/>
    </font>
    <font>
      <sz val="9"/>
      <name val="Arial"/>
      <family val="2"/>
    </font>
    <font>
      <b/>
      <sz val="9"/>
      <name val="Arial"/>
      <family val="2"/>
    </font>
    <font>
      <sz val="8"/>
      <name val="Arial"/>
      <family val="2"/>
    </font>
    <font>
      <sz val="9"/>
      <name val="MS Sans Serif"/>
      <family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s>
  <borders count="91">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s>
  <cellStyleXfs count="814">
    <xf numFmtId="0" fontId="0" fillId="0" borderId="0"/>
    <xf numFmtId="0" fontId="41" fillId="0" borderId="0"/>
    <xf numFmtId="0" fontId="5" fillId="0" borderId="0"/>
    <xf numFmtId="0" fontId="34" fillId="0" borderId="0"/>
    <xf numFmtId="0" fontId="65" fillId="0" borderId="0"/>
    <xf numFmtId="164" fontId="5" fillId="0" borderId="0" applyFont="0" applyFill="0" applyBorder="0" applyAlignment="0" applyProtection="0"/>
    <xf numFmtId="0" fontId="7" fillId="0" borderId="0"/>
    <xf numFmtId="4" fontId="5"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81" fillId="0" borderId="0"/>
    <xf numFmtId="172" fontId="81" fillId="0" borderId="0" applyFont="0" applyFill="0" applyBorder="0" applyAlignment="0" applyProtection="0"/>
    <xf numFmtId="171" fontId="81" fillId="0" borderId="0" applyFont="0" applyFill="0" applyBorder="0" applyAlignment="0" applyProtection="0"/>
    <xf numFmtId="0" fontId="81" fillId="12" borderId="0" applyNumberFormat="0" applyFont="0" applyBorder="0" applyAlignment="0" applyProtection="0"/>
    <xf numFmtId="0" fontId="81" fillId="0" borderId="0" applyNumberFormat="0" applyFont="0" applyBorder="0" applyProtection="0"/>
    <xf numFmtId="171" fontId="81" fillId="0" borderId="0" applyFont="0" applyFill="0" applyBorder="0" applyAlignment="0" applyProtection="0"/>
    <xf numFmtId="0" fontId="82" fillId="0" borderId="0" applyNumberFormat="0" applyBorder="0" applyProtection="0"/>
    <xf numFmtId="0" fontId="5" fillId="0" borderId="0"/>
    <xf numFmtId="172" fontId="81" fillId="0" borderId="0" applyFont="0" applyFill="0" applyBorder="0" applyAlignment="0" applyProtection="0"/>
    <xf numFmtId="0" fontId="2" fillId="0" borderId="0"/>
    <xf numFmtId="0" fontId="41" fillId="0" borderId="0"/>
    <xf numFmtId="9" fontId="41" fillId="0" borderId="0" applyFont="0" applyFill="0" applyBorder="0" applyAlignment="0" applyProtection="0"/>
    <xf numFmtId="0" fontId="7" fillId="0" borderId="0"/>
    <xf numFmtId="173" fontId="41" fillId="0" borderId="0" applyFont="0" applyFill="0" applyBorder="0" applyAlignment="0" applyProtection="0"/>
    <xf numFmtId="9" fontId="41" fillId="0" borderId="0" applyFont="0" applyFill="0" applyBorder="0" applyAlignment="0" applyProtection="0"/>
    <xf numFmtId="0" fontId="41" fillId="0" borderId="0"/>
    <xf numFmtId="0" fontId="5" fillId="0" borderId="0"/>
    <xf numFmtId="164" fontId="5" fillId="0" borderId="0" applyFont="0" applyFill="0" applyBorder="0" applyAlignment="0" applyProtection="0"/>
    <xf numFmtId="4" fontId="5" fillId="0" borderId="0" applyFont="0" applyFill="0" applyBorder="0" applyAlignment="0" applyProtection="0"/>
    <xf numFmtId="0" fontId="5"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83" fillId="0" borderId="0" applyFont="0" applyFill="0" applyBorder="0" applyAlignment="0" applyProtection="0"/>
    <xf numFmtId="0" fontId="41"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41" fillId="0" borderId="0"/>
    <xf numFmtId="0" fontId="84" fillId="0" borderId="0" applyNumberFormat="0" applyFill="0" applyBorder="0" applyAlignment="0" applyProtection="0">
      <alignment vertical="top"/>
      <protection locked="0"/>
    </xf>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5"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85" fillId="0" borderId="0"/>
    <xf numFmtId="0" fontId="85"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5"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41"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41" fillId="0" borderId="0"/>
    <xf numFmtId="9" fontId="41" fillId="0" borderId="0" applyFont="0" applyFill="0" applyBorder="0" applyAlignment="0" applyProtection="0"/>
    <xf numFmtId="0" fontId="81" fillId="0" borderId="0"/>
    <xf numFmtId="171" fontId="81" fillId="0" borderId="0" applyFont="0" applyFill="0" applyBorder="0" applyAlignment="0" applyProtection="0"/>
    <xf numFmtId="0" fontId="81" fillId="0" borderId="0" applyNumberFormat="0" applyFont="0" applyBorder="0" applyProtection="0"/>
    <xf numFmtId="0" fontId="81" fillId="0" borderId="0" applyNumberFormat="0" applyFont="0" applyBorder="0" applyProtection="0"/>
    <xf numFmtId="0" fontId="82" fillId="0" borderId="0" applyNumberFormat="0" applyBorder="0" applyProtection="0"/>
    <xf numFmtId="174" fontId="81" fillId="0" borderId="0" applyFont="0" applyFill="0" applyBorder="0" applyAlignment="0" applyProtection="0"/>
    <xf numFmtId="43" fontId="41" fillId="0" borderId="0" applyFont="0" applyFill="0" applyBorder="0" applyAlignment="0" applyProtection="0"/>
    <xf numFmtId="0" fontId="41" fillId="0" borderId="0"/>
    <xf numFmtId="43" fontId="41" fillId="0" borderId="0" applyFont="0" applyFill="0" applyBorder="0" applyAlignment="0" applyProtection="0"/>
    <xf numFmtId="0" fontId="41" fillId="0" borderId="0"/>
    <xf numFmtId="0" fontId="41" fillId="0" borderId="0"/>
    <xf numFmtId="0" fontId="41"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5" fillId="0" borderId="0"/>
    <xf numFmtId="0" fontId="5" fillId="0" borderId="0"/>
    <xf numFmtId="0" fontId="5" fillId="0" borderId="0"/>
    <xf numFmtId="0" fontId="41" fillId="0" borderId="0"/>
    <xf numFmtId="0" fontId="41" fillId="0" borderId="0"/>
    <xf numFmtId="0" fontId="5" fillId="0" borderId="0"/>
    <xf numFmtId="0" fontId="5"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5" fillId="0" borderId="0"/>
    <xf numFmtId="0" fontId="2" fillId="0" borderId="0"/>
    <xf numFmtId="9" fontId="2" fillId="0" borderId="0" applyFont="0" applyFill="0" applyBorder="0" applyAlignment="0" applyProtection="0"/>
    <xf numFmtId="0" fontId="2" fillId="0" borderId="0"/>
    <xf numFmtId="0" fontId="41"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5" fillId="0" borderId="0"/>
  </cellStyleXfs>
  <cellXfs count="1569">
    <xf numFmtId="0" fontId="0" fillId="0" borderId="0" xfId="0"/>
    <xf numFmtId="0" fontId="9" fillId="0" borderId="0" xfId="0" applyFont="1" applyBorder="1"/>
    <xf numFmtId="0" fontId="9" fillId="0" borderId="0" xfId="0" applyFont="1"/>
    <xf numFmtId="0" fontId="10" fillId="0" borderId="0" xfId="0" applyFont="1"/>
    <xf numFmtId="0" fontId="10" fillId="0" borderId="0" xfId="0" applyFont="1" applyBorder="1"/>
    <xf numFmtId="0" fontId="10" fillId="0" borderId="1" xfId="0" applyFont="1" applyBorder="1"/>
    <xf numFmtId="0" fontId="10" fillId="0" borderId="2" xfId="0" applyFont="1" applyBorder="1"/>
    <xf numFmtId="0" fontId="9" fillId="0" borderId="0" xfId="0" applyFont="1" applyProtection="1"/>
    <xf numFmtId="0" fontId="7" fillId="0" borderId="0" xfId="0" applyFont="1"/>
    <xf numFmtId="0" fontId="8" fillId="0" borderId="2" xfId="0" applyFont="1" applyBorder="1"/>
    <xf numFmtId="0" fontId="10" fillId="0" borderId="3" xfId="0" applyFont="1" applyBorder="1"/>
    <xf numFmtId="0" fontId="10" fillId="0" borderId="4" xfId="0" applyFont="1" applyBorder="1"/>
    <xf numFmtId="0" fontId="10" fillId="0" borderId="5" xfId="0" applyFont="1" applyBorder="1"/>
    <xf numFmtId="0" fontId="10" fillId="0" borderId="9" xfId="0" applyFont="1" applyBorder="1"/>
    <xf numFmtId="0" fontId="9" fillId="0" borderId="0" xfId="0" applyFont="1" applyFill="1"/>
    <xf numFmtId="0" fontId="10" fillId="0" borderId="1" xfId="0" applyFont="1" applyFill="1" applyBorder="1"/>
    <xf numFmtId="0" fontId="22" fillId="2" borderId="0" xfId="0" applyFont="1" applyFill="1"/>
    <xf numFmtId="0" fontId="10" fillId="0" borderId="10" xfId="0" applyFont="1" applyFill="1" applyBorder="1"/>
    <xf numFmtId="0" fontId="10" fillId="0" borderId="11" xfId="0" applyFont="1" applyBorder="1" applyAlignment="1">
      <alignment horizontal="center"/>
    </xf>
    <xf numFmtId="0" fontId="10" fillId="0" borderId="12" xfId="0" applyFont="1" applyBorder="1" applyAlignment="1">
      <alignment horizontal="center"/>
    </xf>
    <xf numFmtId="0" fontId="29" fillId="0" borderId="0" xfId="0" applyFont="1" applyBorder="1"/>
    <xf numFmtId="0" fontId="26" fillId="0" borderId="0" xfId="0" applyFont="1"/>
    <xf numFmtId="0" fontId="10" fillId="0" borderId="0" xfId="0" applyFont="1" applyAlignment="1">
      <alignment horizontal="right"/>
    </xf>
    <xf numFmtId="0" fontId="10" fillId="0" borderId="0" xfId="0" applyFont="1" applyBorder="1" applyAlignment="1">
      <alignment horizontal="right"/>
    </xf>
    <xf numFmtId="0" fontId="10" fillId="3" borderId="0" xfId="0" applyFont="1" applyFill="1" applyBorder="1"/>
    <xf numFmtId="0" fontId="10" fillId="4" borderId="8" xfId="0" applyFont="1" applyFill="1" applyBorder="1"/>
    <xf numFmtId="0" fontId="11" fillId="3" borderId="0" xfId="0" applyFont="1" applyFill="1" applyBorder="1" applyAlignment="1">
      <alignment wrapText="1"/>
    </xf>
    <xf numFmtId="0" fontId="29" fillId="0" borderId="0" xfId="0" applyFont="1" applyBorder="1" applyAlignment="1"/>
    <xf numFmtId="0" fontId="7" fillId="0" borderId="0" xfId="0" applyFont="1" applyAlignment="1">
      <alignment wrapText="1"/>
    </xf>
    <xf numFmtId="0" fontId="29" fillId="0" borderId="0" xfId="0" applyFont="1"/>
    <xf numFmtId="0" fontId="23" fillId="0" borderId="0" xfId="0" applyFont="1"/>
    <xf numFmtId="0" fontId="7" fillId="0" borderId="0" xfId="0" applyFont="1" applyAlignment="1">
      <alignment horizontal="left" vertical="center" wrapText="1"/>
    </xf>
    <xf numFmtId="0" fontId="10" fillId="3" borderId="11" xfId="0" applyFont="1" applyFill="1" applyBorder="1"/>
    <xf numFmtId="0" fontId="10" fillId="0" borderId="10" xfId="0" applyFont="1" applyBorder="1"/>
    <xf numFmtId="0" fontId="10" fillId="3" borderId="13" xfId="0" applyFont="1" applyFill="1" applyBorder="1" applyAlignment="1">
      <alignment horizontal="centerContinuous" vertical="center" wrapText="1"/>
    </xf>
    <xf numFmtId="0" fontId="10" fillId="3" borderId="14" xfId="0" applyFont="1" applyFill="1" applyBorder="1" applyAlignment="1">
      <alignment horizontal="centerContinuous" vertical="center" wrapText="1"/>
    </xf>
    <xf numFmtId="0" fontId="10" fillId="0" borderId="0" xfId="0" applyFont="1" applyFill="1" applyBorder="1"/>
    <xf numFmtId="0" fontId="10" fillId="3" borderId="15" xfId="0" applyFont="1" applyFill="1" applyBorder="1"/>
    <xf numFmtId="0" fontId="29" fillId="0" borderId="0" xfId="0" applyFont="1" applyBorder="1" applyAlignment="1">
      <alignment horizontal="left"/>
    </xf>
    <xf numFmtId="0" fontId="10" fillId="3" borderId="12" xfId="0" applyFont="1" applyFill="1" applyBorder="1" applyAlignment="1">
      <alignment horizontal="centerContinuous" vertical="center" wrapText="1"/>
    </xf>
    <xf numFmtId="0" fontId="10" fillId="3" borderId="16" xfId="0" applyFont="1" applyFill="1" applyBorder="1" applyAlignment="1">
      <alignment horizontal="center" wrapText="1"/>
    </xf>
    <xf numFmtId="0" fontId="10" fillId="0" borderId="17" xfId="0" applyFont="1" applyBorder="1"/>
    <xf numFmtId="0" fontId="29" fillId="0" borderId="0" xfId="0" applyFont="1" applyFill="1" applyBorder="1"/>
    <xf numFmtId="0" fontId="7" fillId="0" borderId="0" xfId="0" applyFont="1" applyBorder="1" applyAlignment="1">
      <alignment horizontal="right"/>
    </xf>
    <xf numFmtId="0" fontId="9" fillId="2" borderId="0" xfId="0" applyFont="1" applyFill="1" applyBorder="1" applyAlignment="1" applyProtection="1">
      <alignment horizontal="right"/>
    </xf>
    <xf numFmtId="0" fontId="10" fillId="0" borderId="0" xfId="0" applyFont="1" applyBorder="1" applyAlignment="1" applyProtection="1">
      <alignment horizontal="right"/>
    </xf>
    <xf numFmtId="0" fontId="9" fillId="0" borderId="0" xfId="0" applyFont="1" applyBorder="1" applyAlignment="1" applyProtection="1">
      <alignment horizontal="right"/>
    </xf>
    <xf numFmtId="1" fontId="9" fillId="0" borderId="0" xfId="0" applyNumberFormat="1" applyFont="1" applyBorder="1" applyAlignment="1" applyProtection="1">
      <alignment horizontal="right"/>
    </xf>
    <xf numFmtId="0" fontId="9" fillId="0" borderId="0" xfId="0" applyFont="1" applyBorder="1" applyProtection="1"/>
    <xf numFmtId="3" fontId="9" fillId="0" borderId="0" xfId="0" applyNumberFormat="1" applyFont="1" applyBorder="1" applyAlignment="1" applyProtection="1">
      <alignment horizontal="right"/>
    </xf>
    <xf numFmtId="3" fontId="9" fillId="0" borderId="0" xfId="0" applyNumberFormat="1" applyFont="1" applyBorder="1" applyProtection="1"/>
    <xf numFmtId="0" fontId="7" fillId="0" borderId="0" xfId="0" applyFont="1" applyBorder="1" applyAlignment="1" applyProtection="1">
      <alignment horizontal="right"/>
    </xf>
    <xf numFmtId="0" fontId="7" fillId="0" borderId="0" xfId="0" applyFont="1" applyProtection="1"/>
    <xf numFmtId="0" fontId="7" fillId="2" borderId="0" xfId="0" applyFont="1" applyFill="1" applyBorder="1" applyAlignment="1" applyProtection="1">
      <alignment horizontal="right"/>
    </xf>
    <xf numFmtId="0" fontId="7" fillId="0" borderId="0" xfId="0" applyFont="1" applyBorder="1" applyProtection="1"/>
    <xf numFmtId="1" fontId="7" fillId="0" borderId="0" xfId="0" applyNumberFormat="1" applyFont="1" applyBorder="1" applyAlignment="1" applyProtection="1">
      <alignment horizontal="right"/>
    </xf>
    <xf numFmtId="17" fontId="9" fillId="0" borderId="0" xfId="0" applyNumberFormat="1" applyFont="1" applyBorder="1" applyAlignment="1" applyProtection="1">
      <alignment horizontal="right"/>
    </xf>
    <xf numFmtId="17" fontId="9" fillId="2" borderId="0" xfId="0" applyNumberFormat="1" applyFont="1" applyFill="1" applyBorder="1" applyAlignment="1" applyProtection="1">
      <alignment horizontal="right"/>
    </xf>
    <xf numFmtId="0" fontId="9" fillId="0" borderId="0" xfId="0" applyFont="1" applyBorder="1" applyAlignment="1" applyProtection="1">
      <alignment horizontal="right"/>
      <protection locked="0"/>
    </xf>
    <xf numFmtId="3" fontId="10" fillId="0" borderId="0" xfId="0" applyNumberFormat="1" applyFont="1" applyBorder="1" applyAlignment="1" applyProtection="1">
      <alignment horizontal="right"/>
    </xf>
    <xf numFmtId="2" fontId="9" fillId="2" borderId="0" xfId="0" applyNumberFormat="1" applyFont="1" applyFill="1" applyBorder="1" applyAlignment="1" applyProtection="1">
      <alignment horizontal="right"/>
    </xf>
    <xf numFmtId="167" fontId="9" fillId="0" borderId="0" xfId="0" applyNumberFormat="1" applyFont="1" applyBorder="1" applyAlignment="1" applyProtection="1">
      <alignment horizontal="right"/>
    </xf>
    <xf numFmtId="0" fontId="7" fillId="0" borderId="0" xfId="0" applyFont="1" applyBorder="1"/>
    <xf numFmtId="1" fontId="9" fillId="0" borderId="0" xfId="0" applyNumberFormat="1" applyFont="1" applyBorder="1" applyAlignment="1" applyProtection="1">
      <alignment horizontal="right" wrapText="1"/>
    </xf>
    <xf numFmtId="2" fontId="9" fillId="0" borderId="0" xfId="0" applyNumberFormat="1" applyFont="1" applyBorder="1" applyAlignment="1" applyProtection="1">
      <alignment horizontal="right" wrapText="1"/>
    </xf>
    <xf numFmtId="49" fontId="9" fillId="0" borderId="0" xfId="0" applyNumberFormat="1" applyFont="1" applyBorder="1" applyAlignment="1" applyProtection="1">
      <alignment horizontal="right"/>
    </xf>
    <xf numFmtId="4" fontId="9" fillId="0" borderId="0" xfId="0" applyNumberFormat="1" applyFont="1" applyBorder="1" applyAlignment="1" applyProtection="1">
      <alignment horizontal="right"/>
    </xf>
    <xf numFmtId="0" fontId="10" fillId="3" borderId="0" xfId="0" applyFont="1" applyFill="1" applyBorder="1" applyAlignment="1">
      <alignment wrapText="1"/>
    </xf>
    <xf numFmtId="0" fontId="10" fillId="0" borderId="0" xfId="0" applyFont="1" applyBorder="1" applyAlignment="1">
      <alignment wrapText="1"/>
    </xf>
    <xf numFmtId="0" fontId="10" fillId="0" borderId="0" xfId="0" applyFont="1" applyProtection="1"/>
    <xf numFmtId="3" fontId="9" fillId="0" borderId="0" xfId="0" applyNumberFormat="1" applyFont="1" applyFill="1" applyBorder="1" applyAlignment="1" applyProtection="1">
      <alignment horizontal="right"/>
    </xf>
    <xf numFmtId="0" fontId="9" fillId="0" borderId="0" xfId="0" applyFont="1" applyFill="1" applyProtection="1"/>
    <xf numFmtId="0" fontId="9" fillId="0" borderId="0" xfId="0" applyFont="1" applyFill="1" applyBorder="1" applyAlignment="1" applyProtection="1">
      <alignment horizontal="right"/>
    </xf>
    <xf numFmtId="0" fontId="10" fillId="6" borderId="0" xfId="0" applyFont="1" applyFill="1" applyBorder="1" applyAlignment="1">
      <alignment wrapText="1"/>
    </xf>
    <xf numFmtId="0" fontId="35" fillId="6" borderId="0" xfId="0" applyFont="1" applyFill="1" applyBorder="1" applyAlignment="1">
      <alignment wrapText="1"/>
    </xf>
    <xf numFmtId="0" fontId="10" fillId="6" borderId="0" xfId="0" applyFont="1" applyFill="1" applyBorder="1" applyAlignment="1">
      <alignment vertical="center" wrapText="1"/>
    </xf>
    <xf numFmtId="1" fontId="10" fillId="0" borderId="18" xfId="0" applyNumberFormat="1" applyFont="1" applyBorder="1" applyAlignment="1" applyProtection="1">
      <alignment horizontal="right"/>
    </xf>
    <xf numFmtId="0" fontId="9" fillId="0" borderId="18" xfId="0" applyFont="1" applyBorder="1" applyAlignment="1" applyProtection="1">
      <alignment horizontal="right"/>
    </xf>
    <xf numFmtId="0" fontId="10" fillId="0" borderId="18" xfId="0" applyFont="1" applyBorder="1" applyAlignment="1" applyProtection="1">
      <alignment horizontal="right"/>
    </xf>
    <xf numFmtId="3" fontId="10" fillId="0" borderId="18" xfId="0" applyNumberFormat="1" applyFont="1" applyBorder="1" applyAlignment="1" applyProtection="1">
      <alignment horizontal="right"/>
    </xf>
    <xf numFmtId="0" fontId="9" fillId="0" borderId="0" xfId="0" applyFont="1" applyFill="1" applyBorder="1" applyAlignment="1" applyProtection="1">
      <alignment horizontal="right"/>
      <protection locked="0"/>
    </xf>
    <xf numFmtId="0" fontId="10" fillId="0" borderId="18" xfId="0" applyFont="1" applyBorder="1" applyAlignment="1" applyProtection="1">
      <alignment horizontal="right"/>
      <protection locked="0"/>
    </xf>
    <xf numFmtId="0" fontId="10" fillId="0" borderId="18" xfId="0" applyFont="1" applyFill="1" applyBorder="1" applyAlignment="1" applyProtection="1">
      <alignment horizontal="right"/>
      <protection locked="0"/>
    </xf>
    <xf numFmtId="0" fontId="9" fillId="0" borderId="0" xfId="0" applyFont="1" applyBorder="1" applyAlignment="1" applyProtection="1">
      <alignment wrapText="1"/>
    </xf>
    <xf numFmtId="0" fontId="30" fillId="0" borderId="0" xfId="0" applyFont="1" applyAlignment="1">
      <alignment wrapText="1"/>
    </xf>
    <xf numFmtId="0" fontId="9" fillId="0" borderId="0" xfId="0" applyFont="1" applyBorder="1" applyAlignment="1">
      <alignment wrapText="1"/>
    </xf>
    <xf numFmtId="0" fontId="10" fillId="0" borderId="18" xfId="0" applyFont="1" applyBorder="1" applyAlignment="1">
      <alignment wrapText="1"/>
    </xf>
    <xf numFmtId="0" fontId="26" fillId="0" borderId="0" xfId="0" applyFont="1" applyBorder="1" applyAlignment="1">
      <alignment wrapText="1"/>
    </xf>
    <xf numFmtId="0" fontId="7" fillId="0" borderId="0" xfId="0" applyFont="1" applyBorder="1" applyAlignment="1">
      <alignment wrapText="1"/>
    </xf>
    <xf numFmtId="0" fontId="26" fillId="0" borderId="0" xfId="0" applyFont="1" applyFill="1" applyBorder="1" applyAlignment="1">
      <alignment wrapText="1"/>
    </xf>
    <xf numFmtId="0" fontId="26" fillId="0" borderId="0" xfId="0" applyFont="1" applyBorder="1" applyAlignment="1" applyProtection="1">
      <alignment wrapText="1"/>
    </xf>
    <xf numFmtId="0" fontId="9" fillId="0" borderId="0" xfId="0" applyFont="1" applyFill="1" applyBorder="1" applyAlignment="1">
      <alignment wrapText="1"/>
    </xf>
    <xf numFmtId="0" fontId="10" fillId="0" borderId="0" xfId="0" applyFont="1" applyBorder="1" applyAlignment="1" applyProtection="1">
      <alignment wrapText="1"/>
    </xf>
    <xf numFmtId="0" fontId="10" fillId="2" borderId="0" xfId="0" applyFont="1" applyFill="1" applyBorder="1" applyAlignment="1">
      <alignment wrapText="1"/>
    </xf>
    <xf numFmtId="0" fontId="7" fillId="0" borderId="0" xfId="0" applyFont="1" applyBorder="1" applyAlignment="1" applyProtection="1">
      <alignment wrapText="1"/>
    </xf>
    <xf numFmtId="0" fontId="10" fillId="0" borderId="18" xfId="0" applyFont="1" applyBorder="1" applyAlignment="1" applyProtection="1">
      <alignment wrapText="1"/>
    </xf>
    <xf numFmtId="0" fontId="10" fillId="0" borderId="18" xfId="3" applyFont="1" applyFill="1" applyBorder="1" applyAlignment="1">
      <alignment wrapText="1"/>
    </xf>
    <xf numFmtId="0" fontId="9" fillId="0" borderId="0" xfId="0" applyFont="1" applyBorder="1" applyAlignment="1" applyProtection="1">
      <alignment wrapText="1"/>
      <protection locked="0"/>
    </xf>
    <xf numFmtId="0" fontId="10" fillId="0" borderId="18" xfId="0" applyFont="1" applyBorder="1" applyAlignment="1" applyProtection="1">
      <alignment wrapText="1"/>
      <protection locked="0"/>
    </xf>
    <xf numFmtId="0" fontId="26" fillId="0" borderId="0" xfId="0" applyFont="1" applyFill="1" applyBorder="1" applyAlignment="1" applyProtection="1">
      <alignment wrapText="1"/>
      <protection locked="0"/>
    </xf>
    <xf numFmtId="0" fontId="9" fillId="0" borderId="0" xfId="0" applyFont="1" applyFill="1" applyBorder="1" applyAlignment="1" applyProtection="1">
      <alignment wrapText="1"/>
      <protection locked="0"/>
    </xf>
    <xf numFmtId="0" fontId="10" fillId="0" borderId="18" xfId="0" applyFont="1" applyFill="1" applyBorder="1" applyAlignment="1" applyProtection="1">
      <alignment wrapText="1"/>
      <protection locked="0"/>
    </xf>
    <xf numFmtId="0" fontId="26" fillId="7" borderId="0" xfId="0" applyFont="1" applyFill="1" applyBorder="1" applyAlignment="1" applyProtection="1">
      <alignment wrapText="1"/>
      <protection locked="0"/>
    </xf>
    <xf numFmtId="0" fontId="35" fillId="0" borderId="0" xfId="0" applyFont="1" applyBorder="1" applyAlignment="1">
      <alignment wrapText="1"/>
    </xf>
    <xf numFmtId="0" fontId="26" fillId="0" borderId="0" xfId="0" applyFont="1" applyBorder="1" applyAlignment="1">
      <alignment vertical="center" wrapText="1"/>
    </xf>
    <xf numFmtId="0" fontId="36" fillId="0" borderId="0" xfId="0" applyFont="1" applyBorder="1" applyAlignment="1">
      <alignment wrapText="1"/>
    </xf>
    <xf numFmtId="0" fontId="35" fillId="6" borderId="0" xfId="0" applyFont="1" applyFill="1" applyBorder="1" applyAlignment="1">
      <alignment vertical="center" wrapText="1"/>
    </xf>
    <xf numFmtId="0" fontId="16" fillId="0" borderId="0" xfId="0" applyFont="1" applyBorder="1" applyAlignment="1">
      <alignment wrapText="1"/>
    </xf>
    <xf numFmtId="0" fontId="10" fillId="0" borderId="0" xfId="0" applyFont="1" applyFill="1" applyBorder="1" applyAlignment="1">
      <alignment wrapText="1"/>
    </xf>
    <xf numFmtId="49" fontId="9" fillId="0" borderId="0" xfId="0" applyNumberFormat="1" applyFont="1" applyBorder="1" applyAlignment="1">
      <alignment wrapText="1"/>
    </xf>
    <xf numFmtId="0" fontId="9" fillId="0" borderId="0" xfId="0" quotePrefix="1" applyFont="1" applyBorder="1" applyAlignment="1" applyProtection="1">
      <alignment wrapText="1"/>
    </xf>
    <xf numFmtId="0" fontId="7" fillId="2" borderId="0" xfId="0" applyFont="1" applyFill="1" applyBorder="1" applyAlignment="1">
      <alignment wrapText="1"/>
    </xf>
    <xf numFmtId="0" fontId="9" fillId="2" borderId="0" xfId="0" applyFont="1" applyFill="1" applyBorder="1" applyAlignment="1" applyProtection="1">
      <alignment wrapText="1"/>
    </xf>
    <xf numFmtId="0" fontId="10" fillId="0" borderId="0" xfId="0" applyFont="1" applyBorder="1" applyAlignment="1">
      <alignment vertical="center" wrapText="1"/>
    </xf>
    <xf numFmtId="0" fontId="35" fillId="2" borderId="0" xfId="0" applyFont="1" applyFill="1" applyBorder="1" applyAlignment="1">
      <alignment wrapText="1"/>
    </xf>
    <xf numFmtId="0" fontId="26" fillId="2" borderId="0" xfId="0" applyFont="1" applyFill="1" applyBorder="1" applyAlignment="1">
      <alignment wrapText="1"/>
    </xf>
    <xf numFmtId="20" fontId="7" fillId="0" borderId="0" xfId="0" applyNumberFormat="1" applyFont="1" applyBorder="1" applyAlignment="1">
      <alignment wrapText="1"/>
    </xf>
    <xf numFmtId="0" fontId="30" fillId="0" borderId="0" xfId="0" applyFont="1" applyBorder="1" applyAlignment="1">
      <alignment wrapText="1"/>
    </xf>
    <xf numFmtId="0" fontId="10" fillId="0" borderId="18" xfId="0" applyFont="1" applyFill="1" applyBorder="1" applyAlignment="1">
      <alignment wrapText="1"/>
    </xf>
    <xf numFmtId="0" fontId="9" fillId="0" borderId="18" xfId="0" applyFont="1" applyBorder="1" applyAlignment="1" applyProtection="1">
      <alignment wrapText="1"/>
    </xf>
    <xf numFmtId="0" fontId="7" fillId="0" borderId="18" xfId="0" applyFont="1" applyBorder="1" applyAlignment="1">
      <alignment wrapText="1"/>
    </xf>
    <xf numFmtId="0" fontId="10" fillId="0" borderId="18" xfId="0" applyFont="1" applyFill="1" applyBorder="1" applyAlignment="1" applyProtection="1">
      <alignment horizontal="right"/>
    </xf>
    <xf numFmtId="0" fontId="10" fillId="0" borderId="19" xfId="0" applyFont="1" applyBorder="1" applyAlignment="1">
      <alignment wrapText="1"/>
    </xf>
    <xf numFmtId="0" fontId="10" fillId="0" borderId="19" xfId="0" applyFont="1" applyBorder="1" applyAlignment="1" applyProtection="1">
      <alignment horizontal="right"/>
    </xf>
    <xf numFmtId="0" fontId="10" fillId="0" borderId="20" xfId="0" applyFont="1" applyBorder="1" applyAlignment="1">
      <alignment wrapText="1"/>
    </xf>
    <xf numFmtId="0" fontId="10" fillId="0" borderId="20" xfId="0" applyFont="1" applyBorder="1" applyAlignment="1" applyProtection="1">
      <alignment horizontal="right"/>
    </xf>
    <xf numFmtId="0" fontId="9" fillId="0" borderId="19" xfId="0" applyFont="1" applyBorder="1" applyAlignment="1" applyProtection="1">
      <alignment horizontal="right"/>
    </xf>
    <xf numFmtId="0" fontId="9" fillId="0" borderId="20" xfId="0" applyFont="1" applyBorder="1" applyAlignment="1" applyProtection="1">
      <alignment horizontal="right"/>
    </xf>
    <xf numFmtId="0" fontId="9" fillId="0" borderId="0" xfId="0" applyFont="1" applyFill="1" applyBorder="1" applyAlignment="1">
      <alignment vertical="center" wrapText="1"/>
    </xf>
    <xf numFmtId="0" fontId="19" fillId="0" borderId="0" xfId="0" applyFont="1" applyBorder="1" applyAlignment="1">
      <alignment horizontal="left" wrapText="1"/>
    </xf>
    <xf numFmtId="0" fontId="10" fillId="0" borderId="0" xfId="0" applyFont="1" applyBorder="1" applyAlignment="1">
      <alignment horizontal="centerContinuous" vertical="center" wrapText="1"/>
    </xf>
    <xf numFmtId="0" fontId="9" fillId="0" borderId="0" xfId="0" applyFont="1" applyBorder="1" applyAlignment="1" applyProtection="1">
      <alignment horizontal="right" wrapText="1"/>
    </xf>
    <xf numFmtId="0" fontId="9" fillId="0" borderId="0" xfId="0" applyFont="1" applyAlignment="1" applyProtection="1">
      <alignment wrapText="1"/>
    </xf>
    <xf numFmtId="0" fontId="10" fillId="0" borderId="18" xfId="0" applyFont="1" applyBorder="1" applyAlignment="1" applyProtection="1">
      <alignment horizontal="right" wrapText="1"/>
    </xf>
    <xf numFmtId="0" fontId="10" fillId="0" borderId="18" xfId="0" applyFont="1" applyBorder="1"/>
    <xf numFmtId="0" fontId="7" fillId="7" borderId="0" xfId="0" applyFont="1" applyFill="1" applyProtection="1"/>
    <xf numFmtId="0" fontId="9" fillId="3" borderId="0" xfId="0" applyFont="1" applyFill="1" applyProtection="1"/>
    <xf numFmtId="4" fontId="9" fillId="3" borderId="0" xfId="7" applyFont="1" applyFill="1" applyBorder="1" applyAlignment="1" applyProtection="1">
      <alignment horizontal="right"/>
    </xf>
    <xf numFmtId="164" fontId="9" fillId="7" borderId="0" xfId="5" applyFont="1" applyFill="1" applyBorder="1" applyAlignment="1" applyProtection="1">
      <alignment horizontal="right"/>
    </xf>
    <xf numFmtId="164" fontId="10" fillId="7" borderId="18" xfId="5" applyFont="1" applyFill="1" applyBorder="1" applyAlignment="1" applyProtection="1">
      <alignment horizontal="right"/>
    </xf>
    <xf numFmtId="164" fontId="9" fillId="3" borderId="0" xfId="5" applyFont="1" applyFill="1" applyBorder="1" applyAlignment="1" applyProtection="1">
      <alignment horizontal="right"/>
    </xf>
    <xf numFmtId="164" fontId="7" fillId="7" borderId="0" xfId="5" applyFont="1" applyFill="1" applyBorder="1" applyAlignment="1" applyProtection="1">
      <alignment horizontal="right"/>
    </xf>
    <xf numFmtId="3" fontId="6" fillId="0" borderId="0" xfId="7" applyNumberFormat="1" applyFont="1" applyBorder="1" applyAlignment="1" applyProtection="1">
      <alignment horizontal="right"/>
    </xf>
    <xf numFmtId="164" fontId="6" fillId="0" borderId="0" xfId="5" applyFont="1" applyBorder="1" applyAlignment="1" applyProtection="1">
      <alignment horizontal="right"/>
    </xf>
    <xf numFmtId="3" fontId="6" fillId="2" borderId="0" xfId="7" applyNumberFormat="1" applyFont="1" applyFill="1" applyBorder="1" applyAlignment="1" applyProtection="1">
      <alignment horizontal="right"/>
    </xf>
    <xf numFmtId="0" fontId="19" fillId="0" borderId="0" xfId="0" applyFont="1" applyAlignment="1" applyProtection="1">
      <alignment wrapText="1"/>
    </xf>
    <xf numFmtId="0" fontId="6" fillId="0" borderId="0" xfId="0" applyFont="1" applyBorder="1" applyAlignment="1" applyProtection="1">
      <alignment wrapText="1"/>
    </xf>
    <xf numFmtId="0" fontId="14" fillId="0" borderId="0" xfId="0" applyFont="1" applyBorder="1" applyAlignment="1">
      <alignment wrapText="1"/>
    </xf>
    <xf numFmtId="0" fontId="11" fillId="0" borderId="0" xfId="0" applyFont="1" applyBorder="1" applyAlignment="1" applyProtection="1">
      <alignment horizontal="right" wrapText="1"/>
    </xf>
    <xf numFmtId="0" fontId="11" fillId="0" borderId="0" xfId="3" applyFont="1" applyFill="1" applyBorder="1" applyAlignment="1">
      <alignment wrapText="1"/>
    </xf>
    <xf numFmtId="0" fontId="19" fillId="0" borderId="0" xfId="0" applyFont="1" applyBorder="1" applyAlignment="1" applyProtection="1">
      <alignment wrapText="1"/>
    </xf>
    <xf numFmtId="0" fontId="11" fillId="0" borderId="0" xfId="0" applyFont="1" applyBorder="1" applyAlignment="1" applyProtection="1">
      <alignment wrapText="1"/>
    </xf>
    <xf numFmtId="0" fontId="25" fillId="3" borderId="0" xfId="0" applyFont="1" applyFill="1" applyBorder="1" applyAlignment="1">
      <alignment wrapText="1"/>
    </xf>
    <xf numFmtId="0" fontId="9" fillId="0" borderId="0" xfId="0" quotePrefix="1" applyFont="1" applyBorder="1" applyAlignment="1">
      <alignment wrapText="1"/>
    </xf>
    <xf numFmtId="0" fontId="10" fillId="3" borderId="0" xfId="0" applyFont="1" applyFill="1" applyBorder="1" applyAlignment="1">
      <alignment horizontal="center" vertical="center" wrapText="1"/>
    </xf>
    <xf numFmtId="0" fontId="12" fillId="3" borderId="0" xfId="0" applyFont="1" applyFill="1" applyBorder="1" applyAlignment="1">
      <alignment wrapText="1"/>
    </xf>
    <xf numFmtId="3" fontId="6" fillId="0" borderId="18" xfId="7" applyNumberFormat="1" applyFont="1" applyBorder="1" applyAlignment="1" applyProtection="1">
      <alignment horizontal="right"/>
    </xf>
    <xf numFmtId="0" fontId="9" fillId="0" borderId="0" xfId="0" applyNumberFormat="1" applyFont="1" applyBorder="1" applyAlignment="1" applyProtection="1">
      <alignment horizontal="right"/>
    </xf>
    <xf numFmtId="0" fontId="10" fillId="0" borderId="23" xfId="0" applyFont="1" applyBorder="1" applyAlignment="1">
      <alignment wrapText="1"/>
    </xf>
    <xf numFmtId="0" fontId="10" fillId="0" borderId="28" xfId="0" applyFont="1" applyBorder="1" applyAlignment="1">
      <alignment vertical="top" wrapText="1"/>
    </xf>
    <xf numFmtId="0" fontId="8" fillId="0" borderId="0" xfId="0" applyFont="1" applyBorder="1"/>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30" xfId="0" applyFont="1" applyBorder="1" applyAlignment="1">
      <alignment wrapText="1"/>
    </xf>
    <xf numFmtId="0" fontId="10" fillId="0" borderId="31" xfId="0" applyFont="1" applyBorder="1" applyAlignment="1">
      <alignment wrapText="1"/>
    </xf>
    <xf numFmtId="0" fontId="7" fillId="0" borderId="0" xfId="0" applyFont="1" applyFill="1"/>
    <xf numFmtId="0" fontId="10" fillId="0" borderId="33" xfId="0" applyFont="1" applyBorder="1" applyAlignment="1">
      <alignment vertical="top" wrapText="1"/>
    </xf>
    <xf numFmtId="0" fontId="10" fillId="0" borderId="24" xfId="0" applyFont="1" applyBorder="1" applyAlignment="1">
      <alignment vertical="top" wrapText="1"/>
    </xf>
    <xf numFmtId="0" fontId="9" fillId="0" borderId="18" xfId="0" applyFont="1" applyBorder="1" applyAlignment="1">
      <alignment wrapText="1"/>
    </xf>
    <xf numFmtId="164" fontId="10" fillId="0" borderId="18" xfId="5" applyFont="1" applyBorder="1" applyAlignment="1" applyProtection="1">
      <alignment horizontal="right"/>
    </xf>
    <xf numFmtId="0" fontId="10" fillId="0" borderId="15" xfId="0" applyFont="1" applyBorder="1"/>
    <xf numFmtId="164" fontId="9" fillId="0" borderId="0" xfId="5" applyFont="1" applyBorder="1" applyAlignment="1" applyProtection="1">
      <alignment horizontal="right"/>
    </xf>
    <xf numFmtId="1" fontId="10" fillId="0" borderId="0" xfId="0" applyNumberFormat="1" applyFont="1" applyBorder="1" applyAlignment="1" applyProtection="1">
      <alignment horizontal="right"/>
    </xf>
    <xf numFmtId="0" fontId="9" fillId="0" borderId="0" xfId="0" quotePrefix="1" applyFont="1" applyFill="1" applyBorder="1" applyAlignment="1">
      <alignment wrapText="1"/>
    </xf>
    <xf numFmtId="0" fontId="10" fillId="0" borderId="18" xfId="0" applyFont="1" applyBorder="1" applyAlignment="1">
      <alignment horizontal="right"/>
    </xf>
    <xf numFmtId="0" fontId="10" fillId="3" borderId="2" xfId="0" applyFont="1" applyFill="1" applyBorder="1" applyAlignment="1">
      <alignment horizontal="center" vertical="center" wrapText="1"/>
    </xf>
    <xf numFmtId="0" fontId="7" fillId="0" borderId="3" xfId="0" applyFont="1" applyBorder="1"/>
    <xf numFmtId="0" fontId="7" fillId="0" borderId="1" xfId="0" applyFont="1" applyBorder="1" applyAlignment="1"/>
    <xf numFmtId="0" fontId="7" fillId="0" borderId="1" xfId="0" applyFont="1" applyBorder="1"/>
    <xf numFmtId="0" fontId="7" fillId="0" borderId="4" xfId="0" applyFont="1" applyBorder="1"/>
    <xf numFmtId="0" fontId="7" fillId="0" borderId="0" xfId="0" applyNumberFormat="1" applyFont="1" applyAlignment="1">
      <alignment horizontal="left" vertical="center" wrapText="1"/>
    </xf>
    <xf numFmtId="0" fontId="7" fillId="0" borderId="0" xfId="0" applyNumberFormat="1" applyFont="1"/>
    <xf numFmtId="0" fontId="7" fillId="0" borderId="5" xfId="0" applyFont="1" applyBorder="1"/>
    <xf numFmtId="0" fontId="7" fillId="0" borderId="0" xfId="0" applyNumberFormat="1" applyFont="1" applyFill="1" applyBorder="1"/>
    <xf numFmtId="0" fontId="7" fillId="2" borderId="0" xfId="0" applyFont="1" applyFill="1"/>
    <xf numFmtId="0" fontId="7" fillId="0" borderId="1" xfId="0" applyFont="1" applyFill="1" applyBorder="1"/>
    <xf numFmtId="0" fontId="7" fillId="0" borderId="11" xfId="0" applyFont="1" applyBorder="1"/>
    <xf numFmtId="0" fontId="7" fillId="0" borderId="15" xfId="0" applyFont="1" applyBorder="1"/>
    <xf numFmtId="0" fontId="7" fillId="0" borderId="14" xfId="0" applyFont="1" applyBorder="1"/>
    <xf numFmtId="0" fontId="7" fillId="0" borderId="9" xfId="0" applyFont="1" applyBorder="1"/>
    <xf numFmtId="0" fontId="7" fillId="0" borderId="34" xfId="0" applyFont="1" applyBorder="1"/>
    <xf numFmtId="0" fontId="7" fillId="0" borderId="0" xfId="0" applyFont="1" applyAlignment="1">
      <alignment horizontal="left"/>
    </xf>
    <xf numFmtId="0" fontId="7" fillId="0" borderId="13" xfId="0" applyFont="1" applyBorder="1"/>
    <xf numFmtId="0" fontId="7" fillId="0" borderId="2" xfId="0" applyFont="1" applyBorder="1"/>
    <xf numFmtId="0" fontId="7" fillId="0" borderId="28" xfId="0" applyFont="1" applyBorder="1" applyAlignment="1">
      <alignment vertical="top"/>
    </xf>
    <xf numFmtId="0" fontId="7" fillId="0" borderId="19" xfId="0" applyFont="1" applyBorder="1" applyAlignment="1">
      <alignment vertical="top" wrapText="1"/>
    </xf>
    <xf numFmtId="0" fontId="7" fillId="0" borderId="27" xfId="0" applyFont="1" applyBorder="1" applyAlignment="1">
      <alignment vertical="top" wrapText="1"/>
    </xf>
    <xf numFmtId="0" fontId="7" fillId="0" borderId="35" xfId="0" applyFont="1" applyBorder="1" applyAlignment="1">
      <alignment vertical="top"/>
    </xf>
    <xf numFmtId="0" fontId="7" fillId="0" borderId="0" xfId="0" applyFont="1" applyBorder="1" applyAlignment="1">
      <alignment vertical="top" wrapText="1"/>
    </xf>
    <xf numFmtId="0" fontId="7" fillId="0" borderId="27" xfId="0" applyFont="1" applyBorder="1" applyAlignment="1">
      <alignment horizontal="right" vertical="top" wrapText="1"/>
    </xf>
    <xf numFmtId="0" fontId="7" fillId="0" borderId="30" xfId="0" applyFont="1" applyBorder="1" applyAlignment="1">
      <alignment vertical="top"/>
    </xf>
    <xf numFmtId="0" fontId="7" fillId="0" borderId="18" xfId="0" applyFont="1" applyBorder="1" applyAlignment="1">
      <alignment vertical="top" wrapText="1"/>
    </xf>
    <xf numFmtId="0" fontId="7" fillId="0" borderId="31" xfId="0" applyFont="1" applyBorder="1" applyAlignment="1">
      <alignment vertical="top" wrapText="1"/>
    </xf>
    <xf numFmtId="0" fontId="7" fillId="0" borderId="23" xfId="0" applyFont="1" applyBorder="1" applyAlignment="1">
      <alignment horizontal="right" vertical="top" wrapText="1"/>
    </xf>
    <xf numFmtId="0" fontId="7" fillId="0" borderId="0" xfId="0" applyFont="1" applyFill="1" applyBorder="1"/>
    <xf numFmtId="0" fontId="7" fillId="0" borderId="23" xfId="0" applyFont="1" applyFill="1" applyBorder="1"/>
    <xf numFmtId="0" fontId="7" fillId="0" borderId="12" xfId="0" applyFont="1" applyBorder="1"/>
    <xf numFmtId="0" fontId="7" fillId="0" borderId="6" xfId="0" applyFont="1" applyBorder="1"/>
    <xf numFmtId="0" fontId="7" fillId="0" borderId="10" xfId="0" applyFont="1" applyBorder="1"/>
    <xf numFmtId="0" fontId="7" fillId="0" borderId="0" xfId="0" applyNumberFormat="1" applyFont="1" applyFill="1"/>
    <xf numFmtId="0" fontId="7" fillId="0" borderId="37" xfId="0" applyFont="1" applyFill="1" applyBorder="1"/>
    <xf numFmtId="0" fontId="7" fillId="0" borderId="0" xfId="0" applyNumberFormat="1" applyFont="1" applyAlignment="1">
      <alignment wrapText="1"/>
    </xf>
    <xf numFmtId="0" fontId="7" fillId="0" borderId="8" xfId="0" applyFont="1" applyBorder="1"/>
    <xf numFmtId="0" fontId="7" fillId="0" borderId="0" xfId="0" applyFont="1" applyBorder="1" applyAlignment="1"/>
    <xf numFmtId="0" fontId="7" fillId="0" borderId="19" xfId="0" applyFont="1" applyBorder="1" applyAlignment="1">
      <alignment wrapText="1"/>
    </xf>
    <xf numFmtId="0" fontId="7" fillId="0" borderId="25" xfId="0" applyFont="1" applyBorder="1" applyAlignment="1">
      <alignment wrapText="1"/>
    </xf>
    <xf numFmtId="0" fontId="7" fillId="0" borderId="26" xfId="0" applyFont="1" applyBorder="1" applyAlignment="1">
      <alignment horizontal="right"/>
    </xf>
    <xf numFmtId="0" fontId="7" fillId="0" borderId="20" xfId="0" applyFont="1" applyBorder="1" applyAlignment="1">
      <alignment wrapText="1"/>
    </xf>
    <xf numFmtId="0" fontId="7" fillId="0" borderId="29" xfId="0" applyFont="1" applyBorder="1" applyAlignment="1">
      <alignment wrapText="1"/>
    </xf>
    <xf numFmtId="0" fontId="7" fillId="0" borderId="0" xfId="0" applyFont="1" applyAlignment="1"/>
    <xf numFmtId="0" fontId="7" fillId="0" borderId="30" xfId="0" applyFont="1" applyBorder="1" applyAlignment="1"/>
    <xf numFmtId="0" fontId="7" fillId="0" borderId="31" xfId="0" applyFont="1" applyBorder="1" applyAlignment="1">
      <alignment wrapText="1"/>
    </xf>
    <xf numFmtId="0" fontId="7" fillId="0" borderId="0" xfId="0" applyFont="1" applyAlignment="1">
      <alignment horizontal="center"/>
    </xf>
    <xf numFmtId="0" fontId="7" fillId="0" borderId="0" xfId="0" applyFont="1" applyAlignment="1">
      <alignment horizontal="right"/>
    </xf>
    <xf numFmtId="0" fontId="7" fillId="4" borderId="8" xfId="0" applyFont="1" applyFill="1" applyBorder="1"/>
    <xf numFmtId="4" fontId="7" fillId="0" borderId="8" xfId="7" applyNumberFormat="1" applyFont="1" applyBorder="1"/>
    <xf numFmtId="0" fontId="26" fillId="0" borderId="0" xfId="0" applyFont="1" applyBorder="1" applyAlignment="1">
      <alignment horizontal="center"/>
    </xf>
    <xf numFmtId="0" fontId="10" fillId="0" borderId="8" xfId="0" applyFont="1" applyBorder="1" applyAlignment="1">
      <alignment horizontal="center" wrapText="1"/>
    </xf>
    <xf numFmtId="3" fontId="7" fillId="0" borderId="6" xfId="0" applyNumberFormat="1" applyFont="1" applyBorder="1"/>
    <xf numFmtId="0" fontId="10" fillId="0" borderId="15" xfId="0" applyFont="1" applyBorder="1" applyAlignment="1">
      <alignment horizontal="left" vertical="center" wrapText="1"/>
    </xf>
    <xf numFmtId="14" fontId="10" fillId="0" borderId="8" xfId="0" applyNumberFormat="1" applyFont="1" applyBorder="1" applyAlignment="1">
      <alignment horizontal="center" wrapText="1"/>
    </xf>
    <xf numFmtId="2" fontId="7" fillId="0" borderId="9" xfId="0" applyNumberFormat="1" applyFont="1" applyBorder="1"/>
    <xf numFmtId="2" fontId="10" fillId="4" borderId="15" xfId="0" applyNumberFormat="1" applyFont="1" applyFill="1" applyBorder="1"/>
    <xf numFmtId="0" fontId="10" fillId="0" borderId="8" xfId="0" applyFont="1" applyFill="1" applyBorder="1" applyAlignment="1">
      <alignment horizontal="center" wrapText="1"/>
    </xf>
    <xf numFmtId="0" fontId="10" fillId="3" borderId="12" xfId="0" applyFont="1" applyFill="1" applyBorder="1" applyAlignment="1">
      <alignment horizontal="center" wrapText="1"/>
    </xf>
    <xf numFmtId="0" fontId="7" fillId="3" borderId="10" xfId="0" applyFont="1" applyFill="1" applyBorder="1"/>
    <xf numFmtId="3" fontId="7" fillId="3" borderId="10" xfId="0" applyNumberFormat="1" applyFont="1" applyFill="1" applyBorder="1" applyAlignment="1">
      <alignment horizontal="center"/>
    </xf>
    <xf numFmtId="0" fontId="10" fillId="3" borderId="8" xfId="0" applyFont="1" applyFill="1" applyBorder="1" applyAlignment="1">
      <alignment horizontal="center" wrapText="1"/>
    </xf>
    <xf numFmtId="3" fontId="7" fillId="0" borderId="0" xfId="0" applyNumberFormat="1" applyFont="1" applyBorder="1"/>
    <xf numFmtId="3" fontId="7" fillId="0" borderId="10" xfId="0" applyNumberFormat="1" applyFont="1" applyBorder="1"/>
    <xf numFmtId="3" fontId="7" fillId="4" borderId="8" xfId="0" applyNumberFormat="1" applyFont="1" applyFill="1" applyBorder="1"/>
    <xf numFmtId="0" fontId="10" fillId="3" borderId="13" xfId="0" applyFont="1" applyFill="1" applyBorder="1" applyAlignment="1">
      <alignment horizontal="center" wrapText="1"/>
    </xf>
    <xf numFmtId="0" fontId="10" fillId="3" borderId="2" xfId="0" applyFont="1" applyFill="1" applyBorder="1" applyAlignment="1">
      <alignment horizontal="center" wrapText="1"/>
    </xf>
    <xf numFmtId="0" fontId="22" fillId="0" borderId="0" xfId="0" applyFont="1" applyFill="1" applyBorder="1" applyAlignment="1"/>
    <xf numFmtId="0" fontId="7" fillId="0" borderId="2" xfId="0" applyFont="1" applyFill="1" applyBorder="1"/>
    <xf numFmtId="0" fontId="7" fillId="0" borderId="13" xfId="0" applyFont="1" applyFill="1" applyBorder="1"/>
    <xf numFmtId="0" fontId="10" fillId="0" borderId="6" xfId="0" applyFont="1" applyFill="1" applyBorder="1" applyAlignment="1">
      <alignment horizontal="center"/>
    </xf>
    <xf numFmtId="0" fontId="7" fillId="3" borderId="0" xfId="0" applyFont="1" applyFill="1" applyBorder="1"/>
    <xf numFmtId="0" fontId="10" fillId="0" borderId="6" xfId="0" applyFont="1" applyBorder="1" applyAlignment="1">
      <alignment horizontal="center"/>
    </xf>
    <xf numFmtId="0" fontId="28" fillId="2" borderId="0" xfId="0" applyFont="1" applyFill="1"/>
    <xf numFmtId="0" fontId="10" fillId="0" borderId="13" xfId="0" applyFont="1" applyBorder="1"/>
    <xf numFmtId="0" fontId="10" fillId="0" borderId="14" xfId="0" applyFont="1" applyBorder="1" applyAlignment="1"/>
    <xf numFmtId="0" fontId="10" fillId="0" borderId="9" xfId="0" applyFont="1" applyBorder="1" applyAlignment="1"/>
    <xf numFmtId="0" fontId="10" fillId="0" borderId="34" xfId="0" applyFont="1" applyBorder="1"/>
    <xf numFmtId="0" fontId="7" fillId="0" borderId="9" xfId="0" applyFont="1" applyBorder="1" applyAlignment="1">
      <alignment horizontal="center"/>
    </xf>
    <xf numFmtId="0" fontId="7" fillId="0" borderId="34" xfId="0" applyFont="1" applyBorder="1" applyAlignment="1">
      <alignment horizontal="center"/>
    </xf>
    <xf numFmtId="0" fontId="10" fillId="0" borderId="12" xfId="0" applyFont="1" applyBorder="1"/>
    <xf numFmtId="0" fontId="10" fillId="0" borderId="11" xfId="0" applyFont="1" applyBorder="1"/>
    <xf numFmtId="0" fontId="7" fillId="0" borderId="14" xfId="0" applyFont="1" applyFill="1" applyBorder="1"/>
    <xf numFmtId="0" fontId="7" fillId="0" borderId="9" xfId="0" applyFont="1" applyFill="1" applyBorder="1"/>
    <xf numFmtId="0" fontId="7" fillId="0" borderId="34" xfId="0" applyFont="1" applyFill="1" applyBorder="1"/>
    <xf numFmtId="0" fontId="7" fillId="0" borderId="6" xfId="0" applyFont="1" applyFill="1" applyBorder="1"/>
    <xf numFmtId="0" fontId="10" fillId="0" borderId="9" xfId="0" applyFont="1" applyFill="1" applyBorder="1"/>
    <xf numFmtId="0" fontId="10" fillId="0" borderId="14" xfId="0" applyFont="1" applyBorder="1"/>
    <xf numFmtId="0" fontId="10" fillId="0" borderId="14" xfId="0" applyFont="1" applyBorder="1" applyAlignment="1">
      <alignment horizontal="center"/>
    </xf>
    <xf numFmtId="0" fontId="10" fillId="0" borderId="9" xfId="0" applyFont="1" applyBorder="1" applyAlignment="1">
      <alignment horizontal="center"/>
    </xf>
    <xf numFmtId="0" fontId="10" fillId="0" borderId="34" xfId="0" applyFont="1" applyBorder="1" applyAlignment="1">
      <alignment horizontal="center"/>
    </xf>
    <xf numFmtId="0" fontId="7" fillId="0" borderId="11" xfId="0" applyFont="1" applyBorder="1" applyAlignment="1">
      <alignment horizontal="center"/>
    </xf>
    <xf numFmtId="0" fontId="10" fillId="0" borderId="12" xfId="0" applyFont="1" applyBorder="1" applyAlignment="1">
      <alignment horizontal="center" wrapText="1"/>
    </xf>
    <xf numFmtId="0" fontId="10" fillId="0" borderId="12" xfId="0" applyFont="1" applyFill="1" applyBorder="1" applyAlignment="1"/>
    <xf numFmtId="0" fontId="10" fillId="0" borderId="45" xfId="0" applyFont="1" applyFill="1" applyBorder="1"/>
    <xf numFmtId="0" fontId="10" fillId="0" borderId="46" xfId="0" applyFont="1" applyFill="1" applyBorder="1"/>
    <xf numFmtId="0" fontId="10" fillId="0" borderId="47" xfId="0" applyFont="1" applyFill="1" applyBorder="1" applyAlignment="1">
      <alignment horizontal="center"/>
    </xf>
    <xf numFmtId="0" fontId="10" fillId="0" borderId="48" xfId="0" applyFont="1" applyFill="1" applyBorder="1" applyAlignment="1">
      <alignment horizontal="center"/>
    </xf>
    <xf numFmtId="0" fontId="8" fillId="3" borderId="8" xfId="0" applyFont="1" applyFill="1" applyBorder="1" applyAlignment="1">
      <alignment horizontal="left" wrapText="1"/>
    </xf>
    <xf numFmtId="0" fontId="10" fillId="3" borderId="5" xfId="3" applyFont="1" applyFill="1" applyBorder="1" applyAlignment="1">
      <alignment horizontal="center" wrapText="1"/>
    </xf>
    <xf numFmtId="0" fontId="10" fillId="3" borderId="11" xfId="3" applyFont="1" applyFill="1" applyBorder="1" applyAlignment="1">
      <alignment horizontal="center" wrapText="1" shrinkToFit="1"/>
    </xf>
    <xf numFmtId="0" fontId="10" fillId="3" borderId="3" xfId="3" applyFont="1" applyFill="1" applyBorder="1" applyAlignment="1">
      <alignment horizontal="center" wrapText="1"/>
    </xf>
    <xf numFmtId="0" fontId="10" fillId="3" borderId="11" xfId="3" applyFont="1" applyFill="1" applyBorder="1" applyAlignment="1">
      <alignment horizontal="center" wrapText="1"/>
    </xf>
    <xf numFmtId="0" fontId="10" fillId="0" borderId="1" xfId="0" applyFont="1" applyBorder="1" applyAlignment="1">
      <alignment horizontal="center"/>
    </xf>
    <xf numFmtId="0" fontId="32" fillId="0" borderId="0" xfId="0" applyFont="1" applyBorder="1"/>
    <xf numFmtId="0" fontId="7" fillId="4" borderId="15" xfId="0" applyFont="1" applyFill="1" applyBorder="1"/>
    <xf numFmtId="0" fontId="10" fillId="0" borderId="3" xfId="0" applyFont="1" applyBorder="1" applyAlignment="1">
      <alignment horizontal="left" vertical="center" wrapText="1" indent="1"/>
    </xf>
    <xf numFmtId="14" fontId="10" fillId="0" borderId="11" xfId="0" applyNumberFormat="1" applyFont="1" applyBorder="1" applyAlignment="1">
      <alignment horizontal="center" wrapText="1"/>
    </xf>
    <xf numFmtId="14" fontId="10" fillId="0" borderId="11" xfId="2" applyNumberFormat="1" applyFont="1" applyBorder="1" applyAlignment="1">
      <alignment horizontal="center" wrapText="1"/>
    </xf>
    <xf numFmtId="2" fontId="7" fillId="0" borderId="9" xfId="2" applyNumberFormat="1" applyFont="1" applyBorder="1"/>
    <xf numFmtId="2" fontId="10" fillId="4" borderId="9" xfId="0" applyNumberFormat="1" applyFont="1" applyFill="1" applyBorder="1"/>
    <xf numFmtId="2" fontId="7" fillId="0" borderId="15" xfId="0" applyNumberFormat="1" applyFont="1" applyFill="1" applyBorder="1"/>
    <xf numFmtId="2" fontId="7" fillId="0" borderId="15" xfId="2" applyNumberFormat="1" applyFont="1" applyFill="1" applyBorder="1"/>
    <xf numFmtId="1" fontId="7" fillId="0" borderId="15" xfId="0" applyNumberFormat="1" applyFont="1" applyFill="1" applyBorder="1"/>
    <xf numFmtId="0" fontId="10" fillId="0" borderId="2" xfId="0" applyFont="1" applyBorder="1" applyAlignment="1">
      <alignment horizontal="center"/>
    </xf>
    <xf numFmtId="0" fontId="10" fillId="0" borderId="14" xfId="0" applyFont="1" applyBorder="1" applyAlignment="1">
      <alignment horizontal="centerContinuous"/>
    </xf>
    <xf numFmtId="0" fontId="10" fillId="0" borderId="0" xfId="0" applyFont="1" applyBorder="1" applyAlignment="1"/>
    <xf numFmtId="0" fontId="7" fillId="0" borderId="6" xfId="0" applyFont="1" applyBorder="1" applyAlignment="1">
      <alignment horizontal="center"/>
    </xf>
    <xf numFmtId="0" fontId="10" fillId="0" borderId="13" xfId="0" applyFont="1" applyBorder="1" applyAlignment="1">
      <alignment horizontal="center"/>
    </xf>
    <xf numFmtId="0" fontId="10" fillId="0" borderId="0" xfId="0" applyFont="1" applyBorder="1" applyAlignment="1">
      <alignment horizontal="center"/>
    </xf>
    <xf numFmtId="0" fontId="7" fillId="0" borderId="0" xfId="0" applyFont="1" applyBorder="1" applyAlignment="1">
      <alignment horizontal="center"/>
    </xf>
    <xf numFmtId="0" fontId="26" fillId="0" borderId="0" xfId="0" applyFont="1" applyAlignment="1">
      <alignment horizontal="right"/>
    </xf>
    <xf numFmtId="0" fontId="29" fillId="0" borderId="0" xfId="0" applyFont="1" applyFill="1" applyBorder="1" applyAlignment="1"/>
    <xf numFmtId="0" fontId="10" fillId="2" borderId="6" xfId="0" applyFont="1" applyFill="1" applyBorder="1" applyAlignment="1">
      <alignment horizontal="center"/>
    </xf>
    <xf numFmtId="0" fontId="10" fillId="0" borderId="30" xfId="0" applyFont="1" applyBorder="1"/>
    <xf numFmtId="0" fontId="10" fillId="0" borderId="1" xfId="0" applyFont="1" applyBorder="1" applyAlignment="1"/>
    <xf numFmtId="0" fontId="7" fillId="0" borderId="8" xfId="0" applyFont="1" applyBorder="1" applyAlignment="1">
      <alignment horizontal="center"/>
    </xf>
    <xf numFmtId="49" fontId="7" fillId="0" borderId="8" xfId="0" applyNumberFormat="1" applyFont="1" applyBorder="1" applyAlignment="1">
      <alignment horizontal="center"/>
    </xf>
    <xf numFmtId="0" fontId="22" fillId="2" borderId="0" xfId="0" applyFont="1" applyFill="1" applyBorder="1" applyAlignment="1">
      <alignment horizontal="left"/>
    </xf>
    <xf numFmtId="0" fontId="7" fillId="0" borderId="1" xfId="0" applyFont="1" applyBorder="1" applyAlignment="1">
      <alignment horizontal="left" indent="1"/>
    </xf>
    <xf numFmtId="0" fontId="13" fillId="0" borderId="1" xfId="0" applyFont="1" applyBorder="1"/>
    <xf numFmtId="0" fontId="7" fillId="0" borderId="6" xfId="0" applyFont="1" applyBorder="1" applyAlignment="1">
      <alignment horizontal="right"/>
    </xf>
    <xf numFmtId="0" fontId="7" fillId="0" borderId="12" xfId="0" applyFont="1" applyBorder="1" applyAlignment="1">
      <alignment horizontal="right"/>
    </xf>
    <xf numFmtId="20" fontId="7" fillId="0" borderId="1" xfId="0" applyNumberFormat="1" applyFont="1" applyBorder="1"/>
    <xf numFmtId="0" fontId="7" fillId="0" borderId="6" xfId="0" applyNumberFormat="1" applyFont="1" applyBorder="1" applyAlignment="1">
      <alignment horizontal="right"/>
    </xf>
    <xf numFmtId="0" fontId="7" fillId="0" borderId="11" xfId="0" applyNumberFormat="1" applyFont="1" applyBorder="1" applyAlignment="1">
      <alignment horizontal="right"/>
    </xf>
    <xf numFmtId="0" fontId="10" fillId="3" borderId="62" xfId="0" applyFont="1" applyFill="1" applyBorder="1" applyAlignment="1">
      <alignment horizontal="center" wrapText="1"/>
    </xf>
    <xf numFmtId="0" fontId="10" fillId="3" borderId="63" xfId="0" applyFont="1" applyFill="1" applyBorder="1" applyAlignment="1">
      <alignment horizontal="center" wrapText="1"/>
    </xf>
    <xf numFmtId="0" fontId="10" fillId="0" borderId="54" xfId="0" applyFont="1" applyBorder="1"/>
    <xf numFmtId="0" fontId="10" fillId="0" borderId="64" xfId="0" applyFont="1" applyBorder="1"/>
    <xf numFmtId="3" fontId="7" fillId="0" borderId="8" xfId="0" applyNumberFormat="1" applyFont="1" applyBorder="1"/>
    <xf numFmtId="167" fontId="7" fillId="0" borderId="8" xfId="0" applyNumberFormat="1" applyFont="1" applyBorder="1"/>
    <xf numFmtId="0" fontId="10" fillId="0" borderId="2" xfId="0" applyFont="1" applyBorder="1" applyAlignment="1"/>
    <xf numFmtId="0" fontId="10" fillId="0" borderId="13" xfId="0" applyFont="1" applyBorder="1" applyAlignment="1"/>
    <xf numFmtId="0" fontId="8" fillId="0" borderId="0" xfId="0" applyNumberFormat="1" applyFont="1" applyFill="1" applyBorder="1" applyAlignment="1" applyProtection="1"/>
    <xf numFmtId="0" fontId="7" fillId="0" borderId="14" xfId="0" applyFont="1" applyBorder="1" applyAlignment="1">
      <alignment horizontal="center"/>
    </xf>
    <xf numFmtId="0" fontId="26" fillId="0" borderId="0" xfId="0" applyFont="1" applyFill="1" applyBorder="1"/>
    <xf numFmtId="0" fontId="10" fillId="0" borderId="23" xfId="0" applyFont="1" applyFill="1" applyBorder="1" applyAlignment="1">
      <alignment wrapText="1"/>
    </xf>
    <xf numFmtId="0" fontId="40" fillId="0" borderId="0" xfId="0" applyFont="1" applyFill="1" applyBorder="1"/>
    <xf numFmtId="3" fontId="7" fillId="0" borderId="0" xfId="0" applyNumberFormat="1" applyFont="1" applyBorder="1" applyAlignment="1" applyProtection="1">
      <alignment horizontal="right"/>
    </xf>
    <xf numFmtId="0" fontId="10" fillId="0" borderId="6" xfId="0" applyFont="1" applyBorder="1" applyAlignment="1">
      <alignment horizontal="center" wrapText="1"/>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51" fillId="0" borderId="0" xfId="0" applyFont="1" applyAlignment="1" applyProtection="1">
      <alignment wrapText="1"/>
    </xf>
    <xf numFmtId="0" fontId="7" fillId="0" borderId="0" xfId="0" applyFont="1" applyFill="1" applyProtection="1"/>
    <xf numFmtId="0" fontId="46" fillId="0" borderId="0" xfId="0" applyFont="1"/>
    <xf numFmtId="0" fontId="7" fillId="0" borderId="0" xfId="0" applyFont="1" applyFill="1" applyBorder="1" applyAlignment="1">
      <alignment wrapText="1"/>
    </xf>
    <xf numFmtId="0" fontId="7" fillId="0" borderId="0" xfId="0" applyFont="1" applyFill="1" applyBorder="1" applyAlignment="1" applyProtection="1">
      <alignment horizontal="right"/>
    </xf>
    <xf numFmtId="0" fontId="26" fillId="0" borderId="0" xfId="0" applyFont="1" applyFill="1" applyBorder="1" applyAlignment="1" applyProtection="1">
      <alignment wrapText="1"/>
    </xf>
    <xf numFmtId="0" fontId="37" fillId="0" borderId="0" xfId="0" applyFont="1" applyFill="1" applyBorder="1" applyAlignment="1" applyProtection="1">
      <alignment wrapText="1"/>
    </xf>
    <xf numFmtId="0" fontId="19" fillId="0" borderId="0" xfId="0" applyFont="1" applyFill="1" applyBorder="1" applyAlignment="1" applyProtection="1">
      <alignment wrapText="1"/>
    </xf>
    <xf numFmtId="0" fontId="19" fillId="0" borderId="0" xfId="0" applyFont="1" applyFill="1" applyAlignment="1" applyProtection="1">
      <alignment wrapText="1"/>
    </xf>
    <xf numFmtId="0" fontId="19" fillId="0" borderId="0" xfId="0" applyFont="1" applyFill="1" applyAlignment="1" applyProtection="1">
      <alignment horizontal="left" wrapText="1"/>
    </xf>
    <xf numFmtId="3" fontId="6" fillId="0" borderId="0" xfId="7" applyNumberFormat="1" applyFont="1" applyFill="1" applyBorder="1" applyAlignment="1" applyProtection="1">
      <alignment horizontal="right"/>
    </xf>
    <xf numFmtId="0" fontId="8" fillId="3" borderId="0" xfId="0" applyFont="1" applyFill="1" applyBorder="1" applyAlignment="1">
      <alignment vertical="top"/>
    </xf>
    <xf numFmtId="3" fontId="6" fillId="0" borderId="20" xfId="7" applyNumberFormat="1" applyFont="1" applyBorder="1" applyAlignment="1" applyProtection="1">
      <alignment horizontal="right"/>
    </xf>
    <xf numFmtId="3" fontId="6" fillId="0" borderId="19" xfId="7" applyNumberFormat="1" applyFont="1" applyBorder="1" applyAlignment="1" applyProtection="1">
      <alignment horizontal="right"/>
    </xf>
    <xf numFmtId="0" fontId="54" fillId="0" borderId="0" xfId="0" applyFont="1" applyFill="1" applyProtection="1"/>
    <xf numFmtId="0" fontId="55" fillId="0" borderId="19" xfId="0" applyFont="1" applyFill="1" applyBorder="1" applyAlignment="1" applyProtection="1">
      <alignment horizontal="left" wrapText="1"/>
    </xf>
    <xf numFmtId="0" fontId="55" fillId="0" borderId="0" xfId="0" applyFont="1" applyBorder="1" applyAlignment="1" applyProtection="1">
      <alignment wrapText="1"/>
    </xf>
    <xf numFmtId="0" fontId="55" fillId="0" borderId="0" xfId="0" applyFont="1" applyFill="1" applyBorder="1" applyAlignment="1" applyProtection="1">
      <alignment wrapText="1"/>
    </xf>
    <xf numFmtId="0" fontId="55" fillId="0" borderId="20" xfId="0" applyFont="1" applyBorder="1" applyAlignment="1" applyProtection="1">
      <alignment wrapText="1"/>
    </xf>
    <xf numFmtId="0" fontId="47" fillId="0" borderId="18" xfId="0" applyFont="1" applyFill="1" applyBorder="1" applyAlignment="1">
      <alignment wrapText="1"/>
    </xf>
    <xf numFmtId="3" fontId="10" fillId="4" borderId="23" xfId="7" applyNumberFormat="1" applyFont="1" applyFill="1" applyBorder="1" applyAlignment="1">
      <alignment horizontal="right"/>
    </xf>
    <xf numFmtId="3" fontId="9" fillId="0" borderId="18" xfId="0" applyNumberFormat="1" applyFont="1" applyBorder="1" applyAlignment="1" applyProtection="1">
      <alignment horizontal="right"/>
    </xf>
    <xf numFmtId="3" fontId="7" fillId="0" borderId="18" xfId="0" applyNumberFormat="1" applyFont="1" applyBorder="1" applyAlignment="1" applyProtection="1">
      <alignment horizontal="right"/>
    </xf>
    <xf numFmtId="164" fontId="7" fillId="0" borderId="18" xfId="5" applyFont="1" applyBorder="1" applyAlignment="1" applyProtection="1">
      <alignment horizontal="right"/>
    </xf>
    <xf numFmtId="0" fontId="22" fillId="0" borderId="0" xfId="0" applyFont="1" applyFill="1"/>
    <xf numFmtId="0" fontId="10" fillId="0" borderId="0" xfId="0" applyFont="1" applyFill="1" applyBorder="1" applyAlignment="1"/>
    <xf numFmtId="0" fontId="46" fillId="0" borderId="0" xfId="0" applyFont="1" applyFill="1" applyBorder="1"/>
    <xf numFmtId="0" fontId="7" fillId="0" borderId="0" xfId="0" quotePrefix="1" applyFont="1" applyFill="1" applyBorder="1" applyAlignment="1">
      <alignment wrapText="1"/>
    </xf>
    <xf numFmtId="0" fontId="7" fillId="0" borderId="80" xfId="0" applyFont="1" applyBorder="1"/>
    <xf numFmtId="0" fontId="0" fillId="0" borderId="0" xfId="0" applyFill="1" applyBorder="1" applyAlignment="1"/>
    <xf numFmtId="0" fontId="10" fillId="4" borderId="0" xfId="0" applyFont="1" applyFill="1" applyBorder="1"/>
    <xf numFmtId="0" fontId="8" fillId="4" borderId="0" xfId="0" applyFont="1" applyFill="1" applyBorder="1"/>
    <xf numFmtId="0" fontId="10" fillId="4" borderId="0" xfId="0" applyFont="1" applyFill="1" applyBorder="1" applyAlignment="1"/>
    <xf numFmtId="0" fontId="10" fillId="4" borderId="0" xfId="0" applyFont="1" applyFill="1" applyBorder="1" applyAlignment="1">
      <alignment vertical="top" wrapText="1"/>
    </xf>
    <xf numFmtId="0" fontId="48" fillId="0" borderId="0" xfId="0" applyFont="1" applyFill="1" applyBorder="1" applyAlignment="1">
      <alignment wrapText="1"/>
    </xf>
    <xf numFmtId="0" fontId="62" fillId="0" borderId="0" xfId="0" applyFont="1" applyFill="1" applyBorder="1" applyAlignment="1">
      <alignment wrapText="1"/>
    </xf>
    <xf numFmtId="0" fontId="10" fillId="4" borderId="0" xfId="0" applyFont="1" applyFill="1" applyBorder="1" applyAlignment="1">
      <alignment wrapText="1"/>
    </xf>
    <xf numFmtId="0" fontId="47" fillId="0" borderId="0" xfId="0" applyFont="1" applyBorder="1" applyAlignment="1">
      <alignment wrapText="1"/>
    </xf>
    <xf numFmtId="0" fontId="10" fillId="0" borderId="18" xfId="0" applyFont="1" applyFill="1" applyBorder="1"/>
    <xf numFmtId="0" fontId="24" fillId="0" borderId="0" xfId="0" applyFont="1" applyProtection="1"/>
    <xf numFmtId="0" fontId="10" fillId="4" borderId="23" xfId="0" applyFont="1" applyFill="1" applyBorder="1" applyAlignment="1">
      <alignment horizontal="right" vertical="top" wrapText="1"/>
    </xf>
    <xf numFmtId="0" fontId="10" fillId="0" borderId="32" xfId="0" applyFont="1" applyBorder="1" applyAlignment="1">
      <alignment vertical="top"/>
    </xf>
    <xf numFmtId="0" fontId="41" fillId="0" borderId="0" xfId="0" applyFont="1"/>
    <xf numFmtId="0" fontId="7" fillId="0" borderId="0" xfId="0" applyFont="1" applyBorder="1" applyAlignment="1">
      <alignment wrapText="1"/>
    </xf>
    <xf numFmtId="0" fontId="7" fillId="0" borderId="0" xfId="4" applyFont="1" applyBorder="1" applyAlignment="1">
      <alignment wrapText="1"/>
    </xf>
    <xf numFmtId="0" fontId="7" fillId="0" borderId="36" xfId="0" applyFont="1" applyBorder="1" applyAlignment="1"/>
    <xf numFmtId="0" fontId="7" fillId="0" borderId="83" xfId="0" applyFont="1" applyBorder="1" applyAlignment="1"/>
    <xf numFmtId="0" fontId="10" fillId="0" borderId="20" xfId="0" applyFont="1" applyBorder="1" applyAlignment="1">
      <alignment wrapText="1"/>
    </xf>
    <xf numFmtId="0" fontId="10" fillId="0" borderId="29" xfId="0" applyFont="1" applyBorder="1" applyAlignment="1">
      <alignment wrapText="1"/>
    </xf>
    <xf numFmtId="0" fontId="10" fillId="0" borderId="5" xfId="0" applyFont="1" applyBorder="1" applyAlignment="1">
      <alignment wrapText="1"/>
    </xf>
    <xf numFmtId="0" fontId="10" fillId="0" borderId="34" xfId="0" applyFont="1" applyBorder="1" applyAlignment="1">
      <alignment wrapText="1"/>
    </xf>
    <xf numFmtId="0" fontId="10" fillId="0" borderId="34" xfId="0" applyFont="1" applyBorder="1" applyAlignment="1">
      <alignment horizontal="center"/>
    </xf>
    <xf numFmtId="0" fontId="7" fillId="0" borderId="35"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66" fillId="0" borderId="0" xfId="0" applyFont="1"/>
    <xf numFmtId="0" fontId="7" fillId="4" borderId="17" xfId="0" applyFont="1" applyFill="1" applyBorder="1" applyAlignment="1">
      <alignment horizontal="center"/>
    </xf>
    <xf numFmtId="0" fontId="10" fillId="0" borderId="2" xfId="0" applyFont="1" applyBorder="1" applyAlignment="1">
      <alignment wrapText="1"/>
    </xf>
    <xf numFmtId="0" fontId="10" fillId="0" borderId="13" xfId="0" applyFont="1" applyBorder="1" applyAlignment="1">
      <alignment wrapText="1"/>
    </xf>
    <xf numFmtId="0" fontId="10" fillId="0" borderId="62" xfId="0" applyFont="1" applyBorder="1" applyAlignment="1">
      <alignment wrapText="1"/>
    </xf>
    <xf numFmtId="0" fontId="10" fillId="0" borderId="63" xfId="0" applyFont="1" applyBorder="1" applyAlignment="1">
      <alignment wrapText="1"/>
    </xf>
    <xf numFmtId="0" fontId="10" fillId="0" borderId="16" xfId="0" applyFont="1" applyBorder="1" applyAlignment="1">
      <alignment wrapText="1"/>
    </xf>
    <xf numFmtId="0" fontId="7" fillId="0" borderId="39" xfId="0" applyFont="1" applyBorder="1" applyAlignment="1"/>
    <xf numFmtId="0" fontId="7" fillId="0" borderId="56" xfId="0" applyFont="1" applyBorder="1" applyAlignment="1">
      <alignment horizontal="right"/>
    </xf>
    <xf numFmtId="0" fontId="10" fillId="0" borderId="36" xfId="0" applyFont="1" applyBorder="1" applyAlignment="1"/>
    <xf numFmtId="0" fontId="10" fillId="0" borderId="38" xfId="0" applyFont="1" applyBorder="1"/>
    <xf numFmtId="0" fontId="10" fillId="0" borderId="83" xfId="0" applyFont="1" applyBorder="1"/>
    <xf numFmtId="0" fontId="10" fillId="0" borderId="84" xfId="0" applyFont="1" applyBorder="1"/>
    <xf numFmtId="164" fontId="10" fillId="4" borderId="60" xfId="5" applyFont="1" applyFill="1" applyBorder="1" applyAlignment="1">
      <alignment horizontal="right"/>
    </xf>
    <xf numFmtId="164" fontId="10" fillId="4" borderId="61" xfId="5" applyFont="1" applyFill="1" applyBorder="1" applyAlignment="1">
      <alignment horizontal="right"/>
    </xf>
    <xf numFmtId="0" fontId="10" fillId="0" borderId="40" xfId="0" applyFont="1" applyBorder="1" applyAlignment="1"/>
    <xf numFmtId="0" fontId="7" fillId="0" borderId="41" xfId="0" applyFont="1" applyBorder="1" applyAlignment="1"/>
    <xf numFmtId="0" fontId="7" fillId="0" borderId="40" xfId="0" applyFont="1" applyBorder="1" applyAlignment="1"/>
    <xf numFmtId="0" fontId="7" fillId="0" borderId="55" xfId="0" applyFont="1" applyBorder="1" applyAlignment="1">
      <alignment horizontal="right"/>
    </xf>
    <xf numFmtId="0" fontId="10" fillId="0" borderId="53" xfId="0" applyFont="1" applyBorder="1" applyAlignment="1"/>
    <xf numFmtId="0" fontId="10" fillId="4" borderId="44" xfId="0" applyFont="1" applyFill="1" applyBorder="1"/>
    <xf numFmtId="0" fontId="7" fillId="0" borderId="3" xfId="0" applyFont="1" applyBorder="1" applyAlignment="1"/>
    <xf numFmtId="0" fontId="7" fillId="0" borderId="5" xfId="0" applyFont="1" applyBorder="1" applyAlignment="1">
      <alignment wrapText="1"/>
    </xf>
    <xf numFmtId="0" fontId="7" fillId="0" borderId="85" xfId="0" applyFont="1" applyBorder="1" applyAlignment="1">
      <alignment wrapText="1"/>
    </xf>
    <xf numFmtId="0" fontId="10" fillId="0" borderId="71" xfId="0" applyFont="1" applyBorder="1" applyAlignment="1">
      <alignment wrapText="1"/>
    </xf>
    <xf numFmtId="0" fontId="10" fillId="0" borderId="3" xfId="0" applyFont="1" applyBorder="1" applyAlignment="1"/>
    <xf numFmtId="0" fontId="10" fillId="0" borderId="85" xfId="0" applyFont="1" applyBorder="1" applyAlignment="1">
      <alignment wrapText="1"/>
    </xf>
    <xf numFmtId="0" fontId="10" fillId="0" borderId="55" xfId="0" applyFont="1" applyBorder="1" applyAlignment="1">
      <alignment wrapText="1"/>
    </xf>
    <xf numFmtId="0" fontId="10" fillId="0" borderId="44" xfId="0" applyFont="1" applyFill="1" applyBorder="1" applyAlignment="1">
      <alignment horizontal="right"/>
    </xf>
    <xf numFmtId="0" fontId="10" fillId="0" borderId="59" xfId="0" applyFont="1" applyBorder="1" applyAlignment="1"/>
    <xf numFmtId="0" fontId="7" fillId="0" borderId="83" xfId="0" applyFont="1" applyBorder="1"/>
    <xf numFmtId="0" fontId="7" fillId="0" borderId="84" xfId="0" applyFont="1" applyBorder="1"/>
    <xf numFmtId="0" fontId="10" fillId="4" borderId="61" xfId="0" applyFont="1" applyFill="1" applyBorder="1" applyAlignment="1">
      <alignment horizontal="right"/>
    </xf>
    <xf numFmtId="3" fontId="7" fillId="4" borderId="44" xfId="7" applyNumberFormat="1" applyFont="1" applyFill="1" applyBorder="1" applyAlignment="1">
      <alignment horizontal="right"/>
    </xf>
    <xf numFmtId="0" fontId="7" fillId="0" borderId="37" xfId="0" applyFont="1" applyBorder="1"/>
    <xf numFmtId="0" fontId="7" fillId="0" borderId="45" xfId="0" applyFont="1" applyBorder="1"/>
    <xf numFmtId="0" fontId="7" fillId="0" borderId="49" xfId="0" applyFont="1" applyBorder="1"/>
    <xf numFmtId="0" fontId="10" fillId="0" borderId="0" xfId="0" applyFont="1" applyBorder="1" applyAlignment="1">
      <alignment wrapText="1"/>
    </xf>
    <xf numFmtId="0" fontId="7" fillId="0" borderId="0" xfId="0" applyFont="1" applyBorder="1" applyAlignment="1">
      <alignment wrapText="1"/>
    </xf>
    <xf numFmtId="0" fontId="10" fillId="0" borderId="0" xfId="0" applyFont="1" applyBorder="1" applyAlignment="1">
      <alignment horizontal="left"/>
    </xf>
    <xf numFmtId="0" fontId="64" fillId="0" borderId="0" xfId="0" applyFont="1" applyBorder="1"/>
    <xf numFmtId="0" fontId="64" fillId="0" borderId="59" xfId="0" applyFont="1" applyBorder="1"/>
    <xf numFmtId="0" fontId="64" fillId="0" borderId="60" xfId="0" applyFont="1" applyBorder="1"/>
    <xf numFmtId="164" fontId="10" fillId="0" borderId="61" xfId="5" applyFont="1" applyFill="1" applyBorder="1"/>
    <xf numFmtId="0" fontId="64" fillId="0" borderId="50" xfId="0" applyFont="1" applyBorder="1"/>
    <xf numFmtId="0" fontId="64" fillId="0" borderId="33" xfId="0" applyFont="1" applyBorder="1"/>
    <xf numFmtId="164" fontId="10" fillId="0" borderId="55" xfId="5" applyFont="1" applyFill="1" applyBorder="1"/>
    <xf numFmtId="0" fontId="64" fillId="0" borderId="64" xfId="0" applyFont="1" applyBorder="1" applyAlignment="1">
      <alignment wrapText="1"/>
    </xf>
    <xf numFmtId="0" fontId="63" fillId="0" borderId="17" xfId="0" applyFont="1" applyBorder="1" applyAlignment="1">
      <alignment wrapText="1"/>
    </xf>
    <xf numFmtId="164" fontId="7" fillId="0" borderId="0" xfId="5" applyFont="1" applyBorder="1" applyAlignment="1">
      <alignment wrapText="1"/>
    </xf>
    <xf numFmtId="0" fontId="64" fillId="0" borderId="20" xfId="0" applyFont="1" applyBorder="1"/>
    <xf numFmtId="0" fontId="24" fillId="0" borderId="0" xfId="0" applyFont="1" applyBorder="1" applyAlignment="1" applyProtection="1">
      <alignment horizontal="right"/>
    </xf>
    <xf numFmtId="0" fontId="10" fillId="0" borderId="0" xfId="0" applyFont="1" applyBorder="1" applyAlignment="1">
      <alignment wrapText="1"/>
    </xf>
    <xf numFmtId="0" fontId="7" fillId="0" borderId="0" xfId="0" applyFont="1" applyBorder="1" applyAlignment="1">
      <alignment wrapText="1"/>
    </xf>
    <xf numFmtId="0" fontId="68" fillId="9" borderId="11" xfId="0" applyFont="1" applyFill="1" applyBorder="1"/>
    <xf numFmtId="0" fontId="10" fillId="0" borderId="9" xfId="0" applyFont="1" applyFill="1" applyBorder="1" applyAlignment="1">
      <alignment horizontal="center"/>
    </xf>
    <xf numFmtId="0" fontId="7" fillId="0" borderId="5" xfId="0" applyFont="1" applyFill="1" applyBorder="1"/>
    <xf numFmtId="0" fontId="10" fillId="0" borderId="34" xfId="0" applyFont="1" applyFill="1" applyBorder="1" applyAlignment="1">
      <alignment horizontal="center"/>
    </xf>
    <xf numFmtId="0" fontId="7" fillId="0" borderId="3" xfId="0" applyFont="1" applyFill="1" applyBorder="1"/>
    <xf numFmtId="0" fontId="66" fillId="0" borderId="1" xfId="0" applyFont="1" applyFill="1" applyBorder="1"/>
    <xf numFmtId="0" fontId="66" fillId="0" borderId="3" xfId="0" applyFont="1" applyFill="1" applyBorder="1"/>
    <xf numFmtId="0" fontId="7" fillId="0" borderId="0" xfId="0" applyFont="1" applyBorder="1" applyAlignment="1">
      <alignment wrapText="1"/>
    </xf>
    <xf numFmtId="0" fontId="7" fillId="0" borderId="0" xfId="0" applyFont="1" applyBorder="1" applyAlignment="1">
      <alignment horizontal="right" wrapText="1"/>
    </xf>
    <xf numFmtId="3" fontId="10" fillId="0" borderId="0" xfId="0" applyNumberFormat="1" applyFont="1" applyBorder="1" applyAlignment="1" applyProtection="1">
      <alignment horizontal="right"/>
    </xf>
    <xf numFmtId="0" fontId="10" fillId="0" borderId="0" xfId="0" applyFont="1" applyProtection="1"/>
    <xf numFmtId="0" fontId="26" fillId="0" borderId="0" xfId="0" applyFont="1" applyFill="1" applyBorder="1" applyAlignment="1">
      <alignment wrapText="1"/>
    </xf>
    <xf numFmtId="0" fontId="7" fillId="0" borderId="0" xfId="0" applyFont="1" applyFill="1" applyBorder="1" applyAlignment="1">
      <alignment wrapText="1"/>
    </xf>
    <xf numFmtId="0" fontId="16" fillId="0" borderId="0" xfId="0" applyFont="1" applyBorder="1" applyAlignment="1">
      <alignment wrapText="1"/>
    </xf>
    <xf numFmtId="0" fontId="7" fillId="0" borderId="0" xfId="0" applyFont="1"/>
    <xf numFmtId="0" fontId="7" fillId="0" borderId="0" xfId="0" applyFont="1" applyProtection="1"/>
    <xf numFmtId="0" fontId="7" fillId="0" borderId="0" xfId="0" applyFont="1" applyBorder="1" applyAlignment="1" applyProtection="1">
      <alignment horizontal="right"/>
      <protection locked="0"/>
    </xf>
    <xf numFmtId="0" fontId="7" fillId="0" borderId="0" xfId="0" applyFont="1" applyBorder="1" applyAlignment="1" applyProtection="1">
      <alignment wrapText="1"/>
      <protection locked="0"/>
    </xf>
    <xf numFmtId="0" fontId="7" fillId="0" borderId="0" xfId="0" applyNumberFormat="1" applyFont="1"/>
    <xf numFmtId="3" fontId="7" fillId="0" borderId="6" xfId="0" applyNumberFormat="1" applyFont="1" applyBorder="1" applyAlignment="1" applyProtection="1">
      <alignment horizontal="right"/>
      <protection locked="0"/>
    </xf>
    <xf numFmtId="3" fontId="7" fillId="0" borderId="6" xfId="0" applyNumberFormat="1" applyFont="1" applyBorder="1" applyProtection="1">
      <protection locked="0"/>
    </xf>
    <xf numFmtId="3" fontId="7" fillId="0" borderId="11" xfId="0" applyNumberFormat="1" applyFont="1" applyBorder="1" applyProtection="1">
      <protection locked="0"/>
    </xf>
    <xf numFmtId="0" fontId="7" fillId="0" borderId="0" xfId="0" applyFont="1" applyProtection="1">
      <protection locked="0"/>
    </xf>
    <xf numFmtId="0" fontId="48" fillId="0" borderId="0" xfId="0" applyFont="1" applyProtection="1">
      <protection locked="0"/>
    </xf>
    <xf numFmtId="0" fontId="7" fillId="0" borderId="0" xfId="0" applyFont="1" applyAlignment="1" applyProtection="1">
      <alignment horizontal="centerContinuous"/>
      <protection locked="0"/>
    </xf>
    <xf numFmtId="0" fontId="15" fillId="0" borderId="0" xfId="0" applyFont="1" applyBorder="1" applyAlignment="1" applyProtection="1">
      <alignment horizontal="centerContinuous"/>
      <protection locked="0"/>
    </xf>
    <xf numFmtId="0" fontId="15" fillId="0" borderId="0" xfId="0" applyFont="1" applyAlignment="1" applyProtection="1">
      <alignment horizontal="centerContinuous"/>
      <protection locked="0"/>
    </xf>
    <xf numFmtId="0" fontId="15" fillId="0" borderId="0" xfId="0" applyFont="1" applyBorder="1" applyAlignment="1" applyProtection="1">
      <protection locked="0"/>
    </xf>
    <xf numFmtId="0" fontId="39" fillId="0" borderId="0" xfId="0" applyFont="1" applyBorder="1" applyAlignment="1" applyProtection="1">
      <alignment horizontal="center"/>
      <protection locked="0"/>
    </xf>
    <xf numFmtId="16" fontId="26" fillId="0" borderId="0" xfId="0" quotePrefix="1" applyNumberFormat="1" applyFont="1" applyBorder="1" applyAlignment="1" applyProtection="1">
      <alignment horizontal="center"/>
      <protection locked="0"/>
    </xf>
    <xf numFmtId="0" fontId="26" fillId="0" borderId="0" xfId="0" applyFont="1" applyBorder="1" applyAlignment="1" applyProtection="1">
      <alignment horizontal="center"/>
      <protection locked="0"/>
    </xf>
    <xf numFmtId="0" fontId="7" fillId="0" borderId="0" xfId="0" applyFont="1" applyBorder="1" applyAlignment="1" applyProtection="1">
      <alignment horizontal="centerContinuous"/>
      <protection locked="0"/>
    </xf>
    <xf numFmtId="0" fontId="7" fillId="0" borderId="0" xfId="0" applyFont="1" applyBorder="1" applyAlignment="1" applyProtection="1">
      <protection locked="0"/>
    </xf>
    <xf numFmtId="0" fontId="20" fillId="0" borderId="0" xfId="0" applyFont="1" applyAlignment="1" applyProtection="1">
      <alignment horizontal="right"/>
      <protection locked="0"/>
    </xf>
    <xf numFmtId="0" fontId="17" fillId="0" borderId="7" xfId="0" applyFont="1" applyBorder="1" applyProtection="1">
      <protection locked="0"/>
    </xf>
    <xf numFmtId="0" fontId="17" fillId="0" borderId="0" xfId="0" applyFont="1" applyProtection="1">
      <protection locked="0"/>
    </xf>
    <xf numFmtId="0" fontId="38" fillId="0" borderId="0" xfId="0" applyFont="1" applyBorder="1" applyProtection="1">
      <protection locked="0"/>
    </xf>
    <xf numFmtId="0" fontId="7" fillId="0" borderId="0" xfId="0" applyFont="1" applyBorder="1" applyProtection="1">
      <protection locked="0"/>
    </xf>
    <xf numFmtId="0" fontId="20" fillId="0" borderId="0" xfId="0" applyFont="1" applyAlignment="1" applyProtection="1">
      <alignment horizontal="left"/>
      <protection locked="0"/>
    </xf>
    <xf numFmtId="0" fontId="17" fillId="0" borderId="67" xfId="0" applyFont="1" applyBorder="1" applyAlignment="1" applyProtection="1">
      <alignment horizontal="centerContinuous"/>
      <protection locked="0"/>
    </xf>
    <xf numFmtId="0" fontId="20" fillId="0" borderId="0" xfId="0" applyFont="1" applyBorder="1" applyAlignment="1" applyProtection="1">
      <alignment horizontal="right"/>
      <protection locked="0"/>
    </xf>
    <xf numFmtId="0" fontId="17" fillId="0" borderId="0" xfId="0" applyFont="1" applyBorder="1" applyProtection="1">
      <protection locked="0"/>
    </xf>
    <xf numFmtId="0" fontId="17" fillId="0" borderId="0" xfId="0" applyFont="1" applyBorder="1" applyAlignment="1" applyProtection="1">
      <alignment horizontal="centerContinuous"/>
      <protection locked="0"/>
    </xf>
    <xf numFmtId="0" fontId="10" fillId="0" borderId="0" xfId="0" applyFont="1" applyAlignment="1" applyProtection="1">
      <alignment horizontal="right"/>
      <protection locked="0"/>
    </xf>
    <xf numFmtId="0" fontId="30" fillId="0" borderId="0" xfId="0" applyFont="1" applyProtection="1">
      <protection locked="0"/>
    </xf>
    <xf numFmtId="0" fontId="33" fillId="0" borderId="0" xfId="0" applyFont="1" applyProtection="1">
      <protection locked="0"/>
    </xf>
    <xf numFmtId="0" fontId="10" fillId="0" borderId="4" xfId="0" applyFont="1" applyBorder="1" applyAlignment="1" applyProtection="1">
      <alignment horizontal="left" vertical="center"/>
      <protection locked="0"/>
    </xf>
    <xf numFmtId="0" fontId="7" fillId="0" borderId="10" xfId="0" applyFont="1" applyBorder="1" applyAlignment="1" applyProtection="1">
      <alignment wrapText="1"/>
      <protection locked="0"/>
    </xf>
    <xf numFmtId="0" fontId="7" fillId="0" borderId="15" xfId="0" applyFont="1" applyBorder="1" applyAlignment="1" applyProtection="1">
      <alignment wrapText="1"/>
      <protection locked="0"/>
    </xf>
    <xf numFmtId="0" fontId="10" fillId="0" borderId="8" xfId="0" applyFont="1" applyBorder="1" applyAlignment="1" applyProtection="1">
      <alignment horizontal="center" wrapText="1"/>
      <protection locked="0"/>
    </xf>
    <xf numFmtId="0" fontId="7" fillId="0" borderId="0" xfId="0" applyFont="1" applyAlignment="1" applyProtection="1">
      <alignment wrapText="1"/>
      <protection locked="0"/>
    </xf>
    <xf numFmtId="0" fontId="7" fillId="0" borderId="0" xfId="0" applyFont="1" applyFill="1" applyAlignment="1" applyProtection="1">
      <alignment wrapText="1"/>
      <protection locked="0"/>
    </xf>
    <xf numFmtId="0" fontId="10" fillId="0" borderId="1" xfId="0" applyFont="1" applyBorder="1" applyProtection="1">
      <protection locked="0"/>
    </xf>
    <xf numFmtId="3" fontId="7" fillId="0" borderId="6" xfId="0" applyNumberFormat="1" applyFont="1" applyBorder="1" applyAlignment="1" applyProtection="1">
      <alignment horizontal="center"/>
      <protection locked="0"/>
    </xf>
    <xf numFmtId="0" fontId="7" fillId="0" borderId="0" xfId="0" applyFont="1" applyFill="1" applyProtection="1">
      <protection locked="0"/>
    </xf>
    <xf numFmtId="0" fontId="7" fillId="0" borderId="1" xfId="0" applyFont="1" applyBorder="1" applyAlignment="1" applyProtection="1">
      <protection locked="0"/>
    </xf>
    <xf numFmtId="0" fontId="7" fillId="0" borderId="1" xfId="0" applyFont="1" applyBorder="1" applyProtection="1">
      <protection locked="0"/>
    </xf>
    <xf numFmtId="0" fontId="48" fillId="0" borderId="0" xfId="0" applyFont="1" applyFill="1" applyProtection="1">
      <protection locked="0"/>
    </xf>
    <xf numFmtId="0" fontId="10" fillId="0" borderId="4" xfId="0" applyFont="1" applyBorder="1" applyProtection="1">
      <protection locked="0"/>
    </xf>
    <xf numFmtId="0" fontId="7" fillId="0" borderId="10" xfId="0" applyFont="1" applyBorder="1" applyProtection="1">
      <protection locked="0"/>
    </xf>
    <xf numFmtId="0" fontId="7" fillId="0" borderId="5" xfId="0" applyFont="1" applyBorder="1" applyProtection="1">
      <protection locked="0"/>
    </xf>
    <xf numFmtId="0" fontId="13" fillId="0" borderId="0" xfId="0" applyFont="1" applyProtection="1">
      <protection locked="0"/>
    </xf>
    <xf numFmtId="0" fontId="10" fillId="0" borderId="8" xfId="0" applyFont="1" applyBorder="1" applyProtection="1">
      <protection locked="0"/>
    </xf>
    <xf numFmtId="0" fontId="10" fillId="0" borderId="5" xfId="0" applyFont="1" applyBorder="1" applyProtection="1">
      <protection locked="0"/>
    </xf>
    <xf numFmtId="0" fontId="46" fillId="0" borderId="0" xfId="0" applyFont="1" applyBorder="1" applyProtection="1">
      <protection locked="0"/>
    </xf>
    <xf numFmtId="0" fontId="46" fillId="0" borderId="0" xfId="0" applyFont="1" applyProtection="1">
      <protection locked="0"/>
    </xf>
    <xf numFmtId="0" fontId="52" fillId="0" borderId="0" xfId="0" applyFont="1" applyBorder="1" applyProtection="1">
      <protection locked="0"/>
    </xf>
    <xf numFmtId="0" fontId="52" fillId="0" borderId="0" xfId="0" applyFont="1" applyProtection="1">
      <protection locked="0"/>
    </xf>
    <xf numFmtId="0" fontId="53" fillId="0" borderId="0" xfId="0" applyFont="1" applyBorder="1" applyProtection="1">
      <protection locked="0"/>
    </xf>
    <xf numFmtId="0" fontId="53" fillId="0" borderId="0" xfId="0" applyFont="1" applyProtection="1">
      <protection locked="0"/>
    </xf>
    <xf numFmtId="0" fontId="31" fillId="0" borderId="0" xfId="0" applyFont="1" applyProtection="1">
      <protection locked="0"/>
    </xf>
    <xf numFmtId="0" fontId="49" fillId="0" borderId="0" xfId="0" applyFont="1" applyProtection="1">
      <protection locked="0"/>
    </xf>
    <xf numFmtId="0" fontId="13" fillId="0" borderId="0" xfId="0" applyFont="1" applyBorder="1" applyProtection="1">
      <protection locked="0"/>
    </xf>
    <xf numFmtId="0" fontId="49" fillId="0" borderId="0" xfId="0" applyFont="1" applyFill="1" applyProtection="1">
      <protection locked="0"/>
    </xf>
    <xf numFmtId="0" fontId="26" fillId="0" borderId="0" xfId="0" applyFont="1" applyProtection="1">
      <protection locked="0"/>
    </xf>
    <xf numFmtId="0" fontId="29" fillId="0" borderId="0" xfId="0" applyFont="1" applyProtection="1">
      <protection locked="0"/>
    </xf>
    <xf numFmtId="0" fontId="7" fillId="0"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Protection="1">
      <protection locked="0"/>
    </xf>
    <xf numFmtId="0" fontId="10" fillId="0" borderId="4" xfId="0" applyFont="1" applyFill="1" applyBorder="1" applyAlignment="1" applyProtection="1">
      <alignment wrapText="1"/>
      <protection locked="0"/>
    </xf>
    <xf numFmtId="0" fontId="7" fillId="0" borderId="10" xfId="0" applyFont="1" applyFill="1" applyBorder="1" applyAlignment="1" applyProtection="1">
      <alignment wrapText="1"/>
      <protection locked="0"/>
    </xf>
    <xf numFmtId="0" fontId="10" fillId="0" borderId="8" xfId="0" applyFont="1" applyFill="1" applyBorder="1" applyAlignment="1" applyProtection="1">
      <alignment horizontal="center" wrapText="1"/>
      <protection locked="0"/>
    </xf>
    <xf numFmtId="0" fontId="7" fillId="3" borderId="13" xfId="0" applyFont="1" applyFill="1" applyBorder="1" applyAlignment="1" applyProtection="1">
      <alignment wrapText="1"/>
      <protection locked="0"/>
    </xf>
    <xf numFmtId="0" fontId="10" fillId="3" borderId="12" xfId="0" applyFont="1" applyFill="1" applyBorder="1" applyAlignment="1" applyProtection="1">
      <alignment horizontal="center" wrapText="1"/>
      <protection locked="0"/>
    </xf>
    <xf numFmtId="0" fontId="7" fillId="0" borderId="13" xfId="0" applyFont="1" applyBorder="1" applyProtection="1">
      <protection locked="0"/>
    </xf>
    <xf numFmtId="0" fontId="7" fillId="0" borderId="1" xfId="0" applyFont="1" applyBorder="1" applyAlignment="1" applyProtection="1">
      <alignment wrapText="1"/>
      <protection locked="0"/>
    </xf>
    <xf numFmtId="0" fontId="7" fillId="3" borderId="1" xfId="0" applyFont="1" applyFill="1" applyBorder="1" applyProtection="1">
      <protection locked="0"/>
    </xf>
    <xf numFmtId="0" fontId="7" fillId="0" borderId="40" xfId="0" applyFont="1" applyBorder="1" applyProtection="1">
      <protection locked="0"/>
    </xf>
    <xf numFmtId="0" fontId="7" fillId="0" borderId="20" xfId="0" applyFont="1" applyBorder="1" applyProtection="1">
      <protection locked="0"/>
    </xf>
    <xf numFmtId="0" fontId="7" fillId="3" borderId="3" xfId="0" applyFont="1" applyFill="1" applyBorder="1" applyProtection="1">
      <protection locked="0"/>
    </xf>
    <xf numFmtId="0" fontId="46" fillId="0" borderId="0" xfId="0" applyFont="1" applyFill="1" applyBorder="1" applyProtection="1">
      <protection locked="0"/>
    </xf>
    <xf numFmtId="0" fontId="10" fillId="0" borderId="2" xfId="0" applyFont="1" applyFill="1" applyBorder="1" applyProtection="1">
      <protection locked="0"/>
    </xf>
    <xf numFmtId="0" fontId="7" fillId="0" borderId="13" xfId="0" applyFont="1" applyFill="1" applyBorder="1" applyProtection="1">
      <protection locked="0"/>
    </xf>
    <xf numFmtId="0" fontId="11" fillId="0" borderId="0"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1" xfId="0" applyFont="1" applyFill="1" applyBorder="1" applyProtection="1">
      <protection locked="0"/>
    </xf>
    <xf numFmtId="0" fontId="11" fillId="0" borderId="41" xfId="0" applyFont="1" applyFill="1" applyBorder="1" applyAlignment="1" applyProtection="1">
      <alignment horizontal="center"/>
      <protection locked="0"/>
    </xf>
    <xf numFmtId="0" fontId="11" fillId="0" borderId="26" xfId="0" applyFont="1" applyFill="1" applyBorder="1" applyAlignment="1" applyProtection="1">
      <alignment horizontal="center"/>
      <protection locked="0"/>
    </xf>
    <xf numFmtId="0" fontId="11" fillId="3" borderId="26" xfId="0" applyFont="1" applyFill="1" applyBorder="1" applyAlignment="1" applyProtection="1">
      <alignment horizontal="center"/>
      <protection locked="0"/>
    </xf>
    <xf numFmtId="0" fontId="11" fillId="3" borderId="35" xfId="0" applyFont="1" applyFill="1" applyBorder="1" applyAlignment="1" applyProtection="1">
      <alignment horizontal="center"/>
      <protection locked="0"/>
    </xf>
    <xf numFmtId="0" fontId="11" fillId="0" borderId="79" xfId="0" applyFont="1" applyFill="1" applyBorder="1" applyAlignment="1" applyProtection="1">
      <alignment horizontal="center"/>
      <protection locked="0"/>
    </xf>
    <xf numFmtId="0" fontId="44" fillId="0" borderId="0" xfId="0" applyFont="1" applyFill="1" applyBorder="1" applyAlignment="1" applyProtection="1">
      <alignment horizontal="center"/>
      <protection locked="0"/>
    </xf>
    <xf numFmtId="0" fontId="8" fillId="0" borderId="1" xfId="0" applyFont="1" applyBorder="1" applyProtection="1">
      <protection locked="0"/>
    </xf>
    <xf numFmtId="0" fontId="11" fillId="0" borderId="6" xfId="0" applyFont="1" applyFill="1" applyBorder="1" applyAlignment="1" applyProtection="1">
      <alignment horizontal="center"/>
      <protection locked="0"/>
    </xf>
    <xf numFmtId="0" fontId="10" fillId="0" borderId="5" xfId="0" applyFont="1" applyFill="1" applyBorder="1" applyProtection="1">
      <protection locked="0"/>
    </xf>
    <xf numFmtId="0" fontId="11" fillId="0" borderId="70" xfId="0" applyFont="1" applyFill="1" applyBorder="1" applyAlignment="1" applyProtection="1">
      <alignment horizontal="center" vertical="top" wrapText="1"/>
      <protection locked="0"/>
    </xf>
    <xf numFmtId="0" fontId="11" fillId="0" borderId="71" xfId="0" applyFont="1" applyFill="1" applyBorder="1" applyAlignment="1" applyProtection="1">
      <alignment horizontal="center" vertical="top" wrapText="1"/>
      <protection locked="0"/>
    </xf>
    <xf numFmtId="0" fontId="10" fillId="3" borderId="71" xfId="0" applyFont="1" applyFill="1" applyBorder="1" applyAlignment="1" applyProtection="1">
      <alignment horizontal="center" vertical="top" wrapText="1"/>
      <protection locked="0"/>
    </xf>
    <xf numFmtId="0" fontId="10" fillId="3" borderId="72" xfId="0" applyFont="1" applyFill="1" applyBorder="1" applyAlignment="1" applyProtection="1">
      <alignment horizontal="center" vertical="top" wrapText="1"/>
      <protection locked="0"/>
    </xf>
    <xf numFmtId="165" fontId="11" fillId="0" borderId="11" xfId="0" applyNumberFormat="1" applyFont="1" applyFill="1" applyBorder="1" applyAlignment="1" applyProtection="1">
      <alignment horizontal="center" vertical="top" wrapText="1"/>
      <protection locked="0"/>
    </xf>
    <xf numFmtId="165" fontId="11" fillId="0" borderId="0" xfId="0" applyNumberFormat="1" applyFont="1" applyFill="1" applyBorder="1" applyAlignment="1" applyProtection="1">
      <alignment horizontal="center" vertical="top" wrapText="1"/>
      <protection locked="0"/>
    </xf>
    <xf numFmtId="0" fontId="44" fillId="0" borderId="0" xfId="0" applyFont="1" applyFill="1" applyBorder="1" applyAlignment="1" applyProtection="1">
      <alignment horizontal="center" vertical="top"/>
      <protection locked="0"/>
    </xf>
    <xf numFmtId="0" fontId="10" fillId="0" borderId="0" xfId="0" applyFont="1" applyBorder="1" applyProtection="1">
      <protection locked="0"/>
    </xf>
    <xf numFmtId="0" fontId="7" fillId="0" borderId="41" xfId="0" applyFont="1" applyBorder="1" applyProtection="1">
      <protection locked="0"/>
    </xf>
    <xf numFmtId="0" fontId="7" fillId="0" borderId="26" xfId="0" applyFont="1" applyBorder="1" applyProtection="1">
      <protection locked="0"/>
    </xf>
    <xf numFmtId="0" fontId="7" fillId="0" borderId="68" xfId="0" applyFont="1" applyBorder="1" applyProtection="1">
      <protection locked="0"/>
    </xf>
    <xf numFmtId="0" fontId="43" fillId="0" borderId="0" xfId="0" applyFont="1" applyFill="1" applyBorder="1" applyProtection="1">
      <protection locked="0"/>
    </xf>
    <xf numFmtId="0" fontId="7" fillId="0" borderId="1" xfId="0" applyFont="1" applyFill="1" applyBorder="1" applyProtection="1">
      <protection locked="0"/>
    </xf>
    <xf numFmtId="0" fontId="7" fillId="0" borderId="35" xfId="0" applyFont="1" applyBorder="1" applyProtection="1">
      <protection locked="0"/>
    </xf>
    <xf numFmtId="0" fontId="8" fillId="0" borderId="1" xfId="0" applyFont="1" applyFill="1" applyBorder="1" applyProtection="1">
      <protection locked="0"/>
    </xf>
    <xf numFmtId="0" fontId="11" fillId="0" borderId="0"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7" fillId="0" borderId="6" xfId="0" applyFont="1" applyBorder="1" applyProtection="1">
      <protection locked="0"/>
    </xf>
    <xf numFmtId="0" fontId="7" fillId="0" borderId="0" xfId="0" applyFont="1" applyAlignment="1" applyProtection="1">
      <alignment horizontal="right"/>
      <protection locked="0"/>
    </xf>
    <xf numFmtId="0" fontId="10" fillId="0" borderId="12" xfId="0" applyFont="1" applyBorder="1" applyAlignment="1" applyProtection="1">
      <alignment horizontal="center"/>
      <protection locked="0"/>
    </xf>
    <xf numFmtId="0" fontId="10" fillId="3" borderId="12" xfId="0" applyFont="1" applyFill="1" applyBorder="1" applyAlignment="1" applyProtection="1">
      <alignment horizontal="center"/>
      <protection locked="0"/>
    </xf>
    <xf numFmtId="0" fontId="10" fillId="0" borderId="6" xfId="0" applyFont="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0" borderId="6" xfId="0" applyFont="1" applyBorder="1" applyProtection="1">
      <protection locked="0"/>
    </xf>
    <xf numFmtId="0" fontId="10" fillId="3" borderId="6" xfId="0" applyFont="1" applyFill="1" applyBorder="1" applyProtection="1">
      <protection locked="0"/>
    </xf>
    <xf numFmtId="0" fontId="10" fillId="0" borderId="3" xfId="0" applyFont="1" applyFill="1" applyBorder="1" applyProtection="1">
      <protection locked="0"/>
    </xf>
    <xf numFmtId="0" fontId="10" fillId="0" borderId="11" xfId="0" applyFont="1" applyBorder="1" applyAlignment="1" applyProtection="1">
      <alignment horizontal="center"/>
      <protection locked="0"/>
    </xf>
    <xf numFmtId="0" fontId="10" fillId="3" borderId="11" xfId="0" applyFont="1" applyFill="1" applyBorder="1" applyAlignment="1" applyProtection="1">
      <alignment horizontal="center"/>
      <protection locked="0"/>
    </xf>
    <xf numFmtId="165" fontId="10" fillId="0" borderId="34" xfId="0" applyNumberFormat="1" applyFont="1" applyFill="1" applyBorder="1" applyAlignment="1" applyProtection="1">
      <alignment horizontal="center"/>
      <protection locked="0"/>
    </xf>
    <xf numFmtId="0" fontId="7" fillId="0" borderId="12" xfId="0" applyFont="1" applyBorder="1" applyProtection="1">
      <protection locked="0"/>
    </xf>
    <xf numFmtId="0" fontId="10" fillId="4" borderId="4" xfId="0" applyFont="1" applyFill="1" applyBorder="1" applyProtection="1">
      <protection locked="0"/>
    </xf>
    <xf numFmtId="0" fontId="45" fillId="0" borderId="0" xfId="0" applyFont="1" applyProtection="1">
      <protection locked="0"/>
    </xf>
    <xf numFmtId="0" fontId="22" fillId="0" borderId="0" xfId="0" applyFont="1" applyFill="1" applyBorder="1" applyProtection="1">
      <protection locked="0"/>
    </xf>
    <xf numFmtId="0" fontId="10" fillId="3" borderId="4" xfId="0" applyFont="1" applyFill="1" applyBorder="1" applyAlignment="1" applyProtection="1">
      <alignment horizontal="left"/>
      <protection locked="0"/>
    </xf>
    <xf numFmtId="0" fontId="0" fillId="3" borderId="10" xfId="0" applyFill="1" applyBorder="1" applyAlignment="1" applyProtection="1">
      <protection locked="0"/>
    </xf>
    <xf numFmtId="0" fontId="7" fillId="0" borderId="8" xfId="0" applyFont="1" applyBorder="1" applyProtection="1">
      <protection locked="0"/>
    </xf>
    <xf numFmtId="0" fontId="10" fillId="0" borderId="0" xfId="0" applyFont="1" applyProtection="1">
      <protection locked="0"/>
    </xf>
    <xf numFmtId="0" fontId="7" fillId="0" borderId="2" xfId="0" applyFont="1" applyBorder="1" applyProtection="1">
      <protection locked="0"/>
    </xf>
    <xf numFmtId="0" fontId="8" fillId="0" borderId="6" xfId="0" applyFont="1" applyBorder="1" applyAlignment="1" applyProtection="1">
      <alignment horizontal="right"/>
      <protection locked="0"/>
    </xf>
    <xf numFmtId="0" fontId="8" fillId="0" borderId="6" xfId="0" applyFont="1" applyBorder="1" applyAlignment="1" applyProtection="1">
      <alignment horizontal="center"/>
      <protection locked="0"/>
    </xf>
    <xf numFmtId="0" fontId="10" fillId="0" borderId="6" xfId="0" applyFont="1" applyBorder="1" applyAlignment="1" applyProtection="1">
      <alignment horizontal="right"/>
      <protection locked="0"/>
    </xf>
    <xf numFmtId="0" fontId="47" fillId="0" borderId="6" xfId="0" applyFont="1" applyBorder="1" applyAlignment="1" applyProtection="1">
      <alignment horizontal="center"/>
      <protection locked="0"/>
    </xf>
    <xf numFmtId="0" fontId="10" fillId="0" borderId="3" xfId="0" applyFont="1" applyBorder="1" applyProtection="1">
      <protection locked="0"/>
    </xf>
    <xf numFmtId="0" fontId="10" fillId="0" borderId="3" xfId="0" applyFont="1" applyBorder="1" applyAlignment="1" applyProtection="1">
      <alignment horizontal="center"/>
      <protection locked="0"/>
    </xf>
    <xf numFmtId="0" fontId="10" fillId="0" borderId="11" xfId="0" applyFont="1" applyBorder="1" applyAlignment="1" applyProtection="1">
      <alignment horizontal="right"/>
      <protection locked="0"/>
    </xf>
    <xf numFmtId="0" fontId="10" fillId="0" borderId="6" xfId="0" applyFont="1" applyFill="1" applyBorder="1" applyProtection="1">
      <protection locked="0"/>
    </xf>
    <xf numFmtId="0" fontId="10" fillId="3" borderId="2" xfId="0" applyFont="1" applyFill="1" applyBorder="1" applyProtection="1">
      <protection locked="0"/>
    </xf>
    <xf numFmtId="0" fontId="10" fillId="3" borderId="13" xfId="0" applyFont="1" applyFill="1" applyBorder="1" applyProtection="1">
      <protection locked="0"/>
    </xf>
    <xf numFmtId="0" fontId="7" fillId="3" borderId="13" xfId="0" applyFont="1" applyFill="1" applyBorder="1" applyProtection="1">
      <protection locked="0"/>
    </xf>
    <xf numFmtId="0" fontId="10" fillId="3" borderId="12" xfId="0" applyFont="1" applyFill="1" applyBorder="1" applyAlignment="1" applyProtection="1">
      <protection locked="0"/>
    </xf>
    <xf numFmtId="0" fontId="10" fillId="3" borderId="1" xfId="0" applyFont="1" applyFill="1" applyBorder="1" applyProtection="1">
      <protection locked="0"/>
    </xf>
    <xf numFmtId="0" fontId="10" fillId="3" borderId="0" xfId="0" applyFont="1" applyFill="1" applyBorder="1" applyProtection="1">
      <protection locked="0"/>
    </xf>
    <xf numFmtId="0" fontId="10" fillId="3" borderId="0" xfId="0" applyFont="1" applyFill="1" applyProtection="1">
      <protection locked="0"/>
    </xf>
    <xf numFmtId="0" fontId="7" fillId="3" borderId="0" xfId="0" applyFont="1" applyFill="1" applyProtection="1">
      <protection locked="0"/>
    </xf>
    <xf numFmtId="0" fontId="7" fillId="3" borderId="0" xfId="0" applyFont="1" applyFill="1" applyBorder="1" applyProtection="1">
      <protection locked="0"/>
    </xf>
    <xf numFmtId="0" fontId="10" fillId="3" borderId="6" xfId="0" applyFont="1" applyFill="1" applyBorder="1" applyAlignment="1" applyProtection="1">
      <protection locked="0"/>
    </xf>
    <xf numFmtId="0" fontId="7" fillId="3" borderId="5" xfId="0" applyFont="1" applyFill="1" applyBorder="1" applyProtection="1">
      <protection locked="0"/>
    </xf>
    <xf numFmtId="0" fontId="10" fillId="3" borderId="5" xfId="0" applyFont="1" applyFill="1" applyBorder="1" applyProtection="1">
      <protection locked="0"/>
    </xf>
    <xf numFmtId="0" fontId="10" fillId="0" borderId="4" xfId="0" applyFont="1" applyBorder="1" applyAlignment="1" applyProtection="1">
      <alignment wrapText="1"/>
      <protection locked="0"/>
    </xf>
    <xf numFmtId="0" fontId="10" fillId="0" borderId="15" xfId="0" applyFont="1" applyBorder="1" applyAlignment="1" applyProtection="1">
      <alignment wrapText="1"/>
      <protection locked="0"/>
    </xf>
    <xf numFmtId="0" fontId="10" fillId="0" borderId="8" xfId="0" applyFont="1" applyBorder="1" applyAlignment="1" applyProtection="1">
      <alignment wrapText="1"/>
      <protection locked="0"/>
    </xf>
    <xf numFmtId="0" fontId="10" fillId="0" borderId="10" xfId="0" applyFont="1" applyBorder="1" applyAlignment="1" applyProtection="1">
      <alignment wrapText="1"/>
      <protection locked="0"/>
    </xf>
    <xf numFmtId="0" fontId="10" fillId="3" borderId="8" xfId="0" applyFont="1" applyFill="1" applyBorder="1" applyAlignment="1" applyProtection="1">
      <alignment horizontal="center" wrapText="1"/>
      <protection locked="0"/>
    </xf>
    <xf numFmtId="0" fontId="7" fillId="0" borderId="3" xfId="0" applyFont="1" applyBorder="1" applyProtection="1">
      <protection locked="0"/>
    </xf>
    <xf numFmtId="0" fontId="7" fillId="0" borderId="15" xfId="0" applyFont="1" applyBorder="1" applyProtection="1">
      <protection locked="0"/>
    </xf>
    <xf numFmtId="0" fontId="7" fillId="0" borderId="11" xfId="0" applyFont="1" applyBorder="1" applyProtection="1">
      <protection locked="0"/>
    </xf>
    <xf numFmtId="0" fontId="10" fillId="0" borderId="2" xfId="0" applyFont="1" applyBorder="1" applyProtection="1">
      <protection locked="0"/>
    </xf>
    <xf numFmtId="0" fontId="10" fillId="0" borderId="13" xfId="0" applyFont="1" applyBorder="1" applyProtection="1">
      <protection locked="0"/>
    </xf>
    <xf numFmtId="0" fontId="7" fillId="0" borderId="14" xfId="0" applyFont="1" applyBorder="1" applyProtection="1">
      <protection locked="0"/>
    </xf>
    <xf numFmtId="0" fontId="10" fillId="0" borderId="14" xfId="0" applyFont="1" applyBorder="1" applyAlignment="1" applyProtection="1">
      <protection locked="0"/>
    </xf>
    <xf numFmtId="0" fontId="10" fillId="0" borderId="12" xfId="0" applyFont="1" applyBorder="1" applyAlignment="1" applyProtection="1">
      <protection locked="0"/>
    </xf>
    <xf numFmtId="0" fontId="7" fillId="0" borderId="9" xfId="0" applyFont="1" applyBorder="1" applyProtection="1">
      <protection locked="0"/>
    </xf>
    <xf numFmtId="0" fontId="10" fillId="0" borderId="9" xfId="0" applyFont="1" applyBorder="1" applyAlignment="1" applyProtection="1">
      <protection locked="0"/>
    </xf>
    <xf numFmtId="0" fontId="10" fillId="0" borderId="6" xfId="0" applyFont="1" applyBorder="1" applyAlignment="1" applyProtection="1">
      <protection locked="0"/>
    </xf>
    <xf numFmtId="0" fontId="7" fillId="0" borderId="34" xfId="0" applyFont="1" applyBorder="1" applyProtection="1">
      <protection locked="0"/>
    </xf>
    <xf numFmtId="0" fontId="10" fillId="0" borderId="9" xfId="0" applyFont="1" applyBorder="1" applyProtection="1">
      <protection locked="0"/>
    </xf>
    <xf numFmtId="0" fontId="10" fillId="0" borderId="34" xfId="0" applyFont="1" applyBorder="1" applyProtection="1">
      <protection locked="0"/>
    </xf>
    <xf numFmtId="0" fontId="10" fillId="0" borderId="11" xfId="0" applyFont="1" applyBorder="1" applyAlignment="1" applyProtection="1">
      <alignment wrapText="1"/>
      <protection locked="0"/>
    </xf>
    <xf numFmtId="0" fontId="10" fillId="0" borderId="5" xfId="0" applyFont="1" applyBorder="1" applyAlignment="1" applyProtection="1">
      <alignment wrapText="1"/>
      <protection locked="0"/>
    </xf>
    <xf numFmtId="0" fontId="10" fillId="0" borderId="3" xfId="0" applyFont="1" applyBorder="1" applyAlignment="1" applyProtection="1">
      <alignment wrapText="1"/>
      <protection locked="0"/>
    </xf>
    <xf numFmtId="0" fontId="10" fillId="0" borderId="15" xfId="0" applyFont="1" applyBorder="1" applyAlignment="1" applyProtection="1">
      <alignment horizontal="center" wrapText="1"/>
      <protection locked="0"/>
    </xf>
    <xf numFmtId="0" fontId="7" fillId="0" borderId="9" xfId="0" applyFont="1" applyBorder="1" applyAlignment="1" applyProtection="1">
      <alignment horizontal="center"/>
      <protection locked="0"/>
    </xf>
    <xf numFmtId="0" fontId="7" fillId="0" borderId="9" xfId="0" applyFont="1" applyBorder="1" applyAlignment="1" applyProtection="1">
      <protection locked="0"/>
    </xf>
    <xf numFmtId="0" fontId="7" fillId="0" borderId="34" xfId="0" applyFont="1" applyBorder="1" applyAlignment="1" applyProtection="1">
      <alignment horizontal="center"/>
      <protection locked="0"/>
    </xf>
    <xf numFmtId="0" fontId="7" fillId="0" borderId="34" xfId="0" applyFont="1" applyBorder="1" applyAlignment="1" applyProtection="1">
      <protection locked="0"/>
    </xf>
    <xf numFmtId="0" fontId="10" fillId="0" borderId="0" xfId="0" applyFont="1" applyFill="1" applyBorder="1" applyAlignment="1" applyProtection="1">
      <alignment wrapText="1"/>
      <protection locked="0"/>
    </xf>
    <xf numFmtId="0" fontId="10" fillId="0" borderId="4" xfId="0" applyFont="1" applyFill="1" applyBorder="1" applyAlignment="1" applyProtection="1">
      <protection locked="0"/>
    </xf>
    <xf numFmtId="0" fontId="0" fillId="0" borderId="10" xfId="0" applyBorder="1" applyAlignment="1" applyProtection="1">
      <protection locked="0"/>
    </xf>
    <xf numFmtId="0" fontId="0" fillId="0" borderId="15" xfId="0" applyBorder="1" applyAlignment="1" applyProtection="1">
      <protection locked="0"/>
    </xf>
    <xf numFmtId="0" fontId="29" fillId="0" borderId="0" xfId="0" applyFont="1" applyFill="1" applyBorder="1" applyProtection="1">
      <protection locked="0"/>
    </xf>
    <xf numFmtId="0" fontId="0" fillId="0" borderId="0" xfId="0" applyBorder="1" applyAlignment="1" applyProtection="1">
      <protection locked="0"/>
    </xf>
    <xf numFmtId="0" fontId="10" fillId="0" borderId="0" xfId="0" applyFont="1" applyFill="1" applyBorder="1" applyAlignment="1" applyProtection="1">
      <protection locked="0"/>
    </xf>
    <xf numFmtId="1" fontId="10" fillId="0" borderId="0" xfId="0" applyNumberFormat="1"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8" xfId="0" applyFont="1" applyFill="1" applyBorder="1" applyProtection="1">
      <protection locked="0"/>
    </xf>
    <xf numFmtId="0" fontId="29" fillId="0" borderId="0" xfId="0" applyFont="1" applyFill="1" applyProtection="1">
      <protection locked="0"/>
    </xf>
    <xf numFmtId="0" fontId="66" fillId="0" borderId="4" xfId="0" applyFont="1" applyFill="1" applyBorder="1" applyAlignment="1" applyProtection="1">
      <protection locked="0"/>
    </xf>
    <xf numFmtId="0" fontId="5" fillId="0" borderId="10" xfId="0" applyFont="1" applyBorder="1" applyAlignment="1" applyProtection="1">
      <protection locked="0"/>
    </xf>
    <xf numFmtId="0" fontId="5" fillId="0" borderId="15" xfId="0" applyFont="1" applyBorder="1" applyAlignment="1" applyProtection="1">
      <protection locked="0"/>
    </xf>
    <xf numFmtId="0" fontId="7" fillId="0" borderId="8" xfId="0" applyFont="1" applyBorder="1" applyAlignment="1" applyProtection="1">
      <protection locked="0"/>
    </xf>
    <xf numFmtId="0" fontId="50" fillId="0" borderId="0" xfId="0" applyFont="1" applyFill="1" applyProtection="1">
      <protection locked="0"/>
    </xf>
    <xf numFmtId="0" fontId="68" fillId="0" borderId="0" xfId="0" applyFont="1" applyFill="1" applyProtection="1">
      <protection locked="0"/>
    </xf>
    <xf numFmtId="0" fontId="56" fillId="0" borderId="0" xfId="0" applyFont="1" applyFill="1" applyProtection="1">
      <protection locked="0"/>
    </xf>
    <xf numFmtId="0" fontId="10" fillId="0" borderId="15" xfId="0" applyFont="1" applyBorder="1" applyProtection="1">
      <protection locked="0"/>
    </xf>
    <xf numFmtId="0" fontId="66" fillId="0" borderId="8" xfId="0" applyFont="1" applyBorder="1" applyAlignment="1" applyProtection="1">
      <alignment horizontal="center" wrapText="1"/>
      <protection locked="0"/>
    </xf>
    <xf numFmtId="0" fontId="7" fillId="4" borderId="15" xfId="0" applyFont="1" applyFill="1" applyBorder="1" applyProtection="1">
      <protection locked="0"/>
    </xf>
    <xf numFmtId="0" fontId="46" fillId="0" borderId="0" xfId="0" applyFont="1" applyFill="1" applyBorder="1" applyAlignment="1" applyProtection="1">
      <alignment horizontal="left" wrapText="1"/>
      <protection locked="0"/>
    </xf>
    <xf numFmtId="0" fontId="57" fillId="0" borderId="0" xfId="0" applyFont="1" applyFill="1" applyProtection="1">
      <protection locked="0"/>
    </xf>
    <xf numFmtId="0" fontId="7" fillId="0" borderId="12"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10" fillId="0" borderId="11" xfId="0" applyFont="1" applyFill="1" applyBorder="1" applyAlignment="1" applyProtection="1">
      <alignment horizontal="center"/>
      <protection locked="0"/>
    </xf>
    <xf numFmtId="0" fontId="50" fillId="0" borderId="0" xfId="0" applyFont="1" applyFill="1" applyBorder="1" applyAlignment="1" applyProtection="1">
      <alignment horizontal="left" wrapText="1"/>
      <protection locked="0"/>
    </xf>
    <xf numFmtId="0" fontId="10" fillId="0" borderId="14" xfId="0" applyFont="1" applyFill="1" applyBorder="1" applyProtection="1">
      <protection locked="0"/>
    </xf>
    <xf numFmtId="0" fontId="10" fillId="0" borderId="9" xfId="0" applyFont="1" applyFill="1" applyBorder="1" applyProtection="1">
      <protection locked="0"/>
    </xf>
    <xf numFmtId="0" fontId="10" fillId="0" borderId="34" xfId="0" applyFont="1" applyFill="1" applyBorder="1" applyProtection="1">
      <protection locked="0"/>
    </xf>
    <xf numFmtId="0" fontId="46" fillId="0" borderId="0" xfId="0" applyFont="1" applyFill="1" applyProtection="1">
      <protection locked="0"/>
    </xf>
    <xf numFmtId="0" fontId="47" fillId="0" borderId="0" xfId="0" applyFont="1" applyProtection="1">
      <protection locked="0"/>
    </xf>
    <xf numFmtId="49" fontId="7" fillId="0" borderId="0" xfId="0" applyNumberFormat="1" applyFont="1" applyFill="1" applyBorder="1" applyProtection="1">
      <protection locked="0"/>
    </xf>
    <xf numFmtId="0" fontId="10" fillId="0" borderId="12" xfId="0" applyFont="1" applyBorder="1" applyProtection="1">
      <protection locked="0"/>
    </xf>
    <xf numFmtId="0" fontId="10" fillId="0" borderId="3" xfId="0" applyFont="1" applyFill="1" applyBorder="1" applyAlignment="1" applyProtection="1">
      <alignment wrapText="1"/>
      <protection locked="0"/>
    </xf>
    <xf numFmtId="0" fontId="10" fillId="0" borderId="11" xfId="0" applyFont="1" applyBorder="1" applyAlignment="1" applyProtection="1">
      <alignment horizontal="center" wrapText="1"/>
      <protection locked="0"/>
    </xf>
    <xf numFmtId="0" fontId="7" fillId="0" borderId="2" xfId="0" applyFont="1" applyFill="1" applyBorder="1" applyProtection="1">
      <protection locked="0"/>
    </xf>
    <xf numFmtId="0" fontId="7" fillId="0" borderId="12" xfId="0" applyFont="1" applyFill="1" applyBorder="1" applyProtection="1">
      <protection locked="0"/>
    </xf>
    <xf numFmtId="0" fontId="7" fillId="0" borderId="6" xfId="0" applyFont="1" applyFill="1" applyBorder="1" applyProtection="1">
      <protection locked="0"/>
    </xf>
    <xf numFmtId="0" fontId="10" fillId="4" borderId="4" xfId="0" applyFont="1" applyFill="1" applyBorder="1" applyAlignment="1" applyProtection="1">
      <alignment wrapText="1"/>
      <protection locked="0"/>
    </xf>
    <xf numFmtId="0" fontId="7" fillId="0" borderId="39" xfId="0" applyFont="1" applyFill="1" applyBorder="1" applyProtection="1">
      <protection locked="0"/>
    </xf>
    <xf numFmtId="0" fontId="7" fillId="0" borderId="80" xfId="0" applyFont="1" applyBorder="1" applyProtection="1">
      <protection locked="0"/>
    </xf>
    <xf numFmtId="0" fontId="7" fillId="0" borderId="79" xfId="0" applyFont="1" applyFill="1" applyBorder="1" applyProtection="1">
      <protection locked="0"/>
    </xf>
    <xf numFmtId="0" fontId="46" fillId="0" borderId="0" xfId="0" applyFont="1" applyFill="1" applyAlignment="1" applyProtection="1">
      <alignment horizontal="left"/>
      <protection locked="0"/>
    </xf>
    <xf numFmtId="0" fontId="46" fillId="0" borderId="0" xfId="0" applyFont="1" applyFill="1" applyAlignment="1" applyProtection="1">
      <alignment horizontal="left" wrapText="1"/>
      <protection locked="0"/>
    </xf>
    <xf numFmtId="0" fontId="29" fillId="0" borderId="0" xfId="0" applyFont="1" applyFill="1" applyAlignment="1" applyProtection="1">
      <alignment horizontal="left"/>
      <protection locked="0"/>
    </xf>
    <xf numFmtId="0" fontId="66" fillId="0" borderId="3" xfId="0" applyFont="1" applyFill="1" applyBorder="1" applyAlignment="1" applyProtection="1">
      <alignment wrapText="1"/>
      <protection locked="0"/>
    </xf>
    <xf numFmtId="0" fontId="10" fillId="0" borderId="14" xfId="0" applyFont="1" applyBorder="1" applyProtection="1">
      <protection locked="0"/>
    </xf>
    <xf numFmtId="0" fontId="10" fillId="0" borderId="14" xfId="0" applyFont="1" applyBorder="1" applyAlignment="1" applyProtection="1">
      <alignment horizontal="center"/>
      <protection locked="0"/>
    </xf>
    <xf numFmtId="0" fontId="10" fillId="0" borderId="9" xfId="0" applyFont="1" applyBorder="1" applyAlignment="1" applyProtection="1">
      <alignment horizontal="center"/>
      <protection locked="0"/>
    </xf>
    <xf numFmtId="14" fontId="10" fillId="0" borderId="6" xfId="0" applyNumberFormat="1" applyFont="1" applyBorder="1" applyAlignment="1" applyProtection="1">
      <alignment horizontal="center"/>
      <protection locked="0"/>
    </xf>
    <xf numFmtId="14" fontId="10" fillId="0" borderId="9" xfId="0" applyNumberFormat="1" applyFont="1" applyBorder="1" applyAlignment="1" applyProtection="1">
      <alignment horizontal="center"/>
      <protection locked="0"/>
    </xf>
    <xf numFmtId="14" fontId="47" fillId="0" borderId="11" xfId="0" applyNumberFormat="1" applyFont="1" applyBorder="1" applyAlignment="1" applyProtection="1">
      <alignment horizontal="center"/>
      <protection locked="0"/>
    </xf>
    <xf numFmtId="0" fontId="7" fillId="0" borderId="4" xfId="0" applyFont="1" applyBorder="1" applyProtection="1">
      <protection locked="0"/>
    </xf>
    <xf numFmtId="0" fontId="7" fillId="0" borderId="0" xfId="0" applyFont="1" applyAlignment="1" applyProtection="1">
      <alignment horizontal="right" wrapText="1"/>
      <protection locked="0"/>
    </xf>
    <xf numFmtId="0" fontId="7" fillId="0" borderId="0" xfId="0" applyFont="1" applyAlignment="1" applyProtection="1">
      <alignment horizontal="center"/>
      <protection locked="0"/>
    </xf>
    <xf numFmtId="0" fontId="7" fillId="0" borderId="0" xfId="0" applyFont="1" applyFill="1" applyAlignment="1" applyProtection="1">
      <alignment horizontal="center"/>
      <protection locked="0"/>
    </xf>
    <xf numFmtId="0" fontId="8" fillId="0" borderId="0" xfId="0" applyFont="1" applyBorder="1" applyProtection="1">
      <protection locked="0"/>
    </xf>
    <xf numFmtId="0" fontId="10" fillId="0" borderId="12" xfId="0" applyFont="1" applyBorder="1" applyAlignment="1" applyProtection="1">
      <alignment horizontal="center" wrapText="1"/>
      <protection locked="0"/>
    </xf>
    <xf numFmtId="0" fontId="23" fillId="0" borderId="0" xfId="0" applyFont="1" applyProtection="1">
      <protection locked="0"/>
    </xf>
    <xf numFmtId="0" fontId="6" fillId="0" borderId="0" xfId="8" applyFont="1" applyBorder="1" applyProtection="1">
      <protection locked="0"/>
    </xf>
    <xf numFmtId="0" fontId="5" fillId="0" borderId="0" xfId="8" applyProtection="1">
      <protection locked="0"/>
    </xf>
    <xf numFmtId="0" fontId="10" fillId="0" borderId="0" xfId="8" applyFont="1" applyBorder="1" applyProtection="1">
      <protection locked="0"/>
    </xf>
    <xf numFmtId="0" fontId="7" fillId="0" borderId="0" xfId="8" applyFont="1" applyBorder="1" applyProtection="1">
      <protection locked="0"/>
    </xf>
    <xf numFmtId="0" fontId="7" fillId="0" borderId="0" xfId="8" applyFont="1" applyProtection="1">
      <protection locked="0"/>
    </xf>
    <xf numFmtId="0" fontId="10" fillId="0" borderId="3" xfId="8" applyFont="1" applyBorder="1" applyProtection="1">
      <protection locked="0"/>
    </xf>
    <xf numFmtId="0" fontId="7" fillId="0" borderId="1" xfId="8" applyFont="1" applyBorder="1" applyProtection="1">
      <protection locked="0"/>
    </xf>
    <xf numFmtId="0" fontId="7" fillId="0" borderId="12" xfId="8" applyFont="1" applyBorder="1" applyProtection="1">
      <protection locked="0"/>
    </xf>
    <xf numFmtId="0" fontId="7" fillId="0" borderId="3" xfId="8" applyFont="1" applyBorder="1" applyProtection="1">
      <protection locked="0"/>
    </xf>
    <xf numFmtId="0" fontId="7" fillId="0" borderId="5" xfId="8" applyFont="1" applyBorder="1" applyProtection="1">
      <protection locked="0"/>
    </xf>
    <xf numFmtId="0" fontId="7" fillId="0" borderId="11" xfId="8" applyFont="1" applyBorder="1" applyProtection="1">
      <protection locked="0"/>
    </xf>
    <xf numFmtId="0" fontId="7" fillId="0" borderId="6" xfId="8" applyFont="1" applyBorder="1" applyProtection="1">
      <protection locked="0"/>
    </xf>
    <xf numFmtId="0" fontId="10" fillId="0" borderId="4" xfId="8" applyFont="1" applyBorder="1" applyProtection="1">
      <protection locked="0"/>
    </xf>
    <xf numFmtId="0" fontId="7" fillId="0" borderId="10" xfId="8" applyFont="1" applyBorder="1" applyProtection="1">
      <protection locked="0"/>
    </xf>
    <xf numFmtId="0" fontId="7" fillId="0" borderId="15" xfId="8" applyFont="1" applyBorder="1" applyProtection="1">
      <protection locked="0"/>
    </xf>
    <xf numFmtId="0" fontId="11" fillId="0" borderId="0" xfId="8" applyFont="1" applyAlignment="1" applyProtection="1">
      <alignment horizontal="right"/>
      <protection locked="0"/>
    </xf>
    <xf numFmtId="0" fontId="26" fillId="0" borderId="0" xfId="8" applyFont="1" applyProtection="1">
      <protection locked="0"/>
    </xf>
    <xf numFmtId="0" fontId="10" fillId="3" borderId="2" xfId="8" applyFont="1" applyFill="1" applyBorder="1" applyProtection="1">
      <protection locked="0"/>
    </xf>
    <xf numFmtId="0" fontId="11" fillId="3" borderId="13" xfId="8" applyFont="1" applyFill="1" applyBorder="1" applyProtection="1">
      <protection locked="0"/>
    </xf>
    <xf numFmtId="0" fontId="11" fillId="3" borderId="12" xfId="8" applyFont="1" applyFill="1" applyBorder="1" applyAlignment="1" applyProtection="1">
      <alignment horizontal="center"/>
      <protection locked="0"/>
    </xf>
    <xf numFmtId="0" fontId="7" fillId="0" borderId="0" xfId="8" applyFont="1" applyFill="1" applyProtection="1">
      <protection locked="0"/>
    </xf>
    <xf numFmtId="0" fontId="6" fillId="0" borderId="0" xfId="8" applyFont="1" applyFill="1" applyProtection="1">
      <protection locked="0"/>
    </xf>
    <xf numFmtId="0" fontId="11" fillId="3" borderId="0" xfId="8" applyFont="1" applyFill="1" applyProtection="1">
      <protection locked="0"/>
    </xf>
    <xf numFmtId="0" fontId="11" fillId="3" borderId="6" xfId="8" applyFont="1" applyFill="1" applyBorder="1" applyAlignment="1" applyProtection="1">
      <alignment horizontal="center"/>
      <protection locked="0"/>
    </xf>
    <xf numFmtId="0" fontId="10" fillId="3" borderId="3" xfId="8" applyFont="1" applyFill="1" applyBorder="1" applyProtection="1">
      <protection locked="0"/>
    </xf>
    <xf numFmtId="0" fontId="6" fillId="3" borderId="5" xfId="8" applyFont="1" applyFill="1" applyBorder="1" applyProtection="1">
      <protection locked="0"/>
    </xf>
    <xf numFmtId="0" fontId="11" fillId="3" borderId="11" xfId="8" applyFont="1" applyFill="1" applyBorder="1" applyAlignment="1" applyProtection="1">
      <alignment horizontal="center"/>
      <protection locked="0"/>
    </xf>
    <xf numFmtId="0" fontId="7" fillId="0" borderId="1" xfId="8" applyFont="1" applyFill="1" applyBorder="1" applyProtection="1">
      <protection locked="0"/>
    </xf>
    <xf numFmtId="0" fontId="6" fillId="0" borderId="6" xfId="8" applyFont="1" applyFill="1" applyBorder="1" applyAlignment="1" applyProtection="1">
      <protection locked="0"/>
    </xf>
    <xf numFmtId="0" fontId="7" fillId="0" borderId="3" xfId="8" applyFont="1" applyFill="1" applyBorder="1" applyProtection="1">
      <protection locked="0"/>
    </xf>
    <xf numFmtId="0" fontId="6" fillId="0" borderId="5" xfId="8" applyFont="1" applyFill="1" applyBorder="1" applyProtection="1">
      <protection locked="0"/>
    </xf>
    <xf numFmtId="0" fontId="6" fillId="0" borderId="0" xfId="8" applyFont="1" applyFill="1" applyBorder="1" applyProtection="1">
      <protection locked="0"/>
    </xf>
    <xf numFmtId="0" fontId="10" fillId="0" borderId="4" xfId="8" applyFont="1" applyFill="1" applyBorder="1" applyProtection="1">
      <protection locked="0"/>
    </xf>
    <xf numFmtId="0" fontId="6" fillId="0" borderId="10" xfId="8" applyFont="1" applyFill="1" applyBorder="1" applyProtection="1">
      <protection locked="0"/>
    </xf>
    <xf numFmtId="0" fontId="11" fillId="4" borderId="8" xfId="8" applyFont="1" applyFill="1" applyBorder="1" applyProtection="1">
      <protection locked="0"/>
    </xf>
    <xf numFmtId="0" fontId="10" fillId="0" borderId="1" xfId="8" applyFont="1" applyFill="1" applyBorder="1" applyProtection="1">
      <protection locked="0"/>
    </xf>
    <xf numFmtId="0" fontId="6" fillId="0" borderId="6" xfId="8" applyFont="1" applyFill="1" applyBorder="1" applyAlignment="1" applyProtection="1">
      <alignment horizontal="center"/>
      <protection locked="0"/>
    </xf>
    <xf numFmtId="0" fontId="6" fillId="0" borderId="6" xfId="8" applyFont="1" applyFill="1" applyBorder="1" applyAlignment="1" applyProtection="1">
      <alignment horizontal="right"/>
      <protection locked="0"/>
    </xf>
    <xf numFmtId="16" fontId="7" fillId="0" borderId="1" xfId="8" applyNumberFormat="1" applyFont="1" applyFill="1" applyBorder="1" applyProtection="1">
      <protection locked="0"/>
    </xf>
    <xf numFmtId="0" fontId="6" fillId="0" borderId="6" xfId="8" applyFont="1" applyFill="1" applyBorder="1" applyProtection="1">
      <protection locked="0"/>
    </xf>
    <xf numFmtId="0" fontId="11" fillId="0" borderId="0" xfId="8" applyFont="1" applyFill="1" applyProtection="1">
      <protection locked="0"/>
    </xf>
    <xf numFmtId="0" fontId="7" fillId="0" borderId="37" xfId="8" applyFont="1" applyBorder="1" applyProtection="1">
      <protection locked="0"/>
    </xf>
    <xf numFmtId="0" fontId="6" fillId="0" borderId="45" xfId="8" applyFont="1" applyBorder="1" applyProtection="1">
      <protection locked="0"/>
    </xf>
    <xf numFmtId="0" fontId="11" fillId="0" borderId="49" xfId="8" applyFont="1" applyFill="1" applyBorder="1" applyAlignment="1" applyProtection="1">
      <protection locked="0"/>
    </xf>
    <xf numFmtId="0" fontId="28" fillId="0" borderId="0" xfId="8" applyFont="1" applyProtection="1">
      <protection locked="0"/>
    </xf>
    <xf numFmtId="0" fontId="6" fillId="0" borderId="5" xfId="8" applyFont="1" applyBorder="1" applyProtection="1">
      <protection locked="0"/>
    </xf>
    <xf numFmtId="0" fontId="11" fillId="0" borderId="11" xfId="8" applyFont="1" applyFill="1" applyBorder="1" applyAlignment="1" applyProtection="1">
      <protection locked="0"/>
    </xf>
    <xf numFmtId="0" fontId="6" fillId="0" borderId="12" xfId="8" applyFont="1" applyFill="1" applyBorder="1" applyAlignment="1" applyProtection="1">
      <alignment horizontal="center"/>
      <protection locked="0"/>
    </xf>
    <xf numFmtId="0" fontId="6" fillId="0" borderId="49" xfId="8" applyFont="1" applyFill="1" applyBorder="1" applyAlignment="1" applyProtection="1">
      <protection locked="0"/>
    </xf>
    <xf numFmtId="0" fontId="6" fillId="0" borderId="11" xfId="8" applyFont="1" applyFill="1" applyBorder="1" applyAlignment="1" applyProtection="1">
      <protection locked="0"/>
    </xf>
    <xf numFmtId="0" fontId="10" fillId="0" borderId="3" xfId="8" applyFont="1" applyFill="1" applyBorder="1" applyProtection="1">
      <protection locked="0"/>
    </xf>
    <xf numFmtId="0" fontId="6" fillId="0" borderId="0" xfId="8" applyFont="1" applyFill="1" applyAlignment="1" applyProtection="1">
      <alignment horizontal="right"/>
      <protection locked="0"/>
    </xf>
    <xf numFmtId="0" fontId="7" fillId="0" borderId="37" xfId="8" applyFont="1" applyFill="1" applyBorder="1" applyProtection="1">
      <protection locked="0"/>
    </xf>
    <xf numFmtId="0" fontId="6" fillId="0" borderId="45" xfId="8" applyFont="1" applyFill="1" applyBorder="1" applyProtection="1">
      <protection locked="0"/>
    </xf>
    <xf numFmtId="0" fontId="6" fillId="0" borderId="8" xfId="8" applyFont="1" applyFill="1" applyBorder="1" applyAlignment="1" applyProtection="1">
      <protection locked="0"/>
    </xf>
    <xf numFmtId="0" fontId="40" fillId="0" borderId="0" xfId="8" applyFont="1" applyFill="1" applyBorder="1" applyProtection="1">
      <protection locked="0"/>
    </xf>
    <xf numFmtId="0" fontId="6" fillId="0" borderId="0" xfId="8" applyFont="1" applyProtection="1">
      <protection locked="0"/>
    </xf>
    <xf numFmtId="0" fontId="71" fillId="3" borderId="0" xfId="8" applyFont="1" applyFill="1" applyBorder="1" applyProtection="1">
      <protection locked="0"/>
    </xf>
    <xf numFmtId="14" fontId="71" fillId="3" borderId="0" xfId="8" applyNumberFormat="1" applyFont="1" applyFill="1" applyBorder="1" applyProtection="1">
      <protection locked="0"/>
    </xf>
    <xf numFmtId="14" fontId="71" fillId="3" borderId="0" xfId="8" applyNumberFormat="1" applyFont="1" applyFill="1" applyBorder="1" applyAlignment="1" applyProtection="1">
      <alignment horizontal="center"/>
      <protection locked="0"/>
    </xf>
    <xf numFmtId="14" fontId="71" fillId="3" borderId="0" xfId="8" applyNumberFormat="1" applyFont="1" applyFill="1" applyBorder="1" applyAlignment="1" applyProtection="1">
      <alignment horizontal="left"/>
      <protection locked="0"/>
    </xf>
    <xf numFmtId="0" fontId="73" fillId="3" borderId="0" xfId="8" applyFont="1" applyFill="1" applyProtection="1">
      <protection locked="0"/>
    </xf>
    <xf numFmtId="0" fontId="73" fillId="0" borderId="0" xfId="8" applyFont="1" applyFill="1" applyBorder="1" applyProtection="1">
      <protection locked="0"/>
    </xf>
    <xf numFmtId="0" fontId="73" fillId="0" borderId="0" xfId="8" applyFont="1" applyFill="1" applyProtection="1">
      <protection locked="0"/>
    </xf>
    <xf numFmtId="164" fontId="10" fillId="4" borderId="8" xfId="5" applyFont="1" applyFill="1" applyBorder="1" applyProtection="1">
      <protection locked="0"/>
    </xf>
    <xf numFmtId="0" fontId="11" fillId="0" borderId="0" xfId="8" applyFont="1" applyFill="1" applyBorder="1" applyProtection="1">
      <protection locked="0"/>
    </xf>
    <xf numFmtId="0" fontId="11" fillId="0" borderId="0" xfId="8" applyFont="1" applyBorder="1" applyProtection="1">
      <protection locked="0"/>
    </xf>
    <xf numFmtId="0" fontId="11" fillId="3" borderId="0" xfId="8" applyFont="1" applyFill="1" applyBorder="1" applyProtection="1">
      <protection locked="0"/>
    </xf>
    <xf numFmtId="14" fontId="11" fillId="3" borderId="0" xfId="8" applyNumberFormat="1" applyFont="1" applyFill="1" applyBorder="1" applyProtection="1">
      <protection locked="0"/>
    </xf>
    <xf numFmtId="14" fontId="11" fillId="3" borderId="0" xfId="8" applyNumberFormat="1" applyFont="1" applyFill="1" applyBorder="1" applyAlignment="1" applyProtection="1">
      <alignment horizontal="center"/>
      <protection locked="0"/>
    </xf>
    <xf numFmtId="14" fontId="11" fillId="3" borderId="0" xfId="8" applyNumberFormat="1" applyFont="1" applyFill="1" applyBorder="1" applyAlignment="1" applyProtection="1">
      <alignment horizontal="left"/>
      <protection locked="0"/>
    </xf>
    <xf numFmtId="0" fontId="6" fillId="3" borderId="0" xfId="8" applyFont="1" applyFill="1" applyProtection="1">
      <protection locked="0"/>
    </xf>
    <xf numFmtId="0" fontId="6" fillId="0" borderId="0" xfId="8" applyFont="1" applyBorder="1" applyAlignment="1" applyProtection="1">
      <alignment wrapText="1"/>
      <protection locked="0"/>
    </xf>
    <xf numFmtId="0" fontId="10" fillId="0" borderId="37" xfId="8" applyFont="1" applyBorder="1" applyProtection="1">
      <protection locked="0"/>
    </xf>
    <xf numFmtId="0" fontId="11" fillId="0" borderId="45" xfId="8" applyFont="1" applyBorder="1" applyProtection="1">
      <protection locked="0"/>
    </xf>
    <xf numFmtId="14" fontId="11" fillId="0" borderId="45" xfId="8" applyNumberFormat="1" applyFont="1" applyBorder="1" applyProtection="1">
      <protection locked="0"/>
    </xf>
    <xf numFmtId="14" fontId="11" fillId="0" borderId="45" xfId="8" applyNumberFormat="1" applyFont="1" applyBorder="1" applyAlignment="1" applyProtection="1">
      <alignment horizontal="center"/>
      <protection locked="0"/>
    </xf>
    <xf numFmtId="1" fontId="11" fillId="0" borderId="37" xfId="8" quotePrefix="1" applyNumberFormat="1" applyFont="1" applyBorder="1" applyAlignment="1" applyProtection="1">
      <alignment horizontal="right"/>
      <protection locked="0"/>
    </xf>
    <xf numFmtId="1" fontId="11" fillId="0" borderId="49" xfId="8" quotePrefix="1" applyNumberFormat="1" applyFont="1" applyBorder="1" applyAlignment="1" applyProtection="1">
      <alignment horizontal="right"/>
      <protection locked="0"/>
    </xf>
    <xf numFmtId="1" fontId="11" fillId="0" borderId="49" xfId="8" quotePrefix="1" applyNumberFormat="1" applyFont="1" applyFill="1" applyBorder="1" applyAlignment="1" applyProtection="1">
      <alignment horizontal="right"/>
      <protection locked="0"/>
    </xf>
    <xf numFmtId="14" fontId="11" fillId="0" borderId="0" xfId="8" applyNumberFormat="1" applyFont="1" applyBorder="1" applyAlignment="1" applyProtection="1">
      <protection locked="0"/>
    </xf>
    <xf numFmtId="0" fontId="7" fillId="0" borderId="36" xfId="8" applyFont="1" applyBorder="1" applyProtection="1">
      <protection locked="0"/>
    </xf>
    <xf numFmtId="0" fontId="11" fillId="0" borderId="18" xfId="8" applyFont="1" applyBorder="1" applyProtection="1">
      <protection locked="0"/>
    </xf>
    <xf numFmtId="14" fontId="11" fillId="0" borderId="18" xfId="8" applyNumberFormat="1" applyFont="1" applyBorder="1" applyProtection="1">
      <protection locked="0"/>
    </xf>
    <xf numFmtId="14" fontId="11" fillId="0" borderId="18" xfId="8" applyNumberFormat="1" applyFont="1" applyBorder="1" applyAlignment="1" applyProtection="1">
      <alignment horizontal="center"/>
      <protection locked="0"/>
    </xf>
    <xf numFmtId="1" fontId="6" fillId="0" borderId="36" xfId="8" quotePrefix="1" applyNumberFormat="1" applyFont="1" applyBorder="1" applyAlignment="1" applyProtection="1">
      <alignment horizontal="right"/>
      <protection locked="0"/>
    </xf>
    <xf numFmtId="1" fontId="6" fillId="0" borderId="21" xfId="8" quotePrefix="1" applyNumberFormat="1" applyFont="1" applyBorder="1" applyAlignment="1" applyProtection="1">
      <alignment horizontal="right"/>
      <protection locked="0"/>
    </xf>
    <xf numFmtId="1" fontId="6" fillId="0" borderId="21" xfId="8" quotePrefix="1" applyNumberFormat="1" applyFont="1" applyFill="1" applyBorder="1" applyAlignment="1" applyProtection="1">
      <alignment horizontal="right"/>
      <protection locked="0"/>
    </xf>
    <xf numFmtId="0" fontId="10" fillId="0" borderId="36" xfId="8" applyFont="1" applyBorder="1" applyProtection="1">
      <protection locked="0"/>
    </xf>
    <xf numFmtId="1" fontId="11" fillId="0" borderId="36" xfId="8" quotePrefix="1" applyNumberFormat="1" applyFont="1" applyBorder="1" applyAlignment="1" applyProtection="1">
      <alignment horizontal="right"/>
      <protection locked="0"/>
    </xf>
    <xf numFmtId="1" fontId="11" fillId="0" borderId="21" xfId="8" quotePrefix="1" applyNumberFormat="1" applyFont="1" applyBorder="1" applyAlignment="1" applyProtection="1">
      <alignment horizontal="right"/>
      <protection locked="0"/>
    </xf>
    <xf numFmtId="1" fontId="11" fillId="0" borderId="21" xfId="8" quotePrefix="1" applyNumberFormat="1" applyFont="1" applyFill="1" applyBorder="1" applyAlignment="1" applyProtection="1">
      <alignment horizontal="right"/>
      <protection locked="0"/>
    </xf>
    <xf numFmtId="1" fontId="6" fillId="0" borderId="21" xfId="8" applyNumberFormat="1" applyFont="1" applyBorder="1" applyAlignment="1" applyProtection="1">
      <alignment horizontal="right"/>
      <protection locked="0"/>
    </xf>
    <xf numFmtId="1" fontId="6" fillId="0" borderId="21" xfId="8" applyNumberFormat="1" applyFont="1" applyFill="1" applyBorder="1" applyAlignment="1" applyProtection="1">
      <alignment horizontal="right"/>
      <protection locked="0"/>
    </xf>
    <xf numFmtId="0" fontId="7" fillId="0" borderId="38" xfId="8" applyFont="1" applyBorder="1" applyProtection="1">
      <protection locked="0"/>
    </xf>
    <xf numFmtId="0" fontId="11" fillId="0" borderId="83" xfId="8" applyFont="1" applyBorder="1" applyProtection="1">
      <protection locked="0"/>
    </xf>
    <xf numFmtId="14" fontId="11" fillId="0" borderId="83" xfId="8" applyNumberFormat="1" applyFont="1" applyBorder="1" applyProtection="1">
      <protection locked="0"/>
    </xf>
    <xf numFmtId="14" fontId="11" fillId="0" borderId="83" xfId="8" applyNumberFormat="1" applyFont="1" applyBorder="1" applyAlignment="1" applyProtection="1">
      <alignment horizontal="center"/>
      <protection locked="0"/>
    </xf>
    <xf numFmtId="1" fontId="6" fillId="0" borderId="39" xfId="8" quotePrefix="1" applyNumberFormat="1" applyFont="1" applyBorder="1" applyAlignment="1" applyProtection="1">
      <alignment horizontal="right"/>
      <protection locked="0"/>
    </xf>
    <xf numFmtId="1" fontId="6" fillId="0" borderId="79" xfId="8" applyNumberFormat="1" applyFont="1" applyBorder="1" applyAlignment="1" applyProtection="1">
      <alignment horizontal="right"/>
      <protection locked="0"/>
    </xf>
    <xf numFmtId="1" fontId="6" fillId="0" borderId="79" xfId="8" applyNumberFormat="1" applyFont="1" applyFill="1" applyBorder="1" applyAlignment="1" applyProtection="1">
      <alignment horizontal="right"/>
      <protection locked="0"/>
    </xf>
    <xf numFmtId="0" fontId="11" fillId="0" borderId="5" xfId="8" applyFont="1" applyBorder="1" applyProtection="1">
      <protection locked="0"/>
    </xf>
    <xf numFmtId="14" fontId="11" fillId="0" borderId="5" xfId="8" applyNumberFormat="1" applyFont="1" applyBorder="1" applyProtection="1">
      <protection locked="0"/>
    </xf>
    <xf numFmtId="14" fontId="11" fillId="0" borderId="5" xfId="8" applyNumberFormat="1" applyFont="1" applyBorder="1" applyAlignment="1" applyProtection="1">
      <alignment horizontal="center"/>
      <protection locked="0"/>
    </xf>
    <xf numFmtId="14" fontId="11" fillId="0" borderId="0" xfId="8" applyNumberFormat="1" applyFont="1" applyFill="1" applyBorder="1" applyAlignment="1" applyProtection="1">
      <protection locked="0"/>
    </xf>
    <xf numFmtId="1" fontId="6" fillId="0" borderId="8" xfId="8" quotePrefix="1" applyNumberFormat="1" applyFont="1" applyFill="1" applyBorder="1" applyAlignment="1" applyProtection="1">
      <alignment horizontal="right"/>
      <protection locked="0"/>
    </xf>
    <xf numFmtId="1" fontId="6" fillId="0" borderId="3" xfId="8" quotePrefix="1" applyNumberFormat="1" applyFont="1" applyFill="1" applyBorder="1" applyAlignment="1" applyProtection="1">
      <alignment horizontal="right"/>
      <protection locked="0"/>
    </xf>
    <xf numFmtId="1" fontId="6" fillId="0" borderId="11" xfId="8" quotePrefix="1" applyNumberFormat="1" applyFont="1" applyFill="1" applyBorder="1" applyAlignment="1" applyProtection="1">
      <alignment horizontal="right"/>
      <protection locked="0"/>
    </xf>
    <xf numFmtId="0" fontId="29" fillId="0" borderId="0" xfId="8" applyFont="1" applyBorder="1" applyProtection="1">
      <protection locked="0"/>
    </xf>
    <xf numFmtId="0" fontId="10" fillId="0" borderId="0" xfId="8" applyFont="1" applyBorder="1" applyAlignment="1" applyProtection="1">
      <alignment horizontal="right"/>
      <protection locked="0"/>
    </xf>
    <xf numFmtId="0" fontId="11" fillId="0" borderId="0" xfId="8" applyFont="1" applyFill="1" applyBorder="1" applyAlignment="1" applyProtection="1">
      <alignment horizontal="center" wrapText="1"/>
      <protection locked="0"/>
    </xf>
    <xf numFmtId="0" fontId="11" fillId="0" borderId="0" xfId="8" applyFont="1" applyFill="1" applyBorder="1" applyAlignment="1" applyProtection="1">
      <alignment wrapText="1"/>
      <protection locked="0"/>
    </xf>
    <xf numFmtId="0" fontId="10" fillId="0" borderId="2" xfId="8" applyFont="1" applyBorder="1" applyProtection="1">
      <protection locked="0"/>
    </xf>
    <xf numFmtId="0" fontId="11" fillId="0" borderId="13" xfId="8" applyFont="1" applyBorder="1" applyProtection="1">
      <protection locked="0"/>
    </xf>
    <xf numFmtId="14" fontId="11" fillId="0" borderId="13" xfId="8" applyNumberFormat="1" applyFont="1" applyBorder="1" applyProtection="1">
      <protection locked="0"/>
    </xf>
    <xf numFmtId="14" fontId="11" fillId="0" borderId="13" xfId="8" applyNumberFormat="1" applyFont="1" applyBorder="1" applyAlignment="1" applyProtection="1">
      <alignment horizontal="center"/>
      <protection locked="0"/>
    </xf>
    <xf numFmtId="1" fontId="11" fillId="0" borderId="12" xfId="8" quotePrefix="1" applyNumberFormat="1" applyFont="1" applyBorder="1" applyAlignment="1" applyProtection="1">
      <alignment horizontal="right"/>
      <protection locked="0"/>
    </xf>
    <xf numFmtId="1" fontId="11" fillId="0" borderId="0" xfId="8" quotePrefix="1" applyNumberFormat="1" applyFont="1" applyBorder="1" applyAlignment="1" applyProtection="1">
      <alignment horizontal="right"/>
      <protection locked="0"/>
    </xf>
    <xf numFmtId="1" fontId="11" fillId="0" borderId="0" xfId="8" quotePrefix="1" applyNumberFormat="1" applyFont="1" applyFill="1" applyBorder="1" applyAlignment="1" applyProtection="1">
      <alignment horizontal="right"/>
      <protection locked="0"/>
    </xf>
    <xf numFmtId="14" fontId="11" fillId="0" borderId="0" xfId="8" applyNumberFormat="1" applyFont="1" applyBorder="1" applyProtection="1">
      <protection locked="0"/>
    </xf>
    <xf numFmtId="14" fontId="11" fillId="0" borderId="0" xfId="8" applyNumberFormat="1" applyFont="1" applyBorder="1" applyAlignment="1" applyProtection="1">
      <alignment horizontal="center"/>
      <protection locked="0"/>
    </xf>
    <xf numFmtId="1" fontId="6" fillId="0" borderId="6" xfId="8" quotePrefix="1" applyNumberFormat="1" applyFont="1" applyBorder="1" applyAlignment="1" applyProtection="1">
      <alignment horizontal="right"/>
      <protection locked="0"/>
    </xf>
    <xf numFmtId="1" fontId="6" fillId="0" borderId="0" xfId="8" quotePrefix="1" applyNumberFormat="1" applyFont="1" applyBorder="1" applyAlignment="1" applyProtection="1">
      <alignment horizontal="right"/>
      <protection locked="0"/>
    </xf>
    <xf numFmtId="1" fontId="6" fillId="0" borderId="0" xfId="8" quotePrefix="1" applyNumberFormat="1" applyFont="1" applyFill="1" applyBorder="1" applyAlignment="1" applyProtection="1">
      <alignment horizontal="right"/>
      <protection locked="0"/>
    </xf>
    <xf numFmtId="1" fontId="6" fillId="0" borderId="12" xfId="8" quotePrefix="1" applyNumberFormat="1" applyFont="1" applyBorder="1" applyAlignment="1" applyProtection="1">
      <alignment horizontal="right"/>
      <protection locked="0"/>
    </xf>
    <xf numFmtId="1" fontId="6" fillId="0" borderId="0" xfId="8" applyNumberFormat="1" applyFont="1" applyBorder="1" applyAlignment="1" applyProtection="1">
      <alignment horizontal="right"/>
      <protection locked="0"/>
    </xf>
    <xf numFmtId="1" fontId="6" fillId="0" borderId="0" xfId="8" applyNumberFormat="1" applyFont="1" applyFill="1" applyBorder="1" applyAlignment="1" applyProtection="1">
      <alignment horizontal="right"/>
      <protection locked="0"/>
    </xf>
    <xf numFmtId="0" fontId="29" fillId="0" borderId="0" xfId="8" applyFont="1" applyFill="1" applyBorder="1" applyProtection="1">
      <protection locked="0"/>
    </xf>
    <xf numFmtId="0" fontId="66" fillId="0" borderId="0" xfId="0" applyFont="1" applyProtection="1">
      <protection locked="0"/>
    </xf>
    <xf numFmtId="0" fontId="10" fillId="0" borderId="34" xfId="0" applyFont="1" applyBorder="1" applyAlignment="1" applyProtection="1">
      <alignment horizontal="center"/>
      <protection locked="0"/>
    </xf>
    <xf numFmtId="0" fontId="10" fillId="0" borderId="15" xfId="0" applyFont="1" applyFill="1" applyBorder="1" applyAlignment="1" applyProtection="1">
      <alignment horizontal="center" wrapText="1"/>
      <protection locked="0"/>
    </xf>
    <xf numFmtId="0" fontId="10" fillId="0" borderId="4" xfId="0" applyFont="1" applyFill="1" applyBorder="1" applyAlignment="1" applyProtection="1">
      <alignment horizontal="center" wrapText="1"/>
      <protection locked="0"/>
    </xf>
    <xf numFmtId="0" fontId="10" fillId="0" borderId="3" xfId="0" applyFont="1" applyBorder="1" applyAlignment="1" applyProtection="1">
      <protection locked="0"/>
    </xf>
    <xf numFmtId="0" fontId="10" fillId="0" borderId="5" xfId="0" applyFont="1" applyBorder="1" applyAlignment="1" applyProtection="1">
      <protection locked="0"/>
    </xf>
    <xf numFmtId="1" fontId="10" fillId="0" borderId="8" xfId="0" applyNumberFormat="1" applyFont="1" applyFill="1" applyBorder="1" applyProtection="1">
      <protection locked="0"/>
    </xf>
    <xf numFmtId="1" fontId="10" fillId="4" borderId="11" xfId="0" applyNumberFormat="1" applyFont="1" applyFill="1" applyBorder="1" applyProtection="1">
      <protection locked="0"/>
    </xf>
    <xf numFmtId="0" fontId="10" fillId="0" borderId="2" xfId="0" applyFont="1" applyBorder="1" applyAlignment="1" applyProtection="1">
      <alignment horizontal="left"/>
      <protection locked="0"/>
    </xf>
    <xf numFmtId="0" fontId="10" fillId="0" borderId="13" xfId="0" applyFont="1" applyBorder="1" applyAlignment="1" applyProtection="1">
      <alignment horizontal="left"/>
      <protection locked="0"/>
    </xf>
    <xf numFmtId="0" fontId="10" fillId="0" borderId="12" xfId="0" applyNumberFormat="1" applyFont="1" applyFill="1" applyBorder="1" applyProtection="1">
      <protection locked="0"/>
    </xf>
    <xf numFmtId="0" fontId="7" fillId="0" borderId="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11" xfId="0" applyFont="1" applyFill="1" applyBorder="1" applyProtection="1">
      <protection locked="0"/>
    </xf>
    <xf numFmtId="0" fontId="10" fillId="0" borderId="11" xfId="0" applyNumberFormat="1" applyFont="1" applyFill="1" applyBorder="1" applyProtection="1">
      <protection locked="0"/>
    </xf>
    <xf numFmtId="0" fontId="10" fillId="0" borderId="0" xfId="0" applyFont="1" applyBorder="1" applyAlignment="1" applyProtection="1">
      <alignment horizontal="left"/>
      <protection locked="0"/>
    </xf>
    <xf numFmtId="0" fontId="10" fillId="0" borderId="6" xfId="0" applyNumberFormat="1" applyFont="1" applyFill="1" applyBorder="1" applyProtection="1">
      <protection locked="0"/>
    </xf>
    <xf numFmtId="0" fontId="7" fillId="0" borderId="1"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4" xfId="0" applyFont="1" applyBorder="1" applyAlignment="1" applyProtection="1">
      <alignment horizontal="left"/>
      <protection locked="0"/>
    </xf>
    <xf numFmtId="0" fontId="10" fillId="0" borderId="10" xfId="0" applyFont="1" applyBorder="1" applyAlignment="1" applyProtection="1">
      <alignment horizontal="left"/>
      <protection locked="0"/>
    </xf>
    <xf numFmtId="0" fontId="10" fillId="0" borderId="15" xfId="0" applyFont="1" applyBorder="1" applyAlignment="1" applyProtection="1">
      <alignment horizontal="left"/>
      <protection locked="0"/>
    </xf>
    <xf numFmtId="0" fontId="29" fillId="0" borderId="0" xfId="0" applyFont="1" applyBorder="1" applyProtection="1">
      <protection locked="0"/>
    </xf>
    <xf numFmtId="1" fontId="10" fillId="0" borderId="0" xfId="0" applyNumberFormat="1" applyFont="1" applyBorder="1" applyProtection="1">
      <protection locked="0"/>
    </xf>
    <xf numFmtId="0" fontId="22" fillId="2" borderId="8" xfId="0" applyFont="1" applyFill="1" applyBorder="1" applyAlignment="1" applyProtection="1">
      <alignment horizontal="left"/>
      <protection locked="0"/>
    </xf>
    <xf numFmtId="0" fontId="10" fillId="3" borderId="12" xfId="0" applyFont="1" applyFill="1" applyBorder="1" applyProtection="1">
      <protection locked="0"/>
    </xf>
    <xf numFmtId="0" fontId="10" fillId="3" borderId="14" xfId="0" applyFont="1" applyFill="1" applyBorder="1" applyProtection="1">
      <protection locked="0"/>
    </xf>
    <xf numFmtId="0" fontId="10" fillId="3" borderId="11" xfId="0" applyFont="1" applyFill="1" applyBorder="1" applyAlignment="1" applyProtection="1">
      <alignment horizontal="left" wrapText="1" indent="1"/>
      <protection locked="0"/>
    </xf>
    <xf numFmtId="0" fontId="10" fillId="3" borderId="6" xfId="0" applyFont="1" applyFill="1" applyBorder="1" applyAlignment="1" applyProtection="1">
      <alignment wrapText="1"/>
      <protection locked="0"/>
    </xf>
    <xf numFmtId="0" fontId="10" fillId="3" borderId="9" xfId="0" applyFont="1" applyFill="1" applyBorder="1" applyAlignment="1" applyProtection="1">
      <alignment wrapText="1"/>
      <protection locked="0"/>
    </xf>
    <xf numFmtId="0" fontId="10" fillId="3" borderId="0" xfId="0" applyFont="1" applyFill="1" applyBorder="1" applyAlignment="1" applyProtection="1">
      <alignment wrapText="1"/>
      <protection locked="0"/>
    </xf>
    <xf numFmtId="0" fontId="10" fillId="3" borderId="11" xfId="0" applyFont="1" applyFill="1" applyBorder="1" applyAlignment="1" applyProtection="1">
      <alignment horizontal="center" wrapText="1"/>
      <protection locked="0"/>
    </xf>
    <xf numFmtId="0" fontId="7" fillId="0" borderId="12" xfId="0" applyFont="1" applyBorder="1" applyAlignment="1" applyProtection="1">
      <alignment horizontal="center"/>
      <protection locked="0"/>
    </xf>
    <xf numFmtId="0" fontId="7" fillId="0" borderId="6" xfId="0" applyFont="1" applyBorder="1" applyAlignment="1" applyProtection="1">
      <alignment wrapText="1"/>
      <protection locked="0"/>
    </xf>
    <xf numFmtId="0" fontId="7" fillId="0" borderId="11" xfId="0" applyFont="1" applyBorder="1" applyAlignment="1" applyProtection="1">
      <alignment wrapText="1"/>
      <protection locked="0"/>
    </xf>
    <xf numFmtId="0" fontId="29" fillId="0" borderId="0" xfId="0" applyFont="1" applyBorder="1" applyAlignment="1" applyProtection="1">
      <protection locked="0"/>
    </xf>
    <xf numFmtId="0" fontId="10" fillId="0" borderId="0" xfId="0" applyFont="1" applyBorder="1" applyAlignment="1" applyProtection="1">
      <alignment horizontal="right"/>
      <protection locked="0"/>
    </xf>
    <xf numFmtId="2" fontId="22" fillId="2" borderId="0" xfId="0" applyNumberFormat="1" applyFont="1" applyFill="1" applyBorder="1" applyAlignment="1" applyProtection="1">
      <alignment horizontal="left"/>
      <protection locked="0"/>
    </xf>
    <xf numFmtId="0" fontId="10" fillId="0" borderId="13"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29" fillId="0" borderId="1" xfId="0" applyFont="1" applyBorder="1" applyProtection="1">
      <protection locked="0"/>
    </xf>
    <xf numFmtId="0" fontId="7" fillId="0" borderId="0" xfId="0" applyFont="1" applyBorder="1" applyAlignment="1" applyProtection="1">
      <alignment horizontal="center"/>
      <protection locked="0"/>
    </xf>
    <xf numFmtId="0" fontId="7" fillId="0" borderId="49" xfId="0" applyFont="1" applyBorder="1" applyAlignment="1" applyProtection="1">
      <alignment horizontal="center"/>
      <protection locked="0"/>
    </xf>
    <xf numFmtId="0" fontId="7" fillId="0" borderId="46" xfId="0" applyFont="1" applyBorder="1" applyAlignment="1" applyProtection="1">
      <alignment horizontal="center"/>
      <protection locked="0"/>
    </xf>
    <xf numFmtId="0" fontId="26" fillId="0" borderId="1" xfId="0" applyFont="1" applyBorder="1" applyProtection="1">
      <protection locked="0"/>
    </xf>
    <xf numFmtId="0" fontId="29" fillId="0" borderId="2" xfId="0" applyFont="1" applyBorder="1" applyProtection="1">
      <protection locked="0"/>
    </xf>
    <xf numFmtId="0" fontId="7" fillId="0" borderId="13" xfId="0" applyFont="1" applyBorder="1" applyAlignment="1" applyProtection="1">
      <alignment horizontal="center"/>
      <protection locked="0"/>
    </xf>
    <xf numFmtId="0" fontId="10" fillId="0" borderId="0" xfId="0" applyFont="1" applyAlignment="1" applyProtection="1">
      <alignment horizontal="left"/>
      <protection locked="0"/>
    </xf>
    <xf numFmtId="0" fontId="26" fillId="0" borderId="0" xfId="0" applyFont="1" applyAlignment="1" applyProtection="1">
      <alignment horizontal="right"/>
      <protection locked="0"/>
    </xf>
    <xf numFmtId="0" fontId="8" fillId="0" borderId="2" xfId="0" applyFont="1" applyBorder="1" applyProtection="1">
      <protection locked="0"/>
    </xf>
    <xf numFmtId="0" fontId="10" fillId="0" borderId="34" xfId="0" applyFont="1" applyBorder="1" applyAlignment="1" applyProtection="1">
      <alignment horizontal="centerContinuous"/>
      <protection locked="0"/>
    </xf>
    <xf numFmtId="0" fontId="10" fillId="0" borderId="1" xfId="0" applyFont="1" applyBorder="1" applyAlignment="1" applyProtection="1">
      <alignment horizontal="center"/>
      <protection locked="0"/>
    </xf>
    <xf numFmtId="0" fontId="10" fillId="0" borderId="12"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7" fillId="0" borderId="9" xfId="0" applyFont="1" applyFill="1" applyBorder="1" applyProtection="1">
      <protection locked="0"/>
    </xf>
    <xf numFmtId="0" fontId="7" fillId="0" borderId="1" xfId="0" applyFont="1" applyFill="1" applyBorder="1" applyAlignment="1" applyProtection="1">
      <alignment horizontal="center"/>
      <protection locked="0"/>
    </xf>
    <xf numFmtId="0" fontId="7" fillId="5" borderId="4" xfId="0" applyFont="1" applyFill="1" applyBorder="1" applyProtection="1">
      <protection locked="0"/>
    </xf>
    <xf numFmtId="0" fontId="7" fillId="5" borderId="10" xfId="0" applyFont="1" applyFill="1" applyBorder="1" applyProtection="1">
      <protection locked="0"/>
    </xf>
    <xf numFmtId="0" fontId="10" fillId="5" borderId="4" xfId="0" applyFont="1" applyFill="1" applyBorder="1" applyAlignment="1" applyProtection="1">
      <alignment horizontal="left" wrapText="1"/>
      <protection locked="0"/>
    </xf>
    <xf numFmtId="0" fontId="7" fillId="5" borderId="15" xfId="0" applyFont="1" applyFill="1" applyBorder="1" applyProtection="1">
      <protection locked="0"/>
    </xf>
    <xf numFmtId="1" fontId="7" fillId="0" borderId="12" xfId="0" applyNumberFormat="1" applyFont="1" applyBorder="1" applyProtection="1">
      <protection locked="0"/>
    </xf>
    <xf numFmtId="49" fontId="7" fillId="0" borderId="1" xfId="0" applyNumberFormat="1" applyFont="1" applyBorder="1" applyProtection="1">
      <protection locked="0"/>
    </xf>
    <xf numFmtId="1" fontId="7" fillId="0" borderId="6" xfId="0" applyNumberFormat="1" applyFont="1" applyBorder="1" applyProtection="1">
      <protection locked="0"/>
    </xf>
    <xf numFmtId="49" fontId="7" fillId="0" borderId="3" xfId="0" applyNumberFormat="1" applyFont="1" applyBorder="1" applyProtection="1">
      <protection locked="0"/>
    </xf>
    <xf numFmtId="1" fontId="7" fillId="0" borderId="11" xfId="0" applyNumberFormat="1" applyFont="1" applyBorder="1" applyProtection="1">
      <protection locked="0"/>
    </xf>
    <xf numFmtId="166" fontId="7" fillId="0" borderId="0" xfId="0" applyNumberFormat="1" applyFont="1" applyBorder="1" applyProtection="1">
      <protection locked="0"/>
    </xf>
    <xf numFmtId="0" fontId="7" fillId="0" borderId="0" xfId="0" applyFont="1" applyAlignment="1" applyProtection="1">
      <protection locked="0"/>
    </xf>
    <xf numFmtId="0" fontId="10" fillId="0" borderId="2" xfId="0" applyFont="1" applyBorder="1" applyAlignment="1" applyProtection="1">
      <alignment wrapText="1"/>
      <protection locked="0"/>
    </xf>
    <xf numFmtId="0" fontId="10" fillId="0" borderId="13" xfId="0" applyFont="1" applyBorder="1" applyAlignment="1" applyProtection="1">
      <alignment wrapText="1"/>
      <protection locked="0"/>
    </xf>
    <xf numFmtId="0" fontId="10" fillId="0" borderId="62" xfId="0" applyFont="1" applyBorder="1" applyAlignment="1" applyProtection="1">
      <alignment wrapText="1"/>
      <protection locked="0"/>
    </xf>
    <xf numFmtId="0" fontId="10" fillId="0" borderId="63" xfId="0" applyFont="1" applyBorder="1" applyAlignment="1" applyProtection="1">
      <alignment wrapText="1"/>
      <protection locked="0"/>
    </xf>
    <xf numFmtId="0" fontId="10" fillId="0" borderId="16" xfId="0" applyFont="1" applyBorder="1" applyAlignment="1" applyProtection="1">
      <alignment wrapText="1"/>
      <protection locked="0"/>
    </xf>
    <xf numFmtId="0" fontId="10" fillId="0" borderId="1" xfId="0" applyFont="1" applyBorder="1" applyAlignment="1" applyProtection="1">
      <protection locked="0"/>
    </xf>
    <xf numFmtId="0" fontId="10" fillId="0" borderId="0" xfId="0" applyFont="1" applyBorder="1" applyAlignment="1" applyProtection="1">
      <alignment wrapText="1"/>
      <protection locked="0"/>
    </xf>
    <xf numFmtId="0" fontId="10" fillId="0" borderId="27" xfId="0" applyFont="1" applyBorder="1" applyAlignment="1" applyProtection="1">
      <alignment wrapText="1"/>
      <protection locked="0"/>
    </xf>
    <xf numFmtId="0" fontId="10" fillId="0" borderId="26" xfId="0" applyFont="1" applyBorder="1" applyAlignment="1" applyProtection="1">
      <alignment wrapText="1"/>
      <protection locked="0"/>
    </xf>
    <xf numFmtId="0" fontId="10" fillId="0" borderId="9" xfId="0" applyFont="1" applyBorder="1" applyAlignment="1" applyProtection="1">
      <alignment wrapText="1"/>
      <protection locked="0"/>
    </xf>
    <xf numFmtId="0" fontId="7" fillId="0" borderId="2" xfId="0" applyFont="1" applyBorder="1" applyAlignment="1" applyProtection="1">
      <protection locked="0"/>
    </xf>
    <xf numFmtId="0" fontId="7" fillId="0" borderId="13" xfId="0" applyFont="1" applyBorder="1" applyAlignment="1" applyProtection="1">
      <alignment wrapText="1"/>
      <protection locked="0"/>
    </xf>
    <xf numFmtId="0" fontId="7" fillId="0" borderId="12" xfId="0" applyFont="1" applyBorder="1" applyAlignment="1" applyProtection="1">
      <alignment horizontal="right"/>
      <protection locked="0"/>
    </xf>
    <xf numFmtId="0" fontId="7" fillId="0" borderId="14" xfId="0" applyFont="1" applyBorder="1" applyAlignment="1" applyProtection="1">
      <alignment horizontal="right"/>
      <protection locked="0"/>
    </xf>
    <xf numFmtId="0" fontId="7" fillId="0" borderId="3" xfId="0" applyFont="1" applyBorder="1" applyAlignment="1" applyProtection="1">
      <protection locked="0"/>
    </xf>
    <xf numFmtId="0" fontId="7" fillId="0" borderId="5" xfId="0" applyFont="1" applyBorder="1" applyAlignment="1" applyProtection="1">
      <alignment wrapText="1"/>
      <protection locked="0"/>
    </xf>
    <xf numFmtId="0" fontId="7" fillId="0" borderId="11" xfId="0" applyFont="1" applyBorder="1" applyAlignment="1" applyProtection="1">
      <alignment horizontal="right"/>
      <protection locked="0"/>
    </xf>
    <xf numFmtId="0" fontId="7" fillId="0" borderId="34" xfId="0" applyFont="1" applyBorder="1" applyAlignment="1" applyProtection="1">
      <alignment horizontal="right"/>
      <protection locked="0"/>
    </xf>
    <xf numFmtId="0" fontId="67" fillId="0" borderId="0" xfId="0" applyFont="1" applyBorder="1" applyAlignment="1" applyProtection="1">
      <alignment horizontal="left"/>
      <protection locked="0"/>
    </xf>
    <xf numFmtId="0" fontId="29" fillId="0" borderId="0" xfId="0" applyFont="1" applyFill="1" applyBorder="1" applyAlignment="1" applyProtection="1">
      <protection locked="0"/>
    </xf>
    <xf numFmtId="0" fontId="10" fillId="0" borderId="10" xfId="0" applyFont="1" applyBorder="1" applyProtection="1">
      <protection locked="0"/>
    </xf>
    <xf numFmtId="0" fontId="7" fillId="0" borderId="8" xfId="0" applyFont="1" applyBorder="1" applyAlignment="1" applyProtection="1">
      <alignment horizontal="center"/>
      <protection locked="0"/>
    </xf>
    <xf numFmtId="49" fontId="7" fillId="0" borderId="8" xfId="0" applyNumberFormat="1" applyFont="1" applyBorder="1" applyAlignment="1" applyProtection="1">
      <alignment horizontal="center"/>
      <protection locked="0"/>
    </xf>
    <xf numFmtId="49" fontId="7" fillId="0" borderId="0" xfId="0" applyNumberFormat="1" applyFont="1" applyBorder="1" applyAlignment="1" applyProtection="1">
      <alignment horizontal="center"/>
      <protection locked="0"/>
    </xf>
    <xf numFmtId="0" fontId="7" fillId="0" borderId="36" xfId="0" applyFont="1" applyBorder="1" applyProtection="1">
      <protection locked="0"/>
    </xf>
    <xf numFmtId="0" fontId="7" fillId="0" borderId="50" xfId="0" applyFont="1" applyBorder="1" applyProtection="1">
      <protection locked="0"/>
    </xf>
    <xf numFmtId="0" fontId="7" fillId="0" borderId="18" xfId="0" applyFont="1" applyBorder="1" applyProtection="1">
      <protection locked="0"/>
    </xf>
    <xf numFmtId="0" fontId="7" fillId="0" borderId="53" xfId="0" applyFont="1" applyBorder="1" applyProtection="1">
      <protection locked="0"/>
    </xf>
    <xf numFmtId="0" fontId="7" fillId="0" borderId="23" xfId="0" applyFont="1" applyBorder="1" applyProtection="1">
      <protection locked="0"/>
    </xf>
    <xf numFmtId="0" fontId="7" fillId="0" borderId="55" xfId="0" applyFont="1" applyBorder="1" applyProtection="1">
      <protection locked="0"/>
    </xf>
    <xf numFmtId="0" fontId="7" fillId="0" borderId="36" xfId="0" quotePrefix="1" applyFont="1" applyBorder="1" applyProtection="1">
      <protection locked="0"/>
    </xf>
    <xf numFmtId="0" fontId="7" fillId="0" borderId="39" xfId="0" quotePrefix="1" applyFont="1" applyBorder="1" applyProtection="1">
      <protection locked="0"/>
    </xf>
    <xf numFmtId="0" fontId="7" fillId="0" borderId="56" xfId="0" applyFont="1" applyBorder="1" applyProtection="1">
      <protection locked="0"/>
    </xf>
    <xf numFmtId="0" fontId="10" fillId="3" borderId="2" xfId="0" applyFont="1" applyFill="1" applyBorder="1" applyAlignment="1" applyProtection="1">
      <alignment horizontal="center"/>
      <protection locked="0"/>
    </xf>
    <xf numFmtId="0" fontId="10" fillId="3" borderId="1"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0" fontId="10" fillId="3" borderId="11" xfId="0" applyFont="1" applyFill="1" applyBorder="1" applyProtection="1">
      <protection locked="0"/>
    </xf>
    <xf numFmtId="0" fontId="7" fillId="3" borderId="10" xfId="0" applyFont="1" applyFill="1" applyBorder="1" applyAlignment="1" applyProtection="1">
      <alignment wrapText="1"/>
      <protection locked="0"/>
    </xf>
    <xf numFmtId="164" fontId="7" fillId="0" borderId="8" xfId="5" applyFont="1" applyBorder="1" applyAlignment="1" applyProtection="1">
      <alignment horizontal="center"/>
      <protection locked="0"/>
    </xf>
    <xf numFmtId="0" fontId="7" fillId="0" borderId="8" xfId="0" applyNumberFormat="1" applyFont="1" applyBorder="1" applyAlignment="1" applyProtection="1">
      <alignment horizontal="center"/>
      <protection locked="0"/>
    </xf>
    <xf numFmtId="0" fontId="23" fillId="0" borderId="0" xfId="0" applyFont="1" applyBorder="1" applyProtection="1">
      <protection locked="0"/>
    </xf>
    <xf numFmtId="0" fontId="10" fillId="0" borderId="2" xfId="0" applyFont="1" applyFill="1" applyBorder="1" applyAlignment="1" applyProtection="1">
      <alignment horizontal="centerContinuous" vertical="center" wrapText="1"/>
      <protection locked="0"/>
    </xf>
    <xf numFmtId="0" fontId="10" fillId="0" borderId="12" xfId="0" applyFont="1" applyFill="1" applyBorder="1" applyAlignment="1" applyProtection="1">
      <alignment horizontal="center" wrapText="1"/>
      <protection locked="0"/>
    </xf>
    <xf numFmtId="0" fontId="10" fillId="0" borderId="14" xfId="0" applyFont="1" applyFill="1" applyBorder="1" applyAlignment="1" applyProtection="1">
      <alignment horizontal="center" wrapText="1"/>
      <protection locked="0"/>
    </xf>
    <xf numFmtId="0" fontId="10" fillId="0" borderId="13" xfId="0" applyFont="1" applyFill="1" applyBorder="1" applyAlignment="1" applyProtection="1">
      <alignment horizontal="center" wrapText="1"/>
      <protection locked="0"/>
    </xf>
    <xf numFmtId="0" fontId="10" fillId="0" borderId="57" xfId="0" applyFont="1" applyBorder="1" applyAlignment="1" applyProtection="1">
      <alignment horizontal="left" vertical="center" wrapText="1"/>
      <protection locked="0"/>
    </xf>
    <xf numFmtId="0" fontId="10" fillId="0" borderId="58" xfId="0" applyFont="1" applyFill="1" applyBorder="1" applyAlignment="1" applyProtection="1">
      <alignment horizontal="center" wrapText="1"/>
      <protection locked="0"/>
    </xf>
    <xf numFmtId="0" fontId="10" fillId="0" borderId="47" xfId="0" applyFont="1" applyFill="1" applyBorder="1" applyAlignment="1" applyProtection="1">
      <alignment horizontal="center" wrapText="1"/>
      <protection locked="0"/>
    </xf>
    <xf numFmtId="0" fontId="7" fillId="0" borderId="59" xfId="0" applyFont="1" applyBorder="1" applyProtection="1">
      <protection locked="0"/>
    </xf>
    <xf numFmtId="0" fontId="7" fillId="0" borderId="60" xfId="0" applyFont="1" applyBorder="1" applyProtection="1">
      <protection locked="0"/>
    </xf>
    <xf numFmtId="0" fontId="7" fillId="0" borderId="4" xfId="0" quotePrefix="1" applyFont="1" applyBorder="1" applyAlignment="1" applyProtection="1">
      <alignment wrapText="1"/>
      <protection locked="0"/>
    </xf>
    <xf numFmtId="0" fontId="7"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10" fillId="3" borderId="0" xfId="0" applyFont="1"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4" xfId="0" applyFill="1" applyBorder="1" applyAlignment="1" applyProtection="1">
      <alignment vertical="top"/>
      <protection locked="0"/>
    </xf>
    <xf numFmtId="0" fontId="47" fillId="3" borderId="11" xfId="0" applyFont="1" applyFill="1" applyBorder="1" applyAlignment="1" applyProtection="1">
      <alignment horizontal="center"/>
      <protection locked="0"/>
    </xf>
    <xf numFmtId="0" fontId="47" fillId="3" borderId="3" xfId="0" applyFont="1" applyFill="1" applyBorder="1" applyAlignment="1" applyProtection="1">
      <alignment horizontal="center"/>
      <protection locked="0"/>
    </xf>
    <xf numFmtId="0" fontId="7" fillId="0" borderId="81" xfId="0" applyFont="1" applyBorder="1" applyProtection="1">
      <protection locked="0"/>
    </xf>
    <xf numFmtId="0" fontId="7" fillId="0" borderId="6"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81" xfId="0" applyFont="1" applyBorder="1" applyAlignment="1" applyProtection="1">
      <alignment horizontal="center"/>
      <protection locked="0"/>
    </xf>
    <xf numFmtId="0" fontId="22" fillId="2" borderId="0" xfId="0" applyFont="1" applyFill="1" applyProtection="1">
      <protection locked="0"/>
    </xf>
    <xf numFmtId="3" fontId="7" fillId="0" borderId="8" xfId="0" applyNumberFormat="1" applyFont="1" applyBorder="1" applyProtection="1">
      <protection locked="0"/>
    </xf>
    <xf numFmtId="3" fontId="7" fillId="0" borderId="0" xfId="0" applyNumberFormat="1" applyFont="1" applyBorder="1" applyProtection="1">
      <protection locked="0"/>
    </xf>
    <xf numFmtId="0" fontId="7" fillId="0" borderId="0" xfId="0" applyFont="1" applyAlignment="1" applyProtection="1">
      <alignment horizontal="left"/>
      <protection locked="0"/>
    </xf>
    <xf numFmtId="0" fontId="8" fillId="0" borderId="0" xfId="0" applyFont="1" applyProtection="1">
      <protection locked="0"/>
    </xf>
    <xf numFmtId="164" fontId="7" fillId="0" borderId="49" xfId="5" applyFont="1" applyBorder="1" applyProtection="1">
      <protection locked="0"/>
    </xf>
    <xf numFmtId="164" fontId="7" fillId="0" borderId="21" xfId="5" applyFont="1" applyBorder="1" applyProtection="1">
      <protection locked="0"/>
    </xf>
    <xf numFmtId="164" fontId="7" fillId="0" borderId="22" xfId="5" applyFont="1" applyBorder="1" applyProtection="1">
      <protection locked="0"/>
    </xf>
    <xf numFmtId="0" fontId="7" fillId="3" borderId="14" xfId="0" applyFont="1" applyFill="1" applyBorder="1" applyProtection="1">
      <protection locked="0"/>
    </xf>
    <xf numFmtId="0" fontId="8" fillId="3" borderId="0" xfId="0" applyFont="1" applyFill="1" applyProtection="1">
      <protection locked="0"/>
    </xf>
    <xf numFmtId="0" fontId="10" fillId="3" borderId="9" xfId="0" applyFont="1" applyFill="1" applyBorder="1" applyProtection="1">
      <protection locked="0"/>
    </xf>
    <xf numFmtId="0" fontId="11" fillId="3" borderId="6" xfId="0" applyFont="1" applyFill="1" applyBorder="1" applyAlignment="1" applyProtection="1">
      <alignment horizontal="center"/>
      <protection locked="0"/>
    </xf>
    <xf numFmtId="0" fontId="10" fillId="3" borderId="3" xfId="0" applyFont="1" applyFill="1" applyBorder="1" applyAlignment="1" applyProtection="1">
      <alignment vertical="top"/>
      <protection locked="0"/>
    </xf>
    <xf numFmtId="0" fontId="10" fillId="3" borderId="34" xfId="0" applyFont="1" applyFill="1" applyBorder="1" applyProtection="1">
      <protection locked="0"/>
    </xf>
    <xf numFmtId="165" fontId="11" fillId="3" borderId="11" xfId="0" applyNumberFormat="1" applyFont="1" applyFill="1" applyBorder="1" applyAlignment="1" applyProtection="1">
      <alignment horizontal="center" vertical="top" wrapText="1"/>
      <protection locked="0"/>
    </xf>
    <xf numFmtId="169" fontId="10" fillId="3" borderId="3" xfId="0" applyNumberFormat="1" applyFont="1" applyFill="1" applyBorder="1" applyAlignment="1" applyProtection="1">
      <alignment wrapText="1"/>
      <protection locked="0"/>
    </xf>
    <xf numFmtId="0" fontId="10" fillId="3" borderId="3" xfId="0" applyFont="1" applyFill="1" applyBorder="1" applyAlignment="1" applyProtection="1">
      <alignment horizontal="center" wrapText="1"/>
      <protection locked="0"/>
    </xf>
    <xf numFmtId="0" fontId="10" fillId="0" borderId="13" xfId="0" applyFont="1" applyFill="1" applyBorder="1" applyProtection="1">
      <protection locked="0"/>
    </xf>
    <xf numFmtId="0" fontId="7" fillId="5" borderId="0" xfId="0" applyFont="1" applyFill="1" applyAlignment="1" applyProtection="1">
      <alignment horizontal="right"/>
      <protection locked="0"/>
    </xf>
    <xf numFmtId="0" fontId="22" fillId="2" borderId="58" xfId="0" applyFont="1" applyFill="1" applyBorder="1" applyProtection="1">
      <protection locked="0"/>
    </xf>
    <xf numFmtId="0" fontId="7" fillId="0" borderId="0" xfId="0" applyFont="1" applyFill="1" applyAlignment="1" applyProtection="1">
      <alignment horizontal="right"/>
      <protection locked="0"/>
    </xf>
    <xf numFmtId="0" fontId="28" fillId="0" borderId="0" xfId="0" applyFont="1" applyFill="1" applyBorder="1" applyProtection="1">
      <protection locked="0"/>
    </xf>
    <xf numFmtId="0" fontId="50" fillId="3" borderId="12" xfId="0" applyFont="1" applyFill="1" applyBorder="1" applyAlignment="1" applyProtection="1">
      <alignment horizontal="center" wrapText="1"/>
      <protection locked="0"/>
    </xf>
    <xf numFmtId="0" fontId="7" fillId="3" borderId="12" xfId="0" applyFont="1" applyFill="1" applyBorder="1" applyProtection="1">
      <protection locked="0"/>
    </xf>
    <xf numFmtId="0" fontId="8" fillId="3" borderId="3" xfId="0" applyFont="1" applyFill="1" applyBorder="1" applyAlignment="1" applyProtection="1">
      <alignment vertical="top"/>
      <protection locked="0"/>
    </xf>
    <xf numFmtId="49" fontId="10" fillId="3" borderId="11" xfId="0" applyNumberFormat="1" applyFont="1" applyFill="1" applyBorder="1" applyAlignment="1" applyProtection="1">
      <alignment horizontal="center"/>
      <protection locked="0"/>
    </xf>
    <xf numFmtId="0" fontId="10" fillId="0" borderId="4" xfId="0" applyFont="1" applyFill="1" applyBorder="1" applyProtection="1">
      <protection locked="0"/>
    </xf>
    <xf numFmtId="0" fontId="10" fillId="0" borderId="10" xfId="0" applyFont="1" applyFill="1" applyBorder="1" applyProtection="1">
      <protection locked="0"/>
    </xf>
    <xf numFmtId="0" fontId="7" fillId="0" borderId="19" xfId="0" applyFont="1" applyFill="1" applyBorder="1" applyProtection="1">
      <protection locked="0"/>
    </xf>
    <xf numFmtId="0" fontId="10" fillId="0" borderId="0" xfId="0" applyFont="1" applyFill="1" applyAlignment="1" applyProtection="1">
      <alignment horizontal="center"/>
      <protection locked="0"/>
    </xf>
    <xf numFmtId="0" fontId="26" fillId="0" borderId="0" xfId="0" applyFont="1" applyBorder="1" applyAlignment="1" applyProtection="1">
      <alignment horizontal="left"/>
      <protection locked="0"/>
    </xf>
    <xf numFmtId="0" fontId="7" fillId="3" borderId="12" xfId="0" applyFont="1" applyFill="1" applyBorder="1" applyAlignment="1" applyProtection="1">
      <alignment horizontal="center"/>
      <protection locked="0"/>
    </xf>
    <xf numFmtId="0" fontId="10" fillId="3" borderId="6" xfId="0" applyNumberFormat="1" applyFont="1" applyFill="1" applyBorder="1" applyAlignment="1" applyProtection="1">
      <alignment horizontal="center"/>
      <protection locked="0"/>
    </xf>
    <xf numFmtId="0" fontId="7" fillId="0" borderId="2" xfId="4" applyFont="1" applyBorder="1" applyAlignment="1" applyProtection="1">
      <alignment wrapText="1"/>
      <protection locked="0"/>
    </xf>
    <xf numFmtId="164" fontId="7" fillId="0" borderId="12" xfId="5" quotePrefix="1" applyFont="1" applyBorder="1" applyAlignment="1" applyProtection="1">
      <alignment horizontal="right"/>
      <protection locked="0"/>
    </xf>
    <xf numFmtId="0" fontId="7" fillId="0" borderId="1" xfId="4" applyFont="1" applyBorder="1" applyAlignment="1" applyProtection="1">
      <alignment wrapText="1"/>
      <protection locked="0"/>
    </xf>
    <xf numFmtId="164" fontId="7" fillId="10" borderId="9" xfId="5" applyFont="1" applyFill="1" applyBorder="1" applyAlignment="1" applyProtection="1">
      <alignment horizontal="right"/>
      <protection locked="0"/>
    </xf>
    <xf numFmtId="0" fontId="7" fillId="0" borderId="3" xfId="4" applyFont="1" applyBorder="1" applyAlignment="1" applyProtection="1">
      <alignment wrapText="1"/>
      <protection locked="0"/>
    </xf>
    <xf numFmtId="164" fontId="7" fillId="0" borderId="11" xfId="5" applyFont="1" applyBorder="1" applyAlignment="1" applyProtection="1">
      <alignment horizontal="right"/>
      <protection locked="0"/>
    </xf>
    <xf numFmtId="164" fontId="7" fillId="0" borderId="11" xfId="5" quotePrefix="1" applyFont="1" applyBorder="1" applyAlignment="1" applyProtection="1">
      <alignment horizontal="right"/>
      <protection locked="0"/>
    </xf>
    <xf numFmtId="14" fontId="10" fillId="3" borderId="1" xfId="0" applyNumberFormat="1" applyFont="1" applyFill="1" applyBorder="1" applyAlignment="1" applyProtection="1">
      <alignment horizontal="center"/>
      <protection locked="0"/>
    </xf>
    <xf numFmtId="49" fontId="10" fillId="3" borderId="6" xfId="0" applyNumberFormat="1" applyFont="1" applyFill="1" applyBorder="1" applyAlignment="1" applyProtection="1">
      <alignment horizontal="center"/>
      <protection locked="0"/>
    </xf>
    <xf numFmtId="0" fontId="10" fillId="3" borderId="3" xfId="0" applyFont="1" applyFill="1" applyBorder="1" applyProtection="1">
      <protection locked="0"/>
    </xf>
    <xf numFmtId="0" fontId="28" fillId="0" borderId="0" xfId="0" applyFont="1" applyFill="1" applyProtection="1">
      <protection locked="0"/>
    </xf>
    <xf numFmtId="3" fontId="10" fillId="4" borderId="8" xfId="0" applyNumberFormat="1" applyFont="1" applyFill="1" applyBorder="1" applyProtection="1"/>
    <xf numFmtId="3" fontId="10" fillId="4" borderId="11" xfId="0" applyNumberFormat="1" applyFont="1" applyFill="1" applyBorder="1" applyProtection="1"/>
    <xf numFmtId="0" fontId="10" fillId="4" borderId="54" xfId="0" applyFont="1" applyFill="1" applyBorder="1" applyProtection="1"/>
    <xf numFmtId="0" fontId="10" fillId="4" borderId="64" xfId="0" applyFont="1" applyFill="1" applyBorder="1" applyProtection="1"/>
    <xf numFmtId="0" fontId="10" fillId="4" borderId="69" xfId="0" applyFont="1" applyFill="1" applyBorder="1" applyProtection="1"/>
    <xf numFmtId="0" fontId="10" fillId="4" borderId="8" xfId="0" applyFont="1" applyFill="1" applyBorder="1" applyProtection="1"/>
    <xf numFmtId="0" fontId="10" fillId="4" borderId="6" xfId="0" applyFont="1" applyFill="1" applyBorder="1" applyProtection="1"/>
    <xf numFmtId="0" fontId="22" fillId="2" borderId="0" xfId="0" applyFont="1" applyFill="1" applyBorder="1" applyProtection="1"/>
    <xf numFmtId="0" fontId="10" fillId="4" borderId="9" xfId="0" applyFont="1" applyFill="1" applyBorder="1" applyProtection="1"/>
    <xf numFmtId="0" fontId="10" fillId="4" borderId="15" xfId="0" applyFont="1" applyFill="1" applyBorder="1" applyProtection="1"/>
    <xf numFmtId="0" fontId="10" fillId="4" borderId="4" xfId="0" applyFont="1" applyFill="1" applyBorder="1" applyProtection="1"/>
    <xf numFmtId="0" fontId="10" fillId="4" borderId="11" xfId="0" applyFont="1" applyFill="1" applyBorder="1" applyProtection="1"/>
    <xf numFmtId="164" fontId="10" fillId="4" borderId="11" xfId="5" applyFont="1" applyFill="1" applyBorder="1" applyProtection="1"/>
    <xf numFmtId="0" fontId="28" fillId="2" borderId="42" xfId="0" applyFont="1" applyFill="1" applyBorder="1" applyAlignment="1" applyProtection="1">
      <alignment horizontal="center"/>
    </xf>
    <xf numFmtId="0" fontId="22" fillId="2" borderId="43" xfId="0" applyFont="1" applyFill="1" applyBorder="1" applyAlignment="1" applyProtection="1">
      <alignment horizontal="left"/>
    </xf>
    <xf numFmtId="0" fontId="10" fillId="0" borderId="0" xfId="0" applyFont="1" applyAlignment="1" applyProtection="1">
      <alignment horizontal="right"/>
    </xf>
    <xf numFmtId="0" fontId="7" fillId="2" borderId="0" xfId="0" applyFont="1" applyFill="1" applyProtection="1"/>
    <xf numFmtId="0" fontId="10" fillId="4" borderId="49" xfId="0" applyFont="1" applyFill="1" applyBorder="1" applyAlignment="1" applyProtection="1">
      <alignment horizontal="right" vertical="center"/>
    </xf>
    <xf numFmtId="0" fontId="10" fillId="4" borderId="21" xfId="0" applyFont="1" applyFill="1" applyBorder="1" applyAlignment="1" applyProtection="1">
      <alignment horizontal="right"/>
    </xf>
    <xf numFmtId="0" fontId="10" fillId="4" borderId="8" xfId="8" applyFont="1" applyFill="1" applyBorder="1" applyProtection="1"/>
    <xf numFmtId="0" fontId="6" fillId="4" borderId="12" xfId="8" applyFont="1" applyFill="1" applyBorder="1" applyAlignment="1" applyProtection="1"/>
    <xf numFmtId="0" fontId="11" fillId="4" borderId="8" xfId="8" applyFont="1" applyFill="1" applyBorder="1" applyProtection="1"/>
    <xf numFmtId="0" fontId="11" fillId="4" borderId="8" xfId="8" applyFont="1" applyFill="1" applyBorder="1" applyAlignment="1" applyProtection="1"/>
    <xf numFmtId="0" fontId="72" fillId="2" borderId="8" xfId="8" applyFont="1" applyFill="1" applyBorder="1" applyAlignment="1" applyProtection="1">
      <alignment horizontal="right"/>
    </xf>
    <xf numFmtId="1" fontId="11" fillId="4" borderId="4" xfId="8" quotePrefix="1" applyNumberFormat="1" applyFont="1" applyFill="1" applyBorder="1" applyAlignment="1" applyProtection="1">
      <alignment horizontal="right"/>
    </xf>
    <xf numFmtId="1" fontId="11" fillId="4" borderId="8" xfId="8" quotePrefix="1" applyNumberFormat="1" applyFont="1" applyFill="1" applyBorder="1" applyAlignment="1" applyProtection="1">
      <alignment horizontal="right"/>
    </xf>
    <xf numFmtId="168" fontId="11" fillId="4" borderId="11" xfId="5" quotePrefix="1" applyNumberFormat="1" applyFont="1" applyFill="1" applyBorder="1" applyAlignment="1" applyProtection="1">
      <alignment horizontal="right"/>
    </xf>
    <xf numFmtId="0" fontId="10" fillId="0" borderId="2" xfId="0" applyFont="1" applyBorder="1" applyAlignment="1" applyProtection="1">
      <alignment horizontal="left" vertical="top" wrapText="1"/>
      <protection locked="0"/>
    </xf>
    <xf numFmtId="1" fontId="10" fillId="4" borderId="11" xfId="0" applyNumberFormat="1" applyFont="1" applyFill="1" applyBorder="1" applyProtection="1"/>
    <xf numFmtId="1" fontId="10" fillId="4" borderId="8" xfId="0" applyNumberFormat="1" applyFont="1" applyFill="1" applyBorder="1" applyProtection="1"/>
    <xf numFmtId="0" fontId="10" fillId="0" borderId="11" xfId="0" applyFont="1" applyBorder="1" applyAlignment="1" applyProtection="1">
      <alignment horizontal="center"/>
    </xf>
    <xf numFmtId="0" fontId="10" fillId="0" borderId="11" xfId="0" applyFont="1" applyFill="1" applyBorder="1" applyAlignment="1" applyProtection="1">
      <alignment horizontal="center"/>
    </xf>
    <xf numFmtId="1" fontId="10" fillId="4" borderId="12" xfId="0" applyNumberFormat="1" applyFont="1" applyFill="1" applyBorder="1" applyProtection="1"/>
    <xf numFmtId="1" fontId="10" fillId="4" borderId="17" xfId="0" applyNumberFormat="1" applyFont="1" applyFill="1" applyBorder="1" applyProtection="1"/>
    <xf numFmtId="1" fontId="10" fillId="4" borderId="54" xfId="0" applyNumberFormat="1" applyFont="1" applyFill="1" applyBorder="1" applyProtection="1"/>
    <xf numFmtId="1" fontId="10" fillId="4" borderId="64" xfId="0" applyNumberFormat="1" applyFont="1" applyFill="1" applyBorder="1" applyProtection="1"/>
    <xf numFmtId="0" fontId="75" fillId="0" borderId="0" xfId="9" applyFont="1" applyAlignment="1">
      <alignment horizontal="left" vertical="top"/>
    </xf>
    <xf numFmtId="0" fontId="11" fillId="3" borderId="2" xfId="8" applyFont="1" applyFill="1" applyBorder="1" applyProtection="1">
      <protection locked="0"/>
    </xf>
    <xf numFmtId="0" fontId="11" fillId="3" borderId="1" xfId="8" applyFont="1" applyFill="1" applyBorder="1" applyProtection="1">
      <protection locked="0"/>
    </xf>
    <xf numFmtId="0" fontId="11" fillId="3" borderId="3" xfId="8" applyFont="1" applyFill="1" applyBorder="1" applyProtection="1">
      <protection locked="0"/>
    </xf>
    <xf numFmtId="0" fontId="11" fillId="3" borderId="5" xfId="8" applyFont="1" applyFill="1" applyBorder="1" applyProtection="1">
      <protection locked="0"/>
    </xf>
    <xf numFmtId="0" fontId="11" fillId="3" borderId="12" xfId="8" applyFont="1" applyFill="1" applyBorder="1" applyProtection="1">
      <protection locked="0"/>
    </xf>
    <xf numFmtId="0" fontId="11" fillId="3" borderId="6" xfId="8" applyFont="1" applyFill="1" applyBorder="1" applyProtection="1">
      <protection locked="0"/>
    </xf>
    <xf numFmtId="0" fontId="11" fillId="3" borderId="11" xfId="8" applyFont="1" applyFill="1" applyBorder="1" applyProtection="1">
      <protection locked="0"/>
    </xf>
    <xf numFmtId="0" fontId="11" fillId="3" borderId="8" xfId="8" applyFont="1" applyFill="1" applyBorder="1" applyAlignment="1" applyProtection="1">
      <alignment wrapText="1"/>
      <protection locked="0"/>
    </xf>
    <xf numFmtId="0" fontId="11" fillId="3" borderId="10" xfId="8" applyFont="1" applyFill="1" applyBorder="1" applyProtection="1">
      <protection locked="0"/>
    </xf>
    <xf numFmtId="0" fontId="11" fillId="3" borderId="8" xfId="8" applyFont="1" applyFill="1" applyBorder="1" applyProtection="1">
      <protection locked="0"/>
    </xf>
    <xf numFmtId="0" fontId="11" fillId="3" borderId="13" xfId="8" applyFont="1" applyFill="1" applyBorder="1" applyAlignment="1" applyProtection="1">
      <alignment vertical="center"/>
      <protection locked="0"/>
    </xf>
    <xf numFmtId="0" fontId="11" fillId="3" borderId="4" xfId="8" applyFont="1" applyFill="1" applyBorder="1" applyAlignment="1" applyProtection="1">
      <alignment vertical="center"/>
      <protection locked="0"/>
    </xf>
    <xf numFmtId="0" fontId="10" fillId="3" borderId="1" xfId="8" applyFont="1" applyFill="1" applyBorder="1" applyAlignment="1" applyProtection="1">
      <protection locked="0"/>
    </xf>
    <xf numFmtId="0" fontId="11" fillId="3" borderId="9" xfId="0" applyFont="1" applyFill="1" applyBorder="1" applyAlignment="1" applyProtection="1">
      <alignment horizontal="center"/>
      <protection locked="0"/>
    </xf>
    <xf numFmtId="0" fontId="10" fillId="3" borderId="0" xfId="0" applyFont="1" applyFill="1" applyBorder="1" applyAlignment="1" applyProtection="1">
      <alignment horizontal="center"/>
      <protection locked="0"/>
    </xf>
    <xf numFmtId="0" fontId="10" fillId="3" borderId="13" xfId="0" applyFont="1" applyFill="1" applyBorder="1" applyAlignment="1" applyProtection="1">
      <alignment horizontal="center"/>
      <protection locked="0"/>
    </xf>
    <xf numFmtId="0" fontId="10" fillId="3" borderId="5" xfId="0" applyNumberFormat="1" applyFont="1" applyFill="1" applyBorder="1" applyAlignment="1" applyProtection="1">
      <alignment horizontal="center"/>
      <protection locked="0"/>
    </xf>
    <xf numFmtId="0" fontId="7" fillId="0" borderId="0" xfId="0" applyFont="1"/>
    <xf numFmtId="0" fontId="7" fillId="0" borderId="0" xfId="0" applyNumberFormat="1" applyFont="1"/>
    <xf numFmtId="165" fontId="11" fillId="3" borderId="6" xfId="0" applyNumberFormat="1" applyFont="1" applyFill="1" applyBorder="1" applyAlignment="1" applyProtection="1">
      <alignment horizontal="center" vertical="top" wrapText="1"/>
      <protection locked="0"/>
    </xf>
    <xf numFmtId="0" fontId="10" fillId="4" borderId="1" xfId="0" applyFont="1" applyFill="1" applyBorder="1" applyProtection="1"/>
    <xf numFmtId="3" fontId="10" fillId="4" borderId="4" xfId="0" applyNumberFormat="1" applyFont="1" applyFill="1" applyBorder="1" applyProtection="1"/>
    <xf numFmtId="164" fontId="10" fillId="4" borderId="12" xfId="5" quotePrefix="1" applyFont="1" applyFill="1" applyBorder="1" applyAlignment="1" applyProtection="1">
      <alignment horizontal="right"/>
    </xf>
    <xf numFmtId="164" fontId="10" fillId="4" borderId="11" xfId="5" applyFont="1" applyFill="1" applyBorder="1" applyAlignment="1" applyProtection="1">
      <alignment horizontal="right"/>
    </xf>
    <xf numFmtId="164" fontId="10" fillId="4" borderId="46" xfId="5" applyFont="1" applyFill="1" applyBorder="1" applyProtection="1"/>
    <xf numFmtId="164" fontId="10" fillId="4" borderId="65" xfId="5" applyFont="1" applyFill="1" applyBorder="1" applyProtection="1"/>
    <xf numFmtId="164" fontId="10" fillId="4" borderId="66" xfId="5" applyFont="1" applyFill="1" applyBorder="1" applyProtection="1"/>
    <xf numFmtId="0" fontId="7" fillId="4" borderId="8" xfId="0" applyFont="1" applyFill="1" applyBorder="1" applyProtection="1"/>
    <xf numFmtId="0" fontId="7" fillId="4" borderId="4" xfId="0" applyFont="1" applyFill="1" applyBorder="1" applyProtection="1"/>
    <xf numFmtId="0" fontId="68" fillId="4" borderId="82" xfId="0" applyFont="1" applyFill="1" applyBorder="1" applyProtection="1"/>
    <xf numFmtId="0" fontId="7" fillId="4" borderId="44" xfId="0" applyFont="1" applyFill="1" applyBorder="1" applyProtection="1"/>
    <xf numFmtId="0" fontId="7" fillId="4" borderId="61" xfId="0" applyFont="1" applyFill="1" applyBorder="1" applyProtection="1"/>
    <xf numFmtId="0" fontId="10" fillId="4" borderId="34" xfId="0" applyFont="1" applyFill="1" applyBorder="1" applyProtection="1"/>
    <xf numFmtId="164" fontId="10" fillId="4" borderId="8" xfId="5" applyFont="1" applyFill="1" applyBorder="1" applyProtection="1"/>
    <xf numFmtId="168" fontId="10" fillId="4" borderId="15" xfId="5" applyNumberFormat="1" applyFont="1" applyFill="1" applyBorder="1" applyProtection="1"/>
    <xf numFmtId="168" fontId="10" fillId="4" borderId="8" xfId="5" applyNumberFormat="1" applyFont="1" applyFill="1" applyBorder="1" applyProtection="1"/>
    <xf numFmtId="0" fontId="10" fillId="3" borderId="8" xfId="0" applyFont="1" applyFill="1" applyBorder="1" applyAlignment="1" applyProtection="1">
      <alignment wrapText="1"/>
      <protection locked="0"/>
    </xf>
    <xf numFmtId="0" fontId="7" fillId="0" borderId="0" xfId="0" applyFont="1" applyAlignment="1" applyProtection="1">
      <alignment horizontal="center" vertical="center"/>
      <protection locked="0"/>
    </xf>
    <xf numFmtId="0" fontId="10" fillId="4" borderId="51" xfId="0" applyFont="1" applyFill="1" applyBorder="1" applyProtection="1"/>
    <xf numFmtId="0" fontId="7" fillId="4" borderId="12" xfId="0" applyFont="1" applyFill="1" applyBorder="1" applyAlignment="1" applyProtection="1"/>
    <xf numFmtId="0" fontId="7" fillId="4" borderId="6" xfId="0" applyFont="1" applyFill="1" applyBorder="1" applyProtection="1"/>
    <xf numFmtId="0" fontId="7" fillId="4" borderId="11" xfId="0" applyFont="1" applyFill="1" applyBorder="1" applyProtection="1"/>
    <xf numFmtId="0" fontId="10" fillId="3" borderId="2" xfId="0" applyFont="1" applyFill="1" applyBorder="1" applyAlignment="1" applyProtection="1">
      <alignment wrapText="1"/>
      <protection locked="0"/>
    </xf>
    <xf numFmtId="0" fontId="10" fillId="3" borderId="13" xfId="0" applyFont="1" applyFill="1" applyBorder="1" applyAlignment="1" applyProtection="1">
      <alignment wrapText="1"/>
      <protection locked="0"/>
    </xf>
    <xf numFmtId="0" fontId="10" fillId="3" borderId="14" xfId="0" applyFont="1" applyFill="1" applyBorder="1" applyAlignment="1" applyProtection="1">
      <alignment wrapText="1"/>
      <protection locked="0"/>
    </xf>
    <xf numFmtId="0" fontId="10" fillId="3" borderId="1" xfId="0" applyFont="1" applyFill="1" applyBorder="1" applyAlignment="1" applyProtection="1">
      <alignment wrapText="1"/>
      <protection locked="0"/>
    </xf>
    <xf numFmtId="0" fontId="10" fillId="3" borderId="3" xfId="0" applyFont="1" applyFill="1" applyBorder="1" applyAlignment="1" applyProtection="1">
      <alignment wrapText="1"/>
      <protection locked="0"/>
    </xf>
    <xf numFmtId="0" fontId="10" fillId="3" borderId="2" xfId="0" applyFont="1" applyFill="1" applyBorder="1" applyAlignment="1" applyProtection="1">
      <alignment vertical="center" wrapText="1"/>
      <protection locked="0"/>
    </xf>
    <xf numFmtId="0" fontId="10" fillId="3" borderId="12" xfId="0" applyFont="1" applyFill="1" applyBorder="1" applyAlignment="1" applyProtection="1">
      <alignment wrapText="1"/>
      <protection locked="0"/>
    </xf>
    <xf numFmtId="0" fontId="10" fillId="3" borderId="11" xfId="0" applyFont="1" applyFill="1" applyBorder="1" applyAlignment="1" applyProtection="1">
      <alignment wrapText="1"/>
      <protection locked="0"/>
    </xf>
    <xf numFmtId="0" fontId="7" fillId="4" borderId="6" xfId="0" applyFont="1" applyFill="1" applyBorder="1" applyAlignment="1" applyProtection="1">
      <alignment horizontal="right"/>
    </xf>
    <xf numFmtId="0" fontId="7" fillId="0" borderId="49" xfId="0" applyFont="1" applyBorder="1" applyAlignment="1" applyProtection="1">
      <alignment horizontal="center"/>
    </xf>
    <xf numFmtId="168" fontId="7" fillId="4" borderId="8" xfId="5" applyNumberFormat="1" applyFont="1" applyFill="1" applyBorder="1" applyProtection="1"/>
    <xf numFmtId="0" fontId="7" fillId="0" borderId="12" xfId="0" applyFont="1" applyBorder="1" applyAlignment="1" applyProtection="1">
      <alignment horizontal="center"/>
    </xf>
    <xf numFmtId="0" fontId="0" fillId="0" borderId="0" xfId="0" applyFill="1"/>
    <xf numFmtId="0" fontId="10" fillId="0" borderId="0" xfId="0" applyFont="1" applyFill="1" applyBorder="1" applyAlignment="1" applyProtection="1">
      <alignment horizontal="right"/>
    </xf>
    <xf numFmtId="0" fontId="22" fillId="0" borderId="0" xfId="0" applyFont="1" applyFill="1" applyBorder="1" applyAlignment="1" applyProtection="1">
      <alignment wrapText="1"/>
    </xf>
    <xf numFmtId="0" fontId="30" fillId="0" borderId="0" xfId="0" applyFont="1" applyFill="1" applyAlignment="1">
      <alignment wrapText="1"/>
    </xf>
    <xf numFmtId="1" fontId="7" fillId="0" borderId="0" xfId="0" applyNumberFormat="1" applyFont="1" applyFill="1" applyBorder="1" applyAlignment="1" applyProtection="1">
      <alignment horizontal="right"/>
    </xf>
    <xf numFmtId="0" fontId="5" fillId="0" borderId="0" xfId="0" applyFont="1" applyFill="1"/>
    <xf numFmtId="1" fontId="10" fillId="0" borderId="18" xfId="0" applyNumberFormat="1" applyFont="1" applyFill="1" applyBorder="1" applyAlignment="1" applyProtection="1">
      <alignment horizontal="right"/>
    </xf>
    <xf numFmtId="0" fontId="10" fillId="0" borderId="0" xfId="0" applyFont="1" applyFill="1" applyProtection="1"/>
    <xf numFmtId="0" fontId="67" fillId="0" borderId="0" xfId="0" applyFont="1" applyFill="1" applyBorder="1" applyProtection="1"/>
    <xf numFmtId="0" fontId="10" fillId="0" borderId="0" xfId="0" applyFont="1" applyFill="1" applyBorder="1" applyAlignment="1">
      <alignment vertical="center" wrapText="1"/>
    </xf>
    <xf numFmtId="3" fontId="7" fillId="0" borderId="0" xfId="0" applyNumberFormat="1" applyFont="1" applyFill="1" applyBorder="1" applyAlignment="1" applyProtection="1">
      <alignment horizontal="right"/>
    </xf>
    <xf numFmtId="3" fontId="67" fillId="0" borderId="0" xfId="0" applyNumberFormat="1" applyFont="1" applyFill="1" applyBorder="1" applyAlignment="1" applyProtection="1">
      <alignment horizontal="right"/>
    </xf>
    <xf numFmtId="0" fontId="11" fillId="3" borderId="0" xfId="8" applyFont="1" applyFill="1" applyBorder="1" applyAlignment="1" applyProtection="1">
      <alignment vertical="center"/>
      <protection locked="0"/>
    </xf>
    <xf numFmtId="1" fontId="7" fillId="0" borderId="0" xfId="0" applyNumberFormat="1" applyFont="1" applyBorder="1"/>
    <xf numFmtId="1" fontId="10" fillId="0" borderId="0" xfId="0" applyNumberFormat="1" applyFont="1" applyBorder="1"/>
    <xf numFmtId="1" fontId="7" fillId="0" borderId="0" xfId="0" applyNumberFormat="1" applyFont="1" applyBorder="1" applyAlignment="1">
      <alignment horizontal="right"/>
    </xf>
    <xf numFmtId="0" fontId="76" fillId="0" borderId="0" xfId="8" applyFont="1" applyFill="1" applyProtection="1">
      <protection locked="0"/>
    </xf>
    <xf numFmtId="0" fontId="77" fillId="0" borderId="0" xfId="0" applyFont="1" applyAlignment="1">
      <alignment vertical="center"/>
    </xf>
    <xf numFmtId="0" fontId="7" fillId="0" borderId="0" xfId="0" applyFont="1" applyFill="1" applyBorder="1" applyAlignment="1" applyProtection="1">
      <alignment horizontal="right"/>
      <protection locked="0"/>
    </xf>
    <xf numFmtId="0" fontId="5" fillId="0" borderId="0" xfId="8" applyFont="1" applyProtection="1">
      <protection locked="0"/>
    </xf>
    <xf numFmtId="0" fontId="7" fillId="0" borderId="0" xfId="8" applyFont="1" applyBorder="1" applyAlignment="1" applyProtection="1">
      <alignment horizontal="right"/>
      <protection locked="0"/>
    </xf>
    <xf numFmtId="0" fontId="7" fillId="0" borderId="6" xfId="0" applyFont="1" applyBorder="1" applyProtection="1">
      <protection locked="0"/>
    </xf>
    <xf numFmtId="0" fontId="7" fillId="0" borderId="12" xfId="0" applyFont="1" applyBorder="1" applyProtection="1">
      <protection locked="0"/>
    </xf>
    <xf numFmtId="0" fontId="7" fillId="0" borderId="6" xfId="0" applyFont="1" applyBorder="1" applyProtection="1">
      <protection locked="0"/>
    </xf>
    <xf numFmtId="0" fontId="7" fillId="0" borderId="6" xfId="0" applyFont="1" applyBorder="1" applyProtection="1">
      <protection locked="0"/>
    </xf>
    <xf numFmtId="0" fontId="7" fillId="0" borderId="11" xfId="0" applyFont="1" applyBorder="1" applyProtection="1">
      <protection locked="0"/>
    </xf>
    <xf numFmtId="1" fontId="7" fillId="0" borderId="6" xfId="0" applyNumberFormat="1" applyFont="1" applyBorder="1" applyAlignment="1" applyProtection="1">
      <alignment horizontal="center"/>
      <protection locked="0"/>
    </xf>
    <xf numFmtId="0" fontId="7" fillId="0" borderId="1" xfId="0" applyFont="1" applyBorder="1" applyProtection="1">
      <protection locked="0"/>
    </xf>
    <xf numFmtId="0" fontId="7" fillId="0" borderId="0" xfId="0" applyFont="1" applyBorder="1" applyProtection="1">
      <protection locked="0"/>
    </xf>
    <xf numFmtId="0" fontId="7" fillId="0" borderId="1" xfId="0" applyFont="1" applyBorder="1" applyProtection="1">
      <protection locked="0"/>
    </xf>
    <xf numFmtId="0" fontId="29" fillId="0" borderId="1" xfId="0" applyFont="1" applyBorder="1" applyProtection="1">
      <protection locked="0"/>
    </xf>
    <xf numFmtId="0" fontId="7" fillId="0" borderId="0" xfId="0"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0" fontId="7" fillId="0" borderId="0" xfId="0" applyFont="1" applyProtection="1">
      <protection locked="0"/>
    </xf>
    <xf numFmtId="0" fontId="7" fillId="0" borderId="0" xfId="0" applyFont="1" applyProtection="1">
      <protection locked="0"/>
    </xf>
    <xf numFmtId="0" fontId="0" fillId="0" borderId="0" xfId="0"/>
    <xf numFmtId="0" fontId="7" fillId="0" borderId="0" xfId="0" applyFont="1" applyBorder="1" applyProtection="1">
      <protection locked="0"/>
    </xf>
    <xf numFmtId="0" fontId="7" fillId="0" borderId="1" xfId="0" applyFont="1" applyBorder="1" applyProtection="1">
      <protection locked="0"/>
    </xf>
    <xf numFmtId="0" fontId="7" fillId="0" borderId="5" xfId="0" applyFont="1" applyBorder="1" applyProtection="1">
      <protection locked="0"/>
    </xf>
    <xf numFmtId="0" fontId="10" fillId="0" borderId="0" xfId="0" applyFont="1" applyFill="1" applyProtection="1">
      <protection locked="0"/>
    </xf>
    <xf numFmtId="0" fontId="7" fillId="0" borderId="3" xfId="0" applyFont="1" applyBorder="1" applyProtection="1">
      <protection locked="0"/>
    </xf>
    <xf numFmtId="0" fontId="7" fillId="0" borderId="0" xfId="0"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0" fontId="7" fillId="0" borderId="11" xfId="0" applyFont="1" applyFill="1" applyBorder="1" applyProtection="1">
      <protection locked="0"/>
    </xf>
    <xf numFmtId="0" fontId="10" fillId="4" borderId="8" xfId="0" applyFont="1" applyFill="1" applyBorder="1" applyProtection="1"/>
    <xf numFmtId="0" fontId="7" fillId="0" borderId="0" xfId="8" applyFont="1" applyProtection="1">
      <protection locked="0"/>
    </xf>
    <xf numFmtId="0" fontId="5" fillId="0" borderId="0" xfId="8"/>
    <xf numFmtId="0" fontId="7" fillId="0" borderId="0" xfId="8" applyFont="1" applyProtection="1">
      <protection locked="0"/>
    </xf>
    <xf numFmtId="1" fontId="7" fillId="0" borderId="12" xfId="8" applyNumberFormat="1" applyFont="1" applyBorder="1" applyProtection="1">
      <protection locked="0"/>
    </xf>
    <xf numFmtId="1" fontId="7" fillId="0" borderId="6" xfId="8" applyNumberFormat="1" applyFont="1" applyBorder="1" applyProtection="1">
      <protection locked="0"/>
    </xf>
    <xf numFmtId="1" fontId="7" fillId="0" borderId="6" xfId="8" applyNumberFormat="1" applyFont="1" applyBorder="1" applyAlignment="1" applyProtection="1">
      <alignment horizontal="right"/>
      <protection locked="0"/>
    </xf>
    <xf numFmtId="1" fontId="7" fillId="0" borderId="11" xfId="8" applyNumberFormat="1" applyFont="1" applyBorder="1" applyProtection="1">
      <protection locked="0"/>
    </xf>
    <xf numFmtId="0" fontId="7" fillId="0" borderId="6" xfId="8" applyFont="1" applyFill="1" applyBorder="1" applyProtection="1">
      <protection locked="0"/>
    </xf>
    <xf numFmtId="0" fontId="7" fillId="0" borderId="9" xfId="8" applyFont="1" applyFill="1" applyBorder="1" applyProtection="1">
      <protection locked="0"/>
    </xf>
    <xf numFmtId="0" fontId="7" fillId="8" borderId="6" xfId="8" applyFont="1" applyFill="1" applyBorder="1" applyProtection="1">
      <protection locked="0"/>
    </xf>
    <xf numFmtId="0" fontId="7" fillId="8" borderId="11" xfId="8" applyFont="1" applyFill="1" applyBorder="1" applyProtection="1">
      <protection locked="0"/>
    </xf>
    <xf numFmtId="0" fontId="7" fillId="0" borderId="34" xfId="8" applyFont="1" applyFill="1" applyBorder="1" applyProtection="1">
      <protection locked="0"/>
    </xf>
    <xf numFmtId="0" fontId="7" fillId="0" borderId="6" xfId="8" applyFont="1" applyFill="1" applyBorder="1" applyProtection="1">
      <protection locked="0"/>
    </xf>
    <xf numFmtId="0" fontId="7" fillId="0" borderId="12" xfId="8" applyFont="1" applyBorder="1" applyAlignment="1" applyProtection="1">
      <alignment horizontal="left"/>
      <protection locked="0"/>
    </xf>
    <xf numFmtId="0" fontId="7" fillId="0" borderId="6" xfId="8" applyFont="1" applyBorder="1" applyAlignment="1" applyProtection="1">
      <alignment horizontal="left"/>
      <protection locked="0"/>
    </xf>
    <xf numFmtId="0" fontId="7" fillId="0" borderId="11" xfId="8" applyFont="1" applyFill="1" applyBorder="1" applyProtection="1">
      <protection locked="0"/>
    </xf>
    <xf numFmtId="0" fontId="7" fillId="0" borderId="0" xfId="8" applyFont="1" applyFill="1" applyProtection="1">
      <protection locked="0"/>
    </xf>
    <xf numFmtId="0" fontId="7" fillId="0" borderId="50" xfId="8" applyFont="1" applyBorder="1" applyProtection="1">
      <protection locked="0"/>
    </xf>
    <xf numFmtId="0" fontId="7" fillId="0" borderId="33" xfId="8" applyFont="1" applyBorder="1" applyProtection="1">
      <protection locked="0"/>
    </xf>
    <xf numFmtId="0" fontId="7" fillId="0" borderId="32" xfId="8" applyFont="1" applyBorder="1" applyProtection="1">
      <protection locked="0"/>
    </xf>
    <xf numFmtId="0" fontId="7" fillId="0" borderId="52" xfId="8" applyFont="1" applyBorder="1" applyProtection="1">
      <protection locked="0"/>
    </xf>
    <xf numFmtId="0" fontId="0" fillId="0" borderId="0" xfId="0" applyFill="1" applyBorder="1" applyAlignment="1" applyProtection="1">
      <protection locked="0"/>
    </xf>
    <xf numFmtId="0" fontId="10" fillId="0" borderId="0" xfId="0" applyFont="1" applyFill="1" applyBorder="1" applyAlignment="1" applyProtection="1">
      <alignment horizontal="left"/>
      <protection locked="0"/>
    </xf>
    <xf numFmtId="0" fontId="7" fillId="0" borderId="0" xfId="0" applyFont="1" applyFill="1" applyAlignment="1">
      <alignment wrapText="1"/>
    </xf>
    <xf numFmtId="0" fontId="7" fillId="0" borderId="0" xfId="8" applyFont="1" applyFill="1" applyBorder="1" applyProtection="1">
      <protection locked="0"/>
    </xf>
    <xf numFmtId="0" fontId="17" fillId="0" borderId="0" xfId="0" applyFont="1" applyAlignment="1">
      <alignment horizontal="left" vertical="center" indent="3"/>
    </xf>
    <xf numFmtId="0" fontId="31" fillId="0" borderId="0" xfId="0" applyFont="1" applyFill="1" applyBorder="1" applyProtection="1">
      <protection locked="0"/>
    </xf>
    <xf numFmtId="0" fontId="31" fillId="0" borderId="0" xfId="0" applyFont="1" applyFill="1" applyProtection="1">
      <protection locked="0"/>
    </xf>
    <xf numFmtId="0" fontId="8" fillId="0" borderId="0" xfId="0" applyFont="1" applyFill="1" applyBorder="1" applyProtection="1">
      <protection locked="0"/>
    </xf>
    <xf numFmtId="0" fontId="78" fillId="0" borderId="0" xfId="0" applyFont="1" applyFill="1" applyAlignment="1" applyProtection="1">
      <alignment vertical="center"/>
      <protection locked="0"/>
    </xf>
    <xf numFmtId="0" fontId="7" fillId="0" borderId="0" xfId="6"/>
    <xf numFmtId="168" fontId="9" fillId="0" borderId="0" xfId="5" applyNumberFormat="1" applyFont="1" applyBorder="1" applyAlignment="1" applyProtection="1">
      <alignment horizontal="right"/>
    </xf>
    <xf numFmtId="164" fontId="7" fillId="0" borderId="0" xfId="5" applyFont="1" applyFill="1" applyBorder="1" applyAlignment="1" applyProtection="1">
      <alignment horizontal="right"/>
    </xf>
    <xf numFmtId="0" fontId="79" fillId="0" borderId="0" xfId="0" applyFont="1" applyProtection="1">
      <protection locked="0"/>
    </xf>
    <xf numFmtId="0" fontId="80" fillId="0" borderId="0" xfId="0" applyFont="1" applyAlignment="1">
      <alignment horizontal="left" vertical="center" indent="4"/>
    </xf>
    <xf numFmtId="0" fontId="10" fillId="0" borderId="8" xfId="0" applyFont="1" applyBorder="1" applyAlignment="1">
      <alignment horizontal="right" vertical="center"/>
    </xf>
    <xf numFmtId="0" fontId="10" fillId="0" borderId="11" xfId="0" applyFont="1" applyBorder="1" applyAlignment="1">
      <alignment horizontal="right" vertical="center"/>
    </xf>
    <xf numFmtId="0" fontId="7" fillId="0" borderId="59" xfId="0" applyFont="1" applyBorder="1" applyAlignment="1" applyProtection="1">
      <protection locked="0"/>
    </xf>
    <xf numFmtId="0" fontId="7" fillId="0" borderId="60" xfId="0" applyFont="1" applyBorder="1"/>
    <xf numFmtId="0" fontId="7" fillId="0" borderId="86" xfId="0" applyFont="1" applyBorder="1"/>
    <xf numFmtId="0" fontId="10" fillId="11" borderId="14" xfId="0" applyFont="1" applyFill="1" applyBorder="1" applyAlignment="1">
      <alignment vertical="center"/>
    </xf>
    <xf numFmtId="0" fontId="7" fillId="0" borderId="57" xfId="0" applyFont="1" applyBorder="1" applyAlignment="1" applyProtection="1">
      <protection locked="0"/>
    </xf>
    <xf numFmtId="0" fontId="7" fillId="0" borderId="58" xfId="0" applyFont="1" applyBorder="1"/>
    <xf numFmtId="0" fontId="7" fillId="0" borderId="87" xfId="0" applyFont="1" applyBorder="1"/>
    <xf numFmtId="0" fontId="10" fillId="0" borderId="0" xfId="0" applyFont="1" applyBorder="1" applyAlignment="1">
      <alignment horizontal="right" vertical="center"/>
    </xf>
    <xf numFmtId="1" fontId="6" fillId="0" borderId="4" xfId="8" applyNumberFormat="1" applyFont="1" applyFill="1" applyBorder="1" applyAlignment="1" applyProtection="1">
      <alignment horizontal="right"/>
      <protection locked="0"/>
    </xf>
    <xf numFmtId="0" fontId="10" fillId="0" borderId="5" xfId="0" applyFont="1" applyBorder="1" applyAlignment="1">
      <alignment wrapText="1"/>
    </xf>
    <xf numFmtId="0" fontId="7" fillId="0" borderId="0" xfId="0" applyFont="1" applyBorder="1" applyAlignment="1">
      <alignment wrapText="1"/>
    </xf>
    <xf numFmtId="170" fontId="10" fillId="4" borderId="6" xfId="7" quotePrefix="1" applyNumberFormat="1" applyFont="1" applyFill="1" applyBorder="1" applyAlignment="1" applyProtection="1">
      <alignment horizontal="right"/>
    </xf>
    <xf numFmtId="0" fontId="0" fillId="0" borderId="6" xfId="0" applyBorder="1" applyProtection="1">
      <protection locked="0"/>
    </xf>
    <xf numFmtId="0" fontId="7" fillId="0" borderId="2" xfId="0" applyFont="1" applyBorder="1" applyAlignment="1"/>
    <xf numFmtId="0" fontId="7" fillId="0" borderId="13" xfId="0" applyFont="1" applyBorder="1" applyAlignment="1">
      <alignment wrapText="1"/>
    </xf>
    <xf numFmtId="0" fontId="10" fillId="0" borderId="41" xfId="0" applyFont="1" applyBorder="1" applyAlignment="1"/>
    <xf numFmtId="0" fontId="10" fillId="0" borderId="26" xfId="0" applyFont="1" applyBorder="1" applyAlignment="1">
      <alignment wrapText="1"/>
    </xf>
    <xf numFmtId="0" fontId="10" fillId="0" borderId="35" xfId="0" applyFont="1" applyBorder="1" applyAlignment="1">
      <alignment wrapText="1"/>
    </xf>
    <xf numFmtId="0" fontId="7" fillId="0" borderId="88" xfId="0" applyFont="1" applyBorder="1" applyAlignment="1"/>
    <xf numFmtId="0" fontId="7" fillId="0" borderId="68" xfId="0" applyFont="1" applyBorder="1" applyAlignment="1">
      <alignment wrapText="1"/>
    </xf>
    <xf numFmtId="0" fontId="7" fillId="0" borderId="11" xfId="0" applyFont="1" applyBorder="1" applyAlignment="1">
      <alignment horizontal="right"/>
    </xf>
    <xf numFmtId="0" fontId="10" fillId="4" borderId="6" xfId="0" applyFont="1" applyFill="1" applyBorder="1" applyAlignment="1">
      <alignment horizontal="right"/>
    </xf>
    <xf numFmtId="0" fontId="10" fillId="0" borderId="12" xfId="0" applyFont="1" applyBorder="1" applyAlignment="1">
      <alignment wrapText="1"/>
    </xf>
    <xf numFmtId="0" fontId="10" fillId="0" borderId="11" xfId="0" applyFont="1" applyBorder="1" applyAlignment="1">
      <alignment wrapText="1"/>
    </xf>
    <xf numFmtId="0" fontId="10" fillId="4" borderId="6" xfId="0" applyFont="1" applyFill="1" applyBorder="1"/>
    <xf numFmtId="0" fontId="7" fillId="0" borderId="0" xfId="0" applyFont="1" applyBorder="1" applyAlignment="1">
      <alignment wrapText="1"/>
    </xf>
    <xf numFmtId="0" fontId="7" fillId="0" borderId="0"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0" fillId="0" borderId="0" xfId="0"/>
    <xf numFmtId="0" fontId="6" fillId="0" borderId="0" xfId="0" applyFont="1"/>
    <xf numFmtId="0" fontId="6" fillId="0" borderId="0" xfId="0" applyFont="1" applyBorder="1"/>
    <xf numFmtId="0" fontId="7" fillId="0" borderId="13" xfId="0" applyFont="1" applyBorder="1"/>
    <xf numFmtId="0" fontId="7" fillId="0" borderId="0" xfId="0" applyFont="1" applyBorder="1"/>
    <xf numFmtId="0" fontId="7" fillId="0" borderId="5" xfId="0" applyFont="1" applyBorder="1"/>
    <xf numFmtId="0" fontId="7" fillId="0" borderId="0" xfId="0" applyFont="1"/>
    <xf numFmtId="0" fontId="7" fillId="0" borderId="10" xfId="0" applyFont="1" applyBorder="1"/>
    <xf numFmtId="0" fontId="11" fillId="0" borderId="0" xfId="0" applyFont="1"/>
    <xf numFmtId="0" fontId="6" fillId="0" borderId="3" xfId="0" applyFont="1" applyBorder="1"/>
    <xf numFmtId="0" fontId="6" fillId="0" borderId="8" xfId="0" applyFont="1" applyBorder="1"/>
    <xf numFmtId="0" fontId="10" fillId="0" borderId="0" xfId="0" applyFont="1"/>
    <xf numFmtId="0" fontId="6" fillId="0" borderId="13" xfId="0" applyFont="1" applyBorder="1"/>
    <xf numFmtId="0" fontId="7" fillId="0" borderId="2" xfId="0" applyFont="1" applyBorder="1"/>
    <xf numFmtId="0" fontId="11" fillId="0" borderId="1" xfId="0" applyFont="1" applyBorder="1"/>
    <xf numFmtId="0" fontId="11" fillId="0" borderId="6" xfId="0" applyFont="1" applyBorder="1" applyAlignment="1">
      <alignment horizontal="center"/>
    </xf>
    <xf numFmtId="0" fontId="11" fillId="0" borderId="6" xfId="0" applyFont="1" applyBorder="1"/>
    <xf numFmtId="0" fontId="11" fillId="0" borderId="3" xfId="0" applyFont="1" applyBorder="1"/>
    <xf numFmtId="0" fontId="11" fillId="0" borderId="11" xfId="0" applyFont="1" applyBorder="1" applyAlignment="1">
      <alignment horizontal="center"/>
    </xf>
    <xf numFmtId="0" fontId="6" fillId="0" borderId="1" xfId="0" applyFont="1" applyBorder="1"/>
    <xf numFmtId="0" fontId="11" fillId="0" borderId="0" xfId="0" applyFont="1" applyBorder="1"/>
    <xf numFmtId="0" fontId="6" fillId="0" borderId="5" xfId="0" applyFont="1" applyBorder="1"/>
    <xf numFmtId="0" fontId="11" fillId="0" borderId="4" xfId="0" applyFont="1" applyBorder="1"/>
    <xf numFmtId="0" fontId="6" fillId="0" borderId="10" xfId="0" applyFont="1" applyBorder="1"/>
    <xf numFmtId="0" fontId="6" fillId="0" borderId="12" xfId="0" applyFont="1" applyBorder="1" applyAlignment="1">
      <alignment horizontal="center"/>
    </xf>
    <xf numFmtId="0" fontId="6" fillId="0" borderId="6" xfId="0" applyFont="1" applyBorder="1"/>
    <xf numFmtId="0" fontId="11" fillId="0" borderId="13" xfId="0" applyFont="1" applyBorder="1"/>
    <xf numFmtId="0" fontId="11" fillId="0" borderId="12" xfId="0" applyFont="1" applyBorder="1"/>
    <xf numFmtId="0" fontId="11" fillId="0" borderId="0" xfId="0" applyFont="1" applyAlignment="1">
      <alignment horizontal="right"/>
    </xf>
    <xf numFmtId="0" fontId="6" fillId="0" borderId="11" xfId="0" applyFont="1" applyBorder="1"/>
    <xf numFmtId="0" fontId="11" fillId="0" borderId="9" xfId="0" applyFont="1" applyBorder="1" applyAlignment="1">
      <alignment horizontal="center"/>
    </xf>
    <xf numFmtId="0" fontId="11" fillId="0" borderId="9" xfId="0" applyFont="1" applyBorder="1"/>
    <xf numFmtId="0" fontId="11" fillId="0" borderId="14" xfId="0" applyFont="1" applyBorder="1"/>
    <xf numFmtId="0" fontId="11" fillId="0" borderId="12" xfId="0" applyFont="1" applyBorder="1" applyAlignment="1">
      <alignment horizontal="center"/>
    </xf>
    <xf numFmtId="0" fontId="11" fillId="4" borderId="6" xfId="0" applyFont="1" applyFill="1" applyBorder="1"/>
    <xf numFmtId="0" fontId="11" fillId="4" borderId="8" xfId="0" applyFont="1" applyFill="1" applyBorder="1"/>
    <xf numFmtId="0" fontId="6" fillId="4" borderId="8" xfId="0" applyFont="1" applyFill="1" applyBorder="1"/>
    <xf numFmtId="0" fontId="10" fillId="0" borderId="1" xfId="0" applyFont="1" applyBorder="1"/>
    <xf numFmtId="0" fontId="7" fillId="0" borderId="1" xfId="0" applyFont="1" applyBorder="1"/>
    <xf numFmtId="0" fontId="10" fillId="0" borderId="5" xfId="0" applyFont="1" applyBorder="1"/>
    <xf numFmtId="0" fontId="7" fillId="0" borderId="3" xfId="0" applyFont="1" applyBorder="1"/>
    <xf numFmtId="0" fontId="7" fillId="0" borderId="8" xfId="0" applyFont="1" applyBorder="1"/>
    <xf numFmtId="0" fontId="7" fillId="0" borderId="0" xfId="0" applyFont="1" applyFill="1"/>
    <xf numFmtId="0" fontId="10" fillId="0" borderId="5" xfId="0" applyFont="1" applyBorder="1" applyAlignment="1">
      <alignment horizontal="left"/>
    </xf>
    <xf numFmtId="0" fontId="7" fillId="0" borderId="3" xfId="0" applyFont="1" applyBorder="1" applyAlignment="1">
      <alignment horizontal="left"/>
    </xf>
    <xf numFmtId="0" fontId="6" fillId="0" borderId="0" xfId="0" applyNumberFormat="1" applyFont="1"/>
    <xf numFmtId="0" fontId="6" fillId="0" borderId="0" xfId="0" applyNumberFormat="1" applyFont="1" applyBorder="1"/>
    <xf numFmtId="0" fontId="6" fillId="0" borderId="2" xfId="0" applyNumberFormat="1" applyFont="1" applyBorder="1"/>
    <xf numFmtId="0" fontId="6" fillId="0" borderId="13" xfId="0" applyNumberFormat="1" applyFont="1" applyBorder="1"/>
    <xf numFmtId="0" fontId="40" fillId="0" borderId="0" xfId="0" applyFont="1"/>
    <xf numFmtId="0" fontId="40" fillId="0" borderId="0" xfId="0" applyFont="1" applyBorder="1"/>
    <xf numFmtId="0" fontId="40" fillId="0" borderId="0" xfId="0" applyFont="1" applyFill="1" applyBorder="1"/>
    <xf numFmtId="0" fontId="29" fillId="0" borderId="0" xfId="0" applyFont="1"/>
    <xf numFmtId="0" fontId="10" fillId="0" borderId="0" xfId="0" applyFont="1" applyBorder="1" applyAlignment="1">
      <alignment horizontal="left"/>
    </xf>
    <xf numFmtId="0" fontId="7" fillId="0" borderId="1" xfId="0" applyFont="1" applyBorder="1" applyAlignment="1">
      <alignment horizontal="left"/>
    </xf>
    <xf numFmtId="0" fontId="11" fillId="0" borderId="12" xfId="0" applyNumberFormat="1" applyFont="1" applyFill="1" applyBorder="1"/>
    <xf numFmtId="0" fontId="11" fillId="0" borderId="6" xfId="0" applyNumberFormat="1" applyFont="1" applyFill="1" applyBorder="1"/>
    <xf numFmtId="0" fontId="10" fillId="0" borderId="13" xfId="0" applyFont="1" applyBorder="1" applyAlignment="1">
      <alignment horizontal="left"/>
    </xf>
    <xf numFmtId="0" fontId="11" fillId="0" borderId="11" xfId="0" applyFont="1" applyFill="1" applyBorder="1"/>
    <xf numFmtId="0" fontId="11" fillId="3" borderId="5" xfId="0" applyFont="1" applyFill="1" applyBorder="1"/>
    <xf numFmtId="0" fontId="6" fillId="3" borderId="5" xfId="0" applyFont="1" applyFill="1" applyBorder="1"/>
    <xf numFmtId="0" fontId="10" fillId="0" borderId="11" xfId="0" applyFont="1" applyBorder="1" applyAlignment="1">
      <alignment horizontal="center"/>
    </xf>
    <xf numFmtId="0" fontId="10" fillId="0" borderId="12" xfId="0" applyFont="1" applyBorder="1" applyAlignment="1">
      <alignment horizontal="center"/>
    </xf>
    <xf numFmtId="0" fontId="29" fillId="0" borderId="0" xfId="0" applyFont="1" applyBorder="1"/>
    <xf numFmtId="0" fontId="11" fillId="4" borderId="11" xfId="0" applyFont="1" applyFill="1" applyBorder="1"/>
    <xf numFmtId="0" fontId="11" fillId="3" borderId="12" xfId="0" applyFont="1" applyFill="1" applyBorder="1" applyAlignment="1">
      <alignment horizontal="center" wrapText="1"/>
    </xf>
    <xf numFmtId="0" fontId="11" fillId="0" borderId="12" xfId="0" applyFont="1" applyBorder="1" applyAlignment="1">
      <alignment horizontal="center" wrapText="1"/>
    </xf>
    <xf numFmtId="0" fontId="5" fillId="0" borderId="0" xfId="0" applyFont="1" applyBorder="1"/>
    <xf numFmtId="0" fontId="5" fillId="0" borderId="5" xfId="0" applyFont="1" applyBorder="1"/>
    <xf numFmtId="0" fontId="7" fillId="0" borderId="2" xfId="0" applyFont="1" applyBorder="1" applyAlignment="1">
      <alignment horizontal="left"/>
    </xf>
    <xf numFmtId="0" fontId="5" fillId="0" borderId="10" xfId="0" applyFont="1" applyBorder="1"/>
    <xf numFmtId="0" fontId="10" fillId="0" borderId="10" xfId="0" applyFont="1" applyBorder="1" applyAlignment="1">
      <alignment horizontal="left"/>
    </xf>
    <xf numFmtId="0" fontId="10" fillId="0" borderId="4" xfId="0" applyFont="1" applyBorder="1" applyAlignment="1">
      <alignment horizontal="left"/>
    </xf>
    <xf numFmtId="0" fontId="11" fillId="3" borderId="0" xfId="0" applyFont="1" applyFill="1" applyBorder="1"/>
    <xf numFmtId="0" fontId="6" fillId="3" borderId="0" xfId="0" applyFont="1" applyFill="1" applyBorder="1"/>
    <xf numFmtId="0" fontId="7" fillId="3" borderId="3" xfId="0" applyFont="1" applyFill="1" applyBorder="1"/>
    <xf numFmtId="0" fontId="11" fillId="3" borderId="13" xfId="0" applyFont="1" applyFill="1" applyBorder="1" applyAlignment="1"/>
    <xf numFmtId="0" fontId="11" fillId="3" borderId="14" xfId="0" applyFont="1" applyFill="1" applyBorder="1" applyAlignment="1">
      <alignment horizontal="left"/>
    </xf>
    <xf numFmtId="0" fontId="11" fillId="4" borderId="12" xfId="0" applyFont="1" applyFill="1" applyBorder="1"/>
    <xf numFmtId="0" fontId="7" fillId="3" borderId="1" xfId="0" applyFont="1" applyFill="1" applyBorder="1"/>
    <xf numFmtId="0" fontId="11" fillId="3" borderId="9" xfId="0" applyFont="1" applyFill="1" applyBorder="1"/>
    <xf numFmtId="0" fontId="29" fillId="0" borderId="0" xfId="0" applyFont="1" applyFill="1" applyBorder="1"/>
    <xf numFmtId="0" fontId="86" fillId="2" borderId="8" xfId="0" applyFont="1" applyFill="1" applyBorder="1"/>
    <xf numFmtId="0" fontId="20" fillId="2" borderId="0" xfId="0" applyFont="1" applyFill="1" applyAlignment="1">
      <alignment horizontal="right"/>
    </xf>
    <xf numFmtId="0" fontId="7" fillId="0" borderId="0" xfId="0" applyFont="1" applyFill="1" applyBorder="1"/>
    <xf numFmtId="0" fontId="10" fillId="3" borderId="4" xfId="0" applyFont="1" applyFill="1" applyBorder="1" applyAlignment="1">
      <alignment vertical="center"/>
    </xf>
    <xf numFmtId="0" fontId="10" fillId="3" borderId="10" xfId="0" applyFont="1" applyFill="1" applyBorder="1" applyAlignment="1">
      <alignment vertical="center"/>
    </xf>
    <xf numFmtId="167" fontId="7" fillId="0" borderId="0" xfId="0" applyNumberFormat="1" applyFont="1" applyBorder="1"/>
    <xf numFmtId="0" fontId="7" fillId="0" borderId="0" xfId="0" applyFont="1" applyBorder="1" applyAlignment="1">
      <alignment wrapText="1"/>
    </xf>
    <xf numFmtId="16" fontId="7" fillId="0" borderId="0" xfId="0" applyNumberFormat="1" applyFont="1" applyAlignment="1"/>
    <xf numFmtId="0" fontId="10" fillId="0" borderId="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34" xfId="0" applyFont="1" applyBorder="1" applyAlignment="1">
      <alignment vertical="center" wrapText="1"/>
    </xf>
    <xf numFmtId="0" fontId="7" fillId="0" borderId="1" xfId="0" applyFont="1" applyBorder="1" applyAlignment="1">
      <alignment vertical="center"/>
    </xf>
    <xf numFmtId="0" fontId="7" fillId="0" borderId="6" xfId="0" applyFont="1" applyBorder="1" applyAlignment="1">
      <alignment horizontal="right" vertical="center"/>
    </xf>
    <xf numFmtId="0" fontId="7" fillId="0" borderId="9" xfId="0" applyFont="1" applyBorder="1" applyAlignment="1">
      <alignment horizontal="right" vertical="center"/>
    </xf>
    <xf numFmtId="0" fontId="10" fillId="11" borderId="15" xfId="0" applyFont="1" applyFill="1" applyBorder="1" applyAlignment="1">
      <alignment horizontal="right" vertical="center"/>
    </xf>
    <xf numFmtId="0" fontId="88" fillId="0" borderId="0" xfId="0" applyFont="1" applyAlignment="1">
      <alignment vertical="center"/>
    </xf>
    <xf numFmtId="0" fontId="7" fillId="0" borderId="9" xfId="0" applyFont="1" applyBorder="1" applyAlignment="1">
      <alignment horizontal="right"/>
    </xf>
    <xf numFmtId="0" fontId="10" fillId="0" borderId="0" xfId="0" applyFont="1" applyBorder="1" applyAlignment="1">
      <alignment vertical="center"/>
    </xf>
    <xf numFmtId="0" fontId="10" fillId="0" borderId="15" xfId="0" applyFont="1" applyFill="1" applyBorder="1" applyAlignment="1">
      <alignment horizontal="right" vertical="center"/>
    </xf>
    <xf numFmtId="0" fontId="10" fillId="0" borderId="54" xfId="0" applyFont="1" applyBorder="1" applyAlignment="1">
      <alignment wrapText="1"/>
    </xf>
    <xf numFmtId="0" fontId="10" fillId="0" borderId="18" xfId="0" quotePrefix="1" applyFont="1" applyFill="1" applyBorder="1" applyAlignment="1" applyProtection="1">
      <alignment horizontal="left" wrapText="1"/>
      <protection locked="0"/>
    </xf>
    <xf numFmtId="0" fontId="10" fillId="0" borderId="5" xfId="0" applyFont="1" applyBorder="1" applyAlignment="1" applyProtection="1">
      <alignment horizontal="center" vertical="center" wrapText="1"/>
      <protection locked="0"/>
    </xf>
    <xf numFmtId="0" fontId="90" fillId="0" borderId="3" xfId="0" applyFont="1" applyBorder="1" applyAlignment="1" applyProtection="1">
      <alignment horizontal="center" vertical="center" wrapText="1"/>
      <protection locked="0"/>
    </xf>
    <xf numFmtId="0" fontId="10" fillId="0" borderId="2"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34" xfId="0" applyFont="1" applyBorder="1" applyAlignment="1" applyProtection="1">
      <alignment vertical="center"/>
      <protection locked="0"/>
    </xf>
    <xf numFmtId="0" fontId="71" fillId="0" borderId="4" xfId="0" applyFont="1" applyBorder="1" applyAlignment="1">
      <alignment vertical="top" wrapText="1"/>
    </xf>
    <xf numFmtId="0" fontId="89" fillId="0" borderId="3" xfId="0" applyFont="1" applyBorder="1"/>
    <xf numFmtId="1" fontId="9" fillId="0" borderId="0" xfId="0" applyNumberFormat="1" applyFont="1" applyProtection="1"/>
    <xf numFmtId="0" fontId="67" fillId="0" borderId="0" xfId="0" applyFont="1" applyProtection="1">
      <protection locked="0"/>
    </xf>
    <xf numFmtId="0" fontId="8" fillId="3" borderId="1" xfId="0" applyFont="1" applyFill="1" applyBorder="1" applyProtection="1">
      <protection locked="0"/>
    </xf>
    <xf numFmtId="0" fontId="79" fillId="3" borderId="12" xfId="0" applyFont="1" applyFill="1" applyBorder="1" applyProtection="1">
      <protection locked="0"/>
    </xf>
    <xf numFmtId="0" fontId="79" fillId="3" borderId="2" xfId="0" applyFont="1" applyFill="1" applyBorder="1" applyAlignment="1" applyProtection="1">
      <alignment horizontal="center"/>
      <protection locked="0"/>
    </xf>
    <xf numFmtId="0" fontId="79" fillId="3" borderId="1" xfId="0" applyFont="1" applyFill="1" applyBorder="1" applyAlignment="1" applyProtection="1">
      <alignment horizontal="center"/>
      <protection locked="0"/>
    </xf>
    <xf numFmtId="0" fontId="79" fillId="3" borderId="3" xfId="0" applyFont="1" applyFill="1" applyBorder="1" applyAlignment="1" applyProtection="1">
      <alignment horizontal="center"/>
      <protection locked="0"/>
    </xf>
    <xf numFmtId="0" fontId="91" fillId="0" borderId="0" xfId="15" applyFont="1"/>
    <xf numFmtId="0" fontId="91" fillId="0" borderId="0" xfId="0" applyFont="1"/>
    <xf numFmtId="1" fontId="91" fillId="0" borderId="0" xfId="15" applyNumberFormat="1" applyFont="1"/>
    <xf numFmtId="0" fontId="92" fillId="0" borderId="0" xfId="15" applyFont="1"/>
    <xf numFmtId="3" fontId="91" fillId="0" borderId="0" xfId="0" applyNumberFormat="1" applyFont="1" applyFill="1"/>
    <xf numFmtId="3" fontId="91" fillId="0" borderId="0" xfId="0" applyNumberFormat="1" applyFont="1"/>
    <xf numFmtId="0" fontId="7" fillId="0" borderId="38" xfId="0" applyFont="1" applyBorder="1" applyProtection="1">
      <protection locked="0"/>
    </xf>
    <xf numFmtId="0" fontId="7" fillId="0" borderId="53" xfId="8" applyFont="1" applyBorder="1" applyProtection="1">
      <protection locked="0"/>
    </xf>
    <xf numFmtId="0" fontId="7" fillId="0" borderId="23" xfId="8" applyFont="1" applyBorder="1" applyProtection="1">
      <protection locked="0"/>
    </xf>
    <xf numFmtId="0" fontId="7" fillId="0" borderId="30" xfId="8" applyFont="1" applyBorder="1" applyProtection="1">
      <protection locked="0"/>
    </xf>
    <xf numFmtId="0" fontId="10" fillId="4" borderId="21" xfId="0" applyFont="1" applyFill="1" applyBorder="1" applyProtection="1"/>
    <xf numFmtId="0" fontId="6" fillId="2" borderId="8" xfId="8" applyFont="1" applyFill="1" applyBorder="1" applyProtection="1"/>
    <xf numFmtId="1" fontId="10" fillId="0" borderId="8" xfId="8" applyNumberFormat="1" applyFont="1" applyFill="1" applyBorder="1" applyProtection="1">
      <protection locked="0"/>
    </xf>
    <xf numFmtId="0" fontId="7" fillId="0" borderId="0" xfId="0" applyFont="1" applyBorder="1" applyAlignment="1">
      <alignment wrapText="1"/>
    </xf>
    <xf numFmtId="0" fontId="7" fillId="0" borderId="0" xfId="0" applyFont="1" applyBorder="1" applyAlignment="1">
      <alignment wrapText="1"/>
    </xf>
    <xf numFmtId="0" fontId="10" fillId="3" borderId="0" xfId="0" applyFont="1" applyFill="1" applyBorder="1" applyAlignment="1">
      <alignment vertical="center" wrapText="1"/>
    </xf>
    <xf numFmtId="0" fontId="93" fillId="2" borderId="0" xfId="0" applyFont="1" applyFill="1" applyBorder="1" applyAlignment="1">
      <alignment wrapText="1"/>
    </xf>
    <xf numFmtId="0" fontId="94" fillId="2" borderId="8" xfId="8" applyFont="1" applyFill="1" applyBorder="1" applyProtection="1"/>
    <xf numFmtId="0" fontId="7" fillId="0" borderId="0" xfId="4" applyFont="1" applyFill="1" applyBorder="1" applyAlignment="1" applyProtection="1">
      <protection locked="0"/>
    </xf>
    <xf numFmtId="0" fontId="7" fillId="0" borderId="51" xfId="0" applyFont="1" applyBorder="1" applyProtection="1">
      <protection locked="0"/>
    </xf>
    <xf numFmtId="0" fontId="7" fillId="0" borderId="4" xfId="0" quotePrefix="1" applyFont="1" applyBorder="1" applyProtection="1">
      <protection locked="0"/>
    </xf>
    <xf numFmtId="0" fontId="95" fillId="0" borderId="0" xfId="22" applyFont="1" applyAlignment="1"/>
    <xf numFmtId="0" fontId="96" fillId="0" borderId="0" xfId="75" applyNumberFormat="1" applyFont="1" applyBorder="1"/>
    <xf numFmtId="3" fontId="96" fillId="0" borderId="0" xfId="75" applyNumberFormat="1" applyFont="1" applyBorder="1"/>
    <xf numFmtId="1" fontId="97" fillId="0" borderId="19" xfId="75" applyNumberFormat="1" applyFont="1" applyBorder="1" applyAlignment="1">
      <alignment vertical="center"/>
    </xf>
    <xf numFmtId="1" fontId="97" fillId="13" borderId="18" xfId="22" applyNumberFormat="1" applyFont="1" applyFill="1" applyBorder="1" applyAlignment="1">
      <alignment horizontal="right" vertical="center"/>
    </xf>
    <xf numFmtId="1" fontId="97" fillId="0" borderId="18" xfId="22" applyNumberFormat="1" applyFont="1" applyBorder="1" applyAlignment="1">
      <alignment horizontal="right" vertical="center"/>
    </xf>
    <xf numFmtId="0" fontId="97" fillId="0" borderId="20" xfId="75" applyNumberFormat="1" applyFont="1" applyBorder="1" applyAlignment="1">
      <alignment vertical="center"/>
    </xf>
    <xf numFmtId="3" fontId="97" fillId="13" borderId="18" xfId="28" applyNumberFormat="1" applyFont="1" applyFill="1" applyBorder="1" applyAlignment="1">
      <alignment horizontal="right" vertical="center"/>
    </xf>
    <xf numFmtId="3" fontId="97" fillId="0" borderId="18" xfId="28" applyNumberFormat="1" applyFont="1" applyBorder="1" applyAlignment="1">
      <alignment horizontal="right" vertical="center"/>
    </xf>
    <xf numFmtId="0" fontId="97" fillId="0" borderId="0" xfId="74" applyNumberFormat="1" applyFont="1" applyBorder="1"/>
    <xf numFmtId="3" fontId="97" fillId="13" borderId="0" xfId="28" applyNumberFormat="1" applyFont="1" applyFill="1" applyBorder="1" applyAlignment="1"/>
    <xf numFmtId="3" fontId="96" fillId="0" borderId="0" xfId="28" applyNumberFormat="1" applyFont="1" applyBorder="1" applyAlignment="1">
      <alignment horizontal="right"/>
    </xf>
    <xf numFmtId="0" fontId="97" fillId="0" borderId="20" xfId="74" applyNumberFormat="1" applyFont="1" applyBorder="1"/>
    <xf numFmtId="3" fontId="97" fillId="13" borderId="20" xfId="28" applyNumberFormat="1" applyFont="1" applyFill="1" applyBorder="1" applyAlignment="1"/>
    <xf numFmtId="3" fontId="96" fillId="0" borderId="20" xfId="28" applyNumberFormat="1" applyFont="1" applyBorder="1" applyAlignment="1">
      <alignment horizontal="right"/>
    </xf>
    <xf numFmtId="0" fontId="98" fillId="0" borderId="0" xfId="0" applyFont="1" applyBorder="1"/>
    <xf numFmtId="3" fontId="41" fillId="0" borderId="0" xfId="0" applyNumberFormat="1" applyFont="1" applyFill="1"/>
    <xf numFmtId="3" fontId="41" fillId="0" borderId="0" xfId="0" applyNumberFormat="1" applyFont="1"/>
    <xf numFmtId="0" fontId="41" fillId="0" borderId="0" xfId="15" applyFont="1"/>
    <xf numFmtId="0" fontId="95" fillId="0" borderId="0" xfId="15" applyFont="1"/>
    <xf numFmtId="1" fontId="41" fillId="0" borderId="0" xfId="15" applyNumberFormat="1" applyFont="1"/>
    <xf numFmtId="3" fontId="97" fillId="0" borderId="18" xfId="23" applyNumberFormat="1" applyFont="1" applyBorder="1" applyAlignment="1">
      <alignment horizontal="right" vertical="center"/>
    </xf>
    <xf numFmtId="3" fontId="96" fillId="0" borderId="0" xfId="15" applyNumberFormat="1" applyFont="1"/>
    <xf numFmtId="0" fontId="96" fillId="0" borderId="0" xfId="15" applyFont="1"/>
    <xf numFmtId="0" fontId="99" fillId="0" borderId="0" xfId="0" applyFont="1" applyAlignment="1">
      <alignment vertical="center"/>
    </xf>
    <xf numFmtId="0" fontId="99" fillId="0" borderId="0" xfId="0" applyFont="1"/>
    <xf numFmtId="0" fontId="10" fillId="0" borderId="12" xfId="0" applyFont="1" applyFill="1" applyBorder="1" applyAlignment="1" applyProtection="1">
      <alignment horizontal="center" wrapText="1"/>
      <protection locked="0"/>
    </xf>
    <xf numFmtId="0" fontId="0" fillId="3" borderId="0" xfId="0" applyFill="1" applyBorder="1" applyAlignment="1" applyProtection="1">
      <alignment vertical="top"/>
      <protection locked="0"/>
    </xf>
    <xf numFmtId="0" fontId="10" fillId="3" borderId="1" xfId="0"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3" xfId="0" applyFill="1" applyBorder="1" applyAlignment="1" applyProtection="1">
      <alignment vertical="top"/>
      <protection locked="0"/>
    </xf>
    <xf numFmtId="0" fontId="10" fillId="3" borderId="4" xfId="0" applyFont="1" applyFill="1" applyBorder="1" applyAlignment="1" applyProtection="1">
      <alignment vertical="center" wrapText="1"/>
      <protection locked="0"/>
    </xf>
    <xf numFmtId="0" fontId="10" fillId="3" borderId="10" xfId="0" applyFont="1" applyFill="1" applyBorder="1" applyAlignment="1" applyProtection="1">
      <alignment vertical="center" wrapText="1"/>
      <protection locked="0"/>
    </xf>
    <xf numFmtId="0" fontId="9" fillId="0" borderId="83" xfId="0" applyFont="1" applyBorder="1" applyAlignment="1" applyProtection="1">
      <alignment horizontal="right"/>
    </xf>
    <xf numFmtId="0" fontId="7" fillId="0" borderId="56" xfId="0" applyFont="1" applyFill="1" applyBorder="1" applyProtection="1">
      <protection locked="0"/>
    </xf>
    <xf numFmtId="164" fontId="7" fillId="0" borderId="12" xfId="5" quotePrefix="1" applyFont="1" applyFill="1" applyBorder="1" applyAlignment="1" applyProtection="1">
      <alignment horizontal="right"/>
    </xf>
    <xf numFmtId="0" fontId="7" fillId="0" borderId="0" xfId="0" applyFont="1" applyBorder="1" applyAlignment="1">
      <alignment wrapText="1"/>
    </xf>
    <xf numFmtId="14" fontId="10" fillId="0" borderId="34" xfId="0" applyNumberFormat="1" applyFont="1" applyBorder="1" applyAlignment="1">
      <alignment horizontal="center" wrapText="1"/>
    </xf>
    <xf numFmtId="2" fontId="7" fillId="0" borderId="12" xfId="0" applyNumberFormat="1" applyFont="1" applyBorder="1"/>
    <xf numFmtId="2" fontId="7" fillId="0" borderId="6" xfId="0" applyNumberFormat="1" applyFont="1" applyBorder="1"/>
    <xf numFmtId="2" fontId="10" fillId="4" borderId="8" xfId="0" applyNumberFormat="1" applyFont="1" applyFill="1" applyBorder="1"/>
    <xf numFmtId="2" fontId="7" fillId="0" borderId="8" xfId="0" applyNumberFormat="1" applyFont="1" applyFill="1" applyBorder="1"/>
    <xf numFmtId="0" fontId="67" fillId="0" borderId="0" xfId="0" applyFont="1" applyAlignment="1" applyProtection="1">
      <alignment wrapText="1"/>
      <protection locked="0"/>
    </xf>
    <xf numFmtId="0" fontId="10" fillId="0" borderId="5" xfId="0" applyFont="1" applyBorder="1" applyAlignment="1" applyProtection="1">
      <alignment wrapText="1"/>
      <protection locked="0"/>
    </xf>
    <xf numFmtId="0" fontId="10" fillId="0" borderId="34" xfId="0" applyFont="1" applyBorder="1" applyAlignment="1" applyProtection="1">
      <alignment wrapText="1"/>
      <protection locked="0"/>
    </xf>
    <xf numFmtId="0" fontId="10" fillId="0" borderId="12" xfId="0" applyFont="1" applyFill="1" applyBorder="1" applyAlignment="1" applyProtection="1">
      <alignment horizontal="center" wrapText="1"/>
      <protection locked="0"/>
    </xf>
    <xf numFmtId="0" fontId="7" fillId="0" borderId="1" xfId="0" applyFont="1" applyBorder="1" applyAlignment="1" applyProtection="1">
      <alignment wrapText="1"/>
      <protection locked="0"/>
    </xf>
    <xf numFmtId="0" fontId="13" fillId="0" borderId="2" xfId="0" applyFont="1" applyBorder="1" applyAlignment="1" applyProtection="1">
      <alignment wrapText="1"/>
      <protection locked="0"/>
    </xf>
    <xf numFmtId="3" fontId="7" fillId="0" borderId="12" xfId="0" applyNumberFormat="1" applyFont="1" applyBorder="1" applyAlignment="1" applyProtection="1">
      <alignment horizontal="center"/>
      <protection locked="0"/>
    </xf>
    <xf numFmtId="168" fontId="7" fillId="4" borderId="6" xfId="5" applyNumberFormat="1" applyFont="1" applyFill="1" applyBorder="1" applyProtection="1"/>
    <xf numFmtId="0" fontId="7" fillId="0" borderId="73" xfId="0" applyFont="1" applyBorder="1" applyProtection="1">
      <protection locked="0"/>
    </xf>
    <xf numFmtId="0" fontId="7" fillId="0" borderId="74" xfId="0" applyFont="1" applyBorder="1" applyProtection="1">
      <protection locked="0"/>
    </xf>
    <xf numFmtId="3" fontId="7" fillId="0" borderId="75" xfId="0" applyNumberFormat="1" applyFont="1" applyBorder="1" applyProtection="1">
      <protection locked="0"/>
    </xf>
    <xf numFmtId="3" fontId="7" fillId="0" borderId="51" xfId="0" applyNumberFormat="1" applyFont="1" applyBorder="1" applyProtection="1">
      <protection locked="0"/>
    </xf>
    <xf numFmtId="0" fontId="8" fillId="0" borderId="1" xfId="0" applyFont="1" applyBorder="1" applyAlignment="1" applyProtection="1">
      <alignment wrapText="1"/>
      <protection locked="0"/>
    </xf>
    <xf numFmtId="0" fontId="7" fillId="0" borderId="76" xfId="0" applyFont="1" applyBorder="1" applyProtection="1">
      <protection locked="0"/>
    </xf>
    <xf numFmtId="0" fontId="7" fillId="0" borderId="77" xfId="0" applyFont="1" applyBorder="1" applyProtection="1">
      <protection locked="0"/>
    </xf>
    <xf numFmtId="3" fontId="7" fillId="0" borderId="78" xfId="0" applyNumberFormat="1" applyFont="1" applyBorder="1" applyProtection="1">
      <protection locked="0"/>
    </xf>
    <xf numFmtId="168" fontId="7" fillId="4" borderId="11" xfId="5" applyNumberFormat="1" applyFont="1" applyFill="1" applyBorder="1" applyProtection="1"/>
    <xf numFmtId="0" fontId="7" fillId="0" borderId="3" xfId="813" applyFont="1" applyFill="1" applyBorder="1"/>
    <xf numFmtId="0" fontId="7" fillId="0" borderId="0" xfId="813" applyFont="1" applyFill="1"/>
    <xf numFmtId="3" fontId="7" fillId="0" borderId="2" xfId="0" applyNumberFormat="1" applyFont="1" applyBorder="1" applyProtection="1">
      <protection locked="0"/>
    </xf>
    <xf numFmtId="3" fontId="7" fillId="0" borderId="12" xfId="0" applyNumberFormat="1" applyFont="1" applyBorder="1" applyProtection="1">
      <protection locked="0"/>
    </xf>
    <xf numFmtId="3" fontId="7" fillId="0" borderId="1" xfId="0" applyNumberFormat="1" applyFont="1" applyBorder="1" applyProtection="1">
      <protection locked="0"/>
    </xf>
    <xf numFmtId="3" fontId="7" fillId="0" borderId="38" xfId="0" applyNumberFormat="1" applyFont="1" applyBorder="1" applyProtection="1">
      <protection locked="0"/>
    </xf>
    <xf numFmtId="3" fontId="7" fillId="0" borderId="22" xfId="0" applyNumberFormat="1" applyFont="1" applyBorder="1" applyProtection="1">
      <protection locked="0"/>
    </xf>
    <xf numFmtId="0" fontId="7" fillId="0" borderId="0" xfId="0" applyFont="1" applyBorder="1" applyAlignment="1" applyProtection="1">
      <alignment horizontal="left" wrapText="1"/>
      <protection locked="0"/>
    </xf>
    <xf numFmtId="0" fontId="7" fillId="0" borderId="0" xfId="0" applyFont="1" applyFill="1" applyBorder="1" applyAlignment="1" applyProtection="1">
      <alignment horizontal="left" wrapText="1"/>
      <protection locked="0"/>
    </xf>
    <xf numFmtId="0" fontId="7" fillId="0" borderId="0" xfId="813" applyFont="1" applyFill="1" applyBorder="1"/>
    <xf numFmtId="0" fontId="10" fillId="0" borderId="1" xfId="0" applyFont="1" applyBorder="1" applyAlignment="1" applyProtection="1">
      <alignment wrapText="1"/>
      <protection locked="0"/>
    </xf>
    <xf numFmtId="0" fontId="10" fillId="0" borderId="0" xfId="0" applyFont="1" applyBorder="1" applyAlignment="1" applyProtection="1">
      <alignment wrapText="1"/>
      <protection locked="0"/>
    </xf>
    <xf numFmtId="0" fontId="10" fillId="0" borderId="9" xfId="0" applyFont="1" applyBorder="1" applyAlignment="1" applyProtection="1">
      <alignment wrapText="1"/>
      <protection locked="0"/>
    </xf>
    <xf numFmtId="0" fontId="10" fillId="0" borderId="3" xfId="0" applyFont="1" applyBorder="1" applyAlignment="1" applyProtection="1">
      <alignment wrapText="1"/>
      <protection locked="0"/>
    </xf>
    <xf numFmtId="0" fontId="10" fillId="0" borderId="5" xfId="0" applyFont="1" applyBorder="1" applyAlignment="1" applyProtection="1">
      <alignment wrapText="1"/>
      <protection locked="0"/>
    </xf>
    <xf numFmtId="0" fontId="10" fillId="0" borderId="34" xfId="0" applyFont="1" applyBorder="1" applyAlignment="1" applyProtection="1">
      <alignment wrapText="1"/>
      <protection locked="0"/>
    </xf>
    <xf numFmtId="0" fontId="11" fillId="0" borderId="4" xfId="0" applyNumberFormat="1" applyFont="1" applyBorder="1" applyAlignment="1">
      <alignment horizontal="center"/>
    </xf>
    <xf numFmtId="0" fontId="11" fillId="0" borderId="10" xfId="0" applyNumberFormat="1" applyFont="1" applyBorder="1" applyAlignment="1">
      <alignment horizontal="center"/>
    </xf>
    <xf numFmtId="0" fontId="11" fillId="0" borderId="15" xfId="0" applyNumberFormat="1" applyFont="1" applyBorder="1" applyAlignment="1">
      <alignment horizontal="center"/>
    </xf>
    <xf numFmtId="0" fontId="11" fillId="0" borderId="4" xfId="0" applyFont="1" applyBorder="1" applyAlignment="1">
      <alignment horizontal="center" vertical="top"/>
    </xf>
    <xf numFmtId="0" fontId="11" fillId="0" borderId="10" xfId="0" applyFont="1" applyBorder="1" applyAlignment="1">
      <alignment horizontal="center" vertical="top"/>
    </xf>
    <xf numFmtId="0" fontId="11" fillId="0" borderId="15" xfId="0" applyFont="1" applyBorder="1" applyAlignment="1">
      <alignment horizontal="center" vertical="top"/>
    </xf>
    <xf numFmtId="0" fontId="10" fillId="3" borderId="4" xfId="0" applyFont="1" applyFill="1" applyBorder="1" applyAlignment="1" applyProtection="1">
      <alignment horizontal="center" wrapText="1"/>
      <protection locked="0"/>
    </xf>
    <xf numFmtId="0" fontId="10" fillId="3" borderId="10" xfId="0" applyFont="1" applyFill="1" applyBorder="1" applyAlignment="1" applyProtection="1">
      <alignment horizontal="center" wrapText="1"/>
      <protection locked="0"/>
    </xf>
    <xf numFmtId="0" fontId="10" fillId="0" borderId="12" xfId="0" applyFont="1" applyFill="1" applyBorder="1" applyAlignment="1" applyProtection="1">
      <alignment horizontal="center" wrapText="1"/>
      <protection locked="0"/>
    </xf>
    <xf numFmtId="0" fontId="10" fillId="0" borderId="11" xfId="0" applyFont="1" applyFill="1" applyBorder="1" applyAlignment="1" applyProtection="1">
      <alignment horizontal="center" wrapText="1"/>
      <protection locked="0"/>
    </xf>
    <xf numFmtId="0" fontId="10" fillId="3" borderId="4"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89" xfId="0" applyFont="1" applyBorder="1" applyAlignment="1">
      <alignment vertical="center" wrapText="1"/>
    </xf>
    <xf numFmtId="0" fontId="7" fillId="0" borderId="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7" fillId="0" borderId="34"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vertical="center"/>
    </xf>
    <xf numFmtId="0" fontId="10" fillId="0" borderId="90" xfId="0" applyFont="1" applyBorder="1" applyAlignment="1">
      <alignment vertical="center"/>
    </xf>
    <xf numFmtId="0" fontId="10" fillId="3" borderId="3" xfId="0" applyFont="1" applyFill="1" applyBorder="1" applyAlignment="1" applyProtection="1">
      <alignment horizontal="center" wrapText="1"/>
      <protection locked="0"/>
    </xf>
    <xf numFmtId="0" fontId="10" fillId="3" borderId="5" xfId="0" applyFont="1" applyFill="1" applyBorder="1" applyAlignment="1" applyProtection="1">
      <alignment horizontal="center" wrapText="1"/>
      <protection locked="0"/>
    </xf>
    <xf numFmtId="0" fontId="10" fillId="3" borderId="1" xfId="0" applyFont="1" applyFill="1" applyBorder="1" applyAlignment="1" applyProtection="1">
      <alignment horizontal="center" vertical="top" wrapText="1"/>
      <protection locked="0"/>
    </xf>
    <xf numFmtId="0" fontId="10" fillId="3" borderId="0" xfId="0" applyFont="1" applyFill="1" applyBorder="1" applyAlignment="1" applyProtection="1">
      <alignment horizontal="center" vertical="top" wrapText="1"/>
      <protection locked="0"/>
    </xf>
    <xf numFmtId="0" fontId="10" fillId="3" borderId="9"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0" fillId="3" borderId="5" xfId="0" applyFont="1" applyFill="1" applyBorder="1" applyAlignment="1" applyProtection="1">
      <alignment horizontal="center" vertical="top" wrapText="1"/>
      <protection locked="0"/>
    </xf>
    <xf numFmtId="0" fontId="10" fillId="3" borderId="34" xfId="0" applyFont="1" applyFill="1" applyBorder="1" applyAlignment="1" applyProtection="1">
      <alignment horizontal="center" vertical="top" wrapText="1"/>
      <protection locked="0"/>
    </xf>
    <xf numFmtId="0" fontId="10" fillId="4" borderId="4" xfId="0" applyFont="1" applyFill="1" applyBorder="1" applyAlignment="1" applyProtection="1">
      <protection locked="0"/>
    </xf>
    <xf numFmtId="0" fontId="0" fillId="4" borderId="10" xfId="0" applyFill="1" applyBorder="1" applyAlignment="1" applyProtection="1">
      <protection locked="0"/>
    </xf>
    <xf numFmtId="0" fontId="0" fillId="4" borderId="15" xfId="0" applyFill="1" applyBorder="1" applyAlignment="1" applyProtection="1">
      <protection locked="0"/>
    </xf>
    <xf numFmtId="0" fontId="46" fillId="0" borderId="0" xfId="0" applyFont="1" applyAlignment="1" applyProtection="1">
      <alignment horizontal="left" wrapText="1"/>
      <protection locked="0"/>
    </xf>
    <xf numFmtId="0" fontId="46" fillId="0" borderId="0" xfId="0" applyFont="1" applyFill="1" applyAlignment="1" applyProtection="1">
      <alignment horizontal="left" wrapText="1"/>
      <protection locked="0"/>
    </xf>
    <xf numFmtId="0" fontId="10" fillId="0" borderId="4"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3" xfId="0" applyFont="1" applyFill="1" applyBorder="1" applyAlignment="1" applyProtection="1">
      <alignment horizontal="center" wrapText="1"/>
      <protection locked="0"/>
    </xf>
    <xf numFmtId="0" fontId="10" fillId="0" borderId="34" xfId="0" applyFont="1" applyFill="1" applyBorder="1" applyAlignment="1" applyProtection="1">
      <alignment horizontal="center" wrapText="1"/>
      <protection locked="0"/>
    </xf>
    <xf numFmtId="0" fontId="10" fillId="0" borderId="12" xfId="0" applyFont="1" applyBorder="1" applyAlignment="1" applyProtection="1">
      <alignment horizontal="center" wrapText="1"/>
      <protection locked="0"/>
    </xf>
    <xf numFmtId="0" fontId="10" fillId="0" borderId="11" xfId="0" applyFont="1" applyBorder="1" applyAlignment="1" applyProtection="1">
      <alignment horizontal="center" wrapText="1"/>
      <protection locked="0"/>
    </xf>
    <xf numFmtId="0" fontId="7" fillId="0" borderId="2" xfId="0" applyFont="1" applyBorder="1" applyAlignment="1">
      <alignment horizontal="center" wrapText="1"/>
    </xf>
    <xf numFmtId="0" fontId="7" fillId="0" borderId="14" xfId="0" applyFont="1" applyBorder="1" applyAlignment="1">
      <alignment horizontal="center" wrapText="1"/>
    </xf>
    <xf numFmtId="0" fontId="10" fillId="3" borderId="4" xfId="0" applyFont="1" applyFill="1" applyBorder="1" applyAlignment="1">
      <alignment horizontal="center" wrapText="1"/>
    </xf>
    <xf numFmtId="0" fontId="10" fillId="3" borderId="10" xfId="0" applyFont="1" applyFill="1" applyBorder="1" applyAlignment="1">
      <alignment horizontal="center" wrapText="1"/>
    </xf>
    <xf numFmtId="0" fontId="10" fillId="3" borderId="15" xfId="0" applyFont="1" applyFill="1" applyBorder="1" applyAlignment="1">
      <alignment horizontal="center" wrapText="1"/>
    </xf>
    <xf numFmtId="0" fontId="10" fillId="0" borderId="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2" xfId="0" applyFont="1" applyBorder="1" applyAlignment="1" applyProtection="1">
      <alignment wrapText="1"/>
      <protection locked="0"/>
    </xf>
    <xf numFmtId="0" fontId="10" fillId="0" borderId="13" xfId="0" applyFont="1" applyBorder="1" applyAlignment="1" applyProtection="1">
      <alignment wrapText="1"/>
      <protection locked="0"/>
    </xf>
    <xf numFmtId="0" fontId="10" fillId="0" borderId="14" xfId="0" applyFont="1" applyBorder="1" applyAlignment="1" applyProtection="1">
      <alignment wrapText="1"/>
      <protection locked="0"/>
    </xf>
    <xf numFmtId="0" fontId="10" fillId="0" borderId="10" xfId="0" applyFont="1" applyFill="1" applyBorder="1" applyAlignment="1" applyProtection="1">
      <alignment horizontal="center" wrapText="1"/>
      <protection locked="0"/>
    </xf>
    <xf numFmtId="0" fontId="7" fillId="0" borderId="2" xfId="0" quotePrefix="1" applyFont="1" applyFill="1" applyBorder="1" applyAlignment="1" applyProtection="1">
      <alignment wrapText="1"/>
      <protection locked="0"/>
    </xf>
    <xf numFmtId="0" fontId="0" fillId="0" borderId="13" xfId="0" applyBorder="1" applyAlignment="1" applyProtection="1">
      <protection locked="0"/>
    </xf>
    <xf numFmtId="0" fontId="0" fillId="0" borderId="14" xfId="0" applyBorder="1" applyAlignment="1" applyProtection="1">
      <protection locked="0"/>
    </xf>
    <xf numFmtId="0" fontId="66" fillId="0" borderId="3" xfId="0" applyFont="1" applyFill="1" applyBorder="1" applyAlignment="1" applyProtection="1">
      <alignment wrapText="1"/>
      <protection locked="0"/>
    </xf>
    <xf numFmtId="0" fontId="68" fillId="0" borderId="5" xfId="0" applyFont="1" applyFill="1" applyBorder="1" applyAlignment="1" applyProtection="1">
      <protection locked="0"/>
    </xf>
    <xf numFmtId="0" fontId="70" fillId="0" borderId="34" xfId="0" applyFont="1" applyFill="1" applyBorder="1" applyAlignment="1" applyProtection="1">
      <protection locked="0"/>
    </xf>
    <xf numFmtId="0" fontId="10" fillId="4" borderId="4" xfId="0" applyFont="1" applyFill="1" applyBorder="1" applyAlignment="1" applyProtection="1"/>
    <xf numFmtId="0" fontId="5" fillId="4" borderId="15" xfId="0" applyFont="1" applyFill="1" applyBorder="1" applyAlignment="1" applyProtection="1"/>
    <xf numFmtId="0" fontId="46" fillId="0" borderId="0" xfId="0" applyFont="1" applyFill="1" applyBorder="1" applyAlignment="1" applyProtection="1">
      <alignment horizontal="left" wrapText="1"/>
      <protection locked="0"/>
    </xf>
    <xf numFmtId="0" fontId="10" fillId="0" borderId="2" xfId="0" applyFont="1" applyFill="1" applyBorder="1" applyAlignment="1" applyProtection="1">
      <protection locked="0"/>
    </xf>
    <xf numFmtId="0" fontId="10" fillId="0" borderId="4" xfId="0" applyFont="1" applyBorder="1" applyAlignment="1">
      <alignment horizontal="center" wrapText="1"/>
    </xf>
    <xf numFmtId="0" fontId="10" fillId="0" borderId="10" xfId="0" applyFont="1" applyBorder="1" applyAlignment="1">
      <alignment horizontal="center" wrapText="1"/>
    </xf>
    <xf numFmtId="0" fontId="10" fillId="0" borderId="15" xfId="0" applyFont="1" applyBorder="1" applyAlignment="1">
      <alignment horizontal="center" wrapText="1"/>
    </xf>
    <xf numFmtId="0" fontId="10" fillId="0" borderId="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7" fillId="0" borderId="38" xfId="0" applyFont="1" applyBorder="1" applyAlignment="1" applyProtection="1">
      <alignment horizontal="left" wrapText="1"/>
      <protection locked="0"/>
    </xf>
    <xf numFmtId="0" fontId="7" fillId="0" borderId="83" xfId="0" applyFont="1" applyBorder="1" applyAlignment="1" applyProtection="1">
      <alignment horizontal="left" wrapText="1"/>
      <protection locked="0"/>
    </xf>
    <xf numFmtId="0" fontId="7" fillId="0" borderId="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10" fillId="3" borderId="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39" fillId="0" borderId="0" xfId="0" applyFont="1" applyBorder="1" applyAlignment="1" applyProtection="1">
      <alignment horizontal="center"/>
      <protection locked="0"/>
    </xf>
    <xf numFmtId="0" fontId="42" fillId="0" borderId="0" xfId="0" applyFont="1" applyBorder="1" applyAlignment="1" applyProtection="1">
      <alignment horizontal="center"/>
      <protection locked="0"/>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16" fontId="39" fillId="0" borderId="0" xfId="0" applyNumberFormat="1" applyFont="1" applyBorder="1" applyAlignment="1" applyProtection="1">
      <alignment horizontal="center"/>
      <protection locked="0"/>
    </xf>
    <xf numFmtId="0" fontId="17" fillId="0" borderId="7" xfId="0" applyFont="1" applyBorder="1" applyAlignment="1" applyProtection="1">
      <alignment horizontal="center"/>
      <protection locked="0"/>
    </xf>
    <xf numFmtId="0" fontId="7" fillId="0" borderId="3" xfId="0"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7" fillId="0" borderId="34" xfId="0" applyFont="1" applyBorder="1" applyAlignment="1" applyProtection="1">
      <alignment horizontal="left" wrapText="1"/>
      <protection locked="0"/>
    </xf>
    <xf numFmtId="0" fontId="29" fillId="0" borderId="0" xfId="0" applyFont="1" applyAlignment="1" applyProtection="1">
      <alignment horizontal="left" vertical="top" wrapText="1"/>
      <protection locked="0"/>
    </xf>
    <xf numFmtId="0" fontId="10" fillId="3" borderId="2"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15" xfId="0" applyBorder="1" applyAlignment="1" applyProtection="1">
      <protection locked="0"/>
    </xf>
    <xf numFmtId="0" fontId="10" fillId="0" borderId="4" xfId="0" applyFont="1" applyFill="1" applyBorder="1" applyAlignment="1">
      <alignment horizontal="center" wrapText="1"/>
    </xf>
    <xf numFmtId="0" fontId="10" fillId="0" borderId="10" xfId="0" applyFont="1" applyFill="1" applyBorder="1" applyAlignment="1">
      <alignment horizontal="center" wrapText="1"/>
    </xf>
    <xf numFmtId="0" fontId="10" fillId="0" borderId="3" xfId="0" applyFont="1" applyBorder="1" applyAlignment="1">
      <alignment wrapText="1"/>
    </xf>
    <xf numFmtId="0" fontId="10" fillId="0" borderId="5" xfId="0" applyFont="1" applyBorder="1" applyAlignment="1">
      <alignment wrapText="1"/>
    </xf>
    <xf numFmtId="0" fontId="10" fillId="0" borderId="85" xfId="0" applyFont="1" applyBorder="1" applyAlignment="1">
      <alignment wrapText="1"/>
    </xf>
    <xf numFmtId="0" fontId="7" fillId="0" borderId="1" xfId="0" applyFont="1" applyFill="1" applyBorder="1" applyAlignment="1" applyProtection="1">
      <protection locked="0"/>
    </xf>
    <xf numFmtId="0" fontId="5" fillId="0" borderId="9" xfId="0" applyFont="1" applyFill="1" applyBorder="1" applyAlignment="1" applyProtection="1">
      <protection locked="0"/>
    </xf>
    <xf numFmtId="0" fontId="7" fillId="0" borderId="3" xfId="0" applyFont="1" applyFill="1" applyBorder="1" applyAlignment="1" applyProtection="1">
      <alignment wrapText="1"/>
      <protection locked="0"/>
    </xf>
    <xf numFmtId="0" fontId="0" fillId="0" borderId="5" xfId="0" applyBorder="1" applyAlignment="1" applyProtection="1">
      <protection locked="0"/>
    </xf>
    <xf numFmtId="0" fontId="0" fillId="0" borderId="34" xfId="0" applyBorder="1" applyAlignment="1" applyProtection="1">
      <protection locked="0"/>
    </xf>
    <xf numFmtId="0" fontId="10" fillId="0" borderId="3"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10" fillId="0" borderId="34" xfId="0" applyFont="1" applyBorder="1" applyAlignment="1" applyProtection="1">
      <alignment horizontal="center"/>
      <protection locked="0"/>
    </xf>
    <xf numFmtId="0" fontId="7" fillId="0" borderId="1"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29" fillId="0" borderId="0" xfId="0" applyFont="1" applyAlignment="1" applyProtection="1">
      <alignment wrapText="1"/>
      <protection locked="0"/>
    </xf>
    <xf numFmtId="0" fontId="10" fillId="0" borderId="13"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26" fillId="0" borderId="0" xfId="0" applyFont="1" applyAlignment="1" applyProtection="1">
      <alignment horizontal="left" wrapText="1"/>
      <protection locked="0"/>
    </xf>
    <xf numFmtId="0" fontId="26" fillId="0" borderId="9" xfId="0" applyFont="1" applyBorder="1" applyAlignment="1" applyProtection="1">
      <alignment horizontal="left" wrapText="1"/>
      <protection locked="0"/>
    </xf>
    <xf numFmtId="0" fontId="7" fillId="0" borderId="39" xfId="0" quotePrefix="1" applyFont="1" applyBorder="1" applyAlignment="1" applyProtection="1">
      <alignment wrapText="1"/>
      <protection locked="0"/>
    </xf>
    <xf numFmtId="0" fontId="7" fillId="0" borderId="19" xfId="0" quotePrefix="1" applyFont="1" applyBorder="1" applyAlignment="1" applyProtection="1">
      <alignment wrapText="1"/>
      <protection locked="0"/>
    </xf>
    <xf numFmtId="0" fontId="7" fillId="0" borderId="80" xfId="0" quotePrefix="1" applyFont="1" applyBorder="1" applyAlignment="1" applyProtection="1">
      <alignment wrapText="1"/>
      <protection locked="0"/>
    </xf>
    <xf numFmtId="0" fontId="7" fillId="0" borderId="1" xfId="0" applyFont="1" applyBorder="1" applyAlignment="1" applyProtection="1">
      <alignment wrapText="1"/>
      <protection locked="0"/>
    </xf>
    <xf numFmtId="0" fontId="7" fillId="0" borderId="9" xfId="0" applyFont="1" applyBorder="1" applyAlignment="1" applyProtection="1">
      <alignment wrapText="1"/>
      <protection locked="0"/>
    </xf>
    <xf numFmtId="0" fontId="7" fillId="0" borderId="1" xfId="0" quotePrefix="1" applyFont="1" applyFill="1" applyBorder="1" applyAlignment="1" applyProtection="1">
      <alignment wrapText="1"/>
      <protection locked="0"/>
    </xf>
    <xf numFmtId="0" fontId="0" fillId="0" borderId="0" xfId="0" applyBorder="1" applyAlignment="1" applyProtection="1">
      <protection locked="0"/>
    </xf>
    <xf numFmtId="0" fontId="0" fillId="0" borderId="9" xfId="0" applyBorder="1" applyAlignment="1" applyProtection="1">
      <protection locked="0"/>
    </xf>
    <xf numFmtId="0" fontId="10" fillId="3" borderId="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1" fillId="0" borderId="37" xfId="0" applyFont="1" applyFill="1" applyBorder="1" applyAlignment="1" applyProtection="1">
      <alignment wrapText="1"/>
      <protection locked="0"/>
    </xf>
    <xf numFmtId="0" fontId="11" fillId="0" borderId="45" xfId="0" applyFont="1" applyFill="1" applyBorder="1" applyAlignment="1" applyProtection="1">
      <alignment wrapText="1"/>
      <protection locked="0"/>
    </xf>
    <xf numFmtId="0" fontId="11" fillId="0" borderId="46" xfId="0" applyFont="1" applyFill="1" applyBorder="1" applyAlignment="1" applyProtection="1">
      <alignment wrapText="1"/>
      <protection locked="0"/>
    </xf>
    <xf numFmtId="0" fontId="10" fillId="0" borderId="3" xfId="0" applyFont="1" applyFill="1" applyBorder="1" applyAlignment="1" applyProtection="1">
      <alignment vertical="top" wrapText="1"/>
      <protection locked="0"/>
    </xf>
    <xf numFmtId="0" fontId="0" fillId="0" borderId="5" xfId="0" applyFill="1" applyBorder="1" applyAlignment="1" applyProtection="1">
      <protection locked="0"/>
    </xf>
    <xf numFmtId="0" fontId="0" fillId="0" borderId="34" xfId="0" applyFill="1" applyBorder="1" applyAlignment="1" applyProtection="1">
      <protection locked="0"/>
    </xf>
    <xf numFmtId="0" fontId="11" fillId="3" borderId="12" xfId="0" applyFont="1" applyFill="1" applyBorder="1" applyAlignment="1" applyProtection="1">
      <alignment horizontal="center" wrapText="1"/>
      <protection locked="0"/>
    </xf>
    <xf numFmtId="0" fontId="11" fillId="3" borderId="6" xfId="0" applyFont="1" applyFill="1" applyBorder="1" applyAlignment="1" applyProtection="1">
      <alignment horizontal="center" wrapText="1"/>
      <protection locked="0"/>
    </xf>
    <xf numFmtId="0" fontId="11" fillId="3" borderId="11" xfId="0" applyFont="1" applyFill="1" applyBorder="1" applyAlignment="1" applyProtection="1">
      <alignment horizontal="center" wrapText="1"/>
      <protection locked="0"/>
    </xf>
    <xf numFmtId="0" fontId="10" fillId="0" borderId="1" xfId="0" applyFont="1" applyFill="1" applyBorder="1" applyAlignment="1" applyProtection="1">
      <protection locked="0"/>
    </xf>
    <xf numFmtId="0" fontId="0" fillId="0" borderId="0" xfId="0" applyFill="1" applyBorder="1" applyAlignment="1" applyProtection="1">
      <protection locked="0"/>
    </xf>
    <xf numFmtId="0" fontId="0" fillId="0" borderId="9" xfId="0" applyFill="1" applyBorder="1" applyAlignment="1" applyProtection="1">
      <protection locked="0"/>
    </xf>
    <xf numFmtId="0" fontId="7" fillId="0" borderId="2" xfId="0" applyFont="1" applyBorder="1" applyAlignment="1" applyProtection="1">
      <alignment wrapText="1"/>
      <protection locked="0"/>
    </xf>
    <xf numFmtId="0" fontId="7" fillId="0" borderId="14" xfId="0" applyFont="1" applyBorder="1" applyAlignment="1" applyProtection="1">
      <alignment wrapText="1"/>
      <protection locked="0"/>
    </xf>
    <xf numFmtId="0" fontId="7" fillId="0" borderId="2" xfId="0" applyFont="1" applyFill="1" applyBorder="1" applyAlignment="1" applyProtection="1">
      <protection locked="0"/>
    </xf>
    <xf numFmtId="0" fontId="5" fillId="0" borderId="14" xfId="0" applyFont="1" applyFill="1" applyBorder="1" applyAlignment="1" applyProtection="1">
      <protection locked="0"/>
    </xf>
    <xf numFmtId="0" fontId="66" fillId="0" borderId="4" xfId="0" applyFont="1" applyFill="1" applyBorder="1" applyAlignment="1" applyProtection="1">
      <alignment horizontal="center" wrapText="1"/>
      <protection locked="0"/>
    </xf>
    <xf numFmtId="0" fontId="70" fillId="0" borderId="15" xfId="0" applyFont="1" applyFill="1" applyBorder="1" applyAlignment="1" applyProtection="1">
      <alignment horizontal="center"/>
      <protection locked="0"/>
    </xf>
  </cellXfs>
  <cellStyles count="814">
    <cellStyle name="cf1" xfId="18"/>
    <cellStyle name="Hyperkobling 2" xfId="52"/>
    <cellStyle name="Komma" xfId="7" builtinId="3"/>
    <cellStyle name="Komma 2" xfId="28"/>
    <cellStyle name="Komma 3" xfId="33"/>
    <cellStyle name="Komma 4" xfId="16"/>
    <cellStyle name="Normal" xfId="0" builtinId="0"/>
    <cellStyle name="Normal 10" xfId="59"/>
    <cellStyle name="Normal 10 2" xfId="73"/>
    <cellStyle name="Normal 10 2 2" xfId="154"/>
    <cellStyle name="Normal 10 3" xfId="162"/>
    <cellStyle name="Normal 10 3 2" xfId="195"/>
    <cellStyle name="Normal 10 4" xfId="129"/>
    <cellStyle name="Normal 10 4 2" xfId="224"/>
    <cellStyle name="Normal 10 4 2 2" xfId="587"/>
    <cellStyle name="Normal 10 4 3" xfId="280"/>
    <cellStyle name="Normal 10 4 3 2" xfId="643"/>
    <cellStyle name="Normal 10 4 4" xfId="352"/>
    <cellStyle name="Normal 10 4 4 2" xfId="715"/>
    <cellStyle name="Normal 10 4 5" xfId="425"/>
    <cellStyle name="Normal 10 4 5 2" xfId="785"/>
    <cellStyle name="Normal 10 4 6" xfId="531"/>
    <cellStyle name="Normal 11" xfId="24"/>
    <cellStyle name="Normal 11 2" xfId="123"/>
    <cellStyle name="Normal 11 3" xfId="314"/>
    <cellStyle name="Normal 11 3 2" xfId="677"/>
    <cellStyle name="Normal 11 4" xfId="391"/>
    <cellStyle name="Normal 11 4 2" xfId="752"/>
    <cellStyle name="Normal 11 5" xfId="459"/>
    <cellStyle name="Normal 12" xfId="76"/>
    <cellStyle name="Normal 12 2" xfId="315"/>
    <cellStyle name="Normal 12 2 2" xfId="678"/>
    <cellStyle name="Normal 12 3" xfId="360"/>
    <cellStyle name="Normal 12 3 2" xfId="722"/>
    <cellStyle name="Normal 12 4" xfId="481"/>
    <cellStyle name="Normal 13" xfId="98"/>
    <cellStyle name="Normal 13 2" xfId="503"/>
    <cellStyle name="Normal 14" xfId="196"/>
    <cellStyle name="Normal 14 2" xfId="559"/>
    <cellStyle name="Normal 15" xfId="252"/>
    <cellStyle name="Normal 15 2" xfId="615"/>
    <cellStyle name="Normal 16" xfId="323"/>
    <cellStyle name="Normal 16 2" xfId="686"/>
    <cellStyle name="Normal 17" xfId="397"/>
    <cellStyle name="Normal 17 2" xfId="757"/>
    <cellStyle name="Normal 18" xfId="15"/>
    <cellStyle name="Normal 19" xfId="813"/>
    <cellStyle name="Normal 2" xfId="1"/>
    <cellStyle name="Normal 2 2" xfId="53"/>
    <cellStyle name="Normal 2 2 2" xfId="91"/>
    <cellStyle name="Normal 2 2 2 2" xfId="136"/>
    <cellStyle name="Normal 2 2 2 3" xfId="312"/>
    <cellStyle name="Normal 2 2 2 3 2" xfId="675"/>
    <cellStyle name="Normal 2 2 2 4" xfId="396"/>
    <cellStyle name="Normal 2 2 2 4 2" xfId="756"/>
    <cellStyle name="Normal 2 2 2 5" xfId="496"/>
    <cellStyle name="Normal 2 2 3" xfId="114"/>
    <cellStyle name="Normal 2 2 3 2" xfId="518"/>
    <cellStyle name="Normal 2 2 4" xfId="211"/>
    <cellStyle name="Normal 2 2 4 2" xfId="574"/>
    <cellStyle name="Normal 2 2 5" xfId="267"/>
    <cellStyle name="Normal 2 2 5 2" xfId="630"/>
    <cellStyle name="Normal 2 2 6" xfId="339"/>
    <cellStyle name="Normal 2 2 6 2" xfId="702"/>
    <cellStyle name="Normal 2 2 7" xfId="412"/>
    <cellStyle name="Normal 2 2 7 2" xfId="772"/>
    <cellStyle name="Normal 2 2 8" xfId="474"/>
    <cellStyle name="Normal 2 3" xfId="30"/>
    <cellStyle name="Normal 2 3 2" xfId="135"/>
    <cellStyle name="Normal 2 4" xfId="144"/>
    <cellStyle name="Normal 2 5" xfId="19"/>
    <cellStyle name="Normal 3" xfId="8"/>
    <cellStyle name="Normal 3 2" xfId="34"/>
    <cellStyle name="Normal 3 2 2" xfId="146"/>
    <cellStyle name="Normal 3 2 3" xfId="125"/>
    <cellStyle name="Normal 3 2 3 2" xfId="221"/>
    <cellStyle name="Normal 3 2 3 2 2" xfId="584"/>
    <cellStyle name="Normal 3 2 3 3" xfId="277"/>
    <cellStyle name="Normal 3 2 3 3 2" xfId="640"/>
    <cellStyle name="Normal 3 2 3 4" xfId="349"/>
    <cellStyle name="Normal 3 2 3 4 2" xfId="712"/>
    <cellStyle name="Normal 3 2 3 5" xfId="422"/>
    <cellStyle name="Normal 3 2 3 5 2" xfId="782"/>
    <cellStyle name="Normal 3 2 3 6" xfId="528"/>
    <cellStyle name="Normal 3 3" xfId="67"/>
    <cellStyle name="Normal 3 3 2" xfId="133"/>
    <cellStyle name="Normal 3 3 3" xfId="394"/>
    <cellStyle name="Normal 3 4" xfId="143"/>
    <cellStyle name="Normal 3 5" xfId="155"/>
    <cellStyle name="Normal 3 5 2" xfId="193"/>
    <cellStyle name="Normal 3 6" xfId="122"/>
    <cellStyle name="Normal 3 6 2" xfId="219"/>
    <cellStyle name="Normal 3 6 2 2" xfId="582"/>
    <cellStyle name="Normal 3 6 3" xfId="275"/>
    <cellStyle name="Normal 3 6 3 2" xfId="638"/>
    <cellStyle name="Normal 3 6 4" xfId="347"/>
    <cellStyle name="Normal 3 6 4 2" xfId="710"/>
    <cellStyle name="Normal 3 6 5" xfId="420"/>
    <cellStyle name="Normal 3 6 5 2" xfId="780"/>
    <cellStyle name="Normal 3 6 6" xfId="526"/>
    <cellStyle name="Normal 3 7" xfId="25"/>
    <cellStyle name="Normal 4" xfId="9"/>
    <cellStyle name="Normal 4 10" xfId="99"/>
    <cellStyle name="Normal 4 10 2" xfId="504"/>
    <cellStyle name="Normal 4 11" xfId="197"/>
    <cellStyle name="Normal 4 11 2" xfId="560"/>
    <cellStyle name="Normal 4 12" xfId="253"/>
    <cellStyle name="Normal 4 12 2" xfId="616"/>
    <cellStyle name="Normal 4 13" xfId="325"/>
    <cellStyle name="Normal 4 13 2" xfId="688"/>
    <cellStyle name="Normal 4 14" xfId="398"/>
    <cellStyle name="Normal 4 14 2" xfId="758"/>
    <cellStyle name="Normal 4 15" xfId="35"/>
    <cellStyle name="Normal 4 15 2" xfId="460"/>
    <cellStyle name="Normal 4 16" xfId="453"/>
    <cellStyle name="Normal 4 2" xfId="11"/>
    <cellStyle name="Normal 4 2 10" xfId="255"/>
    <cellStyle name="Normal 4 2 10 2" xfId="618"/>
    <cellStyle name="Normal 4 2 11" xfId="327"/>
    <cellStyle name="Normal 4 2 11 2" xfId="690"/>
    <cellStyle name="Normal 4 2 12" xfId="400"/>
    <cellStyle name="Normal 4 2 12 2" xfId="760"/>
    <cellStyle name="Normal 4 2 13" xfId="37"/>
    <cellStyle name="Normal 4 2 13 2" xfId="462"/>
    <cellStyle name="Normal 4 2 14" xfId="455"/>
    <cellStyle name="Normal 4 2 2" xfId="45"/>
    <cellStyle name="Normal 4 2 2 2" xfId="85"/>
    <cellStyle name="Normal 4 2 2 2 2" xfId="181"/>
    <cellStyle name="Normal 4 2 2 2 2 2" xfId="553"/>
    <cellStyle name="Normal 4 2 2 2 3" xfId="246"/>
    <cellStyle name="Normal 4 2 2 2 3 2" xfId="609"/>
    <cellStyle name="Normal 4 2 2 2 4" xfId="302"/>
    <cellStyle name="Normal 4 2 2 2 4 2" xfId="665"/>
    <cellStyle name="Normal 4 2 2 2 5" xfId="379"/>
    <cellStyle name="Normal 4 2 2 2 5 2" xfId="741"/>
    <cellStyle name="Normal 4 2 2 2 6" xfId="447"/>
    <cellStyle name="Normal 4 2 2 2 6 2" xfId="807"/>
    <cellStyle name="Normal 4 2 2 2 7" xfId="490"/>
    <cellStyle name="Normal 4 2 2 3" xfId="108"/>
    <cellStyle name="Normal 4 2 2 3 2" xfId="512"/>
    <cellStyle name="Normal 4 2 2 4" xfId="205"/>
    <cellStyle name="Normal 4 2 2 4 2" xfId="568"/>
    <cellStyle name="Normal 4 2 2 5" xfId="261"/>
    <cellStyle name="Normal 4 2 2 5 2" xfId="624"/>
    <cellStyle name="Normal 4 2 2 6" xfId="333"/>
    <cellStyle name="Normal 4 2 2 6 2" xfId="696"/>
    <cellStyle name="Normal 4 2 2 7" xfId="406"/>
    <cellStyle name="Normal 4 2 2 7 2" xfId="766"/>
    <cellStyle name="Normal 4 2 2 8" xfId="468"/>
    <cellStyle name="Normal 4 2 3" xfId="49"/>
    <cellStyle name="Normal 4 2 3 2" xfId="89"/>
    <cellStyle name="Normal 4 2 3 2 2" xfId="322"/>
    <cellStyle name="Normal 4 2 3 2 2 2" xfId="685"/>
    <cellStyle name="Normal 4 2 3 2 3" xfId="385"/>
    <cellStyle name="Normal 4 2 3 2 3 2" xfId="747"/>
    <cellStyle name="Normal 4 2 3 2 4" xfId="494"/>
    <cellStyle name="Normal 4 2 3 3" xfId="112"/>
    <cellStyle name="Normal 4 2 3 3 2" xfId="516"/>
    <cellStyle name="Normal 4 2 3 4" xfId="209"/>
    <cellStyle name="Normal 4 2 3 4 2" xfId="572"/>
    <cellStyle name="Normal 4 2 3 5" xfId="265"/>
    <cellStyle name="Normal 4 2 3 5 2" xfId="628"/>
    <cellStyle name="Normal 4 2 3 6" xfId="337"/>
    <cellStyle name="Normal 4 2 3 6 2" xfId="700"/>
    <cellStyle name="Normal 4 2 3 7" xfId="410"/>
    <cellStyle name="Normal 4 2 3 7 2" xfId="770"/>
    <cellStyle name="Normal 4 2 3 8" xfId="472"/>
    <cellStyle name="Normal 4 2 4" xfId="79"/>
    <cellStyle name="Normal 4 2 4 2" xfId="166"/>
    <cellStyle name="Normal 4 2 4 2 2" xfId="538"/>
    <cellStyle name="Normal 4 2 4 3" xfId="231"/>
    <cellStyle name="Normal 4 2 4 3 2" xfId="594"/>
    <cellStyle name="Normal 4 2 4 4" xfId="287"/>
    <cellStyle name="Normal 4 2 4 4 2" xfId="650"/>
    <cellStyle name="Normal 4 2 4 5" xfId="364"/>
    <cellStyle name="Normal 4 2 4 5 2" xfId="726"/>
    <cellStyle name="Normal 4 2 4 6" xfId="432"/>
    <cellStyle name="Normal 4 2 4 6 2" xfId="792"/>
    <cellStyle name="Normal 4 2 4 7" xfId="484"/>
    <cellStyle name="Normal 4 2 5" xfId="177"/>
    <cellStyle name="Normal 4 2 5 2" xfId="242"/>
    <cellStyle name="Normal 4 2 5 2 2" xfId="605"/>
    <cellStyle name="Normal 4 2 5 3" xfId="298"/>
    <cellStyle name="Normal 4 2 5 3 2" xfId="661"/>
    <cellStyle name="Normal 4 2 5 4" xfId="375"/>
    <cellStyle name="Normal 4 2 5 4 2" xfId="737"/>
    <cellStyle name="Normal 4 2 5 5" xfId="443"/>
    <cellStyle name="Normal 4 2 5 5 2" xfId="803"/>
    <cellStyle name="Normal 4 2 5 6" xfId="549"/>
    <cellStyle name="Normal 4 2 6" xfId="185"/>
    <cellStyle name="Normal 4 2 6 2" xfId="250"/>
    <cellStyle name="Normal 4 2 6 2 2" xfId="613"/>
    <cellStyle name="Normal 4 2 6 3" xfId="306"/>
    <cellStyle name="Normal 4 2 6 3 2" xfId="669"/>
    <cellStyle name="Normal 4 2 6 4" xfId="383"/>
    <cellStyle name="Normal 4 2 6 4 2" xfId="745"/>
    <cellStyle name="Normal 4 2 6 5" xfId="451"/>
    <cellStyle name="Normal 4 2 6 5 2" xfId="811"/>
    <cellStyle name="Normal 4 2 6 6" xfId="557"/>
    <cellStyle name="Normal 4 2 7" xfId="171"/>
    <cellStyle name="Normal 4 2 7 2" xfId="236"/>
    <cellStyle name="Normal 4 2 7 2 2" xfId="599"/>
    <cellStyle name="Normal 4 2 7 3" xfId="292"/>
    <cellStyle name="Normal 4 2 7 3 2" xfId="655"/>
    <cellStyle name="Normal 4 2 7 4" xfId="369"/>
    <cellStyle name="Normal 4 2 7 4 2" xfId="731"/>
    <cellStyle name="Normal 4 2 7 5" xfId="437"/>
    <cellStyle name="Normal 4 2 7 5 2" xfId="797"/>
    <cellStyle name="Normal 4 2 7 6" xfId="543"/>
    <cellStyle name="Normal 4 2 8" xfId="101"/>
    <cellStyle name="Normal 4 2 8 2" xfId="506"/>
    <cellStyle name="Normal 4 2 9" xfId="199"/>
    <cellStyle name="Normal 4 2 9 2" xfId="562"/>
    <cellStyle name="Normal 4 2_MAL2T-2014A.XLS" xfId="187"/>
    <cellStyle name="Normal 4 3" xfId="14"/>
    <cellStyle name="Normal 4 3 10" xfId="403"/>
    <cellStyle name="Normal 4 3 10 2" xfId="763"/>
    <cellStyle name="Normal 4 3 11" xfId="40"/>
    <cellStyle name="Normal 4 3 11 2" xfId="465"/>
    <cellStyle name="Normal 4 3 12" xfId="458"/>
    <cellStyle name="Normal 4 3 2" xfId="62"/>
    <cellStyle name="Normal 4 3 2 2" xfId="94"/>
    <cellStyle name="Normal 4 3 2 2 2" xfId="179"/>
    <cellStyle name="Normal 4 3 2 2 2 2" xfId="551"/>
    <cellStyle name="Normal 4 3 2 2 3" xfId="244"/>
    <cellStyle name="Normal 4 3 2 2 3 2" xfId="607"/>
    <cellStyle name="Normal 4 3 2 2 4" xfId="300"/>
    <cellStyle name="Normal 4 3 2 2 4 2" xfId="663"/>
    <cellStyle name="Normal 4 3 2 2 5" xfId="377"/>
    <cellStyle name="Normal 4 3 2 2 5 2" xfId="739"/>
    <cellStyle name="Normal 4 3 2 2 6" xfId="445"/>
    <cellStyle name="Normal 4 3 2 2 6 2" xfId="805"/>
    <cellStyle name="Normal 4 3 2 2 7" xfId="499"/>
    <cellStyle name="Normal 4 3 2 3" xfId="117"/>
    <cellStyle name="Normal 4 3 2 3 2" xfId="521"/>
    <cellStyle name="Normal 4 3 2 4" xfId="214"/>
    <cellStyle name="Normal 4 3 2 4 2" xfId="577"/>
    <cellStyle name="Normal 4 3 2 5" xfId="270"/>
    <cellStyle name="Normal 4 3 2 5 2" xfId="633"/>
    <cellStyle name="Normal 4 3 2 6" xfId="342"/>
    <cellStyle name="Normal 4 3 2 6 2" xfId="705"/>
    <cellStyle name="Normal 4 3 2 7" xfId="415"/>
    <cellStyle name="Normal 4 3 2 7 2" xfId="775"/>
    <cellStyle name="Normal 4 3 2 8" xfId="477"/>
    <cellStyle name="Normal 4 3 3" xfId="82"/>
    <cellStyle name="Normal 4 3 3 2" xfId="163"/>
    <cellStyle name="Normal 4 3 3 2 2" xfId="535"/>
    <cellStyle name="Normal 4 3 3 3" xfId="228"/>
    <cellStyle name="Normal 4 3 3 3 2" xfId="591"/>
    <cellStyle name="Normal 4 3 3 4" xfId="284"/>
    <cellStyle name="Normal 4 3 3 4 2" xfId="647"/>
    <cellStyle name="Normal 4 3 3 5" xfId="361"/>
    <cellStyle name="Normal 4 3 3 5 2" xfId="723"/>
    <cellStyle name="Normal 4 3 3 6" xfId="429"/>
    <cellStyle name="Normal 4 3 3 6 2" xfId="789"/>
    <cellStyle name="Normal 4 3 3 7" xfId="487"/>
    <cellStyle name="Normal 4 3 4" xfId="168"/>
    <cellStyle name="Normal 4 3 4 2" xfId="233"/>
    <cellStyle name="Normal 4 3 4 2 2" xfId="596"/>
    <cellStyle name="Normal 4 3 4 3" xfId="289"/>
    <cellStyle name="Normal 4 3 4 3 2" xfId="652"/>
    <cellStyle name="Normal 4 3 4 4" xfId="366"/>
    <cellStyle name="Normal 4 3 4 4 2" xfId="728"/>
    <cellStyle name="Normal 4 3 4 5" xfId="434"/>
    <cellStyle name="Normal 4 3 4 5 2" xfId="794"/>
    <cellStyle name="Normal 4 3 4 6" xfId="540"/>
    <cellStyle name="Normal 4 3 5" xfId="174"/>
    <cellStyle name="Normal 4 3 5 2" xfId="239"/>
    <cellStyle name="Normal 4 3 5 2 2" xfId="602"/>
    <cellStyle name="Normal 4 3 5 3" xfId="295"/>
    <cellStyle name="Normal 4 3 5 3 2" xfId="658"/>
    <cellStyle name="Normal 4 3 5 4" xfId="372"/>
    <cellStyle name="Normal 4 3 5 4 2" xfId="734"/>
    <cellStyle name="Normal 4 3 5 5" xfId="440"/>
    <cellStyle name="Normal 4 3 5 5 2" xfId="800"/>
    <cellStyle name="Normal 4 3 5 6" xfId="546"/>
    <cellStyle name="Normal 4 3 6" xfId="104"/>
    <cellStyle name="Normal 4 3 6 2" xfId="509"/>
    <cellStyle name="Normal 4 3 7" xfId="202"/>
    <cellStyle name="Normal 4 3 7 2" xfId="565"/>
    <cellStyle name="Normal 4 3 8" xfId="258"/>
    <cellStyle name="Normal 4 3 8 2" xfId="621"/>
    <cellStyle name="Normal 4 3 9" xfId="330"/>
    <cellStyle name="Normal 4 3 9 2" xfId="693"/>
    <cellStyle name="Normal 4 3_MAL2T-2014A.XLS" xfId="188"/>
    <cellStyle name="Normal 4 4" xfId="41"/>
    <cellStyle name="Normal 4 4 2" xfId="64"/>
    <cellStyle name="Normal 4 4 2 2" xfId="96"/>
    <cellStyle name="Normal 4 4 2 2 2" xfId="321"/>
    <cellStyle name="Normal 4 4 2 2 2 2" xfId="684"/>
    <cellStyle name="Normal 4 4 2 2 3" xfId="389"/>
    <cellStyle name="Normal 4 4 2 2 3 2" xfId="751"/>
    <cellStyle name="Normal 4 4 2 2 4" xfId="501"/>
    <cellStyle name="Normal 4 4 2 3" xfId="119"/>
    <cellStyle name="Normal 4 4 2 3 2" xfId="523"/>
    <cellStyle name="Normal 4 4 2 4" xfId="216"/>
    <cellStyle name="Normal 4 4 2 4 2" xfId="579"/>
    <cellStyle name="Normal 4 4 2 5" xfId="272"/>
    <cellStyle name="Normal 4 4 2 5 2" xfId="635"/>
    <cellStyle name="Normal 4 4 2 6" xfId="344"/>
    <cellStyle name="Normal 4 4 2 6 2" xfId="707"/>
    <cellStyle name="Normal 4 4 2 7" xfId="417"/>
    <cellStyle name="Normal 4 4 2 7 2" xfId="777"/>
    <cellStyle name="Normal 4 4 2 8" xfId="479"/>
    <cellStyle name="Normal 4 4 3" xfId="83"/>
    <cellStyle name="Normal 4 4 3 2" xfId="320"/>
    <cellStyle name="Normal 4 4 3 2 2" xfId="683"/>
    <cellStyle name="Normal 4 4 3 3" xfId="358"/>
    <cellStyle name="Normal 4 4 3 3 2" xfId="720"/>
    <cellStyle name="Normal 4 4 3 4" xfId="488"/>
    <cellStyle name="Normal 4 4 4" xfId="105"/>
    <cellStyle name="Normal 4 4 4 2" xfId="510"/>
    <cellStyle name="Normal 4 4 5" xfId="203"/>
    <cellStyle name="Normal 4 4 5 2" xfId="566"/>
    <cellStyle name="Normal 4 4 6" xfId="259"/>
    <cellStyle name="Normal 4 4 6 2" xfId="622"/>
    <cellStyle name="Normal 4 4 7" xfId="331"/>
    <cellStyle name="Normal 4 4 7 2" xfId="694"/>
    <cellStyle name="Normal 4 4 8" xfId="404"/>
    <cellStyle name="Normal 4 4 8 2" xfId="764"/>
    <cellStyle name="Normal 4 4 9" xfId="466"/>
    <cellStyle name="Normal 4 5" xfId="47"/>
    <cellStyle name="Normal 4 5 2" xfId="87"/>
    <cellStyle name="Normal 4 5 2 2" xfId="313"/>
    <cellStyle name="Normal 4 5 2 2 2" xfId="676"/>
    <cellStyle name="Normal 4 5 2 3" xfId="387"/>
    <cellStyle name="Normal 4 5 2 3 2" xfId="749"/>
    <cellStyle name="Normal 4 5 2 4" xfId="492"/>
    <cellStyle name="Normal 4 5 3" xfId="110"/>
    <cellStyle name="Normal 4 5 3 2" xfId="514"/>
    <cellStyle name="Normal 4 5 4" xfId="207"/>
    <cellStyle name="Normal 4 5 4 2" xfId="570"/>
    <cellStyle name="Normal 4 5 5" xfId="263"/>
    <cellStyle name="Normal 4 5 5 2" xfId="626"/>
    <cellStyle name="Normal 4 5 6" xfId="335"/>
    <cellStyle name="Normal 4 5 6 2" xfId="698"/>
    <cellStyle name="Normal 4 5 7" xfId="408"/>
    <cellStyle name="Normal 4 5 7 2" xfId="768"/>
    <cellStyle name="Normal 4 5 8" xfId="470"/>
    <cellStyle name="Normal 4 6" xfId="77"/>
    <cellStyle name="Normal 4 6 2" xfId="164"/>
    <cellStyle name="Normal 4 6 2 2" xfId="536"/>
    <cellStyle name="Normal 4 6 3" xfId="229"/>
    <cellStyle name="Normal 4 6 3 2" xfId="592"/>
    <cellStyle name="Normal 4 6 4" xfId="285"/>
    <cellStyle name="Normal 4 6 4 2" xfId="648"/>
    <cellStyle name="Normal 4 6 5" xfId="362"/>
    <cellStyle name="Normal 4 6 5 2" xfId="724"/>
    <cellStyle name="Normal 4 6 6" xfId="430"/>
    <cellStyle name="Normal 4 6 6 2" xfId="790"/>
    <cellStyle name="Normal 4 6 7" xfId="482"/>
    <cellStyle name="Normal 4 7" xfId="175"/>
    <cellStyle name="Normal 4 7 2" xfId="240"/>
    <cellStyle name="Normal 4 7 2 2" xfId="603"/>
    <cellStyle name="Normal 4 7 3" xfId="296"/>
    <cellStyle name="Normal 4 7 3 2" xfId="659"/>
    <cellStyle name="Normal 4 7 4" xfId="373"/>
    <cellStyle name="Normal 4 7 4 2" xfId="735"/>
    <cellStyle name="Normal 4 7 5" xfId="441"/>
    <cellStyle name="Normal 4 7 5 2" xfId="801"/>
    <cellStyle name="Normal 4 7 6" xfId="547"/>
    <cellStyle name="Normal 4 8" xfId="183"/>
    <cellStyle name="Normal 4 8 2" xfId="248"/>
    <cellStyle name="Normal 4 8 2 2" xfId="611"/>
    <cellStyle name="Normal 4 8 3" xfId="304"/>
    <cellStyle name="Normal 4 8 3 2" xfId="667"/>
    <cellStyle name="Normal 4 8 4" xfId="381"/>
    <cellStyle name="Normal 4 8 4 2" xfId="743"/>
    <cellStyle name="Normal 4 8 5" xfId="449"/>
    <cellStyle name="Normal 4 8 5 2" xfId="809"/>
    <cellStyle name="Normal 4 8 6" xfId="555"/>
    <cellStyle name="Normal 4 9" xfId="169"/>
    <cellStyle name="Normal 4 9 2" xfId="234"/>
    <cellStyle name="Normal 4 9 2 2" xfId="597"/>
    <cellStyle name="Normal 4 9 3" xfId="290"/>
    <cellStyle name="Normal 4 9 3 2" xfId="653"/>
    <cellStyle name="Normal 4 9 4" xfId="367"/>
    <cellStyle name="Normal 4 9 4 2" xfId="729"/>
    <cellStyle name="Normal 4 9 5" xfId="435"/>
    <cellStyle name="Normal 4 9 5 2" xfId="795"/>
    <cellStyle name="Normal 4 9 6" xfId="541"/>
    <cellStyle name="Normal 4_MAL1K-2014A.XLS" xfId="54"/>
    <cellStyle name="Normal 5" xfId="31"/>
    <cellStyle name="Normal 5 2" xfId="44"/>
    <cellStyle name="Normal 5 2 2" xfId="68"/>
    <cellStyle name="Normal 5 2 2 2" xfId="149"/>
    <cellStyle name="Normal 5 2 3" xfId="157"/>
    <cellStyle name="Normal 5 2 3 2" xfId="192"/>
    <cellStyle name="Normal 5 2 4" xfId="124"/>
    <cellStyle name="Normal 5 2 4 2" xfId="220"/>
    <cellStyle name="Normal 5 2 4 2 2" xfId="583"/>
    <cellStyle name="Normal 5 2 4 3" xfId="276"/>
    <cellStyle name="Normal 5 2 4 3 2" xfId="639"/>
    <cellStyle name="Normal 5 2 4 4" xfId="348"/>
    <cellStyle name="Normal 5 2 4 4 2" xfId="711"/>
    <cellStyle name="Normal 5 2 4 5" xfId="421"/>
    <cellStyle name="Normal 5 2 4 5 2" xfId="781"/>
    <cellStyle name="Normal 5 2 4 6" xfId="527"/>
    <cellStyle name="Normal 5 3" xfId="51"/>
    <cellStyle name="Normal 5 4" xfId="60"/>
    <cellStyle name="Normal 5 4 2" xfId="92"/>
    <cellStyle name="Normal 5 4 2 2" xfId="310"/>
    <cellStyle name="Normal 5 4 2 2 2" xfId="673"/>
    <cellStyle name="Normal 5 4 2 3" xfId="393"/>
    <cellStyle name="Normal 5 4 2 3 2" xfId="754"/>
    <cellStyle name="Normal 5 4 2 4" xfId="497"/>
    <cellStyle name="Normal 5 4 3" xfId="115"/>
    <cellStyle name="Normal 5 4 3 2" xfId="519"/>
    <cellStyle name="Normal 5 4 4" xfId="212"/>
    <cellStyle name="Normal 5 4 4 2" xfId="575"/>
    <cellStyle name="Normal 5 4 5" xfId="268"/>
    <cellStyle name="Normal 5 4 5 2" xfId="631"/>
    <cellStyle name="Normal 5 4 6" xfId="340"/>
    <cellStyle name="Normal 5 4 6 2" xfId="703"/>
    <cellStyle name="Normal 5 4 7" xfId="413"/>
    <cellStyle name="Normal 5 4 7 2" xfId="773"/>
    <cellStyle name="Normal 5 4 8" xfId="475"/>
    <cellStyle name="Normal 5 5" xfId="66"/>
    <cellStyle name="Normal 5 5 2" xfId="145"/>
    <cellStyle name="Normal 5 6" xfId="156"/>
    <cellStyle name="Normal 5 6 2" xfId="190"/>
    <cellStyle name="Normal 6" xfId="55"/>
    <cellStyle name="Normal 6 2" xfId="69"/>
    <cellStyle name="Normal 6 2 2" xfId="128"/>
    <cellStyle name="Normal 6 2 2 2" xfId="530"/>
    <cellStyle name="Normal 6 2 3" xfId="223"/>
    <cellStyle name="Normal 6 2 3 2" xfId="586"/>
    <cellStyle name="Normal 6 2 4" xfId="279"/>
    <cellStyle name="Normal 6 2 4 2" xfId="642"/>
    <cellStyle name="Normal 6 2 5" xfId="351"/>
    <cellStyle name="Normal 6 2 5 2" xfId="714"/>
    <cellStyle name="Normal 6 2 6" xfId="357"/>
    <cellStyle name="Normal 6 2 7" xfId="424"/>
    <cellStyle name="Normal 6 2 7 2" xfId="784"/>
    <cellStyle name="Normal 6 3" xfId="150"/>
    <cellStyle name="Normal 6 4" xfId="158"/>
    <cellStyle name="Normal 6 4 2" xfId="107"/>
    <cellStyle name="Normal 6 5" xfId="121"/>
    <cellStyle name="Normal 6 5 2" xfId="218"/>
    <cellStyle name="Normal 6 5 2 2" xfId="581"/>
    <cellStyle name="Normal 6 5 3" xfId="274"/>
    <cellStyle name="Normal 6 5 3 2" xfId="637"/>
    <cellStyle name="Normal 6 5 4" xfId="346"/>
    <cellStyle name="Normal 6 5 4 2" xfId="709"/>
    <cellStyle name="Normal 6 5 5" xfId="419"/>
    <cellStyle name="Normal 6 5 5 2" xfId="779"/>
    <cellStyle name="Normal 6 5 6" xfId="525"/>
    <cellStyle name="Normal 7" xfId="57"/>
    <cellStyle name="Normal 7 2" xfId="71"/>
    <cellStyle name="Normal 7 2 2" xfId="152"/>
    <cellStyle name="Normal 7 3" xfId="160"/>
    <cellStyle name="Normal 7 3 2" xfId="191"/>
    <cellStyle name="Normal 7 4" xfId="126"/>
    <cellStyle name="Normal 7 4 2" xfId="222"/>
    <cellStyle name="Normal 7 4 2 2" xfId="585"/>
    <cellStyle name="Normal 7 4 3" xfId="278"/>
    <cellStyle name="Normal 7 4 3 2" xfId="641"/>
    <cellStyle name="Normal 7 4 4" xfId="350"/>
    <cellStyle name="Normal 7 4 4 2" xfId="713"/>
    <cellStyle name="Normal 7 4 5" xfId="423"/>
    <cellStyle name="Normal 7 4 5 2" xfId="783"/>
    <cellStyle name="Normal 7 4 6" xfId="529"/>
    <cellStyle name="Normal 8" xfId="58"/>
    <cellStyle name="Normal 8 2" xfId="72"/>
    <cellStyle name="Normal 8 2 2" xfId="142"/>
    <cellStyle name="Normal 8 2 3" xfId="390"/>
    <cellStyle name="Normal 8 3" xfId="140"/>
    <cellStyle name="Normal 8 4" xfId="153"/>
    <cellStyle name="Normal 8 5" xfId="161"/>
    <cellStyle name="Normal 8 5 2" xfId="189"/>
    <cellStyle name="Normal 8 6" xfId="131"/>
    <cellStyle name="Normal 9" xfId="56"/>
    <cellStyle name="Normal 9 2" xfId="70"/>
    <cellStyle name="Normal 9 2 2" xfId="151"/>
    <cellStyle name="Normal 9 3" xfId="159"/>
    <cellStyle name="Normal 9 3 2" xfId="194"/>
    <cellStyle name="Normal 9 4" xfId="130"/>
    <cellStyle name="Normal 9 4 2" xfId="225"/>
    <cellStyle name="Normal 9 4 2 2" xfId="588"/>
    <cellStyle name="Normal 9 4 3" xfId="281"/>
    <cellStyle name="Normal 9 4 3 2" xfId="644"/>
    <cellStyle name="Normal 9 4 4" xfId="353"/>
    <cellStyle name="Normal 9 4 4 2" xfId="716"/>
    <cellStyle name="Normal 9 4 5" xfId="426"/>
    <cellStyle name="Normal 9 4 5 2" xfId="786"/>
    <cellStyle name="Normal 9 4 6" xfId="532"/>
    <cellStyle name="Normal_Ark1" xfId="2"/>
    <cellStyle name="Normal_Ark1_1" xfId="3"/>
    <cellStyle name="Normal_IN9813 2" xfId="74"/>
    <cellStyle name="Normal_IN9828" xfId="22"/>
    <cellStyle name="Normal_Måltall FO2B Barnevern" xfId="4"/>
    <cellStyle name="Normal_SO02ny 2" xfId="75"/>
    <cellStyle name="Prosent" xfId="5" builtinId="5"/>
    <cellStyle name="Prosent 10" xfId="332"/>
    <cellStyle name="Prosent 10 2" xfId="695"/>
    <cellStyle name="Prosent 11" xfId="405"/>
    <cellStyle name="Prosent 11 2" xfId="765"/>
    <cellStyle name="Prosent 12" xfId="17"/>
    <cellStyle name="Prosent 2" xfId="10"/>
    <cellStyle name="Prosent 2 10" xfId="20"/>
    <cellStyle name="Prosent 2 11" xfId="454"/>
    <cellStyle name="Prosent 2 2" xfId="12"/>
    <cellStyle name="Prosent 2 2 10" xfId="256"/>
    <cellStyle name="Prosent 2 2 10 2" xfId="619"/>
    <cellStyle name="Prosent 2 2 11" xfId="328"/>
    <cellStyle name="Prosent 2 2 11 2" xfId="691"/>
    <cellStyle name="Prosent 2 2 12" xfId="401"/>
    <cellStyle name="Prosent 2 2 12 2" xfId="761"/>
    <cellStyle name="Prosent 2 2 13" xfId="38"/>
    <cellStyle name="Prosent 2 2 13 2" xfId="463"/>
    <cellStyle name="Prosent 2 2 14" xfId="456"/>
    <cellStyle name="Prosent 2 2 2" xfId="46"/>
    <cellStyle name="Prosent 2 2 2 2" xfId="86"/>
    <cellStyle name="Prosent 2 2 2 2 2" xfId="182"/>
    <cellStyle name="Prosent 2 2 2 2 2 2" xfId="554"/>
    <cellStyle name="Prosent 2 2 2 2 3" xfId="247"/>
    <cellStyle name="Prosent 2 2 2 2 3 2" xfId="610"/>
    <cellStyle name="Prosent 2 2 2 2 4" xfId="303"/>
    <cellStyle name="Prosent 2 2 2 2 4 2" xfId="666"/>
    <cellStyle name="Prosent 2 2 2 2 5" xfId="380"/>
    <cellStyle name="Prosent 2 2 2 2 5 2" xfId="742"/>
    <cellStyle name="Prosent 2 2 2 2 6" xfId="448"/>
    <cellStyle name="Prosent 2 2 2 2 6 2" xfId="808"/>
    <cellStyle name="Prosent 2 2 2 2 7" xfId="491"/>
    <cellStyle name="Prosent 2 2 2 3" xfId="109"/>
    <cellStyle name="Prosent 2 2 2 3 2" xfId="513"/>
    <cellStyle name="Prosent 2 2 2 4" xfId="206"/>
    <cellStyle name="Prosent 2 2 2 4 2" xfId="569"/>
    <cellStyle name="Prosent 2 2 2 5" xfId="262"/>
    <cellStyle name="Prosent 2 2 2 5 2" xfId="625"/>
    <cellStyle name="Prosent 2 2 2 6" xfId="334"/>
    <cellStyle name="Prosent 2 2 2 6 2" xfId="697"/>
    <cellStyle name="Prosent 2 2 2 7" xfId="407"/>
    <cellStyle name="Prosent 2 2 2 7 2" xfId="767"/>
    <cellStyle name="Prosent 2 2 2 8" xfId="469"/>
    <cellStyle name="Prosent 2 2 3" xfId="50"/>
    <cellStyle name="Prosent 2 2 3 2" xfId="90"/>
    <cellStyle name="Prosent 2 2 3 2 2" xfId="311"/>
    <cellStyle name="Prosent 2 2 3 2 2 2" xfId="674"/>
    <cellStyle name="Prosent 2 2 3 2 3" xfId="388"/>
    <cellStyle name="Prosent 2 2 3 2 3 2" xfId="750"/>
    <cellStyle name="Prosent 2 2 3 2 4" xfId="495"/>
    <cellStyle name="Prosent 2 2 3 3" xfId="113"/>
    <cellStyle name="Prosent 2 2 3 3 2" xfId="517"/>
    <cellStyle name="Prosent 2 2 3 4" xfId="210"/>
    <cellStyle name="Prosent 2 2 3 4 2" xfId="573"/>
    <cellStyle name="Prosent 2 2 3 5" xfId="266"/>
    <cellStyle name="Prosent 2 2 3 5 2" xfId="629"/>
    <cellStyle name="Prosent 2 2 3 6" xfId="338"/>
    <cellStyle name="Prosent 2 2 3 6 2" xfId="701"/>
    <cellStyle name="Prosent 2 2 3 7" xfId="411"/>
    <cellStyle name="Prosent 2 2 3 7 2" xfId="771"/>
    <cellStyle name="Prosent 2 2 3 8" xfId="473"/>
    <cellStyle name="Prosent 2 2 4" xfId="80"/>
    <cellStyle name="Prosent 2 2 4 2" xfId="147"/>
    <cellStyle name="Prosent 2 2 4 2 2" xfId="533"/>
    <cellStyle name="Prosent 2 2 4 3" xfId="226"/>
    <cellStyle name="Prosent 2 2 4 3 2" xfId="589"/>
    <cellStyle name="Prosent 2 2 4 4" xfId="282"/>
    <cellStyle name="Prosent 2 2 4 4 2" xfId="645"/>
    <cellStyle name="Prosent 2 2 4 5" xfId="355"/>
    <cellStyle name="Prosent 2 2 4 5 2" xfId="718"/>
    <cellStyle name="Prosent 2 2 4 6" xfId="427"/>
    <cellStyle name="Prosent 2 2 4 6 2" xfId="787"/>
    <cellStyle name="Prosent 2 2 4 7" xfId="485"/>
    <cellStyle name="Prosent 2 2 5" xfId="132"/>
    <cellStyle name="Prosent 2 2 5 2" xfId="178"/>
    <cellStyle name="Prosent 2 2 5 2 2" xfId="243"/>
    <cellStyle name="Prosent 2 2 5 2 2 2" xfId="606"/>
    <cellStyle name="Prosent 2 2 5 2 3" xfId="299"/>
    <cellStyle name="Prosent 2 2 5 2 3 2" xfId="662"/>
    <cellStyle name="Prosent 2 2 5 2 4" xfId="376"/>
    <cellStyle name="Prosent 2 2 5 2 4 2" xfId="738"/>
    <cellStyle name="Prosent 2 2 5 2 5" xfId="444"/>
    <cellStyle name="Prosent 2 2 5 2 5 2" xfId="804"/>
    <cellStyle name="Prosent 2 2 5 2 6" xfId="550"/>
    <cellStyle name="Prosent 2 2 6" xfId="186"/>
    <cellStyle name="Prosent 2 2 6 2" xfId="251"/>
    <cellStyle name="Prosent 2 2 6 2 2" xfId="614"/>
    <cellStyle name="Prosent 2 2 6 3" xfId="307"/>
    <cellStyle name="Prosent 2 2 6 3 2" xfId="670"/>
    <cellStyle name="Prosent 2 2 6 4" xfId="384"/>
    <cellStyle name="Prosent 2 2 6 4 2" xfId="746"/>
    <cellStyle name="Prosent 2 2 6 5" xfId="452"/>
    <cellStyle name="Prosent 2 2 6 5 2" xfId="812"/>
    <cellStyle name="Prosent 2 2 6 6" xfId="558"/>
    <cellStyle name="Prosent 2 2 7" xfId="172"/>
    <cellStyle name="Prosent 2 2 7 2" xfId="237"/>
    <cellStyle name="Prosent 2 2 7 2 2" xfId="600"/>
    <cellStyle name="Prosent 2 2 7 3" xfId="293"/>
    <cellStyle name="Prosent 2 2 7 3 2" xfId="656"/>
    <cellStyle name="Prosent 2 2 7 4" xfId="370"/>
    <cellStyle name="Prosent 2 2 7 4 2" xfId="732"/>
    <cellStyle name="Prosent 2 2 7 5" xfId="438"/>
    <cellStyle name="Prosent 2 2 7 5 2" xfId="798"/>
    <cellStyle name="Prosent 2 2 7 6" xfId="544"/>
    <cellStyle name="Prosent 2 2 8" xfId="102"/>
    <cellStyle name="Prosent 2 2 8 2" xfId="507"/>
    <cellStyle name="Prosent 2 2 9" xfId="200"/>
    <cellStyle name="Prosent 2 2 9 2" xfId="563"/>
    <cellStyle name="Prosent 2 3" xfId="13"/>
    <cellStyle name="Prosent 2 3 10" xfId="402"/>
    <cellStyle name="Prosent 2 3 10 2" xfId="762"/>
    <cellStyle name="Prosent 2 3 11" xfId="39"/>
    <cellStyle name="Prosent 2 3 11 2" xfId="464"/>
    <cellStyle name="Prosent 2 3 12" xfId="457"/>
    <cellStyle name="Prosent 2 3 2" xfId="63"/>
    <cellStyle name="Prosent 2 3 2 2" xfId="95"/>
    <cellStyle name="Prosent 2 3 2 2 2" xfId="180"/>
    <cellStyle name="Prosent 2 3 2 2 2 2" xfId="552"/>
    <cellStyle name="Prosent 2 3 2 2 3" xfId="245"/>
    <cellStyle name="Prosent 2 3 2 2 3 2" xfId="608"/>
    <cellStyle name="Prosent 2 3 2 2 4" xfId="301"/>
    <cellStyle name="Prosent 2 3 2 2 4 2" xfId="664"/>
    <cellStyle name="Prosent 2 3 2 2 5" xfId="378"/>
    <cellStyle name="Prosent 2 3 2 2 5 2" xfId="740"/>
    <cellStyle name="Prosent 2 3 2 2 6" xfId="446"/>
    <cellStyle name="Prosent 2 3 2 2 6 2" xfId="806"/>
    <cellStyle name="Prosent 2 3 2 2 7" xfId="500"/>
    <cellStyle name="Prosent 2 3 2 3" xfId="118"/>
    <cellStyle name="Prosent 2 3 2 3 2" xfId="522"/>
    <cellStyle name="Prosent 2 3 2 4" xfId="215"/>
    <cellStyle name="Prosent 2 3 2 4 2" xfId="578"/>
    <cellStyle name="Prosent 2 3 2 5" xfId="271"/>
    <cellStyle name="Prosent 2 3 2 5 2" xfId="634"/>
    <cellStyle name="Prosent 2 3 2 6" xfId="343"/>
    <cellStyle name="Prosent 2 3 2 6 2" xfId="706"/>
    <cellStyle name="Prosent 2 3 2 7" xfId="416"/>
    <cellStyle name="Prosent 2 3 2 7 2" xfId="776"/>
    <cellStyle name="Prosent 2 3 2 8" xfId="478"/>
    <cellStyle name="Prosent 2 3 3" xfId="81"/>
    <cellStyle name="Prosent 2 3 3 2" xfId="148"/>
    <cellStyle name="Prosent 2 3 3 2 2" xfId="534"/>
    <cellStyle name="Prosent 2 3 3 3" xfId="227"/>
    <cellStyle name="Prosent 2 3 3 3 2" xfId="590"/>
    <cellStyle name="Prosent 2 3 3 4" xfId="283"/>
    <cellStyle name="Prosent 2 3 3 4 2" xfId="646"/>
    <cellStyle name="Prosent 2 3 3 5" xfId="356"/>
    <cellStyle name="Prosent 2 3 3 5 2" xfId="719"/>
    <cellStyle name="Prosent 2 3 3 6" xfId="428"/>
    <cellStyle name="Prosent 2 3 3 6 2" xfId="788"/>
    <cellStyle name="Prosent 2 3 3 7" xfId="486"/>
    <cellStyle name="Prosent 2 3 4" xfId="134"/>
    <cellStyle name="Prosent 2 3 4 2" xfId="167"/>
    <cellStyle name="Prosent 2 3 4 2 2" xfId="232"/>
    <cellStyle name="Prosent 2 3 4 2 2 2" xfId="595"/>
    <cellStyle name="Prosent 2 3 4 2 3" xfId="288"/>
    <cellStyle name="Prosent 2 3 4 2 3 2" xfId="651"/>
    <cellStyle name="Prosent 2 3 4 2 4" xfId="365"/>
    <cellStyle name="Prosent 2 3 4 2 4 2" xfId="727"/>
    <cellStyle name="Prosent 2 3 4 2 5" xfId="433"/>
    <cellStyle name="Prosent 2 3 4 2 5 2" xfId="793"/>
    <cellStyle name="Prosent 2 3 4 2 6" xfId="539"/>
    <cellStyle name="Prosent 2 3 5" xfId="173"/>
    <cellStyle name="Prosent 2 3 5 2" xfId="238"/>
    <cellStyle name="Prosent 2 3 5 2 2" xfId="601"/>
    <cellStyle name="Prosent 2 3 5 3" xfId="294"/>
    <cellStyle name="Prosent 2 3 5 3 2" xfId="657"/>
    <cellStyle name="Prosent 2 3 5 4" xfId="371"/>
    <cellStyle name="Prosent 2 3 5 4 2" xfId="733"/>
    <cellStyle name="Prosent 2 3 5 5" xfId="439"/>
    <cellStyle name="Prosent 2 3 5 5 2" xfId="799"/>
    <cellStyle name="Prosent 2 3 5 6" xfId="545"/>
    <cellStyle name="Prosent 2 3 6" xfId="103"/>
    <cellStyle name="Prosent 2 3 6 2" xfId="508"/>
    <cellStyle name="Prosent 2 3 7" xfId="201"/>
    <cellStyle name="Prosent 2 3 7 2" xfId="564"/>
    <cellStyle name="Prosent 2 3 8" xfId="257"/>
    <cellStyle name="Prosent 2 3 8 2" xfId="620"/>
    <cellStyle name="Prosent 2 3 9" xfId="329"/>
    <cellStyle name="Prosent 2 3 9 2" xfId="692"/>
    <cellStyle name="Prosent 2 4" xfId="36"/>
    <cellStyle name="Prosent 2 4 2" xfId="65"/>
    <cellStyle name="Prosent 2 4 2 2" xfId="97"/>
    <cellStyle name="Prosent 2 4 2 2 2" xfId="308"/>
    <cellStyle name="Prosent 2 4 2 2 2 2" xfId="671"/>
    <cellStyle name="Prosent 2 4 2 2 3" xfId="395"/>
    <cellStyle name="Prosent 2 4 2 2 3 2" xfId="755"/>
    <cellStyle name="Prosent 2 4 2 2 4" xfId="502"/>
    <cellStyle name="Prosent 2 4 2 3" xfId="120"/>
    <cellStyle name="Prosent 2 4 2 3 2" xfId="524"/>
    <cellStyle name="Prosent 2 4 2 4" xfId="217"/>
    <cellStyle name="Prosent 2 4 2 4 2" xfId="580"/>
    <cellStyle name="Prosent 2 4 2 5" xfId="273"/>
    <cellStyle name="Prosent 2 4 2 5 2" xfId="636"/>
    <cellStyle name="Prosent 2 4 2 6" xfId="345"/>
    <cellStyle name="Prosent 2 4 2 6 2" xfId="708"/>
    <cellStyle name="Prosent 2 4 2 7" xfId="418"/>
    <cellStyle name="Prosent 2 4 2 7 2" xfId="778"/>
    <cellStyle name="Prosent 2 4 2 8" xfId="480"/>
    <cellStyle name="Prosent 2 4 3" xfId="78"/>
    <cellStyle name="Prosent 2 4 3 2" xfId="319"/>
    <cellStyle name="Prosent 2 4 3 2 2" xfId="682"/>
    <cellStyle name="Prosent 2 4 3 3" xfId="392"/>
    <cellStyle name="Prosent 2 4 3 3 2" xfId="753"/>
    <cellStyle name="Prosent 2 4 3 4" xfId="483"/>
    <cellStyle name="Prosent 2 4 4" xfId="100"/>
    <cellStyle name="Prosent 2 4 4 2" xfId="505"/>
    <cellStyle name="Prosent 2 4 5" xfId="198"/>
    <cellStyle name="Prosent 2 4 5 2" xfId="561"/>
    <cellStyle name="Prosent 2 4 6" xfId="254"/>
    <cellStyle name="Prosent 2 4 6 2" xfId="617"/>
    <cellStyle name="Prosent 2 4 7" xfId="326"/>
    <cellStyle name="Prosent 2 4 7 2" xfId="689"/>
    <cellStyle name="Prosent 2 4 8" xfId="399"/>
    <cellStyle name="Prosent 2 4 8 2" xfId="759"/>
    <cellStyle name="Prosent 2 4 9" xfId="461"/>
    <cellStyle name="Prosent 2 5" xfId="43"/>
    <cellStyle name="Prosent 2 5 2" xfId="48"/>
    <cellStyle name="Prosent 2 5 2 2" xfId="88"/>
    <cellStyle name="Prosent 2 5 2 2 2" xfId="318"/>
    <cellStyle name="Prosent 2 5 2 2 2 2" xfId="681"/>
    <cellStyle name="Prosent 2 5 2 2 3" xfId="324"/>
    <cellStyle name="Prosent 2 5 2 2 3 2" xfId="687"/>
    <cellStyle name="Prosent 2 5 2 2 4" xfId="493"/>
    <cellStyle name="Prosent 2 5 2 3" xfId="111"/>
    <cellStyle name="Prosent 2 5 2 3 2" xfId="515"/>
    <cellStyle name="Prosent 2 5 2 4" xfId="208"/>
    <cellStyle name="Prosent 2 5 2 4 2" xfId="571"/>
    <cellStyle name="Prosent 2 5 2 5" xfId="264"/>
    <cellStyle name="Prosent 2 5 2 5 2" xfId="627"/>
    <cellStyle name="Prosent 2 5 2 6" xfId="336"/>
    <cellStyle name="Prosent 2 5 2 6 2" xfId="699"/>
    <cellStyle name="Prosent 2 5 2 7" xfId="409"/>
    <cellStyle name="Prosent 2 5 2 7 2" xfId="769"/>
    <cellStyle name="Prosent 2 5 2 8" xfId="471"/>
    <cellStyle name="Prosent 2 6" xfId="29"/>
    <cellStyle name="Prosent 2 6 2" xfId="165"/>
    <cellStyle name="Prosent 2 6 2 2" xfId="537"/>
    <cellStyle name="Prosent 2 6 3" xfId="230"/>
    <cellStyle name="Prosent 2 6 3 2" xfId="593"/>
    <cellStyle name="Prosent 2 6 4" xfId="286"/>
    <cellStyle name="Prosent 2 6 4 2" xfId="649"/>
    <cellStyle name="Prosent 2 6 5" xfId="363"/>
    <cellStyle name="Prosent 2 6 5 2" xfId="725"/>
    <cellStyle name="Prosent 2 6 6" xfId="431"/>
    <cellStyle name="Prosent 2 6 6 2" xfId="791"/>
    <cellStyle name="Prosent 2 7" xfId="176"/>
    <cellStyle name="Prosent 2 7 2" xfId="241"/>
    <cellStyle name="Prosent 2 7 2 2" xfId="604"/>
    <cellStyle name="Prosent 2 7 3" xfId="297"/>
    <cellStyle name="Prosent 2 7 3 2" xfId="660"/>
    <cellStyle name="Prosent 2 7 4" xfId="374"/>
    <cellStyle name="Prosent 2 7 4 2" xfId="736"/>
    <cellStyle name="Prosent 2 7 5" xfId="442"/>
    <cellStyle name="Prosent 2 7 5 2" xfId="802"/>
    <cellStyle name="Prosent 2 7 6" xfId="548"/>
    <cellStyle name="Prosent 2 8" xfId="184"/>
    <cellStyle name="Prosent 2 8 2" xfId="249"/>
    <cellStyle name="Prosent 2 8 2 2" xfId="612"/>
    <cellStyle name="Prosent 2 8 3" xfId="305"/>
    <cellStyle name="Prosent 2 8 3 2" xfId="668"/>
    <cellStyle name="Prosent 2 8 4" xfId="382"/>
    <cellStyle name="Prosent 2 8 4 2" xfId="744"/>
    <cellStyle name="Prosent 2 8 5" xfId="450"/>
    <cellStyle name="Prosent 2 8 5 2" xfId="810"/>
    <cellStyle name="Prosent 2 8 6" xfId="556"/>
    <cellStyle name="Prosent 2 9" xfId="170"/>
    <cellStyle name="Prosent 2 9 2" xfId="235"/>
    <cellStyle name="Prosent 2 9 2 2" xfId="598"/>
    <cellStyle name="Prosent 2 9 3" xfId="291"/>
    <cellStyle name="Prosent 2 9 3 2" xfId="654"/>
    <cellStyle name="Prosent 2 9 4" xfId="368"/>
    <cellStyle name="Prosent 2 9 4 2" xfId="730"/>
    <cellStyle name="Prosent 2 9 5" xfId="436"/>
    <cellStyle name="Prosent 2 9 5 2" xfId="796"/>
    <cellStyle name="Prosent 2 9 6" xfId="542"/>
    <cellStyle name="Prosent 3" xfId="26"/>
    <cellStyle name="Prosent 3 2" xfId="61"/>
    <cellStyle name="Prosent 3 2 2" xfId="93"/>
    <cellStyle name="Prosent 3 2 2 2" xfId="317"/>
    <cellStyle name="Prosent 3 2 2 2 2" xfId="680"/>
    <cellStyle name="Prosent 3 2 2 3" xfId="386"/>
    <cellStyle name="Prosent 3 2 2 3 2" xfId="748"/>
    <cellStyle name="Prosent 3 2 2 4" xfId="498"/>
    <cellStyle name="Prosent 3 2 3" xfId="116"/>
    <cellStyle name="Prosent 3 2 3 2" xfId="520"/>
    <cellStyle name="Prosent 3 2 4" xfId="213"/>
    <cellStyle name="Prosent 3 2 4 2" xfId="576"/>
    <cellStyle name="Prosent 3 2 5" xfId="269"/>
    <cellStyle name="Prosent 3 2 5 2" xfId="632"/>
    <cellStyle name="Prosent 3 2 6" xfId="341"/>
    <cellStyle name="Prosent 3 2 6 2" xfId="704"/>
    <cellStyle name="Prosent 3 2 7" xfId="414"/>
    <cellStyle name="Prosent 3 2 7 2" xfId="774"/>
    <cellStyle name="Prosent 3 2 8" xfId="476"/>
    <cellStyle name="Prosent 4" xfId="32"/>
    <cellStyle name="Prosent 5" xfId="42"/>
    <cellStyle name="Prosent 5 2" xfId="309"/>
    <cellStyle name="Prosent 5 2 2" xfId="672"/>
    <cellStyle name="Prosent 5 3" xfId="359"/>
    <cellStyle name="Prosent 5 3 2" xfId="721"/>
    <cellStyle name="Prosent 5 4" xfId="467"/>
    <cellStyle name="Prosent 6" xfId="84"/>
    <cellStyle name="Prosent 6 2" xfId="316"/>
    <cellStyle name="Prosent 6 2 2" xfId="679"/>
    <cellStyle name="Prosent 6 3" xfId="354"/>
    <cellStyle name="Prosent 6 3 2" xfId="717"/>
    <cellStyle name="Prosent 6 4" xfId="489"/>
    <cellStyle name="Prosent 7" xfId="106"/>
    <cellStyle name="Prosent 7 2" xfId="511"/>
    <cellStyle name="Prosent 8" xfId="204"/>
    <cellStyle name="Prosent 8 2" xfId="567"/>
    <cellStyle name="Prosent 9" xfId="260"/>
    <cellStyle name="Prosent 9 2" xfId="623"/>
    <cellStyle name="Svein" xfId="6"/>
    <cellStyle name="Svein 2" xfId="27"/>
    <cellStyle name="Svein 3" xfId="137"/>
    <cellStyle name="Svein 4" xfId="21"/>
    <cellStyle name="Tusen[0]" xfId="138"/>
    <cellStyle name="Tusenskille 2" xfId="127"/>
    <cellStyle name="Tusenskille 2 2" xfId="141"/>
    <cellStyle name="Tusenskille 2 3" xfId="139"/>
    <cellStyle name="Tusenskille 3" xfId="23"/>
  </cellStyles>
  <dxfs count="0"/>
  <tableStyles count="0" defaultTableStyle="TableStyleMedium9" defaultPivotStyle="PivotStyleLight16"/>
  <colors>
    <mruColors>
      <color rgb="FFDBF9CF"/>
      <color rgb="FFE3F2D2"/>
      <color rgb="FFD2EBB7"/>
      <color rgb="FFC4E59F"/>
      <color rgb="FF89CC40"/>
      <color rgb="FF00FFCC"/>
      <color rgb="FF0C0C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352425</xdr:colOff>
      <xdr:row>336</xdr:row>
      <xdr:rowOff>0</xdr:rowOff>
    </xdr:from>
    <xdr:to>
      <xdr:col>4</xdr:col>
      <xdr:colOff>352425</xdr:colOff>
      <xdr:row>336</xdr:row>
      <xdr:rowOff>0</xdr:rowOff>
    </xdr:to>
    <xdr:sp macro="" textlink="">
      <xdr:nvSpPr>
        <xdr:cNvPr id="50873" name="Line 187"/>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716</xdr:row>
      <xdr:rowOff>0</xdr:rowOff>
    </xdr:from>
    <xdr:to>
      <xdr:col>7</xdr:col>
      <xdr:colOff>447675</xdr:colOff>
      <xdr:row>716</xdr:row>
      <xdr:rowOff>200025</xdr:rowOff>
    </xdr:to>
    <xdr:sp macro="" textlink="">
      <xdr:nvSpPr>
        <xdr:cNvPr id="50874" name="Text Box 515"/>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336</xdr:row>
      <xdr:rowOff>0</xdr:rowOff>
    </xdr:from>
    <xdr:to>
      <xdr:col>4</xdr:col>
      <xdr:colOff>352425</xdr:colOff>
      <xdr:row>336</xdr:row>
      <xdr:rowOff>0</xdr:rowOff>
    </xdr:to>
    <xdr:sp macro="" textlink="">
      <xdr:nvSpPr>
        <xdr:cNvPr id="50876" name="Line 981"/>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9525</xdr:colOff>
      <xdr:row>38</xdr:row>
      <xdr:rowOff>66675</xdr:rowOff>
    </xdr:from>
    <xdr:to>
      <xdr:col>10</xdr:col>
      <xdr:colOff>552450</xdr:colOff>
      <xdr:row>49</xdr:row>
      <xdr:rowOff>28575</xdr:rowOff>
    </xdr:to>
    <xdr:sp macro="" textlink="">
      <xdr:nvSpPr>
        <xdr:cNvPr id="27782" name="Tekst 56"/>
        <xdr:cNvSpPr>
          <a:spLocks noChangeArrowheads="1"/>
        </xdr:cNvSpPr>
      </xdr:nvSpPr>
      <xdr:spPr bwMode="auto">
        <a:xfrm>
          <a:off x="9525" y="7848600"/>
          <a:ext cx="6591300" cy="16287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229</xdr:row>
      <xdr:rowOff>0</xdr:rowOff>
    </xdr:from>
    <xdr:to>
      <xdr:col>4</xdr:col>
      <xdr:colOff>352425</xdr:colOff>
      <xdr:row>229</xdr:row>
      <xdr:rowOff>0</xdr:rowOff>
    </xdr:to>
    <xdr:sp macro="" textlink="">
      <xdr:nvSpPr>
        <xdr:cNvPr id="50879" name="Line 1173"/>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1252</xdr:row>
      <xdr:rowOff>95250</xdr:rowOff>
    </xdr:from>
    <xdr:to>
      <xdr:col>11</xdr:col>
      <xdr:colOff>400050</xdr:colOff>
      <xdr:row>1262</xdr:row>
      <xdr:rowOff>152400</xdr:rowOff>
    </xdr:to>
    <xdr:sp macro="" textlink="">
      <xdr:nvSpPr>
        <xdr:cNvPr id="28360" name="AutoShape 1736"/>
        <xdr:cNvSpPr>
          <a:spLocks noChangeArrowheads="1"/>
        </xdr:cNvSpPr>
      </xdr:nvSpPr>
      <xdr:spPr bwMode="auto">
        <a:xfrm>
          <a:off x="4467224" y="194986275"/>
          <a:ext cx="3152776" cy="182880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rgbClr val="000000"/>
              </a:solidFill>
              <a:latin typeface="MS Sans Serif"/>
            </a:rPr>
            <a:t>Ref. for øvrig rundskriv IS-3/2013 fra Sosial- og helsedirektoratet.</a:t>
          </a:r>
        </a:p>
      </xdr:txBody>
    </xdr:sp>
    <xdr:clientData/>
  </xdr:twoCellAnchor>
  <xdr:twoCellAnchor>
    <xdr:from>
      <xdr:col>1</xdr:col>
      <xdr:colOff>0</xdr:colOff>
      <xdr:row>718</xdr:row>
      <xdr:rowOff>0</xdr:rowOff>
    </xdr:from>
    <xdr:to>
      <xdr:col>10</xdr:col>
      <xdr:colOff>485775</xdr:colOff>
      <xdr:row>780</xdr:row>
      <xdr:rowOff>85725</xdr:rowOff>
    </xdr:to>
    <xdr:sp macro="" textlink="">
      <xdr:nvSpPr>
        <xdr:cNvPr id="28650" name="AutoShape 2026"/>
        <xdr:cNvSpPr>
          <a:spLocks noChangeArrowheads="1"/>
        </xdr:cNvSpPr>
      </xdr:nvSpPr>
      <xdr:spPr bwMode="auto">
        <a:xfrm>
          <a:off x="0" y="92506800"/>
          <a:ext cx="6534150" cy="8458200"/>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permanent 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senil demente</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terminalpleie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omsorgstjenesten.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helse- og omsorgstjenesteloven: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kommunale helse og omsorgstjennester,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hjemmetjenester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1278</xdr:row>
      <xdr:rowOff>38100</xdr:rowOff>
    </xdr:from>
    <xdr:to>
      <xdr:col>12</xdr:col>
      <xdr:colOff>0</xdr:colOff>
      <xdr:row>1281</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441</xdr:row>
      <xdr:rowOff>66675</xdr:rowOff>
    </xdr:from>
    <xdr:to>
      <xdr:col>1</xdr:col>
      <xdr:colOff>1695450</xdr:colOff>
      <xdr:row>450</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1402</xdr:row>
      <xdr:rowOff>0</xdr:rowOff>
    </xdr:from>
    <xdr:to>
      <xdr:col>10</xdr:col>
      <xdr:colOff>466725</xdr:colOff>
      <xdr:row>1405</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1386</xdr:row>
      <xdr:rowOff>85725</xdr:rowOff>
    </xdr:from>
    <xdr:to>
      <xdr:col>10</xdr:col>
      <xdr:colOff>57150</xdr:colOff>
      <xdr:row>1401</xdr:row>
      <xdr:rowOff>9525</xdr:rowOff>
    </xdr:to>
    <xdr:sp macro="" textlink="">
      <xdr:nvSpPr>
        <xdr:cNvPr id="39159" name="AutoShape 2295"/>
        <xdr:cNvSpPr>
          <a:spLocks noChangeArrowheads="1"/>
        </xdr:cNvSpPr>
      </xdr:nvSpPr>
      <xdr:spPr bwMode="auto">
        <a:xfrm>
          <a:off x="438150" y="164868225"/>
          <a:ext cx="5667375" cy="2057400"/>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549</xdr:row>
      <xdr:rowOff>0</xdr:rowOff>
    </xdr:from>
    <xdr:to>
      <xdr:col>10</xdr:col>
      <xdr:colOff>561975</xdr:colOff>
      <xdr:row>559</xdr:row>
      <xdr:rowOff>171450</xdr:rowOff>
    </xdr:to>
    <xdr:sp macro="" textlink="">
      <xdr:nvSpPr>
        <xdr:cNvPr id="16" name="Tekst 13"/>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a:p>
          <a:pPr algn="l" rtl="0">
            <a:defRPr sz="1000"/>
          </a:pPr>
          <a:r>
            <a:rPr lang="nb-NO" sz="1100" b="1" i="0" u="none" strike="noStrike" baseline="0">
              <a:solidFill>
                <a:srgbClr val="000000"/>
              </a:solidFill>
              <a:latin typeface="Times New Roman"/>
              <a:cs typeface="Times New Roman"/>
            </a:rPr>
            <a:t>Pkt. 2:</a:t>
          </a:r>
        </a:p>
        <a:p>
          <a:pPr algn="l" rtl="0">
            <a:defRPr sz="1000"/>
          </a:pPr>
          <a:r>
            <a:rPr lang="nb-NO" sz="1100" b="1" i="0" u="none" strike="noStrike" baseline="0">
              <a:solidFill>
                <a:sysClr val="windowText" lastClr="000000"/>
              </a:solidFill>
              <a:latin typeface="Times New Roman"/>
              <a:cs typeface="Times New Roman"/>
            </a:rPr>
            <a:t>Tall fra "før 01.01.2015" er ubehandlede meldinger per 01.01.2015</a:t>
          </a:r>
        </a:p>
      </xdr:txBody>
    </xdr:sp>
    <xdr:clientData/>
  </xdr:twoCellAnchor>
  <xdr:twoCellAnchor>
    <xdr:from>
      <xdr:col>9</xdr:col>
      <xdr:colOff>180976</xdr:colOff>
      <xdr:row>1447</xdr:row>
      <xdr:rowOff>19050</xdr:rowOff>
    </xdr:from>
    <xdr:to>
      <xdr:col>11</xdr:col>
      <xdr:colOff>523876</xdr:colOff>
      <xdr:row>1459</xdr:row>
      <xdr:rowOff>66675</xdr:rowOff>
    </xdr:to>
    <xdr:sp macro="" textlink="">
      <xdr:nvSpPr>
        <xdr:cNvPr id="18" name="Tekst 13"/>
        <xdr:cNvSpPr>
          <a:spLocks noChangeArrowheads="1"/>
        </xdr:cNvSpPr>
      </xdr:nvSpPr>
      <xdr:spPr bwMode="auto">
        <a:xfrm>
          <a:off x="6143626" y="173021625"/>
          <a:ext cx="1485900" cy="3028950"/>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100" b="1">
              <a:effectLst/>
              <a:latin typeface="+mn-lt"/>
              <a:ea typeface="+mn-ea"/>
              <a:cs typeface="+mn-cs"/>
            </a:rPr>
            <a:t>1) Mrkn: Andel avsluttede undersøkelser innen 3 mnd:</a:t>
          </a:r>
          <a:endParaRPr lang="nb-NO" sz="1100" b="1" baseline="0">
            <a:effectLst/>
            <a:latin typeface="+mn-lt"/>
            <a:ea typeface="+mn-ea"/>
            <a:cs typeface="+mn-cs"/>
          </a:endParaRPr>
        </a:p>
        <a:p>
          <a:endParaRPr lang="nb-NO" sz="1100" b="1" baseline="0">
            <a:effectLst/>
            <a:latin typeface="+mn-lt"/>
            <a:ea typeface="+mn-ea"/>
            <a:cs typeface="+mn-cs"/>
          </a:endParaRPr>
        </a:p>
        <a:p>
          <a:r>
            <a:rPr lang="nb-NO" sz="1100" b="1" baseline="0">
              <a:effectLst/>
              <a:latin typeface="+mn-lt"/>
              <a:ea typeface="+mn-ea"/>
              <a:cs typeface="+mn-cs"/>
            </a:rPr>
            <a:t>Bydelene må summere antall avsluttede undersøkelser for første kvartal + 01.</a:t>
          </a:r>
          <a:r>
            <a:rPr lang="nb-NO" sz="1100" b="1" u="sng" baseline="0">
              <a:effectLst/>
              <a:latin typeface="+mn-lt"/>
              <a:ea typeface="+mn-ea"/>
              <a:cs typeface="+mn-cs"/>
            </a:rPr>
            <a:t>04</a:t>
          </a:r>
          <a:r>
            <a:rPr lang="nb-NO" sz="1100" b="1" baseline="0">
              <a:effectLst/>
              <a:latin typeface="+mn-lt"/>
              <a:ea typeface="+mn-ea"/>
              <a:cs typeface="+mn-cs"/>
            </a:rPr>
            <a:t>.-31.08. og de av disse som ikke var avsluttet innen 3 mnd. På det grunnlag må  måloppnåelsen hittil i år regnes ut.</a:t>
          </a:r>
          <a:endParaRPr lang="nb-NO"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3</xdr:row>
      <xdr:rowOff>38100</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3</xdr:row>
      <xdr:rowOff>38100</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3</xdr:row>
      <xdr:rowOff>38100</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3</xdr:row>
      <xdr:rowOff>38100</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3</xdr:row>
      <xdr:rowOff>0</xdr:rowOff>
    </xdr:to>
    <xdr:sp macro="" textlink="">
      <xdr:nvSpPr>
        <xdr:cNvPr id="6"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yr&#229;dsavdeling%20for%20eldre%20og%20sosiale%20tjenester\Felles-EST\Rapporteringer-(eb)\2013\&#197;rsmelding%202013\Statistikk\Bydelsstatistikk\T3-MAL2013-bydel-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3T-2013A.XLS"/>
      <sheetName val="MAL2013B.XLS"/>
      <sheetName val="Befolkning pr. 01.01.2013"/>
    </sheetNames>
    <sheetDataSet>
      <sheetData sheetId="0">
        <row r="67">
          <cell r="I67" t="str">
            <v xml:space="preserve"> xxxxx</v>
          </cell>
        </row>
        <row r="142">
          <cell r="B142" t="str">
            <v>1) Tid fra kommunal bolig er innvilget til boligtildeling er effektuert</v>
          </cell>
        </row>
      </sheetData>
      <sheetData sheetId="1">
        <row r="709">
          <cell r="C709">
            <v>62</v>
          </cell>
        </row>
      </sheetData>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pageSetUpPr fitToPage="1"/>
  </sheetPr>
  <dimension ref="A2:IN1484"/>
  <sheetViews>
    <sheetView tabSelected="1" view="pageBreakPreview" topLeftCell="B1" zoomScaleNormal="100" zoomScaleSheetLayoutView="100" workbookViewId="0">
      <selection activeCell="J9" sqref="J9"/>
    </sheetView>
  </sheetViews>
  <sheetFormatPr baseColWidth="10" defaultColWidth="9.140625" defaultRowHeight="10.5" customHeight="1"/>
  <cols>
    <col min="1" max="1" width="3.28515625" style="181" hidden="1" customWidth="1"/>
    <col min="2" max="2" width="26.5703125" style="462" customWidth="1"/>
    <col min="3" max="3" width="7.7109375" style="462" customWidth="1"/>
    <col min="4" max="6" width="8.5703125" style="462" customWidth="1"/>
    <col min="7" max="7" width="8.42578125" style="462" customWidth="1"/>
    <col min="8" max="8" width="9" style="462" customWidth="1"/>
    <col min="9" max="11" width="8.5703125" style="462" customWidth="1"/>
    <col min="12" max="12" width="9.140625" style="462"/>
    <col min="13" max="16384" width="9.140625" style="8"/>
  </cols>
  <sheetData>
    <row r="2" spans="2:12" ht="10.5" customHeight="1">
      <c r="B2" s="463"/>
    </row>
    <row r="16" spans="2:12" ht="33.75" customHeight="1">
      <c r="B16" s="1501" t="s">
        <v>1467</v>
      </c>
      <c r="C16" s="1501"/>
      <c r="D16" s="1501"/>
      <c r="E16" s="1501"/>
      <c r="F16" s="1501"/>
      <c r="G16" s="1501"/>
      <c r="H16" s="1501"/>
      <c r="I16" s="1501"/>
      <c r="J16" s="1501"/>
      <c r="K16" s="1501"/>
      <c r="L16" s="464"/>
    </row>
    <row r="17" spans="2:12" ht="25.5">
      <c r="B17" s="1502" t="s">
        <v>1481</v>
      </c>
      <c r="C17" s="1502"/>
      <c r="D17" s="1502"/>
      <c r="E17" s="1502"/>
      <c r="F17" s="1502"/>
      <c r="G17" s="1502"/>
      <c r="H17" s="1502"/>
      <c r="I17" s="1502"/>
      <c r="J17" s="1502"/>
      <c r="K17" s="1502"/>
      <c r="L17" s="464"/>
    </row>
    <row r="18" spans="2:12" ht="25.5">
      <c r="B18" s="1502">
        <v>2015</v>
      </c>
      <c r="C18" s="1502"/>
      <c r="D18" s="1502"/>
      <c r="E18" s="1502"/>
      <c r="F18" s="1502"/>
      <c r="G18" s="1502"/>
      <c r="H18" s="1502"/>
      <c r="I18" s="1502"/>
      <c r="J18" s="1502"/>
      <c r="K18" s="1502"/>
      <c r="L18" s="464"/>
    </row>
    <row r="19" spans="2:12" ht="18" customHeight="1">
      <c r="B19" s="465"/>
      <c r="C19" s="465"/>
      <c r="D19" s="465"/>
      <c r="E19" s="465"/>
      <c r="F19" s="465"/>
      <c r="G19" s="465"/>
      <c r="H19" s="466"/>
      <c r="I19" s="466"/>
      <c r="J19" s="466"/>
      <c r="K19" s="467"/>
      <c r="L19" s="464"/>
    </row>
    <row r="20" spans="2:12" ht="20.25">
      <c r="B20" s="1507"/>
      <c r="C20" s="1507"/>
      <c r="D20" s="1507"/>
      <c r="E20" s="1507"/>
      <c r="F20" s="1507"/>
      <c r="G20" s="1507"/>
      <c r="H20" s="1507"/>
      <c r="I20" s="1507"/>
      <c r="J20" s="1507"/>
      <c r="K20" s="1507"/>
      <c r="L20" s="464"/>
    </row>
    <row r="21" spans="2:12" ht="18" customHeight="1">
      <c r="B21" s="468"/>
      <c r="C21" s="468"/>
      <c r="D21" s="468"/>
      <c r="E21" s="468"/>
      <c r="F21" s="468"/>
      <c r="G21" s="468"/>
      <c r="H21" s="468"/>
      <c r="I21" s="468"/>
      <c r="J21" s="468"/>
      <c r="K21" s="468"/>
      <c r="L21" s="464"/>
    </row>
    <row r="22" spans="2:12" ht="22.5" customHeight="1">
      <c r="B22" s="469"/>
      <c r="C22" s="470"/>
      <c r="D22" s="470"/>
      <c r="E22" s="470"/>
      <c r="F22" s="470"/>
      <c r="G22" s="470"/>
      <c r="H22" s="470"/>
      <c r="I22" s="470"/>
      <c r="J22" s="470"/>
      <c r="K22" s="470"/>
      <c r="L22" s="464"/>
    </row>
    <row r="23" spans="2:12" ht="18" customHeight="1">
      <c r="B23" s="471"/>
      <c r="C23" s="471"/>
      <c r="D23" s="471"/>
      <c r="E23" s="471"/>
      <c r="F23" s="471"/>
      <c r="G23" s="471"/>
      <c r="H23" s="464"/>
      <c r="I23" s="464"/>
      <c r="J23" s="464"/>
      <c r="K23" s="472"/>
      <c r="L23" s="464"/>
    </row>
    <row r="24" spans="2:12" ht="18" customHeight="1">
      <c r="B24" s="471"/>
      <c r="C24" s="471"/>
      <c r="D24" s="471"/>
      <c r="E24" s="471"/>
      <c r="F24" s="471"/>
      <c r="G24" s="471"/>
      <c r="H24" s="464"/>
      <c r="I24" s="464"/>
      <c r="J24" s="464"/>
      <c r="K24" s="472"/>
      <c r="L24" s="464"/>
    </row>
    <row r="25" spans="2:12" ht="18" customHeight="1">
      <c r="B25" s="471"/>
      <c r="C25" s="471"/>
      <c r="D25" s="471"/>
      <c r="E25" s="471"/>
      <c r="F25" s="471"/>
      <c r="G25" s="471"/>
      <c r="H25" s="464"/>
      <c r="I25" s="464"/>
      <c r="J25" s="464"/>
      <c r="K25" s="472"/>
      <c r="L25" s="464"/>
    </row>
    <row r="26" spans="2:12" ht="18" customHeight="1">
      <c r="B26" s="471"/>
      <c r="C26" s="471"/>
      <c r="D26" s="471"/>
      <c r="E26" s="471"/>
      <c r="F26" s="471"/>
      <c r="G26" s="471"/>
      <c r="H26" s="464"/>
      <c r="I26" s="464"/>
      <c r="J26" s="464"/>
      <c r="K26" s="472"/>
      <c r="L26" s="464"/>
    </row>
    <row r="27" spans="2:12" ht="18" customHeight="1">
      <c r="B27" s="471"/>
      <c r="C27" s="471"/>
      <c r="D27" s="471"/>
      <c r="E27" s="471"/>
      <c r="F27" s="471"/>
      <c r="G27" s="471"/>
      <c r="H27" s="464"/>
      <c r="I27" s="464"/>
      <c r="J27" s="464"/>
      <c r="K27" s="472"/>
      <c r="L27" s="464"/>
    </row>
    <row r="28" spans="2:12" ht="18" customHeight="1">
      <c r="B28" s="471"/>
      <c r="C28" s="471"/>
      <c r="D28" s="471"/>
      <c r="E28" s="471"/>
      <c r="F28" s="471"/>
      <c r="G28" s="471"/>
      <c r="H28" s="464"/>
      <c r="I28" s="464"/>
      <c r="J28" s="464"/>
      <c r="K28" s="472"/>
      <c r="L28" s="464"/>
    </row>
    <row r="29" spans="2:12" ht="18" customHeight="1">
      <c r="B29" s="471"/>
      <c r="C29" s="471"/>
      <c r="D29" s="471"/>
      <c r="E29" s="471"/>
      <c r="F29" s="471"/>
      <c r="G29" s="471"/>
      <c r="H29" s="464"/>
      <c r="I29" s="464"/>
      <c r="J29" s="464"/>
      <c r="K29" s="472"/>
      <c r="L29" s="464"/>
    </row>
    <row r="30" spans="2:12" ht="18" customHeight="1">
      <c r="B30" s="471"/>
      <c r="C30" s="471"/>
      <c r="D30" s="471"/>
      <c r="E30" s="471"/>
      <c r="F30" s="471"/>
      <c r="G30" s="471"/>
      <c r="H30" s="464"/>
      <c r="I30" s="464"/>
      <c r="J30" s="464"/>
      <c r="K30" s="472"/>
      <c r="L30" s="464"/>
    </row>
    <row r="31" spans="2:12" ht="10.5" customHeight="1">
      <c r="B31" s="471"/>
      <c r="C31" s="471"/>
      <c r="D31" s="471"/>
      <c r="E31" s="471"/>
      <c r="F31" s="471"/>
      <c r="G31" s="471"/>
      <c r="H31" s="464"/>
      <c r="I31" s="464"/>
      <c r="J31" s="464"/>
      <c r="K31" s="472"/>
      <c r="L31" s="464"/>
    </row>
    <row r="32" spans="2:12" ht="20.25" customHeight="1">
      <c r="B32" s="473" t="s">
        <v>876</v>
      </c>
      <c r="C32" s="474"/>
      <c r="D32" s="474"/>
      <c r="E32" s="474"/>
      <c r="F32" s="474"/>
      <c r="G32" s="475"/>
      <c r="H32" s="473" t="s">
        <v>877</v>
      </c>
      <c r="I32" s="474"/>
      <c r="J32" s="476"/>
      <c r="K32" s="476"/>
      <c r="L32" s="477"/>
    </row>
    <row r="33" spans="2:12" ht="26.25" customHeight="1">
      <c r="B33" s="478" t="s">
        <v>878</v>
      </c>
      <c r="C33" s="475"/>
      <c r="D33" s="475"/>
      <c r="E33" s="475"/>
      <c r="F33" s="475"/>
      <c r="G33" s="475"/>
      <c r="H33" s="474"/>
      <c r="I33" s="474"/>
      <c r="J33" s="474"/>
      <c r="K33" s="477"/>
      <c r="L33" s="477"/>
    </row>
    <row r="34" spans="2:12" ht="25.5" customHeight="1">
      <c r="B34" s="475"/>
      <c r="C34" s="479" t="s">
        <v>166</v>
      </c>
      <c r="D34" s="479"/>
      <c r="E34" s="479"/>
      <c r="F34" s="479"/>
      <c r="G34" s="479"/>
      <c r="H34" s="480"/>
      <c r="I34" s="481"/>
      <c r="J34" s="477"/>
      <c r="K34" s="477"/>
      <c r="L34" s="477"/>
    </row>
    <row r="35" spans="2:12" ht="12" customHeight="1">
      <c r="B35" s="475"/>
      <c r="C35" s="482"/>
      <c r="D35" s="482"/>
      <c r="E35" s="482"/>
      <c r="F35" s="482"/>
      <c r="G35" s="482"/>
      <c r="H35" s="473"/>
      <c r="I35" s="481"/>
      <c r="J35" s="477"/>
      <c r="K35" s="477"/>
      <c r="L35" s="477"/>
    </row>
    <row r="36" spans="2:12" ht="21" customHeight="1">
      <c r="B36" s="473" t="s">
        <v>423</v>
      </c>
      <c r="C36" s="1120"/>
      <c r="D36" s="474"/>
      <c r="E36" s="474"/>
      <c r="F36" s="474"/>
      <c r="G36" s="482"/>
      <c r="H36" s="473" t="s">
        <v>879</v>
      </c>
      <c r="I36" s="1508"/>
      <c r="J36" s="1508"/>
      <c r="K36" s="477"/>
      <c r="L36" s="477"/>
    </row>
    <row r="37" spans="2:12" ht="12" customHeight="1">
      <c r="C37" s="471"/>
      <c r="D37" s="471"/>
      <c r="E37" s="471"/>
      <c r="F37" s="471"/>
      <c r="G37" s="471"/>
      <c r="H37" s="483"/>
      <c r="I37" s="477"/>
      <c r="J37" s="477"/>
      <c r="K37" s="477"/>
      <c r="L37" s="477"/>
    </row>
    <row r="38" spans="2:12" ht="12" customHeight="1">
      <c r="C38" s="471"/>
      <c r="D38" s="471"/>
      <c r="E38" s="471"/>
      <c r="F38" s="471"/>
      <c r="G38" s="471"/>
      <c r="H38" s="483"/>
      <c r="I38" s="477"/>
      <c r="J38" s="477"/>
      <c r="K38" s="477"/>
      <c r="L38" s="477"/>
    </row>
    <row r="39" spans="2:12" ht="12" customHeight="1">
      <c r="C39" s="471"/>
      <c r="D39" s="471"/>
      <c r="E39" s="471"/>
      <c r="F39" s="471"/>
      <c r="G39" s="471"/>
      <c r="H39" s="483"/>
      <c r="I39" s="477"/>
      <c r="J39" s="477"/>
      <c r="K39" s="477"/>
      <c r="L39" s="477"/>
    </row>
    <row r="40" spans="2:12" ht="12" customHeight="1"/>
    <row r="41" spans="2:12" ht="12" customHeight="1"/>
    <row r="42" spans="2:12" ht="12" customHeight="1"/>
    <row r="43" spans="2:12" ht="12" customHeight="1"/>
    <row r="44" spans="2:12" ht="12" customHeight="1"/>
    <row r="45" spans="2:12" ht="12" customHeight="1"/>
    <row r="46" spans="2:12" ht="12" customHeight="1"/>
    <row r="47" spans="2:12" ht="12" customHeight="1"/>
    <row r="48" spans="2:12" ht="12" customHeight="1"/>
    <row r="49" spans="2:2" ht="11.25" customHeight="1"/>
    <row r="50" spans="2:2" ht="12" customHeight="1"/>
    <row r="51" spans="2:2" ht="12" customHeight="1"/>
    <row r="52" spans="2:2" ht="12" customHeight="1"/>
    <row r="53" spans="2:2" ht="12" customHeight="1"/>
    <row r="54" spans="2:2" ht="12" customHeight="1"/>
    <row r="55" spans="2:2" ht="12" customHeight="1"/>
    <row r="56" spans="2:2" ht="12" customHeight="1"/>
    <row r="57" spans="2:2" ht="12" customHeight="1"/>
    <row r="58" spans="2:2" ht="12" customHeight="1"/>
    <row r="59" spans="2:2" ht="12" customHeight="1"/>
    <row r="60" spans="2:2" ht="12" customHeight="1"/>
    <row r="61" spans="2:2" ht="12" customHeight="1"/>
    <row r="62" spans="2:2" ht="12" customHeight="1"/>
    <row r="63" spans="2:2" ht="12" customHeight="1"/>
    <row r="64" spans="2:2" ht="18.75">
      <c r="B64" s="484" t="s">
        <v>1090</v>
      </c>
    </row>
    <row r="65" spans="1:248" ht="12" customHeight="1" thickBot="1">
      <c r="B65" s="485"/>
    </row>
    <row r="66" spans="1:248" s="28" customFormat="1" ht="39" thickBot="1">
      <c r="A66" s="211"/>
      <c r="B66" s="486" t="s">
        <v>1482</v>
      </c>
      <c r="C66" s="487"/>
      <c r="D66" s="487"/>
      <c r="E66" s="487"/>
      <c r="F66" s="487"/>
      <c r="G66" s="487"/>
      <c r="H66" s="488"/>
      <c r="I66" s="489" t="s">
        <v>390</v>
      </c>
      <c r="J66" s="490"/>
      <c r="K66" s="490"/>
      <c r="L66" s="491"/>
    </row>
    <row r="67" spans="1:248" ht="13.5" customHeight="1">
      <c r="B67" s="492" t="s">
        <v>748</v>
      </c>
      <c r="C67" s="477"/>
      <c r="D67" s="477"/>
      <c r="E67" s="477"/>
      <c r="F67" s="477"/>
      <c r="G67" s="477"/>
      <c r="H67" s="477"/>
      <c r="I67" s="493" t="s">
        <v>126</v>
      </c>
      <c r="L67" s="494"/>
    </row>
    <row r="68" spans="1:248" ht="13.5" customHeight="1">
      <c r="B68" s="495" t="s">
        <v>749</v>
      </c>
      <c r="C68" s="477"/>
      <c r="D68" s="477"/>
      <c r="E68" s="477"/>
      <c r="F68" s="477"/>
      <c r="G68" s="477"/>
      <c r="H68" s="477"/>
      <c r="I68" s="459">
        <v>0</v>
      </c>
      <c r="L68" s="494"/>
    </row>
    <row r="69" spans="1:248" ht="13.5" customHeight="1">
      <c r="B69" s="495" t="s">
        <v>771</v>
      </c>
      <c r="C69" s="477"/>
      <c r="D69" s="477"/>
      <c r="E69" s="477"/>
      <c r="F69" s="477"/>
      <c r="G69" s="477"/>
      <c r="H69" s="477"/>
      <c r="I69" s="459">
        <v>0</v>
      </c>
      <c r="L69" s="494"/>
    </row>
    <row r="70" spans="1:248" ht="13.5" customHeight="1">
      <c r="B70" s="496" t="s">
        <v>772</v>
      </c>
      <c r="C70" s="477"/>
      <c r="D70" s="477"/>
      <c r="E70" s="477"/>
      <c r="F70" s="477"/>
      <c r="G70" s="477"/>
      <c r="H70" s="477"/>
      <c r="I70" s="460">
        <v>0</v>
      </c>
      <c r="L70" s="494"/>
    </row>
    <row r="71" spans="1:248" ht="13.5" customHeight="1">
      <c r="B71" s="496" t="s">
        <v>713</v>
      </c>
      <c r="C71" s="477"/>
      <c r="D71" s="477"/>
      <c r="E71" s="477"/>
      <c r="F71" s="477"/>
      <c r="G71" s="477"/>
      <c r="H71" s="477"/>
      <c r="I71" s="460">
        <v>0</v>
      </c>
      <c r="L71" s="494"/>
    </row>
    <row r="72" spans="1:248" ht="13.5" customHeight="1" thickBot="1">
      <c r="B72" s="496" t="s">
        <v>50</v>
      </c>
      <c r="C72" s="477"/>
      <c r="D72" s="477"/>
      <c r="E72" s="477"/>
      <c r="F72" s="477"/>
      <c r="G72" s="477"/>
      <c r="H72" s="477"/>
      <c r="I72" s="460">
        <v>0</v>
      </c>
      <c r="L72" s="497"/>
    </row>
    <row r="73" spans="1:248" ht="13.5" customHeight="1" thickBot="1">
      <c r="B73" s="498" t="s">
        <v>773</v>
      </c>
      <c r="C73" s="499"/>
      <c r="D73" s="499"/>
      <c r="E73" s="499"/>
      <c r="F73" s="499"/>
      <c r="G73" s="499"/>
      <c r="H73" s="499"/>
      <c r="I73" s="994">
        <f>SUM(I68:I72)</f>
        <v>0</v>
      </c>
      <c r="L73" s="494"/>
    </row>
    <row r="74" spans="1:248" ht="13.5" customHeight="1" thickBot="1">
      <c r="B74" s="496" t="s">
        <v>774</v>
      </c>
      <c r="C74" s="500"/>
      <c r="D74" s="500"/>
      <c r="E74" s="500"/>
      <c r="F74" s="500"/>
      <c r="G74" s="500"/>
      <c r="H74" s="500"/>
      <c r="I74" s="461">
        <v>0</v>
      </c>
      <c r="J74" s="501"/>
      <c r="L74" s="494"/>
    </row>
    <row r="75" spans="1:248" ht="13.5" customHeight="1" thickBot="1">
      <c r="B75" s="502" t="s">
        <v>669</v>
      </c>
      <c r="C75" s="503"/>
      <c r="D75" s="503"/>
      <c r="E75" s="503"/>
      <c r="F75" s="503"/>
      <c r="G75" s="503"/>
      <c r="H75" s="503"/>
      <c r="I75" s="995">
        <f>I73-I74</f>
        <v>0</v>
      </c>
      <c r="J75" s="501"/>
      <c r="L75" s="494"/>
    </row>
    <row r="76" spans="1:248" ht="12.75">
      <c r="C76" s="504"/>
      <c r="D76" s="504"/>
      <c r="E76" s="504"/>
      <c r="F76" s="505"/>
      <c r="G76" s="505"/>
      <c r="H76" s="505"/>
      <c r="I76" s="505"/>
      <c r="L76" s="494"/>
    </row>
    <row r="77" spans="1:248" ht="12.75">
      <c r="B77" s="505" t="s">
        <v>51</v>
      </c>
      <c r="C77" s="506"/>
      <c r="D77" s="506"/>
      <c r="E77" s="506"/>
      <c r="F77" s="507"/>
      <c r="G77" s="505"/>
      <c r="H77" s="505"/>
      <c r="I77" s="505"/>
      <c r="L77" s="494"/>
    </row>
    <row r="78" spans="1:248" ht="12.75">
      <c r="B78" s="505" t="s">
        <v>1428</v>
      </c>
      <c r="C78" s="504"/>
      <c r="D78" s="508"/>
      <c r="E78" s="508"/>
      <c r="F78" s="509"/>
      <c r="G78" s="509"/>
      <c r="H78" s="509"/>
      <c r="I78" s="509"/>
      <c r="J78" s="510"/>
      <c r="L78" s="494"/>
    </row>
    <row r="79" spans="1:248" ht="12.75">
      <c r="A79" s="29"/>
      <c r="B79" s="511"/>
      <c r="C79" s="512"/>
      <c r="D79" s="512"/>
      <c r="E79" s="501"/>
      <c r="L79" s="494"/>
      <c r="IN79" s="29"/>
    </row>
    <row r="80" spans="1:248" ht="12.75">
      <c r="A80" s="29"/>
      <c r="B80" s="513"/>
      <c r="C80" s="477"/>
      <c r="D80" s="477"/>
      <c r="L80" s="494"/>
      <c r="IN80" s="29"/>
    </row>
    <row r="81" spans="1:12" ht="12.75">
      <c r="C81" s="477"/>
      <c r="D81" s="477"/>
      <c r="E81" s="477"/>
      <c r="L81" s="494"/>
    </row>
    <row r="82" spans="1:12" ht="15.75">
      <c r="B82" s="514" t="s">
        <v>529</v>
      </c>
      <c r="C82" s="477"/>
      <c r="D82" s="477"/>
      <c r="E82" s="477"/>
      <c r="L82" s="1156"/>
    </row>
    <row r="83" spans="1:12" ht="12.75">
      <c r="B83" s="485" t="s">
        <v>961</v>
      </c>
      <c r="C83" s="512"/>
      <c r="D83" s="512"/>
      <c r="E83" s="512"/>
      <c r="F83" s="501"/>
    </row>
    <row r="84" spans="1:12" ht="12.75">
      <c r="B84" s="515" t="s">
        <v>280</v>
      </c>
      <c r="C84" s="512"/>
      <c r="D84" s="512"/>
      <c r="E84" s="512"/>
      <c r="F84" s="501"/>
    </row>
    <row r="85" spans="1:12" ht="12.75">
      <c r="B85" s="515" t="s">
        <v>281</v>
      </c>
      <c r="C85" s="477"/>
      <c r="D85" s="477"/>
      <c r="E85" s="477"/>
    </row>
    <row r="86" spans="1:12" ht="12.75">
      <c r="B86" s="515" t="s">
        <v>1429</v>
      </c>
      <c r="C86" s="512"/>
      <c r="D86" s="512"/>
      <c r="E86" s="512"/>
      <c r="F86" s="501"/>
    </row>
    <row r="87" spans="1:12" ht="12.75">
      <c r="B87" s="515" t="s">
        <v>1102</v>
      </c>
      <c r="C87" s="477"/>
      <c r="D87" s="477"/>
      <c r="E87" s="477"/>
    </row>
    <row r="88" spans="1:12" ht="12.75">
      <c r="C88" s="477"/>
      <c r="D88" s="477"/>
      <c r="E88" s="477"/>
    </row>
    <row r="89" spans="1:12" ht="12.75">
      <c r="B89" s="485" t="s">
        <v>1103</v>
      </c>
      <c r="C89" s="477"/>
      <c r="D89" s="477"/>
      <c r="E89" s="477"/>
    </row>
    <row r="90" spans="1:12" ht="12.75">
      <c r="B90" s="494"/>
      <c r="C90" s="516"/>
      <c r="D90" s="516"/>
      <c r="E90" s="516"/>
      <c r="F90" s="494"/>
      <c r="G90" s="494"/>
      <c r="H90" s="494"/>
      <c r="I90" s="494"/>
      <c r="J90" s="494"/>
      <c r="K90" s="494" t="s">
        <v>167</v>
      </c>
      <c r="L90" s="494"/>
    </row>
    <row r="91" spans="1:12" ht="12.75">
      <c r="B91" s="494"/>
      <c r="C91" s="516"/>
      <c r="D91" s="516"/>
      <c r="E91" s="516"/>
      <c r="F91" s="494"/>
      <c r="G91" s="494"/>
      <c r="H91" s="494"/>
      <c r="I91" s="494"/>
      <c r="J91" s="494"/>
      <c r="K91" s="494"/>
      <c r="L91" s="494"/>
    </row>
    <row r="92" spans="1:12" ht="12.75">
      <c r="B92" s="494"/>
      <c r="C92" s="1157"/>
      <c r="D92" s="1157"/>
      <c r="E92" s="1157"/>
      <c r="F92" s="1158"/>
      <c r="G92" s="494"/>
      <c r="H92" s="494"/>
      <c r="I92" s="494"/>
      <c r="J92" s="494"/>
      <c r="K92" s="494"/>
      <c r="L92" s="494"/>
    </row>
    <row r="93" spans="1:12" ht="13.5" thickBot="1">
      <c r="B93" s="494"/>
      <c r="C93" s="494"/>
      <c r="D93" s="494"/>
      <c r="E93" s="494"/>
      <c r="F93" s="494"/>
      <c r="G93" s="494"/>
      <c r="H93" s="494"/>
      <c r="I93" s="494"/>
      <c r="J93" s="494"/>
      <c r="K93" s="494"/>
      <c r="L93" s="494"/>
    </row>
    <row r="94" spans="1:12" s="31" customFormat="1" ht="48.75" customHeight="1" thickBot="1">
      <c r="A94" s="180" t="s">
        <v>402</v>
      </c>
      <c r="B94" s="1503" t="s">
        <v>1209</v>
      </c>
      <c r="C94" s="1504"/>
      <c r="D94" s="229"/>
      <c r="E94" s="229" t="s">
        <v>651</v>
      </c>
      <c r="G94" s="165"/>
      <c r="H94" s="165"/>
      <c r="I94" s="165"/>
      <c r="J94" s="165"/>
      <c r="K94" s="165"/>
    </row>
    <row r="95" spans="1:12" ht="12.75" customHeight="1">
      <c r="A95" s="181" t="s">
        <v>402</v>
      </c>
      <c r="B95" s="178" t="s">
        <v>1111</v>
      </c>
      <c r="C95" s="62"/>
      <c r="D95" s="189"/>
      <c r="E95" s="189">
        <v>0</v>
      </c>
      <c r="F95" s="8"/>
      <c r="G95" s="165"/>
      <c r="H95" s="165"/>
      <c r="I95" s="165"/>
      <c r="J95" s="165"/>
      <c r="K95" s="165"/>
      <c r="L95" s="8"/>
    </row>
    <row r="96" spans="1:12" ht="12.75" customHeight="1">
      <c r="A96" s="181" t="s">
        <v>402</v>
      </c>
      <c r="B96" s="178" t="s">
        <v>162</v>
      </c>
      <c r="C96" s="62"/>
      <c r="D96" s="189"/>
      <c r="E96" s="189">
        <v>0</v>
      </c>
      <c r="F96" s="8"/>
      <c r="G96" s="8"/>
      <c r="H96" s="8"/>
      <c r="I96" s="8"/>
      <c r="J96" s="8"/>
      <c r="K96" s="8"/>
      <c r="L96" s="8"/>
    </row>
    <row r="97" spans="1:12" ht="13.5" customHeight="1" thickBot="1">
      <c r="A97" s="181" t="s">
        <v>402</v>
      </c>
      <c r="B97" s="176" t="s">
        <v>163</v>
      </c>
      <c r="C97" s="182"/>
      <c r="D97" s="190"/>
      <c r="E97" s="190">
        <v>0</v>
      </c>
      <c r="F97" s="8"/>
      <c r="G97" s="8"/>
      <c r="H97" s="8"/>
      <c r="I97" s="8"/>
      <c r="J97" s="8"/>
      <c r="K97" s="8"/>
      <c r="L97" s="8"/>
    </row>
    <row r="98" spans="1:12" ht="10.5" customHeight="1">
      <c r="A98" s="181" t="s">
        <v>402</v>
      </c>
      <c r="B98" s="29" t="s">
        <v>164</v>
      </c>
      <c r="C98" s="62"/>
      <c r="D98" s="62"/>
      <c r="E98" s="62"/>
      <c r="F98" s="8"/>
      <c r="G98" s="8"/>
      <c r="H98" s="8"/>
      <c r="I98" s="8"/>
      <c r="J98" s="8"/>
      <c r="K98" s="8"/>
      <c r="L98" s="8"/>
    </row>
    <row r="99" spans="1:12" ht="13.5" customHeight="1" thickBot="1">
      <c r="A99" s="181" t="s">
        <v>402</v>
      </c>
      <c r="B99" s="29"/>
      <c r="C99" s="62"/>
      <c r="D99" s="62"/>
      <c r="E99" s="62"/>
      <c r="F99" s="8"/>
      <c r="G99" s="8"/>
      <c r="H99" s="8"/>
      <c r="I99" s="8"/>
      <c r="J99" s="8"/>
      <c r="K99" s="8"/>
      <c r="L99" s="8"/>
    </row>
    <row r="100" spans="1:12" ht="39" customHeight="1" thickBot="1">
      <c r="A100" s="181" t="s">
        <v>402</v>
      </c>
      <c r="B100" s="1505" t="s">
        <v>391</v>
      </c>
      <c r="C100" s="1506"/>
      <c r="D100" s="33"/>
      <c r="E100" s="33"/>
      <c r="F100" s="230" t="s">
        <v>662</v>
      </c>
      <c r="G100" s="8"/>
      <c r="H100" s="8"/>
      <c r="I100" s="8"/>
      <c r="J100" s="8"/>
      <c r="K100" s="8"/>
      <c r="L100" s="8"/>
    </row>
    <row r="101" spans="1:12" ht="12.75" customHeight="1">
      <c r="A101" s="181" t="s">
        <v>402</v>
      </c>
      <c r="B101" s="178" t="s">
        <v>433</v>
      </c>
      <c r="C101" s="62"/>
      <c r="D101" s="62"/>
      <c r="E101" s="189"/>
      <c r="F101" s="231">
        <v>0</v>
      </c>
      <c r="G101" s="8"/>
      <c r="H101" s="8"/>
      <c r="I101" s="8"/>
      <c r="J101" s="8"/>
      <c r="K101" s="8"/>
      <c r="L101" s="8"/>
    </row>
    <row r="102" spans="1:12" ht="13.5" customHeight="1" thickBot="1">
      <c r="A102" s="181" t="s">
        <v>402</v>
      </c>
      <c r="B102" s="178" t="s">
        <v>1088</v>
      </c>
      <c r="C102" s="62"/>
      <c r="D102" s="62"/>
      <c r="E102" s="189"/>
      <c r="F102" s="231">
        <v>0</v>
      </c>
      <c r="G102" s="8"/>
      <c r="H102" s="8"/>
      <c r="I102" s="8"/>
      <c r="J102" s="8"/>
      <c r="K102" s="8"/>
      <c r="L102" s="8"/>
    </row>
    <row r="103" spans="1:12" s="3" customFormat="1" ht="13.5" customHeight="1" thickBot="1">
      <c r="A103" s="181" t="s">
        <v>402</v>
      </c>
      <c r="B103" s="11" t="s">
        <v>1085</v>
      </c>
      <c r="C103" s="33"/>
      <c r="D103" s="33"/>
      <c r="E103" s="170"/>
      <c r="F103" s="232">
        <f>SUM(F101:F102)</f>
        <v>0</v>
      </c>
    </row>
    <row r="104" spans="1:12" s="3" customFormat="1" ht="12.75" customHeight="1">
      <c r="A104" s="181" t="s">
        <v>402</v>
      </c>
      <c r="B104" s="20" t="s">
        <v>173</v>
      </c>
      <c r="C104" s="4"/>
      <c r="D104" s="4"/>
      <c r="E104" s="4"/>
    </row>
    <row r="105" spans="1:12" s="3" customFormat="1" ht="12.75" customHeight="1">
      <c r="A105" s="181" t="s">
        <v>402</v>
      </c>
      <c r="B105" s="20" t="s">
        <v>174</v>
      </c>
      <c r="C105" s="4"/>
      <c r="D105" s="4"/>
      <c r="E105" s="4"/>
    </row>
    <row r="106" spans="1:12" s="3" customFormat="1" ht="12.75" customHeight="1">
      <c r="A106" s="181"/>
      <c r="B106" s="516"/>
      <c r="C106" s="517"/>
      <c r="D106" s="517"/>
      <c r="E106" s="517"/>
      <c r="F106" s="518"/>
      <c r="G106" s="518"/>
      <c r="H106" s="518"/>
      <c r="I106" s="518"/>
      <c r="J106" s="518"/>
      <c r="K106" s="518"/>
      <c r="L106" s="518"/>
    </row>
    <row r="107" spans="1:12" s="3" customFormat="1" ht="13.5" thickBot="1">
      <c r="A107" s="181"/>
      <c r="B107" s="494"/>
      <c r="C107" s="516"/>
      <c r="D107" s="516"/>
      <c r="E107" s="516"/>
      <c r="F107" s="494"/>
      <c r="G107" s="494"/>
      <c r="H107" s="518"/>
      <c r="I107" s="518"/>
      <c r="J107" s="518"/>
      <c r="K107" s="518"/>
      <c r="L107" s="518"/>
    </row>
    <row r="108" spans="1:12" s="28" customFormat="1" ht="26.25" thickBot="1">
      <c r="A108" s="211"/>
      <c r="B108" s="519" t="s">
        <v>851</v>
      </c>
      <c r="C108" s="520"/>
      <c r="D108" s="520"/>
      <c r="E108" s="520"/>
      <c r="F108" s="520"/>
      <c r="G108" s="521" t="s">
        <v>400</v>
      </c>
      <c r="H108" s="490"/>
      <c r="I108" s="490"/>
      <c r="J108" s="490"/>
      <c r="K108" s="490"/>
      <c r="L108" s="490"/>
    </row>
    <row r="109" spans="1:12" ht="30.75" customHeight="1">
      <c r="B109" s="1494" t="s">
        <v>104</v>
      </c>
      <c r="C109" s="1495"/>
      <c r="D109" s="1495"/>
      <c r="E109" s="1495"/>
      <c r="F109" s="1498"/>
      <c r="G109" s="460">
        <v>0</v>
      </c>
      <c r="H109" s="1312"/>
    </row>
    <row r="110" spans="1:12" ht="30" customHeight="1" thickBot="1">
      <c r="B110" s="1509" t="s">
        <v>103</v>
      </c>
      <c r="C110" s="1510"/>
      <c r="D110" s="1510"/>
      <c r="E110" s="1510"/>
      <c r="F110" s="1511"/>
      <c r="G110" s="461">
        <v>0</v>
      </c>
    </row>
    <row r="111" spans="1:12" ht="12.75">
      <c r="B111" s="515" t="s">
        <v>105</v>
      </c>
    </row>
    <row r="112" spans="1:12" ht="10.5" customHeight="1" thickBot="1">
      <c r="B112" s="477"/>
    </row>
    <row r="113" spans="1:12" s="28" customFormat="1" ht="26.25" thickBot="1">
      <c r="A113" s="211"/>
      <c r="B113" s="1499" t="s">
        <v>1542</v>
      </c>
      <c r="C113" s="1500"/>
      <c r="D113" s="1500"/>
      <c r="E113" s="522"/>
      <c r="F113" s="522"/>
      <c r="G113" s="522"/>
      <c r="H113" s="523" t="s">
        <v>1509</v>
      </c>
      <c r="I113" s="523" t="s">
        <v>400</v>
      </c>
      <c r="J113" s="1381"/>
      <c r="K113" s="490"/>
      <c r="L113" s="491"/>
    </row>
    <row r="114" spans="1:12" ht="25.5">
      <c r="B114" s="1386" t="s">
        <v>1543</v>
      </c>
      <c r="C114" s="524"/>
      <c r="D114" s="524"/>
      <c r="E114" s="524"/>
      <c r="F114" s="524"/>
      <c r="G114" s="524"/>
      <c r="H114" s="1387" t="s">
        <v>601</v>
      </c>
      <c r="I114" s="1387" t="s">
        <v>601</v>
      </c>
    </row>
    <row r="115" spans="1:12" ht="12.75">
      <c r="B115" s="1385" t="s">
        <v>415</v>
      </c>
      <c r="C115" s="1121"/>
      <c r="D115" s="1121"/>
      <c r="E115" s="1121"/>
      <c r="F115" s="1121"/>
      <c r="G115" s="1121"/>
      <c r="H115" s="460">
        <v>0</v>
      </c>
      <c r="I115" s="460">
        <v>0</v>
      </c>
    </row>
    <row r="116" spans="1:12" ht="12.75">
      <c r="B116" s="1122" t="s">
        <v>52</v>
      </c>
      <c r="C116" s="1121"/>
      <c r="D116" s="1121"/>
      <c r="E116" s="1121"/>
      <c r="F116" s="1121"/>
      <c r="G116" s="1121"/>
      <c r="H116" s="460">
        <v>0</v>
      </c>
      <c r="I116" s="460">
        <v>0</v>
      </c>
      <c r="L116" s="494"/>
    </row>
    <row r="117" spans="1:12" ht="12.75">
      <c r="B117" s="1122" t="s">
        <v>1544</v>
      </c>
      <c r="C117" s="1121"/>
      <c r="D117" s="1121"/>
      <c r="E117" s="1121"/>
      <c r="F117" s="1121"/>
      <c r="G117" s="1121"/>
      <c r="H117" s="460">
        <v>0</v>
      </c>
      <c r="I117" s="460">
        <v>0</v>
      </c>
      <c r="L117" s="494"/>
    </row>
    <row r="118" spans="1:12" ht="12.75">
      <c r="B118" s="526" t="s">
        <v>691</v>
      </c>
      <c r="C118" s="1121"/>
      <c r="D118" s="1121"/>
      <c r="E118" s="1121"/>
      <c r="F118" s="1121"/>
      <c r="G118" s="1121"/>
      <c r="H118" s="1388" t="e">
        <f>H117/H116</f>
        <v>#DIV/0!</v>
      </c>
      <c r="I118" s="1388" t="e">
        <f>I117/I116</f>
        <v>#DIV/0!</v>
      </c>
      <c r="L118" s="494"/>
    </row>
    <row r="119" spans="1:12" ht="12.75">
      <c r="B119" s="1389" t="s">
        <v>106</v>
      </c>
      <c r="C119" s="1390"/>
      <c r="D119" s="1390"/>
      <c r="E119" s="1390"/>
      <c r="F119" s="1390"/>
      <c r="G119" s="1390"/>
      <c r="H119" s="1391">
        <v>0</v>
      </c>
      <c r="I119" s="1391">
        <v>0</v>
      </c>
      <c r="L119" s="494"/>
    </row>
    <row r="120" spans="1:12" ht="12.75">
      <c r="B120" s="527" t="s">
        <v>420</v>
      </c>
      <c r="C120" s="528"/>
      <c r="D120" s="528"/>
      <c r="E120" s="528"/>
      <c r="F120" s="528"/>
      <c r="G120" s="528"/>
      <c r="H120" s="1392">
        <v>0</v>
      </c>
      <c r="I120" s="1392">
        <v>0</v>
      </c>
      <c r="L120" s="494"/>
    </row>
    <row r="121" spans="1:12" ht="12.75">
      <c r="B121" s="1393" t="s">
        <v>969</v>
      </c>
      <c r="C121" s="1121"/>
      <c r="D121" s="1121"/>
      <c r="E121" s="1121"/>
      <c r="F121" s="1121"/>
      <c r="G121" s="1121"/>
      <c r="H121" s="493" t="s">
        <v>601</v>
      </c>
      <c r="I121" s="493" t="s">
        <v>601</v>
      </c>
      <c r="L121" s="494"/>
    </row>
    <row r="122" spans="1:12" ht="12.75">
      <c r="B122" s="1385" t="s">
        <v>282</v>
      </c>
      <c r="C122" s="1121"/>
      <c r="D122" s="1121"/>
      <c r="E122" s="1121"/>
      <c r="F122" s="1121"/>
      <c r="G122" s="1121"/>
      <c r="H122" s="460">
        <v>0</v>
      </c>
      <c r="I122" s="460">
        <v>0</v>
      </c>
      <c r="L122" s="494"/>
    </row>
    <row r="123" spans="1:12" ht="12.75">
      <c r="B123" s="1122" t="s">
        <v>283</v>
      </c>
      <c r="C123" s="1121"/>
      <c r="D123" s="1121"/>
      <c r="E123" s="1121"/>
      <c r="F123" s="1121"/>
      <c r="G123" s="1121"/>
      <c r="H123" s="460">
        <v>0</v>
      </c>
      <c r="I123" s="460">
        <v>0</v>
      </c>
      <c r="L123" s="494"/>
    </row>
    <row r="124" spans="1:12" ht="12.75">
      <c r="B124" s="1122" t="s">
        <v>1545</v>
      </c>
      <c r="C124" s="1121"/>
      <c r="D124" s="1121"/>
      <c r="E124" s="1121"/>
      <c r="F124" s="1121"/>
      <c r="G124" s="1121"/>
      <c r="H124" s="460">
        <v>0</v>
      </c>
      <c r="I124" s="460">
        <v>0</v>
      </c>
      <c r="L124" s="494"/>
    </row>
    <row r="125" spans="1:12" ht="12.75">
      <c r="B125" s="526" t="s">
        <v>285</v>
      </c>
      <c r="C125" s="1121"/>
      <c r="D125" s="1121"/>
      <c r="E125" s="1121"/>
      <c r="F125" s="1121"/>
      <c r="G125" s="1121"/>
      <c r="H125" s="1388" t="e">
        <f>H124/H123</f>
        <v>#DIV/0!</v>
      </c>
      <c r="I125" s="1388" t="e">
        <f>I124/I123</f>
        <v>#DIV/0!</v>
      </c>
      <c r="K125" s="462" t="s">
        <v>167</v>
      </c>
      <c r="L125" s="494"/>
    </row>
    <row r="126" spans="1:12" ht="12.75">
      <c r="B126" s="1389" t="s">
        <v>1546</v>
      </c>
      <c r="C126" s="1390"/>
      <c r="D126" s="1390"/>
      <c r="E126" s="1390"/>
      <c r="F126" s="1390"/>
      <c r="G126" s="1390"/>
      <c r="H126" s="1391">
        <v>0</v>
      </c>
      <c r="I126" s="1391">
        <v>0</v>
      </c>
      <c r="L126" s="494"/>
    </row>
    <row r="127" spans="1:12" s="1203" customFormat="1" ht="12.75">
      <c r="A127" s="1049"/>
      <c r="B127" s="1122" t="s">
        <v>1547</v>
      </c>
      <c r="C127" s="1121"/>
      <c r="D127" s="1121"/>
      <c r="E127" s="1121"/>
      <c r="F127" s="1121"/>
      <c r="G127" s="1121"/>
      <c r="H127" s="1391">
        <v>0</v>
      </c>
      <c r="I127" s="1391">
        <v>0</v>
      </c>
      <c r="J127" s="1119"/>
      <c r="K127" s="1119"/>
      <c r="L127" s="494"/>
    </row>
    <row r="128" spans="1:12" ht="12.75">
      <c r="B128" s="1394" t="s">
        <v>1548</v>
      </c>
      <c r="C128" s="1395"/>
      <c r="D128" s="1395"/>
      <c r="E128" s="1395"/>
      <c r="F128" s="1395"/>
      <c r="G128" s="1395"/>
      <c r="H128" s="1396">
        <v>0</v>
      </c>
      <c r="I128" s="1396">
        <v>0</v>
      </c>
      <c r="L128" s="494"/>
    </row>
    <row r="129" spans="1:12" ht="12.75">
      <c r="B129" s="1122" t="s">
        <v>1549</v>
      </c>
      <c r="C129" s="1121"/>
      <c r="D129" s="1121"/>
      <c r="E129" s="1121"/>
      <c r="F129" s="1121"/>
      <c r="G129" s="1121"/>
      <c r="H129" s="460">
        <v>0</v>
      </c>
      <c r="I129" s="460">
        <v>0</v>
      </c>
      <c r="L129" s="494"/>
    </row>
    <row r="130" spans="1:12" ht="12.75">
      <c r="B130" s="1122" t="s">
        <v>289</v>
      </c>
      <c r="C130" s="1121"/>
      <c r="D130" s="1121"/>
      <c r="E130" s="1121"/>
      <c r="F130" s="1121"/>
      <c r="G130" s="1121"/>
      <c r="H130" s="460">
        <v>0</v>
      </c>
      <c r="I130" s="460">
        <v>0</v>
      </c>
      <c r="L130" s="494"/>
    </row>
    <row r="131" spans="1:12" ht="13.5" thickBot="1">
      <c r="B131" s="529" t="s">
        <v>290</v>
      </c>
      <c r="C131" s="1123"/>
      <c r="D131" s="1123"/>
      <c r="E131" s="1123"/>
      <c r="F131" s="1123"/>
      <c r="G131" s="1123"/>
      <c r="H131" s="1397" t="e">
        <f>H130/H129</f>
        <v>#DIV/0!</v>
      </c>
      <c r="I131" s="1397" t="e">
        <f>I130/I129</f>
        <v>#DIV/0!</v>
      </c>
      <c r="L131" s="494"/>
    </row>
    <row r="132" spans="1:12" ht="12.75">
      <c r="B132" s="515" t="s">
        <v>218</v>
      </c>
      <c r="C132" s="477"/>
      <c r="D132" s="477"/>
      <c r="E132" s="477"/>
      <c r="L132" s="494"/>
    </row>
    <row r="133" spans="1:12" ht="12.75">
      <c r="B133" s="515" t="s">
        <v>217</v>
      </c>
      <c r="C133" s="477"/>
      <c r="D133" s="477"/>
      <c r="E133" s="477"/>
      <c r="F133" s="477"/>
      <c r="L133" s="494"/>
    </row>
    <row r="134" spans="1:12" ht="12.75">
      <c r="B134" s="515" t="s">
        <v>216</v>
      </c>
      <c r="C134" s="477"/>
      <c r="D134" s="477"/>
      <c r="E134" s="477"/>
      <c r="F134" s="477"/>
      <c r="L134" s="494"/>
    </row>
    <row r="135" spans="1:12" ht="12.75">
      <c r="B135" s="515" t="s">
        <v>215</v>
      </c>
      <c r="C135" s="477"/>
      <c r="D135" s="477"/>
      <c r="E135" s="477"/>
      <c r="F135" s="477"/>
      <c r="L135" s="494"/>
    </row>
    <row r="136" spans="1:12" s="1203" customFormat="1" ht="13.5" thickBot="1">
      <c r="A136" s="1049"/>
      <c r="B136" s="515"/>
      <c r="C136" s="1121"/>
      <c r="D136" s="1121"/>
      <c r="E136" s="1121"/>
      <c r="F136" s="1121"/>
      <c r="G136" s="1119"/>
      <c r="H136" s="1119"/>
      <c r="I136" s="1119"/>
      <c r="J136" s="1119"/>
      <c r="K136" s="1119"/>
      <c r="L136" s="494"/>
    </row>
    <row r="137" spans="1:12" ht="39" customHeight="1" thickBot="1">
      <c r="A137" s="181" t="s">
        <v>402</v>
      </c>
      <c r="B137" s="1549" t="s">
        <v>401</v>
      </c>
      <c r="C137" s="1550"/>
      <c r="D137" s="1550"/>
      <c r="E137" s="235"/>
      <c r="F137" s="235"/>
      <c r="G137" s="235"/>
      <c r="H137" s="236"/>
      <c r="I137" s="237" t="s">
        <v>1318</v>
      </c>
      <c r="J137" s="8"/>
      <c r="K137" s="8"/>
      <c r="L137" s="8"/>
    </row>
    <row r="138" spans="1:12" ht="12.75" customHeight="1">
      <c r="A138" s="181" t="s">
        <v>402</v>
      </c>
      <c r="B138" s="178" t="s">
        <v>171</v>
      </c>
      <c r="C138" s="62"/>
      <c r="D138" s="62"/>
      <c r="E138" s="62"/>
      <c r="F138" s="62"/>
      <c r="G138" s="62"/>
      <c r="H138" s="238"/>
      <c r="I138" s="228">
        <v>0</v>
      </c>
      <c r="J138" s="8"/>
      <c r="K138" s="8"/>
      <c r="L138" s="8"/>
    </row>
    <row r="139" spans="1:12" ht="13.5" customHeight="1" thickBot="1">
      <c r="A139" s="181" t="s">
        <v>402</v>
      </c>
      <c r="B139" s="178" t="s">
        <v>341</v>
      </c>
      <c r="C139" s="62"/>
      <c r="D139" s="62"/>
      <c r="E139" s="62"/>
      <c r="F139" s="62"/>
      <c r="G139" s="62"/>
      <c r="H139" s="238"/>
      <c r="I139" s="228">
        <v>0</v>
      </c>
      <c r="J139" s="8"/>
      <c r="K139" s="8"/>
      <c r="L139" s="8"/>
    </row>
    <row r="140" spans="1:12" ht="13.5" customHeight="1" thickBot="1">
      <c r="A140" s="181" t="s">
        <v>402</v>
      </c>
      <c r="B140" s="179" t="s">
        <v>970</v>
      </c>
      <c r="C140" s="208"/>
      <c r="D140" s="208"/>
      <c r="E140" s="208"/>
      <c r="F140" s="208"/>
      <c r="G140" s="208"/>
      <c r="H140" s="239"/>
      <c r="I140" s="240">
        <f>SUM(I138:I139)</f>
        <v>0</v>
      </c>
      <c r="J140" s="8"/>
      <c r="K140" s="8"/>
      <c r="L140" s="8"/>
    </row>
    <row r="141" spans="1:12" ht="13.5" customHeight="1" thickBot="1">
      <c r="A141" s="181" t="s">
        <v>402</v>
      </c>
      <c r="B141" s="8"/>
      <c r="C141" s="8"/>
      <c r="D141" s="8"/>
      <c r="E141" s="8"/>
      <c r="F141" s="8"/>
      <c r="G141" s="8"/>
      <c r="H141" s="8"/>
      <c r="I141" s="8"/>
      <c r="J141" s="8"/>
      <c r="K141" s="8"/>
      <c r="L141" s="8"/>
    </row>
    <row r="142" spans="1:12" ht="26.25" customHeight="1" thickBot="1">
      <c r="A142" s="181" t="s">
        <v>402</v>
      </c>
      <c r="B142" s="1463" t="s">
        <v>1319</v>
      </c>
      <c r="C142" s="1464"/>
      <c r="D142" s="1464"/>
      <c r="E142" s="37"/>
      <c r="F142" s="241" t="s">
        <v>967</v>
      </c>
      <c r="G142" s="242" t="s">
        <v>75</v>
      </c>
      <c r="H142" s="234" t="s">
        <v>76</v>
      </c>
      <c r="I142" s="234" t="s">
        <v>766</v>
      </c>
      <c r="J142" s="241" t="s">
        <v>77</v>
      </c>
      <c r="K142" s="234" t="s">
        <v>935</v>
      </c>
      <c r="L142" s="243"/>
    </row>
    <row r="143" spans="1:12" ht="13.5" customHeight="1" thickBot="1">
      <c r="A143" s="181" t="s">
        <v>402</v>
      </c>
      <c r="B143" s="176" t="s">
        <v>414</v>
      </c>
      <c r="C143" s="182"/>
      <c r="D143" s="182"/>
      <c r="E143" s="182"/>
      <c r="F143" s="212">
        <v>0</v>
      </c>
      <c r="G143" s="212">
        <v>0</v>
      </c>
      <c r="H143" s="208">
        <v>0</v>
      </c>
      <c r="I143" s="212">
        <v>0</v>
      </c>
      <c r="J143" s="208">
        <v>0</v>
      </c>
      <c r="K143" s="25">
        <f>SUM(F143:J143)</f>
        <v>0</v>
      </c>
      <c r="L143" s="8"/>
    </row>
    <row r="144" spans="1:12" ht="12.75" customHeight="1">
      <c r="A144" s="181" t="s">
        <v>402</v>
      </c>
      <c r="B144" s="29" t="s">
        <v>968</v>
      </c>
      <c r="C144" s="8"/>
      <c r="D144" s="8"/>
      <c r="E144" s="8"/>
      <c r="F144" s="8"/>
      <c r="G144" s="8"/>
      <c r="H144" s="8"/>
      <c r="I144" s="8"/>
      <c r="J144" s="8"/>
      <c r="K144" s="8"/>
      <c r="L144" s="8"/>
    </row>
    <row r="145" spans="1:12" ht="12.75" customHeight="1">
      <c r="A145" s="183" t="s">
        <v>402</v>
      </c>
      <c r="B145" s="42" t="s">
        <v>200</v>
      </c>
      <c r="C145" s="8"/>
      <c r="D145" s="8"/>
      <c r="E145" s="8"/>
      <c r="F145" s="8"/>
      <c r="G145" s="8"/>
      <c r="H145" s="8"/>
      <c r="I145" s="8"/>
      <c r="J145" s="8"/>
      <c r="K145" s="8"/>
      <c r="L145" s="8"/>
    </row>
    <row r="146" spans="1:12" ht="12.75" customHeight="1">
      <c r="A146" s="183" t="s">
        <v>402</v>
      </c>
      <c r="B146" s="42" t="s">
        <v>962</v>
      </c>
      <c r="C146" s="8"/>
      <c r="D146" s="8"/>
      <c r="E146" s="8"/>
      <c r="F146" s="8"/>
      <c r="G146" s="8"/>
      <c r="H146" s="8"/>
      <c r="I146" s="8"/>
      <c r="J146" s="8"/>
      <c r="K146" s="8"/>
      <c r="L146" s="8"/>
    </row>
    <row r="147" spans="1:12" ht="12.75" customHeight="1">
      <c r="A147" s="183" t="s">
        <v>402</v>
      </c>
      <c r="B147" s="42" t="s">
        <v>963</v>
      </c>
      <c r="C147" s="8"/>
      <c r="D147" s="8"/>
      <c r="E147" s="8"/>
      <c r="F147" s="8"/>
      <c r="G147" s="8"/>
      <c r="H147" s="8"/>
      <c r="I147" s="8"/>
      <c r="J147" s="8"/>
      <c r="K147" s="8"/>
      <c r="L147" s="8"/>
    </row>
    <row r="148" spans="1:12" ht="12.75" customHeight="1">
      <c r="A148" s="181" t="s">
        <v>402</v>
      </c>
      <c r="B148" s="36"/>
      <c r="C148" s="8"/>
      <c r="D148" s="8"/>
      <c r="E148" s="8"/>
      <c r="F148" s="22" t="s">
        <v>128</v>
      </c>
      <c r="G148" s="184" t="str">
        <f>IF(I129-K143=0,"","Sjekk antall effektuerte tildelinger av kommunale boliger i tab. 1-3-B1-rad 13")</f>
        <v/>
      </c>
      <c r="H148" s="8"/>
      <c r="I148" s="8"/>
      <c r="J148" s="8"/>
      <c r="K148" s="8"/>
      <c r="L148" s="8"/>
    </row>
    <row r="149" spans="1:12" ht="12.75">
      <c r="B149" s="530"/>
      <c r="L149" s="494"/>
    </row>
    <row r="150" spans="1:12" ht="13.5" thickBot="1">
      <c r="C150" s="477"/>
      <c r="D150" s="477"/>
      <c r="E150" s="477"/>
      <c r="H150" s="477"/>
      <c r="J150" s="494"/>
    </row>
    <row r="151" spans="1:12" ht="33.75" customHeight="1">
      <c r="B151" s="531"/>
      <c r="C151" s="532"/>
      <c r="D151" s="532"/>
      <c r="E151" s="1551" t="s">
        <v>777</v>
      </c>
      <c r="F151" s="1552"/>
      <c r="G151" s="1552"/>
      <c r="H151" s="1552"/>
      <c r="I151" s="1553"/>
      <c r="J151" s="533"/>
      <c r="L151" s="534"/>
    </row>
    <row r="152" spans="1:12" ht="12.75">
      <c r="B152" s="535" t="s">
        <v>775</v>
      </c>
      <c r="C152" s="516"/>
      <c r="D152" s="516"/>
      <c r="E152" s="536" t="s">
        <v>565</v>
      </c>
      <c r="F152" s="537" t="s">
        <v>565</v>
      </c>
      <c r="G152" s="538" t="s">
        <v>565</v>
      </c>
      <c r="H152" s="539" t="s">
        <v>565</v>
      </c>
      <c r="I152" s="540" t="s">
        <v>141</v>
      </c>
      <c r="J152" s="533"/>
      <c r="L152" s="541"/>
    </row>
    <row r="153" spans="1:12" ht="12.75">
      <c r="B153" s="542" t="s">
        <v>1483</v>
      </c>
      <c r="C153" s="518"/>
      <c r="D153" s="518"/>
      <c r="E153" s="536" t="s">
        <v>566</v>
      </c>
      <c r="F153" s="537" t="s">
        <v>567</v>
      </c>
      <c r="G153" s="538" t="s">
        <v>567</v>
      </c>
      <c r="H153" s="539" t="s">
        <v>567</v>
      </c>
      <c r="I153" s="543"/>
      <c r="J153" s="533"/>
      <c r="L153" s="541"/>
    </row>
    <row r="154" spans="1:12" ht="12.75">
      <c r="B154" s="535" t="s">
        <v>175</v>
      </c>
      <c r="C154" s="518"/>
      <c r="D154" s="518"/>
      <c r="E154" s="536" t="s">
        <v>557</v>
      </c>
      <c r="F154" s="537" t="s">
        <v>558</v>
      </c>
      <c r="G154" s="538" t="s">
        <v>559</v>
      </c>
      <c r="H154" s="539" t="s">
        <v>560</v>
      </c>
      <c r="I154" s="543"/>
      <c r="J154" s="533"/>
      <c r="L154" s="541"/>
    </row>
    <row r="155" spans="1:12" ht="26.25" thickBot="1">
      <c r="B155" s="1554"/>
      <c r="C155" s="1528"/>
      <c r="D155" s="544"/>
      <c r="E155" s="545" t="s">
        <v>561</v>
      </c>
      <c r="F155" s="546" t="s">
        <v>562</v>
      </c>
      <c r="G155" s="547" t="s">
        <v>563</v>
      </c>
      <c r="H155" s="548" t="s">
        <v>564</v>
      </c>
      <c r="I155" s="549"/>
      <c r="J155" s="550"/>
      <c r="L155" s="551"/>
    </row>
    <row r="156" spans="1:12" ht="12.75">
      <c r="B156" s="496" t="s">
        <v>265</v>
      </c>
      <c r="D156" s="552"/>
      <c r="E156" s="553">
        <v>0</v>
      </c>
      <c r="F156" s="554">
        <v>0</v>
      </c>
      <c r="G156" s="554">
        <v>0</v>
      </c>
      <c r="H156" s="555">
        <v>0</v>
      </c>
      <c r="I156" s="1000">
        <f>SUM(E156:H156)</f>
        <v>0</v>
      </c>
      <c r="J156" s="516"/>
      <c r="L156" s="556"/>
    </row>
    <row r="157" spans="1:12" ht="13.5" thickBot="1">
      <c r="B157" s="557" t="s">
        <v>266</v>
      </c>
      <c r="C157" s="517"/>
      <c r="D157" s="517"/>
      <c r="E157" s="553">
        <v>0</v>
      </c>
      <c r="F157" s="554">
        <v>0</v>
      </c>
      <c r="G157" s="554">
        <v>0</v>
      </c>
      <c r="H157" s="558">
        <v>0</v>
      </c>
      <c r="I157" s="1000">
        <f>SUM(E157:H157)</f>
        <v>0</v>
      </c>
      <c r="J157" s="516"/>
      <c r="L157" s="556"/>
    </row>
    <row r="158" spans="1:12" ht="13.5" thickBot="1">
      <c r="B158" s="498" t="s">
        <v>176</v>
      </c>
      <c r="C158" s="499"/>
      <c r="D158" s="499"/>
      <c r="E158" s="996">
        <f>SUM(E156:E157)</f>
        <v>0</v>
      </c>
      <c r="F158" s="997">
        <f>SUM(F156:F157)</f>
        <v>0</v>
      </c>
      <c r="G158" s="997">
        <f>SUM(G156:G157)</f>
        <v>0</v>
      </c>
      <c r="H158" s="998">
        <f>SUM(H156:H157)</f>
        <v>0</v>
      </c>
      <c r="I158" s="999">
        <f>SUM(I156:I157)</f>
        <v>0</v>
      </c>
      <c r="J158" s="517"/>
      <c r="L158" s="556"/>
    </row>
    <row r="159" spans="1:12" ht="12.75">
      <c r="B159" s="505" t="s">
        <v>577</v>
      </c>
      <c r="C159" s="477"/>
      <c r="L159" s="494"/>
    </row>
    <row r="160" spans="1:12" ht="12.75">
      <c r="B160" s="505" t="s">
        <v>1436</v>
      </c>
      <c r="C160" s="477"/>
      <c r="H160" s="477"/>
      <c r="L160" s="494"/>
    </row>
    <row r="161" spans="2:12" ht="12.75">
      <c r="B161" s="505" t="s">
        <v>715</v>
      </c>
      <c r="C161" s="477"/>
      <c r="H161" s="477"/>
      <c r="L161" s="494"/>
    </row>
    <row r="162" spans="2:12" ht="12.75">
      <c r="B162" s="505" t="s">
        <v>716</v>
      </c>
      <c r="C162" s="477"/>
      <c r="H162" s="477"/>
      <c r="L162" s="494"/>
    </row>
    <row r="163" spans="2:12" ht="13.5" thickBot="1">
      <c r="C163" s="477"/>
      <c r="H163" s="477"/>
      <c r="L163" s="494"/>
    </row>
    <row r="164" spans="2:12" ht="12.75">
      <c r="B164" s="531" t="s">
        <v>776</v>
      </c>
      <c r="C164" s="532"/>
      <c r="D164" s="532"/>
      <c r="E164" s="1557" t="s">
        <v>13</v>
      </c>
      <c r="F164" s="533"/>
      <c r="G164" s="533"/>
      <c r="H164" s="533"/>
      <c r="I164" s="533"/>
      <c r="L164" s="494"/>
    </row>
    <row r="165" spans="2:12" ht="12.75">
      <c r="B165" s="559" t="s">
        <v>1483</v>
      </c>
      <c r="C165" s="517"/>
      <c r="D165" s="517"/>
      <c r="E165" s="1558"/>
      <c r="F165" s="533"/>
      <c r="G165" s="533"/>
      <c r="H165" s="533"/>
      <c r="I165" s="533"/>
      <c r="L165" s="494"/>
    </row>
    <row r="166" spans="2:12" ht="12.75">
      <c r="B166" s="1560" t="s">
        <v>717</v>
      </c>
      <c r="C166" s="1561"/>
      <c r="D166" s="1562"/>
      <c r="E166" s="1558"/>
      <c r="F166" s="533"/>
      <c r="G166" s="533"/>
      <c r="H166" s="533"/>
      <c r="I166" s="533"/>
      <c r="L166" s="494"/>
    </row>
    <row r="167" spans="2:12" ht="18.75" customHeight="1" thickBot="1">
      <c r="B167" s="1554" t="s">
        <v>718</v>
      </c>
      <c r="C167" s="1555"/>
      <c r="D167" s="1556"/>
      <c r="E167" s="1559"/>
      <c r="F167" s="560"/>
      <c r="G167" s="561"/>
      <c r="H167" s="561"/>
      <c r="I167" s="550"/>
      <c r="L167" s="494"/>
    </row>
    <row r="168" spans="2:12" ht="12.75">
      <c r="B168" s="496" t="s">
        <v>736</v>
      </c>
      <c r="C168" s="477"/>
      <c r="D168" s="552"/>
      <c r="E168" s="562">
        <v>0</v>
      </c>
      <c r="F168" s="516"/>
      <c r="G168" s="516"/>
      <c r="H168" s="516"/>
      <c r="I168" s="517"/>
      <c r="L168" s="494"/>
    </row>
    <row r="169" spans="2:12" ht="13.5" thickBot="1">
      <c r="B169" s="557" t="s">
        <v>737</v>
      </c>
      <c r="C169" s="517"/>
      <c r="D169" s="517"/>
      <c r="E169" s="562">
        <v>0</v>
      </c>
      <c r="F169" s="516"/>
      <c r="G169" s="516"/>
      <c r="H169" s="516"/>
      <c r="I169" s="517"/>
      <c r="L169" s="494"/>
    </row>
    <row r="170" spans="2:12" ht="13.5" thickBot="1">
      <c r="B170" s="498" t="s">
        <v>176</v>
      </c>
      <c r="C170" s="499"/>
      <c r="D170" s="499"/>
      <c r="E170" s="999">
        <f>SUM(E168:E169)</f>
        <v>0</v>
      </c>
      <c r="F170" s="517"/>
      <c r="G170" s="517"/>
      <c r="H170" s="517"/>
      <c r="I170" s="517"/>
      <c r="L170" s="518"/>
    </row>
    <row r="171" spans="2:12" ht="12.75">
      <c r="B171" s="552"/>
      <c r="C171" s="477"/>
      <c r="D171" s="563" t="s">
        <v>182</v>
      </c>
      <c r="E171" s="1001" t="str">
        <f>IF(E170=0,"","Husk å kommentere nedenfor")</f>
        <v/>
      </c>
      <c r="F171" s="517"/>
      <c r="G171" s="517"/>
      <c r="H171" s="517"/>
      <c r="I171" s="517"/>
      <c r="L171" s="518"/>
    </row>
    <row r="172" spans="2:12" ht="12.75">
      <c r="B172" s="504"/>
      <c r="C172" s="477"/>
      <c r="F172" s="517"/>
      <c r="G172" s="517"/>
      <c r="H172" s="517"/>
      <c r="I172" s="517"/>
      <c r="L172" s="518"/>
    </row>
    <row r="173" spans="2:12" ht="13.5" thickBot="1">
      <c r="C173" s="477"/>
      <c r="H173" s="477"/>
      <c r="L173" s="494"/>
    </row>
    <row r="174" spans="2:12" ht="12.75">
      <c r="B174" s="531" t="s">
        <v>247</v>
      </c>
      <c r="C174" s="532"/>
      <c r="D174" s="532"/>
      <c r="E174" s="532"/>
      <c r="F174" s="532"/>
      <c r="G174" s="564" t="s">
        <v>177</v>
      </c>
      <c r="H174" s="565" t="s">
        <v>177</v>
      </c>
      <c r="I174" s="564" t="s">
        <v>389</v>
      </c>
      <c r="L174" s="494"/>
    </row>
    <row r="175" spans="2:12" ht="12.75">
      <c r="B175" s="559" t="s">
        <v>1484</v>
      </c>
      <c r="C175" s="517"/>
      <c r="D175" s="517"/>
      <c r="E175" s="517"/>
      <c r="F175" s="518"/>
      <c r="G175" s="566" t="s">
        <v>270</v>
      </c>
      <c r="H175" s="567" t="s">
        <v>179</v>
      </c>
      <c r="I175" s="566" t="s">
        <v>880</v>
      </c>
      <c r="L175" s="494"/>
    </row>
    <row r="176" spans="2:12" ht="12.75">
      <c r="B176" s="535" t="s">
        <v>178</v>
      </c>
      <c r="C176" s="517"/>
      <c r="D176" s="517"/>
      <c r="E176" s="517"/>
      <c r="F176" s="518"/>
      <c r="G176" s="568" t="s">
        <v>180</v>
      </c>
      <c r="H176" s="569" t="s">
        <v>180</v>
      </c>
      <c r="I176" s="566"/>
      <c r="L176" s="494"/>
    </row>
    <row r="177" spans="1:15" ht="13.5" thickBot="1">
      <c r="B177" s="570" t="s">
        <v>1485</v>
      </c>
      <c r="C177" s="544"/>
      <c r="D177" s="544"/>
      <c r="E177" s="544"/>
      <c r="F177" s="544"/>
      <c r="G177" s="571" t="s">
        <v>181</v>
      </c>
      <c r="H177" s="572" t="s">
        <v>181</v>
      </c>
      <c r="I177" s="573"/>
      <c r="L177" s="494"/>
    </row>
    <row r="178" spans="1:15" ht="12.75">
      <c r="B178" s="496" t="s">
        <v>265</v>
      </c>
      <c r="D178" s="552"/>
      <c r="E178" s="552"/>
      <c r="F178" s="552"/>
      <c r="G178" s="496">
        <v>0</v>
      </c>
      <c r="H178" s="574">
        <v>0</v>
      </c>
      <c r="I178" s="1002">
        <f>SUM(G178:H178)</f>
        <v>0</v>
      </c>
      <c r="L178" s="494"/>
    </row>
    <row r="179" spans="1:15" ht="13.5" thickBot="1">
      <c r="B179" s="557" t="s">
        <v>266</v>
      </c>
      <c r="C179" s="517"/>
      <c r="D179" s="517"/>
      <c r="E179" s="517"/>
      <c r="F179" s="517"/>
      <c r="G179" s="496">
        <v>0</v>
      </c>
      <c r="H179" s="562">
        <v>0</v>
      </c>
      <c r="I179" s="1002">
        <f>SUM(G179:H179)</f>
        <v>0</v>
      </c>
      <c r="L179" s="494"/>
    </row>
    <row r="180" spans="1:15" ht="13.5" thickBot="1">
      <c r="B180" s="498" t="s">
        <v>176</v>
      </c>
      <c r="C180" s="499"/>
      <c r="D180" s="499"/>
      <c r="E180" s="499"/>
      <c r="F180" s="499"/>
      <c r="G180" s="1004">
        <f>SUM(G178:G179)</f>
        <v>0</v>
      </c>
      <c r="H180" s="999">
        <f>SUM(H178:H179)</f>
        <v>0</v>
      </c>
      <c r="I180" s="1003">
        <f>SUM(I178:I179)</f>
        <v>0</v>
      </c>
      <c r="L180" s="494"/>
    </row>
    <row r="181" spans="1:15" ht="12.75">
      <c r="B181" s="576"/>
      <c r="C181" s="477"/>
      <c r="G181" s="563" t="s">
        <v>182</v>
      </c>
      <c r="H181" s="1001" t="str">
        <f>IF(H180=0,"","Husk å kommentere nedenfor")</f>
        <v/>
      </c>
      <c r="L181" s="494"/>
    </row>
    <row r="182" spans="1:15" ht="13.5" thickBot="1">
      <c r="B182" s="576"/>
      <c r="C182" s="477"/>
      <c r="G182" s="563"/>
      <c r="H182" s="577"/>
      <c r="L182" s="494"/>
    </row>
    <row r="183" spans="1:15" ht="13.5" thickBot="1">
      <c r="B183" s="578" t="s">
        <v>1486</v>
      </c>
      <c r="C183" s="579"/>
      <c r="D183" s="579"/>
      <c r="E183" s="579"/>
      <c r="F183" s="579"/>
      <c r="G183" s="579"/>
      <c r="H183" s="579"/>
      <c r="I183" s="580">
        <v>0</v>
      </c>
      <c r="L183" s="494"/>
    </row>
    <row r="184" spans="1:15" s="165" customFormat="1" ht="12.75">
      <c r="A184" s="1049"/>
      <c r="B184" s="1153" t="s">
        <v>1295</v>
      </c>
      <c r="C184" s="1152"/>
      <c r="D184" s="1152"/>
      <c r="E184" s="1152"/>
      <c r="F184" s="1152"/>
      <c r="G184" s="1152"/>
      <c r="H184" s="1152"/>
      <c r="I184" s="516"/>
      <c r="J184" s="494"/>
      <c r="K184" s="494"/>
      <c r="L184" s="494"/>
    </row>
    <row r="185" spans="1:15" ht="12.75">
      <c r="B185" s="1164"/>
      <c r="C185" s="516"/>
      <c r="D185" s="516"/>
      <c r="E185" s="516"/>
      <c r="F185" s="516"/>
      <c r="G185" s="516"/>
      <c r="H185" s="1103"/>
      <c r="I185" s="477"/>
      <c r="L185" s="494"/>
      <c r="M185" s="1048"/>
      <c r="N185" s="1048"/>
      <c r="O185" s="1048"/>
    </row>
    <row r="186" spans="1:15" ht="12.75">
      <c r="B186" s="1164"/>
      <c r="C186" s="501"/>
      <c r="D186" s="501"/>
      <c r="E186" s="501"/>
      <c r="F186" s="501"/>
      <c r="H186" s="477"/>
      <c r="M186" s="1048"/>
      <c r="N186" s="1048"/>
      <c r="O186" s="1048"/>
    </row>
    <row r="187" spans="1:15" ht="12.75">
      <c r="B187" s="1164"/>
      <c r="C187" s="501"/>
      <c r="D187" s="501"/>
      <c r="E187" s="501"/>
      <c r="F187" s="501"/>
      <c r="H187" s="477"/>
      <c r="M187" s="1048"/>
      <c r="N187" s="1048"/>
      <c r="O187" s="1048"/>
    </row>
    <row r="188" spans="1:15" ht="12.75">
      <c r="B188" s="1164"/>
      <c r="H188" s="477"/>
      <c r="M188" s="1048"/>
      <c r="N188" s="1048"/>
      <c r="O188" s="1048"/>
    </row>
    <row r="189" spans="1:15" ht="13.5" thickBot="1"/>
    <row r="190" spans="1:15" ht="12.75">
      <c r="B190" s="582"/>
      <c r="C190" s="524"/>
      <c r="D190" s="524"/>
      <c r="E190" s="524"/>
      <c r="F190" s="564" t="s">
        <v>389</v>
      </c>
      <c r="G190" s="564" t="s">
        <v>389</v>
      </c>
      <c r="H190" s="564" t="s">
        <v>183</v>
      </c>
      <c r="I190" s="564" t="s">
        <v>183</v>
      </c>
      <c r="J190" s="564" t="s">
        <v>389</v>
      </c>
      <c r="K190" s="564" t="s">
        <v>389</v>
      </c>
      <c r="L190" s="564" t="s">
        <v>389</v>
      </c>
    </row>
    <row r="191" spans="1:15" ht="12.75">
      <c r="B191" s="492" t="s">
        <v>248</v>
      </c>
      <c r="C191" s="477"/>
      <c r="D191" s="477"/>
      <c r="E191" s="477"/>
      <c r="F191" s="566" t="s">
        <v>880</v>
      </c>
      <c r="G191" s="566" t="s">
        <v>880</v>
      </c>
      <c r="H191" s="566" t="s">
        <v>184</v>
      </c>
      <c r="I191" s="566" t="s">
        <v>184</v>
      </c>
      <c r="J191" s="566" t="s">
        <v>880</v>
      </c>
      <c r="K191" s="566" t="s">
        <v>880</v>
      </c>
      <c r="L191" s="566" t="s">
        <v>270</v>
      </c>
    </row>
    <row r="192" spans="1:15" ht="12.75">
      <c r="B192" s="492" t="s">
        <v>185</v>
      </c>
      <c r="C192" s="581"/>
      <c r="D192" s="581"/>
      <c r="E192" s="581"/>
      <c r="F192" s="566" t="s">
        <v>186</v>
      </c>
      <c r="G192" s="566" t="s">
        <v>186</v>
      </c>
      <c r="H192" s="566" t="s">
        <v>186</v>
      </c>
      <c r="I192" s="566" t="s">
        <v>186</v>
      </c>
      <c r="J192" s="566" t="s">
        <v>189</v>
      </c>
      <c r="K192" s="566" t="s">
        <v>519</v>
      </c>
      <c r="L192" s="566" t="s">
        <v>190</v>
      </c>
    </row>
    <row r="193" spans="1:12" ht="12.75">
      <c r="B193" s="492" t="s">
        <v>730</v>
      </c>
      <c r="C193" s="581"/>
      <c r="D193" s="581"/>
      <c r="E193" s="581"/>
      <c r="F193" s="566" t="s">
        <v>132</v>
      </c>
      <c r="G193" s="566" t="s">
        <v>132</v>
      </c>
      <c r="H193" s="566" t="s">
        <v>135</v>
      </c>
      <c r="I193" s="566" t="s">
        <v>136</v>
      </c>
      <c r="J193" s="566" t="s">
        <v>186</v>
      </c>
      <c r="K193" s="566" t="s">
        <v>186</v>
      </c>
      <c r="L193" s="566" t="s">
        <v>133</v>
      </c>
    </row>
    <row r="194" spans="1:12" ht="12.75">
      <c r="B194" s="535" t="s">
        <v>1487</v>
      </c>
      <c r="C194" s="518"/>
      <c r="D194" s="518"/>
      <c r="E194" s="581"/>
      <c r="F194" s="566" t="s">
        <v>134</v>
      </c>
      <c r="G194" s="566" t="s">
        <v>134</v>
      </c>
      <c r="H194" s="583" t="s">
        <v>139</v>
      </c>
      <c r="I194" s="584" t="s">
        <v>140</v>
      </c>
      <c r="J194" s="566" t="s">
        <v>187</v>
      </c>
      <c r="K194" s="566" t="s">
        <v>188</v>
      </c>
      <c r="L194" s="566" t="s">
        <v>137</v>
      </c>
    </row>
    <row r="195" spans="1:12" ht="12.75">
      <c r="B195" s="492"/>
      <c r="C195" s="552"/>
      <c r="D195" s="552"/>
      <c r="E195" s="552"/>
      <c r="F195" s="566" t="s">
        <v>138</v>
      </c>
      <c r="G195" s="585" t="s">
        <v>138</v>
      </c>
      <c r="H195" s="585" t="s">
        <v>187</v>
      </c>
      <c r="I195" s="566" t="s">
        <v>188</v>
      </c>
      <c r="J195" s="566"/>
      <c r="K195" s="566"/>
      <c r="L195" s="586" t="s">
        <v>385</v>
      </c>
    </row>
    <row r="196" spans="1:12" ht="13.5" thickBot="1">
      <c r="B196" s="587"/>
      <c r="C196" s="503"/>
      <c r="D196" s="503"/>
      <c r="E196" s="503"/>
      <c r="F196" s="588" t="s">
        <v>187</v>
      </c>
      <c r="G196" s="589" t="s">
        <v>188</v>
      </c>
      <c r="H196" s="589"/>
      <c r="I196" s="571"/>
      <c r="J196" s="571"/>
      <c r="K196" s="571"/>
      <c r="L196" s="571"/>
    </row>
    <row r="197" spans="1:12" ht="12.75">
      <c r="B197" s="496" t="s">
        <v>265</v>
      </c>
      <c r="D197" s="552"/>
      <c r="E197" s="552"/>
      <c r="F197" s="496">
        <v>0</v>
      </c>
      <c r="G197" s="562">
        <v>0</v>
      </c>
      <c r="H197" s="562">
        <v>0</v>
      </c>
      <c r="I197" s="562">
        <v>0</v>
      </c>
      <c r="J197" s="590">
        <v>0</v>
      </c>
      <c r="K197" s="590">
        <v>0</v>
      </c>
      <c r="L197" s="590">
        <v>0</v>
      </c>
    </row>
    <row r="198" spans="1:12" ht="13.5" thickBot="1">
      <c r="B198" s="557" t="s">
        <v>266</v>
      </c>
      <c r="C198" s="517"/>
      <c r="D198" s="517"/>
      <c r="E198" s="517"/>
      <c r="F198" s="496">
        <v>0</v>
      </c>
      <c r="G198" s="562">
        <v>0</v>
      </c>
      <c r="H198" s="562">
        <v>0</v>
      </c>
      <c r="I198" s="562">
        <v>0</v>
      </c>
      <c r="J198" s="590">
        <v>0</v>
      </c>
      <c r="K198" s="590">
        <v>0</v>
      </c>
      <c r="L198" s="590">
        <v>0</v>
      </c>
    </row>
    <row r="199" spans="1:12" ht="13.5" thickBot="1">
      <c r="B199" s="498" t="s">
        <v>141</v>
      </c>
      <c r="C199" s="499"/>
      <c r="D199" s="499"/>
      <c r="E199" s="499"/>
      <c r="F199" s="1004">
        <f t="shared" ref="F199:L199" si="0">SUM(F197:F198)</f>
        <v>0</v>
      </c>
      <c r="G199" s="999">
        <f t="shared" si="0"/>
        <v>0</v>
      </c>
      <c r="H199" s="1003">
        <f t="shared" si="0"/>
        <v>0</v>
      </c>
      <c r="I199" s="1003">
        <f t="shared" si="0"/>
        <v>0</v>
      </c>
      <c r="J199" s="999">
        <f t="shared" si="0"/>
        <v>0</v>
      </c>
      <c r="K199" s="999">
        <f t="shared" si="0"/>
        <v>0</v>
      </c>
      <c r="L199" s="999">
        <f t="shared" si="0"/>
        <v>0</v>
      </c>
    </row>
    <row r="200" spans="1:12" ht="12.75">
      <c r="B200" s="515" t="s">
        <v>520</v>
      </c>
      <c r="C200" s="477"/>
      <c r="D200" s="477"/>
      <c r="E200" s="477"/>
      <c r="F200" s="517"/>
      <c r="G200" s="517"/>
      <c r="H200" s="517"/>
      <c r="I200" s="517"/>
      <c r="J200" s="517"/>
      <c r="K200" s="517"/>
      <c r="L200" s="517"/>
    </row>
    <row r="201" spans="1:12" ht="12.75">
      <c r="B201" s="515" t="s">
        <v>528</v>
      </c>
    </row>
    <row r="202" spans="1:12" ht="12.75">
      <c r="B202" s="515"/>
    </row>
    <row r="203" spans="1:12" ht="12.75">
      <c r="B203" s="515"/>
    </row>
    <row r="204" spans="1:12" ht="13.5" thickBot="1">
      <c r="B204" s="515"/>
    </row>
    <row r="205" spans="1:12" ht="12.75">
      <c r="B205" s="591" t="s">
        <v>249</v>
      </c>
      <c r="C205" s="592"/>
      <c r="D205" s="593"/>
      <c r="E205" s="593"/>
      <c r="F205" s="593"/>
      <c r="G205" s="593"/>
      <c r="H205" s="593"/>
      <c r="I205" s="593"/>
      <c r="J205" s="594"/>
      <c r="K205" s="594"/>
    </row>
    <row r="206" spans="1:12" ht="12.75">
      <c r="B206" s="595" t="s">
        <v>1488</v>
      </c>
      <c r="C206" s="596"/>
      <c r="D206" s="597"/>
      <c r="E206" s="597"/>
      <c r="F206" s="597"/>
      <c r="G206" s="598"/>
      <c r="H206" s="599"/>
      <c r="I206" s="598"/>
      <c r="J206" s="600"/>
      <c r="K206" s="600"/>
      <c r="L206" s="494"/>
    </row>
    <row r="207" spans="1:12" ht="13.5" thickBot="1">
      <c r="B207" s="529" t="s">
        <v>883</v>
      </c>
      <c r="C207" s="601"/>
      <c r="D207" s="602"/>
      <c r="E207" s="602"/>
      <c r="F207" s="602"/>
      <c r="G207" s="599"/>
      <c r="H207" s="599"/>
      <c r="I207" s="601"/>
      <c r="J207" s="569"/>
      <c r="K207" s="569"/>
    </row>
    <row r="208" spans="1:12" s="28" customFormat="1" ht="26.25" thickBot="1">
      <c r="A208" s="211"/>
      <c r="B208" s="603"/>
      <c r="C208" s="604"/>
      <c r="D208" s="605" t="s">
        <v>884</v>
      </c>
      <c r="E208" s="606" t="s">
        <v>74</v>
      </c>
      <c r="F208" s="603" t="s">
        <v>75</v>
      </c>
      <c r="G208" s="605" t="s">
        <v>76</v>
      </c>
      <c r="H208" s="605" t="s">
        <v>766</v>
      </c>
      <c r="I208" s="606" t="s">
        <v>77</v>
      </c>
      <c r="J208" s="489" t="s">
        <v>935</v>
      </c>
      <c r="K208" s="607" t="s">
        <v>936</v>
      </c>
      <c r="L208" s="490"/>
    </row>
    <row r="209" spans="1:13" ht="13.5" thickBot="1">
      <c r="B209" s="608" t="s">
        <v>340</v>
      </c>
      <c r="C209" s="609"/>
      <c r="D209" s="610">
        <v>0</v>
      </c>
      <c r="E209" s="500">
        <v>0</v>
      </c>
      <c r="F209" s="610">
        <v>0</v>
      </c>
      <c r="G209" s="580">
        <v>0</v>
      </c>
      <c r="H209" s="580">
        <v>0</v>
      </c>
      <c r="I209" s="580">
        <v>0</v>
      </c>
      <c r="J209" s="1005">
        <f>SUM(D209:I209)</f>
        <v>0</v>
      </c>
      <c r="K209" s="1006">
        <f>IF(D209=0,0,D209/J209)</f>
        <v>0</v>
      </c>
    </row>
    <row r="210" spans="1:13" ht="12.75">
      <c r="B210" s="505" t="s">
        <v>597</v>
      </c>
      <c r="H210" s="477"/>
    </row>
    <row r="211" spans="1:13" ht="13.5" thickBot="1">
      <c r="H211" s="477"/>
    </row>
    <row r="212" spans="1:13" ht="12.75">
      <c r="B212" s="611" t="s">
        <v>250</v>
      </c>
      <c r="C212" s="612"/>
      <c r="D212" s="524"/>
      <c r="E212" s="524"/>
      <c r="F212" s="524"/>
      <c r="G212" s="524"/>
      <c r="H212" s="524"/>
      <c r="I212" s="613"/>
      <c r="J212" s="614"/>
      <c r="K212" s="615"/>
    </row>
    <row r="213" spans="1:13" ht="12.75">
      <c r="B213" s="492" t="s">
        <v>1489</v>
      </c>
      <c r="C213" s="552"/>
      <c r="D213" s="552"/>
      <c r="E213" s="552"/>
      <c r="F213" s="552"/>
      <c r="G213" s="477"/>
      <c r="H213" s="477"/>
      <c r="I213" s="616"/>
      <c r="J213" s="617"/>
      <c r="K213" s="618"/>
    </row>
    <row r="214" spans="1:13" ht="13.5" thickBot="1">
      <c r="B214" s="587"/>
      <c r="C214" s="503"/>
      <c r="D214" s="503"/>
      <c r="E214" s="503"/>
      <c r="F214" s="503"/>
      <c r="G214" s="500"/>
      <c r="H214" s="500"/>
      <c r="I214" s="619"/>
      <c r="J214" s="620"/>
      <c r="K214" s="568"/>
    </row>
    <row r="215" spans="1:13" ht="26.25" thickBot="1">
      <c r="B215" s="587"/>
      <c r="C215" s="621"/>
      <c r="D215" s="622" t="s">
        <v>884</v>
      </c>
      <c r="E215" s="623" t="s">
        <v>74</v>
      </c>
      <c r="F215" s="624" t="s">
        <v>75</v>
      </c>
      <c r="G215" s="622" t="s">
        <v>76</v>
      </c>
      <c r="H215" s="622" t="s">
        <v>766</v>
      </c>
      <c r="I215" s="623" t="s">
        <v>77</v>
      </c>
      <c r="J215" s="489" t="s">
        <v>935</v>
      </c>
      <c r="K215" s="489" t="s">
        <v>936</v>
      </c>
      <c r="M215" s="165"/>
    </row>
    <row r="216" spans="1:13" ht="13.5" thickBot="1">
      <c r="B216" s="608" t="s">
        <v>598</v>
      </c>
      <c r="C216" s="619"/>
      <c r="D216" s="610">
        <v>0</v>
      </c>
      <c r="E216" s="500">
        <v>0</v>
      </c>
      <c r="F216" s="610">
        <v>0</v>
      </c>
      <c r="G216" s="500">
        <v>0</v>
      </c>
      <c r="H216" s="580">
        <v>0</v>
      </c>
      <c r="I216" s="500">
        <v>0</v>
      </c>
      <c r="J216" s="1005">
        <f>SUM(D216:I216)</f>
        <v>0</v>
      </c>
      <c r="K216" s="1006">
        <f>IF(D216=0,0,D216/J216)</f>
        <v>0</v>
      </c>
      <c r="M216" s="165"/>
    </row>
    <row r="217" spans="1:13" ht="12.75">
      <c r="B217" s="515" t="s">
        <v>599</v>
      </c>
      <c r="H217" s="477"/>
      <c r="M217" s="165"/>
    </row>
    <row r="218" spans="1:13" ht="12.75">
      <c r="B218" s="515" t="s">
        <v>600</v>
      </c>
      <c r="H218" s="477"/>
      <c r="M218" s="165"/>
    </row>
    <row r="219" spans="1:13" ht="12.75">
      <c r="B219" s="518" t="s">
        <v>1294</v>
      </c>
      <c r="H219" s="477"/>
      <c r="M219" s="165"/>
    </row>
    <row r="220" spans="1:13" ht="12.75">
      <c r="B220" s="494"/>
      <c r="H220" s="477"/>
      <c r="M220" s="165"/>
    </row>
    <row r="221" spans="1:13" ht="13.5" thickBot="1">
      <c r="H221" s="477"/>
      <c r="M221" s="165"/>
    </row>
    <row r="222" spans="1:13" s="28" customFormat="1" ht="60" customHeight="1" thickBot="1">
      <c r="A222" s="211"/>
      <c r="B222" s="603" t="str">
        <f>"Tabell 1 - 9  -  Tilgjengelighet ved sosialtjenesten pr. 31.12."</f>
        <v>Tabell 1 - 9  -  Tilgjengelighet ved sosialtjenesten pr. 31.12.</v>
      </c>
      <c r="C222" s="606"/>
      <c r="D222" s="604"/>
      <c r="E222" s="625"/>
      <c r="F222" s="490"/>
      <c r="G222" s="490"/>
      <c r="H222" s="490"/>
      <c r="I222" s="490"/>
      <c r="J222" s="490"/>
      <c r="K222" s="490"/>
      <c r="L222" s="490"/>
      <c r="M222" s="1154"/>
    </row>
    <row r="223" spans="1:13" ht="12.75">
      <c r="B223" s="496" t="s">
        <v>4</v>
      </c>
      <c r="C223" s="477"/>
      <c r="D223" s="616" t="s">
        <v>167</v>
      </c>
      <c r="E223" s="626" t="s">
        <v>601</v>
      </c>
      <c r="M223" s="165"/>
    </row>
    <row r="224" spans="1:13" ht="12.75">
      <c r="B224" s="496" t="s">
        <v>5</v>
      </c>
      <c r="C224" s="477"/>
      <c r="D224" s="626"/>
      <c r="E224" s="627">
        <v>0</v>
      </c>
      <c r="M224" s="165"/>
    </row>
    <row r="225" spans="2:13" ht="12.75">
      <c r="B225" s="496" t="s">
        <v>6</v>
      </c>
      <c r="C225" s="477"/>
      <c r="D225" s="626"/>
      <c r="E225" s="627">
        <v>0</v>
      </c>
      <c r="M225" s="165"/>
    </row>
    <row r="226" spans="2:13" ht="12" customHeight="1" thickBot="1">
      <c r="B226" s="608" t="s">
        <v>7</v>
      </c>
      <c r="C226" s="500"/>
      <c r="D226" s="628"/>
      <c r="E226" s="629">
        <v>0</v>
      </c>
      <c r="M226" s="165"/>
    </row>
    <row r="227" spans="2:13" ht="15.75" customHeight="1">
      <c r="B227" s="515" t="s">
        <v>507</v>
      </c>
      <c r="H227" s="477"/>
      <c r="M227" s="165"/>
    </row>
    <row r="228" spans="2:13" ht="12.75">
      <c r="B228" s="515" t="s">
        <v>508</v>
      </c>
      <c r="H228" s="477"/>
      <c r="M228" s="165"/>
    </row>
    <row r="229" spans="2:13" ht="12.75">
      <c r="M229" s="165"/>
    </row>
    <row r="230" spans="2:13" ht="13.5" thickBot="1">
      <c r="B230" s="630"/>
      <c r="C230" s="517"/>
      <c r="L230" s="494"/>
      <c r="M230" s="165"/>
    </row>
    <row r="231" spans="2:13" ht="19.5" customHeight="1" thickBot="1">
      <c r="B231" s="631" t="s">
        <v>1490</v>
      </c>
      <c r="C231" s="632"/>
      <c r="D231" s="632"/>
      <c r="E231" s="633"/>
      <c r="F231" s="580"/>
      <c r="G231" s="580">
        <v>0</v>
      </c>
      <c r="K231" s="494"/>
      <c r="L231" s="494"/>
      <c r="M231" s="165"/>
    </row>
    <row r="232" spans="2:13" ht="15" customHeight="1">
      <c r="B232" s="634" t="s">
        <v>219</v>
      </c>
      <c r="C232" s="635"/>
      <c r="D232" s="635"/>
      <c r="E232" s="635"/>
      <c r="F232" s="477"/>
      <c r="G232" s="636"/>
      <c r="H232" s="477"/>
      <c r="I232" s="637"/>
      <c r="K232" s="494"/>
      <c r="L232" s="494"/>
      <c r="M232" s="165"/>
    </row>
    <row r="233" spans="2:13" ht="15" customHeight="1">
      <c r="B233" s="530" t="s">
        <v>328</v>
      </c>
      <c r="C233" s="635"/>
      <c r="D233" s="635"/>
      <c r="E233" s="635"/>
      <c r="F233" s="477"/>
      <c r="G233" s="636"/>
      <c r="H233" s="477"/>
      <c r="I233" s="637"/>
      <c r="K233" s="494"/>
      <c r="L233" s="494"/>
      <c r="M233" s="165"/>
    </row>
    <row r="234" spans="2:13" ht="12.75" customHeight="1">
      <c r="B234" s="505" t="s">
        <v>329</v>
      </c>
      <c r="C234" s="516"/>
      <c r="D234" s="516"/>
      <c r="E234" s="516"/>
      <c r="F234" s="638"/>
      <c r="G234" s="494"/>
      <c r="H234" s="494"/>
      <c r="I234" s="494"/>
      <c r="K234" s="494"/>
      <c r="L234" s="494"/>
      <c r="M234" s="165"/>
    </row>
    <row r="235" spans="2:13" ht="12.75" customHeight="1" thickBot="1">
      <c r="C235" s="516"/>
      <c r="D235" s="516"/>
      <c r="E235" s="516"/>
      <c r="F235" s="638"/>
      <c r="G235" s="494"/>
      <c r="H235" s="494"/>
      <c r="I235" s="494"/>
      <c r="K235" s="494"/>
      <c r="L235" s="494"/>
      <c r="M235" s="165"/>
    </row>
    <row r="236" spans="2:13" ht="12.75" customHeight="1" thickBot="1">
      <c r="B236" s="631" t="s">
        <v>1491</v>
      </c>
      <c r="C236" s="632"/>
      <c r="D236" s="632"/>
      <c r="E236" s="633"/>
      <c r="F236" s="580"/>
      <c r="G236" s="580"/>
      <c r="H236" s="639">
        <v>0</v>
      </c>
      <c r="I236" s="494"/>
      <c r="K236" s="494"/>
      <c r="L236" s="494"/>
      <c r="M236" s="165"/>
    </row>
    <row r="237" spans="2:13" ht="12.75" customHeight="1" thickBot="1">
      <c r="B237" s="640"/>
      <c r="C237" s="494"/>
      <c r="D237" s="494"/>
      <c r="E237" s="494"/>
      <c r="F237" s="494"/>
      <c r="G237" s="494"/>
      <c r="H237" s="494"/>
      <c r="I237" s="494"/>
      <c r="K237" s="494"/>
      <c r="L237" s="494"/>
      <c r="M237" s="165"/>
    </row>
    <row r="238" spans="2:13" ht="17.25" customHeight="1" thickBot="1">
      <c r="B238" s="641" t="s">
        <v>1492</v>
      </c>
      <c r="C238" s="642"/>
      <c r="D238" s="642"/>
      <c r="E238" s="643"/>
      <c r="F238" s="644">
        <v>0</v>
      </c>
      <c r="G238" s="494"/>
      <c r="H238" s="645"/>
      <c r="I238" s="494"/>
      <c r="K238" s="494"/>
      <c r="L238" s="494"/>
      <c r="M238" s="165"/>
    </row>
    <row r="239" spans="2:13" ht="17.25" customHeight="1">
      <c r="B239" s="646"/>
      <c r="C239" s="635"/>
      <c r="D239" s="635"/>
      <c r="E239" s="635"/>
      <c r="F239" s="516"/>
      <c r="H239" s="494"/>
      <c r="I239" s="494"/>
      <c r="K239" s="494"/>
      <c r="L239" s="494"/>
      <c r="M239" s="165"/>
    </row>
    <row r="240" spans="2:13" ht="12.75" customHeight="1">
      <c r="C240" s="494"/>
      <c r="D240" s="494"/>
      <c r="E240" s="494"/>
      <c r="F240" s="494"/>
      <c r="H240" s="494"/>
      <c r="I240" s="494"/>
      <c r="K240" s="494"/>
      <c r="L240" s="494"/>
      <c r="M240" s="165"/>
    </row>
    <row r="241" spans="2:13" ht="14.25" customHeight="1" thickBot="1">
      <c r="B241" s="647"/>
      <c r="C241" s="494"/>
      <c r="D241" s="494"/>
      <c r="E241" s="494"/>
      <c r="F241" s="494"/>
      <c r="G241" s="494"/>
      <c r="H241" s="494"/>
      <c r="I241" s="494"/>
      <c r="L241" s="494"/>
      <c r="M241" s="165"/>
    </row>
    <row r="242" spans="2:13" ht="93.75" customHeight="1" thickBot="1">
      <c r="B242" s="519" t="s">
        <v>1493</v>
      </c>
      <c r="C242" s="648"/>
      <c r="D242" s="489" t="s">
        <v>453</v>
      </c>
      <c r="E242" s="649" t="s">
        <v>1201</v>
      </c>
      <c r="F242" s="1567" t="s">
        <v>1202</v>
      </c>
      <c r="G242" s="1568"/>
      <c r="K242" s="494"/>
      <c r="L242" s="494"/>
      <c r="M242" s="165"/>
    </row>
    <row r="243" spans="2:13" ht="29.25" customHeight="1">
      <c r="B243" s="1563" t="s">
        <v>222</v>
      </c>
      <c r="C243" s="1564"/>
      <c r="D243" s="574">
        <v>0</v>
      </c>
      <c r="E243" s="574">
        <v>0</v>
      </c>
      <c r="F243" s="1565">
        <v>0</v>
      </c>
      <c r="G243" s="1566"/>
      <c r="K243" s="494"/>
      <c r="L243" s="494"/>
      <c r="M243" s="165"/>
    </row>
    <row r="244" spans="2:13" ht="30.75" customHeight="1">
      <c r="B244" s="1544" t="s">
        <v>701</v>
      </c>
      <c r="C244" s="1545"/>
      <c r="D244" s="562">
        <v>0</v>
      </c>
      <c r="E244" s="562">
        <v>0</v>
      </c>
      <c r="F244" s="1525">
        <v>0</v>
      </c>
      <c r="G244" s="1526"/>
      <c r="H244" s="477"/>
      <c r="K244" s="494"/>
      <c r="L244" s="494"/>
      <c r="M244" s="165"/>
    </row>
    <row r="245" spans="2:13" ht="30.75" customHeight="1" thickBot="1">
      <c r="B245" s="1544" t="s">
        <v>702</v>
      </c>
      <c r="C245" s="1545"/>
      <c r="D245" s="562">
        <v>0</v>
      </c>
      <c r="E245" s="562">
        <v>0</v>
      </c>
      <c r="F245" s="1525">
        <v>0</v>
      </c>
      <c r="G245" s="1526"/>
      <c r="H245" s="477"/>
      <c r="K245" s="494"/>
      <c r="L245" s="494"/>
      <c r="M245" s="165"/>
    </row>
    <row r="246" spans="2:13" ht="14.25" customHeight="1" thickBot="1">
      <c r="B246" s="575" t="s">
        <v>602</v>
      </c>
      <c r="C246" s="650"/>
      <c r="D246" s="999">
        <f>SUBTOTAL(9,D243:D245)</f>
        <v>0</v>
      </c>
      <c r="E246" s="999">
        <f>SUBTOTAL(9,E243:E245)</f>
        <v>0</v>
      </c>
      <c r="F246" s="1482">
        <f>SUBTOTAL(9,F243:F245)</f>
        <v>0</v>
      </c>
      <c r="G246" s="1483"/>
      <c r="H246" s="477"/>
      <c r="K246" s="494"/>
      <c r="L246" s="494"/>
      <c r="M246" s="165"/>
    </row>
    <row r="247" spans="2:13" ht="42" customHeight="1">
      <c r="B247" s="1484" t="s">
        <v>223</v>
      </c>
      <c r="C247" s="1484"/>
      <c r="D247" s="1484"/>
      <c r="E247" s="1484"/>
      <c r="F247" s="1484"/>
      <c r="G247" s="1484"/>
      <c r="H247" s="1484"/>
      <c r="I247" s="1484"/>
      <c r="J247" s="1484"/>
      <c r="L247" s="494"/>
      <c r="M247" s="165"/>
    </row>
    <row r="248" spans="2:13" ht="18" customHeight="1">
      <c r="B248" s="651"/>
      <c r="C248" s="651"/>
      <c r="D248" s="651"/>
      <c r="E248" s="651"/>
      <c r="F248" s="651"/>
      <c r="G248" s="651"/>
      <c r="H248" s="651"/>
      <c r="I248" s="651"/>
      <c r="J248" s="651"/>
      <c r="L248" s="494"/>
      <c r="M248" s="165"/>
    </row>
    <row r="249" spans="2:13" ht="16.5" customHeight="1">
      <c r="B249" s="652"/>
      <c r="C249" s="651"/>
      <c r="D249" s="651"/>
      <c r="E249" s="651"/>
      <c r="F249" s="651"/>
      <c r="G249" s="651"/>
      <c r="H249" s="651"/>
      <c r="I249" s="651"/>
      <c r="J249" s="651"/>
      <c r="L249" s="494"/>
      <c r="M249" s="165"/>
    </row>
    <row r="250" spans="2:13" ht="15.75" customHeight="1">
      <c r="B250" s="647"/>
      <c r="C250" s="651"/>
      <c r="D250" s="651"/>
      <c r="E250" s="651"/>
      <c r="F250" s="651"/>
      <c r="G250" s="651"/>
      <c r="H250" s="651"/>
      <c r="I250" s="651"/>
      <c r="J250" s="651"/>
      <c r="L250" s="494"/>
      <c r="M250" s="165"/>
    </row>
    <row r="251" spans="2:13" ht="15.75" customHeight="1" thickBot="1">
      <c r="D251" s="651"/>
      <c r="E251" s="651"/>
      <c r="F251" s="651"/>
      <c r="G251" s="651"/>
      <c r="H251" s="651"/>
      <c r="I251" s="651"/>
      <c r="J251" s="651"/>
      <c r="L251" s="494"/>
      <c r="M251" s="165"/>
    </row>
    <row r="252" spans="2:13" ht="18.75" customHeight="1">
      <c r="B252" s="1485" t="s">
        <v>864</v>
      </c>
      <c r="C252" s="1477"/>
      <c r="D252" s="1478"/>
      <c r="E252" s="653"/>
      <c r="F252" s="654"/>
      <c r="G252" s="494"/>
      <c r="H252" s="651"/>
      <c r="I252" s="651"/>
      <c r="J252" s="651"/>
      <c r="K252" s="494"/>
      <c r="L252" s="494"/>
      <c r="M252" s="165"/>
    </row>
    <row r="253" spans="2:13" ht="75" customHeight="1" thickBot="1">
      <c r="B253" s="1479" t="s">
        <v>1494</v>
      </c>
      <c r="C253" s="1480"/>
      <c r="D253" s="1481"/>
      <c r="E253" s="655" t="s">
        <v>389</v>
      </c>
      <c r="F253" s="630"/>
      <c r="G253" s="645"/>
      <c r="H253" s="656"/>
      <c r="I253" s="656"/>
      <c r="J253" s="656"/>
      <c r="K253" s="494"/>
      <c r="L253" s="494"/>
      <c r="M253" s="165"/>
    </row>
    <row r="254" spans="2:13" ht="33.75" customHeight="1">
      <c r="B254" s="1476" t="s">
        <v>778</v>
      </c>
      <c r="C254" s="1477"/>
      <c r="D254" s="1478"/>
      <c r="E254" s="657">
        <v>0</v>
      </c>
      <c r="F254" s="516"/>
      <c r="G254" s="494"/>
      <c r="H254" s="651"/>
      <c r="I254" s="651"/>
      <c r="J254" s="651"/>
      <c r="K254" s="494"/>
      <c r="L254" s="494"/>
      <c r="M254" s="165"/>
    </row>
    <row r="255" spans="2:13" ht="30.75" customHeight="1">
      <c r="B255" s="1546" t="s">
        <v>705</v>
      </c>
      <c r="C255" s="1547"/>
      <c r="D255" s="1548"/>
      <c r="E255" s="658">
        <v>0</v>
      </c>
      <c r="F255" s="516"/>
      <c r="G255" s="494"/>
      <c r="H255" s="651"/>
      <c r="I255" s="651"/>
      <c r="J255" s="651"/>
      <c r="K255" s="494"/>
      <c r="L255" s="494"/>
      <c r="M255" s="165"/>
    </row>
    <row r="256" spans="2:13" ht="32.25" customHeight="1" thickBot="1">
      <c r="B256" s="1527" t="s">
        <v>711</v>
      </c>
      <c r="C256" s="1528"/>
      <c r="D256" s="1529"/>
      <c r="E256" s="659">
        <v>0</v>
      </c>
      <c r="F256" s="516"/>
      <c r="G256" s="494"/>
      <c r="H256" s="651"/>
      <c r="I256" s="651"/>
      <c r="J256" s="651"/>
      <c r="K256" s="494"/>
      <c r="L256" s="494"/>
      <c r="M256" s="165"/>
    </row>
    <row r="257" spans="2:13" ht="18" customHeight="1" thickBot="1">
      <c r="B257" s="1450" t="s">
        <v>870</v>
      </c>
      <c r="C257" s="1451"/>
      <c r="D257" s="1452"/>
      <c r="E257" s="1003">
        <f>SUM(E254:E256)</f>
        <v>0</v>
      </c>
      <c r="F257" s="516"/>
      <c r="G257" s="494"/>
      <c r="H257" s="651"/>
      <c r="I257" s="651"/>
      <c r="J257" s="651"/>
      <c r="K257" s="494"/>
      <c r="L257" s="494"/>
      <c r="M257" s="165"/>
    </row>
    <row r="258" spans="2:13" ht="16.5" customHeight="1">
      <c r="B258" s="1454" t="s">
        <v>741</v>
      </c>
      <c r="C258" s="1454"/>
      <c r="D258" s="1454"/>
      <c r="E258" s="1454"/>
      <c r="F258" s="1454"/>
      <c r="G258" s="1454"/>
      <c r="H258" s="1454"/>
      <c r="I258" s="1454"/>
      <c r="J258" s="1454"/>
      <c r="K258" s="494"/>
      <c r="L258" s="494"/>
      <c r="M258" s="165"/>
    </row>
    <row r="259" spans="2:13" ht="12.75">
      <c r="B259" s="660" t="s">
        <v>742</v>
      </c>
      <c r="C259" s="518"/>
      <c r="D259" s="494"/>
      <c r="E259" s="494"/>
      <c r="F259" s="494"/>
      <c r="G259" s="494"/>
      <c r="H259" s="651"/>
      <c r="I259" s="651"/>
      <c r="J259" s="651"/>
      <c r="K259" s="494"/>
      <c r="L259" s="494"/>
      <c r="M259" s="165"/>
    </row>
    <row r="260" spans="2:13" ht="12.75">
      <c r="B260" s="660" t="s">
        <v>743</v>
      </c>
      <c r="C260" s="518"/>
      <c r="D260" s="494"/>
      <c r="E260" s="494"/>
      <c r="F260" s="494"/>
      <c r="G260" s="494"/>
      <c r="H260" s="651"/>
      <c r="I260" s="651"/>
      <c r="J260" s="651"/>
      <c r="K260" s="494"/>
      <c r="L260" s="494"/>
      <c r="M260" s="165"/>
    </row>
    <row r="261" spans="2:13" ht="12.75">
      <c r="B261" s="505"/>
      <c r="C261" s="581"/>
      <c r="H261" s="651"/>
      <c r="I261" s="651"/>
      <c r="J261" s="651"/>
      <c r="K261" s="494"/>
      <c r="L261" s="494"/>
      <c r="M261" s="165"/>
    </row>
    <row r="262" spans="2:13" ht="12.75">
      <c r="B262" s="463"/>
      <c r="C262" s="581"/>
      <c r="H262" s="651"/>
      <c r="I262" s="651"/>
      <c r="J262" s="651"/>
      <c r="L262" s="494"/>
      <c r="M262" s="165"/>
    </row>
    <row r="263" spans="2:13" ht="13.5" thickBot="1">
      <c r="B263" s="661"/>
      <c r="C263" s="662"/>
      <c r="D263" s="662"/>
      <c r="E263" s="516"/>
      <c r="F263" s="516"/>
      <c r="G263" s="516"/>
      <c r="L263" s="494"/>
      <c r="M263" s="165"/>
    </row>
    <row r="264" spans="2:13" ht="12.75">
      <c r="B264" s="611" t="s">
        <v>317</v>
      </c>
      <c r="C264" s="613"/>
      <c r="D264" s="663"/>
      <c r="K264" s="494"/>
      <c r="L264" s="494"/>
    </row>
    <row r="265" spans="2:13" ht="39" thickBot="1">
      <c r="B265" s="664" t="s">
        <v>1495</v>
      </c>
      <c r="C265" s="619"/>
      <c r="D265" s="665" t="s">
        <v>389</v>
      </c>
      <c r="K265" s="494"/>
      <c r="L265" s="494"/>
    </row>
    <row r="266" spans="2:13" ht="12.75">
      <c r="B266" s="666" t="s">
        <v>744</v>
      </c>
      <c r="C266" s="616"/>
      <c r="D266" s="667">
        <v>0</v>
      </c>
      <c r="E266" s="494"/>
      <c r="F266" s="494"/>
      <c r="G266" s="494"/>
      <c r="H266" s="494"/>
      <c r="K266" s="494"/>
      <c r="L266" s="494"/>
    </row>
    <row r="267" spans="2:13" ht="12.75">
      <c r="B267" s="557" t="s">
        <v>862</v>
      </c>
      <c r="C267" s="616"/>
      <c r="D267" s="668">
        <v>0</v>
      </c>
      <c r="E267" s="494"/>
      <c r="F267" s="494"/>
      <c r="G267" s="494"/>
      <c r="H267" s="494"/>
      <c r="K267" s="494"/>
      <c r="L267" s="494"/>
    </row>
    <row r="268" spans="2:13" ht="12.75">
      <c r="B268" s="557" t="s">
        <v>709</v>
      </c>
      <c r="C268" s="616"/>
      <c r="D268" s="668">
        <v>0</v>
      </c>
      <c r="E268" s="494"/>
      <c r="F268" s="494"/>
      <c r="G268" s="494"/>
      <c r="H268" s="494"/>
      <c r="K268" s="494"/>
      <c r="L268" s="494"/>
    </row>
    <row r="269" spans="2:13" ht="12.75">
      <c r="B269" s="557" t="s">
        <v>779</v>
      </c>
      <c r="C269" s="616"/>
      <c r="D269" s="668">
        <v>0</v>
      </c>
      <c r="E269" s="494"/>
      <c r="F269" s="494"/>
      <c r="H269" s="494"/>
      <c r="K269" s="494"/>
      <c r="L269" s="494"/>
    </row>
    <row r="270" spans="2:13" ht="12.75">
      <c r="B270" s="557" t="s">
        <v>780</v>
      </c>
      <c r="C270" s="616"/>
      <c r="D270" s="668">
        <v>0</v>
      </c>
      <c r="E270" s="494"/>
      <c r="F270" s="494"/>
      <c r="G270" s="494"/>
      <c r="H270" s="494"/>
      <c r="K270" s="494"/>
      <c r="L270" s="494"/>
    </row>
    <row r="271" spans="2:13" ht="12.75">
      <c r="B271" s="557" t="s">
        <v>863</v>
      </c>
      <c r="C271" s="616"/>
      <c r="D271" s="668">
        <v>0</v>
      </c>
      <c r="E271" s="494"/>
      <c r="F271" s="494"/>
      <c r="G271" s="494"/>
      <c r="H271" s="494"/>
      <c r="K271" s="494"/>
      <c r="L271" s="494"/>
    </row>
    <row r="272" spans="2:13" ht="12.75">
      <c r="B272" s="557" t="s">
        <v>706</v>
      </c>
      <c r="C272" s="616"/>
      <c r="D272" s="668">
        <v>0</v>
      </c>
      <c r="E272" s="494"/>
      <c r="F272" s="494"/>
      <c r="G272" s="494"/>
      <c r="H272" s="494"/>
      <c r="K272" s="494"/>
      <c r="L272" s="494"/>
    </row>
    <row r="273" spans="2:12" ht="13.5" thickBot="1">
      <c r="B273" s="557" t="s">
        <v>710</v>
      </c>
      <c r="C273" s="616"/>
      <c r="D273" s="668">
        <v>0</v>
      </c>
      <c r="E273" s="494" t="s">
        <v>1284</v>
      </c>
      <c r="F273" s="494"/>
      <c r="G273" s="494"/>
      <c r="H273" s="494"/>
      <c r="K273" s="494"/>
      <c r="L273" s="494"/>
    </row>
    <row r="274" spans="2:12" ht="13.5" thickBot="1">
      <c r="B274" s="669" t="s">
        <v>870</v>
      </c>
      <c r="C274" s="650"/>
      <c r="D274" s="999">
        <f>SUBTOTAL(9,D266:D273)</f>
        <v>0</v>
      </c>
      <c r="E274" s="494"/>
      <c r="F274" s="494"/>
      <c r="G274" s="494"/>
      <c r="H274" s="494"/>
      <c r="K274" s="494"/>
      <c r="L274" s="494"/>
    </row>
    <row r="275" spans="2:12" ht="14.25" customHeight="1">
      <c r="B275" s="670" t="s">
        <v>707</v>
      </c>
      <c r="C275" s="671"/>
      <c r="D275" s="672">
        <v>0</v>
      </c>
      <c r="E275" s="494"/>
      <c r="F275" s="494"/>
      <c r="G275" s="494"/>
      <c r="H275" s="494"/>
      <c r="K275" s="494"/>
      <c r="L275" s="494"/>
    </row>
    <row r="276" spans="2:12" ht="13.5" thickBot="1">
      <c r="B276" s="557" t="s">
        <v>708</v>
      </c>
      <c r="C276" s="616"/>
      <c r="D276" s="668">
        <v>0</v>
      </c>
      <c r="E276" s="494"/>
      <c r="F276" s="494"/>
      <c r="G276" s="494"/>
      <c r="H276" s="494"/>
      <c r="K276" s="494"/>
      <c r="L276" s="494"/>
    </row>
    <row r="277" spans="2:12" ht="15" customHeight="1" thickBot="1">
      <c r="B277" s="669" t="s">
        <v>870</v>
      </c>
      <c r="C277" s="650"/>
      <c r="D277" s="999">
        <f>SUBTOTAL(9,D275:D276)</f>
        <v>0</v>
      </c>
      <c r="E277" s="494"/>
      <c r="F277" s="494"/>
      <c r="G277" s="494"/>
      <c r="H277" s="494"/>
      <c r="K277" s="494"/>
      <c r="L277" s="494"/>
    </row>
    <row r="278" spans="2:12" ht="12.75">
      <c r="B278" s="673" t="s">
        <v>738</v>
      </c>
      <c r="C278" s="674"/>
      <c r="D278" s="674"/>
      <c r="E278" s="674"/>
      <c r="F278" s="674"/>
      <c r="G278" s="674"/>
      <c r="H278" s="674"/>
      <c r="I278" s="674"/>
      <c r="J278" s="674"/>
      <c r="K278" s="494"/>
      <c r="L278" s="494"/>
    </row>
    <row r="279" spans="2:12" ht="12.75">
      <c r="B279" s="505" t="s">
        <v>739</v>
      </c>
      <c r="C279" s="494"/>
      <c r="D279" s="494"/>
      <c r="E279" s="494"/>
      <c r="F279" s="494"/>
      <c r="G279" s="494"/>
      <c r="H279" s="494"/>
      <c r="K279" s="494"/>
      <c r="L279" s="494"/>
    </row>
    <row r="280" spans="2:12" ht="12.75">
      <c r="B280" s="675" t="s">
        <v>740</v>
      </c>
      <c r="C280" s="494"/>
      <c r="D280" s="494"/>
      <c r="E280" s="494"/>
      <c r="F280" s="494"/>
      <c r="G280" s="494"/>
      <c r="H280" s="494"/>
      <c r="K280" s="494"/>
      <c r="L280" s="494"/>
    </row>
    <row r="281" spans="2:12" ht="13.5" thickBot="1">
      <c r="B281" s="675"/>
      <c r="C281" s="494"/>
      <c r="D281" s="494"/>
      <c r="E281" s="494"/>
      <c r="F281" s="494"/>
      <c r="G281" s="494"/>
      <c r="H281" s="494"/>
      <c r="K281" s="494"/>
      <c r="L281" s="494"/>
    </row>
    <row r="282" spans="2:12" ht="12.75">
      <c r="B282" s="611" t="s">
        <v>783</v>
      </c>
      <c r="C282" s="613"/>
      <c r="D282" s="663"/>
      <c r="E282" s="494"/>
      <c r="F282" s="494"/>
      <c r="G282" s="494"/>
      <c r="H282" s="494"/>
      <c r="K282" s="494"/>
      <c r="L282" s="494"/>
    </row>
    <row r="283" spans="2:12" ht="39" thickBot="1">
      <c r="B283" s="676" t="s">
        <v>1496</v>
      </c>
      <c r="C283" s="619"/>
      <c r="D283" s="665" t="s">
        <v>389</v>
      </c>
      <c r="E283" s="494"/>
      <c r="F283" s="494"/>
      <c r="G283" s="494"/>
      <c r="H283" s="494"/>
      <c r="K283" s="494"/>
      <c r="L283" s="494"/>
    </row>
    <row r="284" spans="2:12" ht="12.75">
      <c r="B284" s="666" t="s">
        <v>744</v>
      </c>
      <c r="C284" s="616"/>
      <c r="D284" s="667">
        <v>0</v>
      </c>
      <c r="E284" s="494"/>
      <c r="F284" s="494"/>
      <c r="G284" s="494"/>
      <c r="H284" s="494"/>
      <c r="K284" s="494"/>
      <c r="L284" s="494"/>
    </row>
    <row r="285" spans="2:12" ht="12.75">
      <c r="B285" s="557" t="s">
        <v>862</v>
      </c>
      <c r="C285" s="616"/>
      <c r="D285" s="668">
        <v>0</v>
      </c>
      <c r="E285" s="494"/>
      <c r="F285" s="494"/>
      <c r="G285" s="494"/>
      <c r="H285" s="494"/>
      <c r="K285" s="494"/>
      <c r="L285" s="494"/>
    </row>
    <row r="286" spans="2:12" ht="12.75">
      <c r="B286" s="557" t="s">
        <v>709</v>
      </c>
      <c r="C286" s="616"/>
      <c r="D286" s="668">
        <v>0</v>
      </c>
      <c r="E286" s="494"/>
      <c r="F286" s="494"/>
      <c r="G286" s="494"/>
      <c r="H286" s="494"/>
      <c r="K286" s="494"/>
      <c r="L286" s="494"/>
    </row>
    <row r="287" spans="2:12" ht="12.75">
      <c r="B287" s="557" t="s">
        <v>779</v>
      </c>
      <c r="C287" s="616"/>
      <c r="D287" s="668">
        <v>0</v>
      </c>
      <c r="E287" s="494"/>
      <c r="F287" s="494"/>
      <c r="G287" s="494"/>
      <c r="H287" s="494"/>
      <c r="K287" s="494"/>
      <c r="L287" s="494"/>
    </row>
    <row r="288" spans="2:12" ht="12.75">
      <c r="B288" s="557" t="s">
        <v>780</v>
      </c>
      <c r="C288" s="616"/>
      <c r="D288" s="668">
        <v>0</v>
      </c>
      <c r="E288" s="494"/>
      <c r="F288" s="494"/>
      <c r="G288" s="494"/>
      <c r="H288" s="494"/>
      <c r="K288" s="494"/>
      <c r="L288" s="494"/>
    </row>
    <row r="289" spans="2:12" ht="12.75">
      <c r="B289" s="557" t="s">
        <v>863</v>
      </c>
      <c r="C289" s="616"/>
      <c r="D289" s="668">
        <v>0</v>
      </c>
      <c r="E289" s="494"/>
      <c r="F289" s="494"/>
      <c r="G289" s="494"/>
      <c r="H289" s="494"/>
      <c r="K289" s="494"/>
      <c r="L289" s="494"/>
    </row>
    <row r="290" spans="2:12" ht="12.75">
      <c r="B290" s="557" t="s">
        <v>706</v>
      </c>
      <c r="C290" s="616"/>
      <c r="D290" s="668">
        <v>0</v>
      </c>
      <c r="E290" s="494"/>
      <c r="F290" s="494"/>
      <c r="G290" s="494"/>
      <c r="H290" s="494"/>
      <c r="K290" s="494"/>
      <c r="L290" s="494"/>
    </row>
    <row r="291" spans="2:12" ht="13.5" thickBot="1">
      <c r="B291" s="557" t="s">
        <v>710</v>
      </c>
      <c r="C291" s="616"/>
      <c r="D291" s="668">
        <v>0</v>
      </c>
      <c r="E291" s="494"/>
      <c r="F291" s="494"/>
      <c r="G291" s="494"/>
      <c r="H291" s="494"/>
      <c r="K291" s="494"/>
      <c r="L291" s="494"/>
    </row>
    <row r="292" spans="2:12" ht="13.5" thickBot="1">
      <c r="B292" s="669" t="s">
        <v>870</v>
      </c>
      <c r="C292" s="650"/>
      <c r="D292" s="999">
        <f>SUBTOTAL(9,D284:D291)</f>
        <v>0</v>
      </c>
      <c r="E292" s="494"/>
      <c r="F292" s="494"/>
      <c r="G292" s="494"/>
      <c r="H292" s="494"/>
      <c r="K292" s="494"/>
      <c r="L292" s="494"/>
    </row>
    <row r="293" spans="2:12" ht="12.75">
      <c r="B293" s="670" t="s">
        <v>707</v>
      </c>
      <c r="C293" s="671"/>
      <c r="D293" s="672">
        <v>0</v>
      </c>
      <c r="E293" s="494"/>
      <c r="F293" s="494"/>
      <c r="G293" s="494"/>
      <c r="H293" s="494"/>
      <c r="K293" s="494"/>
      <c r="L293" s="494"/>
    </row>
    <row r="294" spans="2:12" ht="13.5" thickBot="1">
      <c r="B294" s="557" t="s">
        <v>708</v>
      </c>
      <c r="C294" s="616"/>
      <c r="D294" s="668">
        <v>0</v>
      </c>
      <c r="E294" s="494"/>
      <c r="F294" s="494"/>
      <c r="G294" s="494"/>
      <c r="H294" s="494"/>
      <c r="K294" s="494"/>
      <c r="L294" s="494"/>
    </row>
    <row r="295" spans="2:12" ht="13.5" thickBot="1">
      <c r="B295" s="669" t="s">
        <v>870</v>
      </c>
      <c r="C295" s="650"/>
      <c r="D295" s="999">
        <f>SUBTOTAL(9,D293:D294)</f>
        <v>0</v>
      </c>
      <c r="E295" s="494"/>
      <c r="F295" s="494"/>
      <c r="G295" s="494"/>
      <c r="H295" s="494"/>
      <c r="K295" s="494"/>
      <c r="L295" s="494"/>
    </row>
    <row r="296" spans="2:12" ht="12.75">
      <c r="B296" s="673" t="s">
        <v>738</v>
      </c>
      <c r="C296" s="516"/>
      <c r="D296" s="517"/>
      <c r="E296" s="494"/>
      <c r="F296" s="494"/>
      <c r="G296" s="494"/>
      <c r="H296" s="494"/>
      <c r="K296" s="494"/>
      <c r="L296" s="494"/>
    </row>
    <row r="297" spans="2:12" ht="12.75">
      <c r="B297" s="505" t="s">
        <v>739</v>
      </c>
      <c r="C297" s="517"/>
      <c r="D297" s="494"/>
      <c r="E297" s="494"/>
      <c r="F297" s="494"/>
      <c r="G297" s="494"/>
      <c r="H297" s="494"/>
      <c r="K297" s="494"/>
      <c r="L297" s="494"/>
    </row>
    <row r="298" spans="2:12" ht="12.75">
      <c r="B298" s="675" t="s">
        <v>740</v>
      </c>
      <c r="C298" s="494"/>
      <c r="D298" s="494"/>
      <c r="E298" s="494"/>
      <c r="F298" s="494"/>
      <c r="G298" s="494"/>
      <c r="H298" s="494"/>
      <c r="K298" s="494"/>
      <c r="L298" s="494"/>
    </row>
    <row r="299" spans="2:12" ht="13.5" thickBot="1">
      <c r="B299" s="675"/>
      <c r="C299" s="494"/>
      <c r="D299" s="494"/>
      <c r="E299" s="494"/>
      <c r="F299" s="494"/>
      <c r="G299" s="494"/>
      <c r="H299" s="494"/>
      <c r="K299" s="494"/>
      <c r="L299" s="494"/>
    </row>
    <row r="300" spans="2:12" ht="12.75">
      <c r="B300" s="611" t="s">
        <v>782</v>
      </c>
      <c r="C300" s="613"/>
      <c r="D300" s="663"/>
      <c r="E300" s="494"/>
      <c r="F300" s="494"/>
      <c r="G300" s="494"/>
      <c r="H300" s="494"/>
      <c r="K300" s="494"/>
      <c r="L300" s="494"/>
    </row>
    <row r="301" spans="2:12" ht="64.5" customHeight="1" thickBot="1">
      <c r="B301" s="1457" t="s">
        <v>1497</v>
      </c>
      <c r="C301" s="1458"/>
      <c r="D301" s="665" t="s">
        <v>389</v>
      </c>
      <c r="E301" s="494"/>
      <c r="F301" s="494"/>
      <c r="G301" s="494"/>
      <c r="H301" s="494"/>
      <c r="I301" s="462" t="s">
        <v>167</v>
      </c>
      <c r="K301" s="494"/>
      <c r="L301" s="494"/>
    </row>
    <row r="302" spans="2:12" ht="12.75">
      <c r="B302" s="666" t="s">
        <v>744</v>
      </c>
      <c r="C302" s="616"/>
      <c r="D302" s="667">
        <v>0</v>
      </c>
      <c r="E302" s="494"/>
      <c r="F302" s="494"/>
      <c r="G302" s="494"/>
      <c r="H302" s="494"/>
      <c r="K302" s="494"/>
      <c r="L302" s="494"/>
    </row>
    <row r="303" spans="2:12" ht="12.75">
      <c r="B303" s="557" t="s">
        <v>862</v>
      </c>
      <c r="C303" s="616"/>
      <c r="D303" s="668">
        <v>0</v>
      </c>
      <c r="E303" s="494"/>
      <c r="F303" s="494"/>
      <c r="G303" s="494"/>
      <c r="H303" s="494"/>
      <c r="K303" s="494"/>
      <c r="L303" s="494"/>
    </row>
    <row r="304" spans="2:12" ht="12.75">
      <c r="B304" s="557" t="s">
        <v>709</v>
      </c>
      <c r="C304" s="616"/>
      <c r="D304" s="668">
        <v>0</v>
      </c>
      <c r="E304" s="494"/>
      <c r="F304" s="494"/>
      <c r="G304" s="494"/>
      <c r="H304" s="494"/>
      <c r="K304" s="494"/>
      <c r="L304" s="494"/>
    </row>
    <row r="305" spans="1:12" ht="12.75">
      <c r="B305" s="557" t="s">
        <v>779</v>
      </c>
      <c r="C305" s="616"/>
      <c r="D305" s="668">
        <v>0</v>
      </c>
      <c r="E305" s="494"/>
      <c r="F305" s="494"/>
      <c r="G305" s="494"/>
      <c r="H305" s="494"/>
      <c r="K305" s="494"/>
      <c r="L305" s="494"/>
    </row>
    <row r="306" spans="1:12" ht="12.75">
      <c r="B306" s="557" t="s">
        <v>780</v>
      </c>
      <c r="C306" s="616"/>
      <c r="D306" s="668">
        <v>0</v>
      </c>
      <c r="E306" s="494"/>
      <c r="F306" s="494"/>
      <c r="G306" s="494"/>
      <c r="H306" s="494"/>
      <c r="K306" s="494"/>
      <c r="L306" s="494"/>
    </row>
    <row r="307" spans="1:12" ht="12.75">
      <c r="B307" s="557" t="s">
        <v>863</v>
      </c>
      <c r="C307" s="616"/>
      <c r="D307" s="668">
        <v>0</v>
      </c>
      <c r="E307" s="494"/>
      <c r="F307" s="494"/>
      <c r="G307" s="494"/>
      <c r="H307" s="494"/>
      <c r="K307" s="494"/>
      <c r="L307" s="494"/>
    </row>
    <row r="308" spans="1:12" ht="12.75">
      <c r="B308" s="557" t="s">
        <v>706</v>
      </c>
      <c r="C308" s="616"/>
      <c r="D308" s="668">
        <v>0</v>
      </c>
      <c r="E308" s="494"/>
      <c r="F308" s="494"/>
      <c r="G308" s="494"/>
      <c r="H308" s="494"/>
      <c r="K308" s="494"/>
      <c r="L308" s="494"/>
    </row>
    <row r="309" spans="1:12" ht="13.5" thickBot="1">
      <c r="B309" s="557" t="s">
        <v>710</v>
      </c>
      <c r="C309" s="616"/>
      <c r="D309" s="668">
        <v>0</v>
      </c>
      <c r="E309" s="494"/>
      <c r="F309" s="494"/>
      <c r="G309" s="494"/>
      <c r="H309" s="494"/>
      <c r="K309" s="494"/>
      <c r="L309" s="494"/>
    </row>
    <row r="310" spans="1:12" ht="13.5" thickBot="1">
      <c r="B310" s="669" t="s">
        <v>422</v>
      </c>
      <c r="C310" s="650"/>
      <c r="D310" s="999">
        <f>SUBTOTAL(9,D302:D309)</f>
        <v>0</v>
      </c>
      <c r="E310" s="494"/>
      <c r="F310" s="494"/>
      <c r="G310" s="494"/>
      <c r="H310" s="494"/>
      <c r="K310" s="494"/>
      <c r="L310" s="494"/>
    </row>
    <row r="311" spans="1:12" ht="12.75">
      <c r="B311" s="670" t="s">
        <v>707</v>
      </c>
      <c r="C311" s="671"/>
      <c r="D311" s="672">
        <v>0</v>
      </c>
      <c r="E311" s="494"/>
      <c r="F311" s="494"/>
      <c r="G311" s="494"/>
      <c r="H311" s="494"/>
      <c r="K311" s="494"/>
      <c r="L311" s="494"/>
    </row>
    <row r="312" spans="1:12" ht="13.5" thickBot="1">
      <c r="B312" s="557" t="s">
        <v>708</v>
      </c>
      <c r="C312" s="616"/>
      <c r="D312" s="668">
        <v>0</v>
      </c>
      <c r="E312" s="494"/>
      <c r="F312" s="494"/>
      <c r="G312" s="494"/>
      <c r="H312" s="494"/>
      <c r="K312" s="494"/>
      <c r="L312" s="494"/>
    </row>
    <row r="313" spans="1:12" ht="13.5" thickBot="1">
      <c r="B313" s="669" t="s">
        <v>422</v>
      </c>
      <c r="C313" s="650"/>
      <c r="D313" s="999">
        <f>SUBTOTAL(9,D311:D312)</f>
        <v>0</v>
      </c>
      <c r="K313" s="494"/>
      <c r="L313" s="494"/>
    </row>
    <row r="314" spans="1:12" ht="12.75">
      <c r="B314" s="673" t="s">
        <v>738</v>
      </c>
      <c r="C314" s="516"/>
      <c r="D314" s="517"/>
      <c r="K314" s="494"/>
      <c r="L314" s="494"/>
    </row>
    <row r="315" spans="1:12" ht="12.75">
      <c r="B315" s="505" t="s">
        <v>739</v>
      </c>
      <c r="K315" s="494"/>
      <c r="L315" s="494"/>
    </row>
    <row r="316" spans="1:12" ht="12.75">
      <c r="B316" s="675" t="s">
        <v>740</v>
      </c>
      <c r="K316" s="494"/>
      <c r="L316" s="494"/>
    </row>
    <row r="317" spans="1:12" ht="13.5" thickBot="1">
      <c r="A317" s="8"/>
      <c r="L317" s="494"/>
    </row>
    <row r="318" spans="1:12" ht="12.75">
      <c r="A318" s="8"/>
      <c r="B318" s="611" t="s">
        <v>384</v>
      </c>
      <c r="C318" s="612"/>
      <c r="D318" s="612"/>
      <c r="E318" s="612"/>
      <c r="F318" s="612"/>
      <c r="G318" s="677"/>
      <c r="H318" s="678"/>
      <c r="K318" s="564"/>
    </row>
    <row r="319" spans="1:12" ht="12.75">
      <c r="A319" s="8"/>
      <c r="B319" s="492" t="s">
        <v>781</v>
      </c>
      <c r="C319" s="552"/>
      <c r="D319" s="552"/>
      <c r="E319" s="552"/>
      <c r="F319" s="552"/>
      <c r="G319" s="620"/>
      <c r="H319" s="679"/>
      <c r="K319" s="566" t="s">
        <v>389</v>
      </c>
    </row>
    <row r="320" spans="1:12" ht="12.75">
      <c r="A320" s="8"/>
      <c r="B320" s="492" t="s">
        <v>237</v>
      </c>
      <c r="C320" s="552"/>
      <c r="D320" s="552"/>
      <c r="E320" s="552"/>
      <c r="F320" s="552"/>
      <c r="G320" s="620"/>
      <c r="H320" s="679" t="s">
        <v>389</v>
      </c>
      <c r="K320" s="566" t="s">
        <v>881</v>
      </c>
    </row>
    <row r="321" spans="1:12" ht="12.75">
      <c r="A321" s="8"/>
      <c r="B321" s="492" t="s">
        <v>1430</v>
      </c>
      <c r="C321" s="552"/>
      <c r="D321" s="552"/>
      <c r="E321" s="552"/>
      <c r="F321" s="552"/>
      <c r="G321" s="679"/>
      <c r="H321" s="679" t="s">
        <v>404</v>
      </c>
      <c r="K321" s="680" t="s">
        <v>1498</v>
      </c>
    </row>
    <row r="322" spans="1:12" ht="13.5" thickBot="1">
      <c r="A322" s="8"/>
      <c r="B322" s="587" t="s">
        <v>384</v>
      </c>
      <c r="C322" s="503"/>
      <c r="D322" s="503"/>
      <c r="E322" s="503"/>
      <c r="F322" s="503"/>
      <c r="G322" s="621"/>
      <c r="H322" s="681" t="s">
        <v>405</v>
      </c>
      <c r="K322" s="682" t="s">
        <v>385</v>
      </c>
    </row>
    <row r="323" spans="1:12" ht="12.75">
      <c r="A323" s="8"/>
      <c r="B323" s="496" t="s">
        <v>581</v>
      </c>
      <c r="C323" s="477"/>
      <c r="D323" s="477"/>
      <c r="E323" s="477"/>
      <c r="F323" s="477"/>
      <c r="G323" s="477"/>
      <c r="H323" s="574">
        <v>0</v>
      </c>
      <c r="J323" s="1010" t="str">
        <f>IF(K323&lt;=H323,"","Antall pr. 31.12 kan ikke være høyere enn antall hittil i år")</f>
        <v/>
      </c>
      <c r="K323" s="562">
        <v>0</v>
      </c>
    </row>
    <row r="324" spans="1:12" ht="13.5" thickBot="1">
      <c r="B324" s="496" t="s">
        <v>663</v>
      </c>
      <c r="C324" s="477"/>
      <c r="D324" s="477"/>
      <c r="E324" s="477"/>
      <c r="F324" s="477"/>
      <c r="G324" s="477"/>
      <c r="H324" s="562">
        <v>0</v>
      </c>
      <c r="J324" s="1010" t="str">
        <f>IF(K324&lt;=H324,"","Antall pr. 31.12 kan ikke være høyere enn antall hittil i år")</f>
        <v/>
      </c>
      <c r="K324" s="562">
        <v>0</v>
      </c>
    </row>
    <row r="325" spans="1:12" ht="13.5" thickBot="1">
      <c r="B325" s="683" t="s">
        <v>582</v>
      </c>
      <c r="C325" s="499"/>
      <c r="D325" s="499"/>
      <c r="E325" s="499"/>
      <c r="F325" s="499"/>
      <c r="G325" s="499"/>
      <c r="H325" s="639">
        <v>0</v>
      </c>
      <c r="J325" s="684" t="s">
        <v>422</v>
      </c>
      <c r="K325" s="999">
        <f>SUM(K323:K324)</f>
        <v>0</v>
      </c>
    </row>
    <row r="326" spans="1:12" ht="13.5" thickBot="1">
      <c r="E326" s="477"/>
      <c r="F326" s="483" t="s">
        <v>128</v>
      </c>
      <c r="G326" s="1007">
        <f>MAX(H323:H324)</f>
        <v>0</v>
      </c>
      <c r="H326" s="1008" t="str">
        <f>IF(H325&lt;G326,"Antall personer med ett eller flere tilbud må minst være lik antallet i den største kategorien"," ")</f>
        <v xml:space="preserve"> </v>
      </c>
    </row>
    <row r="327" spans="1:12" ht="13.5" thickBot="1">
      <c r="C327" s="477"/>
      <c r="D327" s="477"/>
      <c r="E327" s="477"/>
      <c r="F327" s="516"/>
      <c r="G327" s="1009" t="s">
        <v>128</v>
      </c>
      <c r="H327" s="1008" t="str">
        <f>IF(H325&gt;SUM(H323:H324),"Antall personer med ett eller flere tilbud skal være lik eller lavere enn summen av de to kategoriene foran","")</f>
        <v/>
      </c>
    </row>
    <row r="328" spans="1:12" ht="12.75">
      <c r="B328" s="515" t="s">
        <v>509</v>
      </c>
      <c r="C328" s="477"/>
      <c r="D328" s="477"/>
      <c r="E328" s="477"/>
      <c r="F328" s="516"/>
      <c r="G328" s="516"/>
      <c r="H328" s="477"/>
    </row>
    <row r="329" spans="1:12" ht="12.75">
      <c r="B329" s="515" t="s">
        <v>1431</v>
      </c>
      <c r="C329" s="477"/>
      <c r="D329" s="477"/>
      <c r="E329" s="477"/>
      <c r="F329" s="516"/>
      <c r="G329" s="516"/>
      <c r="H329" s="477"/>
    </row>
    <row r="330" spans="1:12" ht="12.75">
      <c r="B330" s="515" t="s">
        <v>650</v>
      </c>
      <c r="C330" s="477"/>
      <c r="D330" s="477"/>
      <c r="E330" s="477"/>
      <c r="F330" s="516"/>
      <c r="G330" s="516"/>
      <c r="H330" s="477"/>
    </row>
    <row r="331" spans="1:12" ht="12.75">
      <c r="B331" s="515" t="s">
        <v>236</v>
      </c>
      <c r="C331" s="477"/>
      <c r="D331" s="477"/>
      <c r="E331" s="477"/>
      <c r="F331" s="516"/>
      <c r="G331" s="516"/>
      <c r="H331" s="477"/>
    </row>
    <row r="332" spans="1:12" ht="12.75">
      <c r="B332" s="515" t="str">
        <f>"2)  Antall personer som har et tilbud den 31.12. En person kan bare ha ett tilbud på en gitt dato. Tallet må være likt eller lavere "</f>
        <v xml:space="preserve">2)  Antall personer som har et tilbud den 31.12. En person kan bare ha ett tilbud på en gitt dato. Tallet må være likt eller lavere </v>
      </c>
      <c r="C332" s="477"/>
      <c r="D332" s="477"/>
      <c r="E332" s="477"/>
      <c r="F332" s="685"/>
      <c r="G332" s="685"/>
      <c r="H332" s="477"/>
    </row>
    <row r="333" spans="1:12" ht="12.75">
      <c r="B333" s="515" t="s">
        <v>366</v>
      </c>
      <c r="C333" s="477"/>
      <c r="D333" s="477"/>
      <c r="E333" s="477"/>
      <c r="F333" s="685"/>
      <c r="G333" s="685"/>
      <c r="H333" s="477"/>
    </row>
    <row r="334" spans="1:12" ht="12.75">
      <c r="B334" s="660" t="s">
        <v>785</v>
      </c>
      <c r="C334" s="516"/>
      <c r="D334" s="516"/>
      <c r="E334" s="516"/>
      <c r="F334" s="686"/>
      <c r="G334" s="686"/>
      <c r="H334" s="516"/>
      <c r="I334" s="494"/>
      <c r="J334" s="494"/>
      <c r="K334" s="494"/>
      <c r="L334" s="494"/>
    </row>
    <row r="335" spans="1:12" ht="12.75">
      <c r="B335" s="515" t="s">
        <v>510</v>
      </c>
      <c r="H335" s="477"/>
    </row>
    <row r="336" spans="1:12" ht="12.75">
      <c r="B336" s="515" t="s">
        <v>934</v>
      </c>
      <c r="H336" s="477"/>
    </row>
    <row r="337" spans="1:12" ht="13.5" thickBot="1"/>
    <row r="338" spans="1:12" ht="12.75" customHeight="1">
      <c r="A338" s="181" t="s">
        <v>402</v>
      </c>
      <c r="B338" s="193"/>
      <c r="C338" s="192"/>
      <c r="D338" s="192"/>
      <c r="E338" s="188"/>
      <c r="F338" s="188"/>
      <c r="G338" s="8"/>
      <c r="H338" s="8"/>
      <c r="I338" s="8"/>
      <c r="J338" s="8"/>
      <c r="K338" s="8"/>
      <c r="L338" s="8"/>
    </row>
    <row r="339" spans="1:12" ht="12.75" customHeight="1">
      <c r="A339" s="181" t="s">
        <v>402</v>
      </c>
      <c r="B339" s="5" t="s">
        <v>660</v>
      </c>
      <c r="C339" s="4"/>
      <c r="D339" s="4"/>
      <c r="E339" s="13"/>
      <c r="F339" s="265" t="s">
        <v>389</v>
      </c>
      <c r="G339" s="8"/>
      <c r="H339" s="8"/>
      <c r="I339" s="8"/>
      <c r="J339" s="8"/>
      <c r="K339" s="8"/>
      <c r="L339" s="8"/>
    </row>
    <row r="340" spans="1:12" ht="12.75" customHeight="1">
      <c r="A340" s="181" t="s">
        <v>402</v>
      </c>
      <c r="B340" s="5" t="s">
        <v>342</v>
      </c>
      <c r="C340" s="4"/>
      <c r="D340" s="4"/>
      <c r="E340" s="13"/>
      <c r="F340" s="265" t="s">
        <v>343</v>
      </c>
      <c r="G340" s="8"/>
      <c r="H340" s="8"/>
      <c r="I340" s="8"/>
      <c r="J340" s="8"/>
      <c r="K340" s="8"/>
      <c r="L340" s="8"/>
    </row>
    <row r="341" spans="1:12" ht="13.5" customHeight="1" thickBot="1">
      <c r="A341" s="181" t="s">
        <v>402</v>
      </c>
      <c r="B341" s="446" t="s">
        <v>1205</v>
      </c>
      <c r="C341" s="182"/>
      <c r="D341" s="182"/>
      <c r="E341" s="190"/>
      <c r="F341" s="266" t="s">
        <v>405</v>
      </c>
      <c r="G341" s="8"/>
      <c r="H341" s="8"/>
      <c r="I341" s="8"/>
      <c r="J341" s="8"/>
      <c r="K341" s="8"/>
      <c r="L341" s="8"/>
    </row>
    <row r="342" spans="1:12" ht="12.75" customHeight="1">
      <c r="A342" s="181" t="s">
        <v>402</v>
      </c>
      <c r="B342" s="178" t="s">
        <v>378</v>
      </c>
      <c r="C342" s="62"/>
      <c r="D342" s="62"/>
      <c r="E342" s="189"/>
      <c r="F342" s="189">
        <v>0</v>
      </c>
      <c r="G342" s="8"/>
      <c r="H342" s="8"/>
      <c r="I342" s="8"/>
      <c r="J342" s="8"/>
      <c r="K342" s="8"/>
      <c r="L342" s="8"/>
    </row>
    <row r="343" spans="1:12" ht="12.75" customHeight="1">
      <c r="A343" s="181" t="s">
        <v>402</v>
      </c>
      <c r="B343" s="178" t="s">
        <v>379</v>
      </c>
      <c r="C343" s="62"/>
      <c r="D343" s="62"/>
      <c r="E343" s="189"/>
      <c r="F343" s="189">
        <v>0</v>
      </c>
      <c r="G343" s="8"/>
      <c r="H343" s="8"/>
      <c r="I343" s="8"/>
      <c r="J343" s="8"/>
      <c r="K343" s="8"/>
      <c r="L343" s="8"/>
    </row>
    <row r="344" spans="1:12" ht="12.75" customHeight="1">
      <c r="A344" s="181" t="s">
        <v>402</v>
      </c>
      <c r="B344" s="178" t="s">
        <v>344</v>
      </c>
      <c r="C344" s="62"/>
      <c r="D344" s="62"/>
      <c r="E344" s="189"/>
      <c r="F344" s="189">
        <v>0</v>
      </c>
      <c r="G344" s="8"/>
      <c r="H344" s="8"/>
      <c r="I344" s="8"/>
      <c r="J344" s="8"/>
      <c r="K344" s="8"/>
      <c r="L344" s="8"/>
    </row>
    <row r="345" spans="1:12" ht="12.75" customHeight="1">
      <c r="A345" s="181" t="s">
        <v>402</v>
      </c>
      <c r="B345" s="178" t="s">
        <v>842</v>
      </c>
      <c r="C345" s="62"/>
      <c r="D345" s="62"/>
      <c r="E345" s="189"/>
      <c r="F345" s="189">
        <v>0</v>
      </c>
      <c r="G345" s="8"/>
      <c r="H345" s="8"/>
      <c r="I345" s="8"/>
      <c r="J345" s="8"/>
      <c r="K345" s="8"/>
      <c r="L345" s="8"/>
    </row>
    <row r="346" spans="1:12" ht="12.75" customHeight="1">
      <c r="A346" s="181" t="s">
        <v>402</v>
      </c>
      <c r="B346" s="178" t="s">
        <v>843</v>
      </c>
      <c r="C346" s="62"/>
      <c r="D346" s="62"/>
      <c r="E346" s="189"/>
      <c r="F346" s="189">
        <v>0</v>
      </c>
      <c r="G346" s="8"/>
      <c r="H346" s="8"/>
      <c r="I346" s="8"/>
      <c r="J346" s="8"/>
      <c r="K346" s="8"/>
      <c r="L346" s="8"/>
    </row>
    <row r="347" spans="1:12" ht="13.5" customHeight="1" thickBot="1">
      <c r="A347" s="181" t="s">
        <v>402</v>
      </c>
      <c r="B347" s="176" t="s">
        <v>844</v>
      </c>
      <c r="C347" s="182"/>
      <c r="D347" s="182"/>
      <c r="E347" s="190"/>
      <c r="F347" s="190">
        <v>0</v>
      </c>
      <c r="G347" s="8"/>
      <c r="H347" s="8"/>
      <c r="I347" s="8"/>
      <c r="J347" s="8"/>
      <c r="K347" s="8"/>
      <c r="L347" s="8"/>
    </row>
    <row r="348" spans="1:12" ht="12.75" customHeight="1">
      <c r="A348" s="181" t="s">
        <v>402</v>
      </c>
      <c r="B348" s="20" t="s">
        <v>584</v>
      </c>
      <c r="C348" s="62"/>
      <c r="D348" s="62"/>
      <c r="E348" s="62"/>
      <c r="F348" s="62"/>
      <c r="G348" s="8"/>
      <c r="H348" s="8"/>
      <c r="I348" s="8"/>
      <c r="J348" s="8"/>
      <c r="K348" s="8"/>
      <c r="L348" s="8"/>
    </row>
    <row r="349" spans="1:12" ht="12.75" customHeight="1">
      <c r="A349" s="181" t="s">
        <v>402</v>
      </c>
      <c r="B349" s="20" t="s">
        <v>609</v>
      </c>
      <c r="C349" s="62"/>
      <c r="D349" s="62"/>
      <c r="E349" s="62"/>
      <c r="F349" s="62"/>
      <c r="G349" s="8"/>
      <c r="H349" s="8"/>
      <c r="I349" s="8"/>
      <c r="J349" s="8"/>
      <c r="K349" s="8"/>
      <c r="L349" s="8"/>
    </row>
    <row r="350" spans="1:12" ht="12.75" customHeight="1">
      <c r="A350" s="181" t="s">
        <v>402</v>
      </c>
      <c r="B350" s="320" t="s">
        <v>845</v>
      </c>
      <c r="C350" s="62"/>
      <c r="D350" s="62"/>
      <c r="E350" s="62"/>
      <c r="F350" s="62"/>
      <c r="G350" s="8"/>
      <c r="H350" s="8"/>
      <c r="I350" s="8"/>
      <c r="J350" s="8"/>
      <c r="K350" s="8"/>
      <c r="L350" s="8"/>
    </row>
    <row r="351" spans="1:12" ht="12.75" customHeight="1" thickBot="1">
      <c r="A351" s="181" t="s">
        <v>402</v>
      </c>
      <c r="B351" s="8"/>
      <c r="C351" s="62"/>
      <c r="D351" s="62"/>
      <c r="E351" s="62"/>
      <c r="F351" s="62"/>
      <c r="G351" s="8"/>
      <c r="H351" s="8"/>
      <c r="I351" s="8"/>
      <c r="J351" s="8"/>
      <c r="K351" s="8"/>
      <c r="L351" s="8"/>
    </row>
    <row r="352" spans="1:12" ht="12.75" customHeight="1">
      <c r="A352" s="181" t="s">
        <v>402</v>
      </c>
      <c r="B352" s="244"/>
      <c r="C352" s="245"/>
      <c r="D352" s="245"/>
      <c r="E352" s="258"/>
      <c r="F352" s="258"/>
      <c r="G352" s="8"/>
      <c r="H352" s="8"/>
      <c r="I352" s="8"/>
      <c r="J352" s="8"/>
      <c r="K352" s="8"/>
      <c r="L352" s="8"/>
    </row>
    <row r="353" spans="1:12" ht="12.75" customHeight="1">
      <c r="A353" s="181" t="s">
        <v>402</v>
      </c>
      <c r="B353" s="445" t="s">
        <v>1204</v>
      </c>
      <c r="C353" s="36"/>
      <c r="D353" s="36"/>
      <c r="E353" s="262"/>
      <c r="F353" s="441" t="s">
        <v>389</v>
      </c>
      <c r="G353" s="8"/>
      <c r="H353" s="8"/>
      <c r="I353" s="8"/>
      <c r="J353" s="8"/>
      <c r="K353" s="8"/>
      <c r="L353" s="8"/>
    </row>
    <row r="354" spans="1:12" ht="12.75" customHeight="1">
      <c r="A354" s="181" t="s">
        <v>402</v>
      </c>
      <c r="B354" s="445" t="s">
        <v>342</v>
      </c>
      <c r="C354" s="36"/>
      <c r="D354" s="36"/>
      <c r="E354" s="262"/>
      <c r="F354" s="441" t="s">
        <v>343</v>
      </c>
      <c r="G354" s="8"/>
      <c r="H354" s="8"/>
      <c r="I354" s="8"/>
      <c r="J354" s="8"/>
      <c r="K354" s="8"/>
      <c r="L354" s="8"/>
    </row>
    <row r="355" spans="1:12" ht="12.75" customHeight="1" thickBot="1">
      <c r="A355" s="181" t="s">
        <v>402</v>
      </c>
      <c r="B355" s="446" t="s">
        <v>1203</v>
      </c>
      <c r="C355" s="442"/>
      <c r="D355" s="442"/>
      <c r="E355" s="260"/>
      <c r="F355" s="443" t="s">
        <v>405</v>
      </c>
      <c r="G355" s="8"/>
      <c r="H355" s="8"/>
      <c r="I355" s="8"/>
      <c r="J355" s="8"/>
      <c r="K355" s="8"/>
      <c r="L355" s="8"/>
    </row>
    <row r="356" spans="1:12" ht="12.75" customHeight="1">
      <c r="A356" s="181" t="s">
        <v>402</v>
      </c>
      <c r="B356" s="185" t="s">
        <v>378</v>
      </c>
      <c r="C356" s="204"/>
      <c r="D356" s="204"/>
      <c r="E356" s="259"/>
      <c r="F356" s="259">
        <v>0</v>
      </c>
      <c r="G356" s="8"/>
      <c r="H356" s="8"/>
      <c r="I356" s="8"/>
      <c r="J356" s="8"/>
      <c r="K356" s="8"/>
      <c r="L356" s="8"/>
    </row>
    <row r="357" spans="1:12" ht="12.75" customHeight="1">
      <c r="A357" s="181" t="s">
        <v>402</v>
      </c>
      <c r="B357" s="185" t="s">
        <v>379</v>
      </c>
      <c r="C357" s="204"/>
      <c r="D357" s="204"/>
      <c r="E357" s="259"/>
      <c r="F357" s="259">
        <v>0</v>
      </c>
      <c r="G357" s="8"/>
      <c r="H357" s="8"/>
      <c r="I357" s="8"/>
      <c r="J357" s="8"/>
      <c r="K357" s="8"/>
      <c r="L357" s="8"/>
    </row>
    <row r="358" spans="1:12" ht="12.75" customHeight="1">
      <c r="A358" s="181" t="s">
        <v>402</v>
      </c>
      <c r="B358" s="185" t="s">
        <v>344</v>
      </c>
      <c r="C358" s="204"/>
      <c r="D358" s="204"/>
      <c r="E358" s="259"/>
      <c r="F358" s="259">
        <v>0</v>
      </c>
      <c r="G358" s="8"/>
      <c r="H358" s="8"/>
      <c r="I358" s="8"/>
      <c r="J358" s="8"/>
      <c r="K358" s="8"/>
      <c r="L358" s="8"/>
    </row>
    <row r="359" spans="1:12" ht="12.75" customHeight="1">
      <c r="A359" s="181" t="s">
        <v>402</v>
      </c>
      <c r="B359" s="185" t="s">
        <v>842</v>
      </c>
      <c r="C359" s="204"/>
      <c r="D359" s="204"/>
      <c r="E359" s="259"/>
      <c r="F359" s="259">
        <v>0</v>
      </c>
      <c r="G359" s="8"/>
      <c r="H359" s="8"/>
      <c r="I359" s="8"/>
      <c r="J359" s="8"/>
      <c r="K359" s="8"/>
      <c r="L359" s="8"/>
    </row>
    <row r="360" spans="1:12" ht="12.75" customHeight="1">
      <c r="A360" s="181" t="s">
        <v>402</v>
      </c>
      <c r="B360" s="185" t="s">
        <v>843</v>
      </c>
      <c r="C360" s="204"/>
      <c r="D360" s="204"/>
      <c r="E360" s="259"/>
      <c r="F360" s="259">
        <v>0</v>
      </c>
      <c r="G360" s="8"/>
      <c r="H360" s="8"/>
      <c r="I360" s="8"/>
      <c r="J360" s="8"/>
      <c r="K360" s="8"/>
      <c r="L360" s="8"/>
    </row>
    <row r="361" spans="1:12" ht="12.75" customHeight="1" thickBot="1">
      <c r="A361" s="181" t="s">
        <v>402</v>
      </c>
      <c r="B361" s="444" t="s">
        <v>844</v>
      </c>
      <c r="C361" s="442"/>
      <c r="D361" s="442"/>
      <c r="E361" s="260"/>
      <c r="F361" s="260">
        <v>0</v>
      </c>
      <c r="G361" s="8"/>
      <c r="H361" s="8"/>
      <c r="I361" s="8"/>
      <c r="J361" s="8"/>
      <c r="K361" s="8"/>
      <c r="L361" s="8"/>
    </row>
    <row r="362" spans="1:12" ht="12.75" customHeight="1">
      <c r="A362" s="181" t="s">
        <v>402</v>
      </c>
      <c r="B362" s="42" t="s">
        <v>584</v>
      </c>
      <c r="C362" s="204"/>
      <c r="D362" s="204"/>
      <c r="E362" s="204"/>
      <c r="F362" s="204"/>
      <c r="G362" s="8"/>
      <c r="H362" s="8"/>
      <c r="I362" s="8"/>
      <c r="J362" s="8"/>
      <c r="K362" s="8"/>
      <c r="L362" s="8"/>
    </row>
    <row r="363" spans="1:12" ht="12.75" customHeight="1">
      <c r="A363" s="181" t="s">
        <v>402</v>
      </c>
      <c r="B363" s="42" t="s">
        <v>609</v>
      </c>
      <c r="C363" s="204"/>
      <c r="D363" s="204"/>
      <c r="E363" s="204"/>
      <c r="F363" s="204"/>
      <c r="G363" s="8"/>
      <c r="H363" s="8"/>
      <c r="I363" s="8"/>
      <c r="J363" s="8"/>
      <c r="K363" s="8"/>
      <c r="L363" s="8"/>
    </row>
    <row r="364" spans="1:12" ht="12.75" customHeight="1" thickBot="1">
      <c r="A364" s="181" t="s">
        <v>402</v>
      </c>
      <c r="B364" s="160"/>
      <c r="C364" s="62"/>
      <c r="D364" s="62"/>
      <c r="E364" s="62"/>
      <c r="F364" s="62"/>
      <c r="G364" s="8"/>
      <c r="H364" s="8"/>
      <c r="I364" s="8"/>
      <c r="J364" s="8"/>
      <c r="K364" s="8"/>
      <c r="L364" s="8"/>
    </row>
    <row r="365" spans="1:12" ht="12.75" customHeight="1">
      <c r="A365" s="181" t="s">
        <v>402</v>
      </c>
      <c r="B365" s="9" t="s">
        <v>661</v>
      </c>
      <c r="C365" s="192"/>
      <c r="D365" s="192"/>
      <c r="E365" s="192"/>
      <c r="F365" s="192"/>
      <c r="G365" s="192"/>
      <c r="H365" s="192"/>
      <c r="I365" s="19" t="s">
        <v>389</v>
      </c>
      <c r="J365" s="8"/>
      <c r="K365" s="8"/>
      <c r="L365" s="8"/>
    </row>
    <row r="366" spans="1:12" ht="13.5" customHeight="1" thickBot="1">
      <c r="A366" s="181" t="s">
        <v>402</v>
      </c>
      <c r="B366" s="10" t="s">
        <v>406</v>
      </c>
      <c r="C366" s="12"/>
      <c r="D366" s="12"/>
      <c r="E366" s="12"/>
      <c r="F366" s="182"/>
      <c r="G366" s="182"/>
      <c r="H366" s="182"/>
      <c r="I366" s="18" t="s">
        <v>699</v>
      </c>
      <c r="J366" s="8"/>
      <c r="K366" s="8"/>
      <c r="L366" s="8"/>
    </row>
    <row r="367" spans="1:12" ht="13.5" customHeight="1" thickBot="1">
      <c r="A367" s="181" t="s">
        <v>402</v>
      </c>
      <c r="B367" s="176" t="s">
        <v>700</v>
      </c>
      <c r="C367" s="182"/>
      <c r="D367" s="182"/>
      <c r="E367" s="182"/>
      <c r="F367" s="182"/>
      <c r="G367" s="182"/>
      <c r="H367" s="182"/>
      <c r="I367" s="267">
        <v>0</v>
      </c>
      <c r="J367" s="8"/>
      <c r="K367" s="8"/>
      <c r="L367" s="8"/>
    </row>
    <row r="368" spans="1:12" ht="13.5" customHeight="1" thickBot="1">
      <c r="A368" s="181" t="s">
        <v>402</v>
      </c>
      <c r="B368" s="62"/>
      <c r="C368" s="62"/>
      <c r="D368" s="62"/>
      <c r="E368" s="62"/>
      <c r="F368" s="62"/>
      <c r="G368" s="8"/>
      <c r="H368" s="8"/>
      <c r="I368" s="8"/>
      <c r="J368" s="8"/>
      <c r="K368" s="8"/>
      <c r="L368" s="8"/>
    </row>
    <row r="369" spans="1:12" ht="12.75" customHeight="1">
      <c r="A369" s="181" t="s">
        <v>402</v>
      </c>
      <c r="B369" s="193"/>
      <c r="C369" s="192"/>
      <c r="D369" s="192"/>
      <c r="E369" s="192"/>
      <c r="F369" s="192"/>
      <c r="G369" s="192"/>
      <c r="H369" s="192"/>
      <c r="I369" s="188"/>
      <c r="J369" s="188"/>
      <c r="K369" s="8"/>
      <c r="L369" s="8"/>
    </row>
    <row r="370" spans="1:12" ht="12.75" customHeight="1">
      <c r="A370" s="181" t="s">
        <v>402</v>
      </c>
      <c r="B370" s="5" t="s">
        <v>1082</v>
      </c>
      <c r="C370" s="4"/>
      <c r="D370" s="4"/>
      <c r="E370" s="4"/>
      <c r="F370" s="4"/>
      <c r="G370" s="4"/>
      <c r="H370" s="4"/>
      <c r="I370" s="13"/>
      <c r="J370" s="13" t="s">
        <v>172</v>
      </c>
      <c r="K370" s="8"/>
      <c r="L370" s="8"/>
    </row>
    <row r="371" spans="1:12" ht="13.5" customHeight="1" thickBot="1">
      <c r="A371" s="181" t="s">
        <v>402</v>
      </c>
      <c r="B371" s="5" t="s">
        <v>464</v>
      </c>
      <c r="C371" s="4"/>
      <c r="D371" s="4"/>
      <c r="E371" s="4"/>
      <c r="F371" s="4"/>
      <c r="G371" s="4"/>
      <c r="H371" s="4"/>
      <c r="I371" s="13"/>
      <c r="J371" s="257"/>
      <c r="K371" s="8"/>
      <c r="L371" s="8"/>
    </row>
    <row r="372" spans="1:12" ht="12.75" customHeight="1">
      <c r="A372" s="181" t="s">
        <v>402</v>
      </c>
      <c r="B372" s="193" t="s">
        <v>407</v>
      </c>
      <c r="C372" s="192"/>
      <c r="D372" s="192"/>
      <c r="E372" s="192"/>
      <c r="F372" s="192"/>
      <c r="G372" s="192"/>
      <c r="H372" s="192"/>
      <c r="I372" s="188"/>
      <c r="J372" s="189">
        <v>0</v>
      </c>
      <c r="K372" s="8"/>
      <c r="L372" s="8"/>
    </row>
    <row r="373" spans="1:12" ht="12.75" customHeight="1">
      <c r="A373" s="181" t="s">
        <v>402</v>
      </c>
      <c r="B373" s="178" t="s">
        <v>123</v>
      </c>
      <c r="C373" s="62"/>
      <c r="D373" s="62"/>
      <c r="E373" s="62"/>
      <c r="F373" s="62"/>
      <c r="G373" s="62"/>
      <c r="H373" s="62"/>
      <c r="I373" s="189"/>
      <c r="J373" s="189">
        <v>0</v>
      </c>
      <c r="K373" s="8"/>
      <c r="L373" s="8"/>
    </row>
    <row r="374" spans="1:12" ht="12.75" customHeight="1">
      <c r="A374" s="181" t="s">
        <v>402</v>
      </c>
      <c r="B374" s="178" t="s">
        <v>408</v>
      </c>
      <c r="C374" s="62"/>
      <c r="D374" s="62"/>
      <c r="E374" s="62"/>
      <c r="F374" s="62"/>
      <c r="G374" s="62"/>
      <c r="H374" s="62"/>
      <c r="I374" s="189"/>
      <c r="J374" s="189">
        <v>0</v>
      </c>
      <c r="K374" s="8"/>
      <c r="L374" s="8"/>
    </row>
    <row r="375" spans="1:12" ht="12.75" customHeight="1">
      <c r="A375" s="181" t="s">
        <v>402</v>
      </c>
      <c r="B375" s="178" t="s">
        <v>409</v>
      </c>
      <c r="C375" s="62"/>
      <c r="D375" s="62"/>
      <c r="E375" s="62"/>
      <c r="F375" s="62"/>
      <c r="G375" s="62"/>
      <c r="H375" s="62"/>
      <c r="I375" s="189"/>
      <c r="J375" s="254" t="s">
        <v>676</v>
      </c>
      <c r="K375" s="8"/>
      <c r="L375" s="8"/>
    </row>
    <row r="376" spans="1:12" ht="12.75" customHeight="1">
      <c r="A376" s="181" t="s">
        <v>402</v>
      </c>
      <c r="B376" s="185" t="s">
        <v>465</v>
      </c>
      <c r="C376" s="204"/>
      <c r="D376" s="204"/>
      <c r="E376" s="204"/>
      <c r="F376" s="204"/>
      <c r="G376" s="204"/>
      <c r="H376" s="62"/>
      <c r="I376" s="189"/>
      <c r="J376" s="189">
        <v>0</v>
      </c>
      <c r="K376" s="8"/>
      <c r="L376" s="8"/>
    </row>
    <row r="377" spans="1:12" ht="12.75" customHeight="1">
      <c r="A377" s="181" t="s">
        <v>402</v>
      </c>
      <c r="B377" s="185" t="s">
        <v>466</v>
      </c>
      <c r="C377" s="204"/>
      <c r="D377" s="204"/>
      <c r="E377" s="204"/>
      <c r="F377" s="204"/>
      <c r="G377" s="204"/>
      <c r="H377" s="62"/>
      <c r="I377" s="189"/>
      <c r="J377" s="189">
        <v>0</v>
      </c>
      <c r="K377" s="8"/>
      <c r="L377" s="8"/>
    </row>
    <row r="378" spans="1:12" ht="12.75" customHeight="1">
      <c r="A378" s="181" t="s">
        <v>402</v>
      </c>
      <c r="B378" s="185" t="s">
        <v>467</v>
      </c>
      <c r="C378" s="204"/>
      <c r="D378" s="204"/>
      <c r="E378" s="204"/>
      <c r="F378" s="204"/>
      <c r="G378" s="204"/>
      <c r="H378" s="62"/>
      <c r="I378" s="189"/>
      <c r="J378" s="189">
        <v>0</v>
      </c>
      <c r="K378" s="8"/>
      <c r="L378" s="8"/>
    </row>
    <row r="379" spans="1:12" ht="12.75" customHeight="1">
      <c r="A379" s="181" t="s">
        <v>402</v>
      </c>
      <c r="B379" s="185" t="s">
        <v>468</v>
      </c>
      <c r="C379" s="204"/>
      <c r="D379" s="204"/>
      <c r="E379" s="204"/>
      <c r="F379" s="204"/>
      <c r="G379" s="204"/>
      <c r="H379" s="62"/>
      <c r="I379" s="189"/>
      <c r="J379" s="189">
        <v>0</v>
      </c>
      <c r="K379" s="8"/>
      <c r="L379" s="8"/>
    </row>
    <row r="380" spans="1:12" ht="12.75" customHeight="1">
      <c r="A380" s="181" t="s">
        <v>402</v>
      </c>
      <c r="B380" s="178" t="s">
        <v>124</v>
      </c>
      <c r="C380" s="62"/>
      <c r="D380" s="62"/>
      <c r="E380" s="62"/>
      <c r="F380" s="62"/>
      <c r="G380" s="62"/>
      <c r="H380" s="62"/>
      <c r="I380" s="189"/>
      <c r="J380" s="189">
        <v>0</v>
      </c>
      <c r="K380" s="8"/>
      <c r="L380" s="8"/>
    </row>
    <row r="381" spans="1:12" ht="13.5" customHeight="1" thickBot="1">
      <c r="A381" s="181" t="s">
        <v>402</v>
      </c>
      <c r="B381" s="176" t="s">
        <v>410</v>
      </c>
      <c r="C381" s="182"/>
      <c r="D381" s="182"/>
      <c r="E381" s="182"/>
      <c r="F381" s="182"/>
      <c r="G381" s="182"/>
      <c r="H381" s="182"/>
      <c r="I381" s="190"/>
      <c r="J381" s="186">
        <v>0</v>
      </c>
      <c r="K381" s="8"/>
      <c r="L381" s="8"/>
    </row>
    <row r="382" spans="1:12" ht="12.75" customHeight="1">
      <c r="A382" s="181" t="s">
        <v>402</v>
      </c>
      <c r="B382" s="320" t="s">
        <v>845</v>
      </c>
      <c r="C382" s="62"/>
      <c r="D382" s="62"/>
      <c r="E382" s="62"/>
      <c r="F382" s="62"/>
      <c r="G382" s="8"/>
      <c r="H382" s="8"/>
      <c r="I382" s="8"/>
      <c r="J382" s="8"/>
      <c r="K382" s="8"/>
      <c r="L382" s="8"/>
    </row>
    <row r="383" spans="1:12" ht="12.75" customHeight="1">
      <c r="A383" s="181" t="s">
        <v>402</v>
      </c>
      <c r="B383" s="8"/>
      <c r="C383" s="62"/>
      <c r="D383" s="62"/>
      <c r="E383" s="62"/>
      <c r="F383" s="62"/>
      <c r="G383" s="8"/>
      <c r="H383" s="8"/>
      <c r="I383" s="8"/>
      <c r="J383" s="8"/>
      <c r="K383" s="8"/>
      <c r="L383" s="8"/>
    </row>
    <row r="384" spans="1:12" ht="12.75">
      <c r="B384" s="687"/>
      <c r="C384" s="477"/>
      <c r="D384" s="477"/>
      <c r="E384" s="477"/>
      <c r="F384" s="477"/>
    </row>
    <row r="385" spans="1:12" ht="12.75" customHeight="1">
      <c r="A385" s="181" t="s">
        <v>402</v>
      </c>
      <c r="B385" s="159" t="s">
        <v>1056</v>
      </c>
      <c r="C385" s="161"/>
      <c r="D385" s="161"/>
      <c r="E385" s="161"/>
      <c r="F385" s="161"/>
      <c r="G385" s="161"/>
      <c r="H385" s="161"/>
      <c r="I385" s="167"/>
      <c r="J385" s="62"/>
      <c r="K385" s="62"/>
      <c r="L385" s="62"/>
    </row>
    <row r="386" spans="1:12" ht="15" customHeight="1">
      <c r="A386" s="181" t="s">
        <v>402</v>
      </c>
      <c r="B386" s="372" t="s">
        <v>469</v>
      </c>
      <c r="C386" s="162"/>
      <c r="D386" s="162"/>
      <c r="E386" s="162"/>
      <c r="F386" s="162"/>
      <c r="G386" s="162"/>
      <c r="H386" s="162"/>
      <c r="I386" s="166" t="s">
        <v>389</v>
      </c>
      <c r="J386" s="62"/>
      <c r="K386" s="62"/>
      <c r="L386" s="62"/>
    </row>
    <row r="387" spans="1:12" ht="12.75" customHeight="1">
      <c r="A387" s="181" t="s">
        <v>402</v>
      </c>
      <c r="B387" s="194" t="s">
        <v>192</v>
      </c>
      <c r="C387" s="195"/>
      <c r="D387" s="195"/>
      <c r="E387" s="195"/>
      <c r="F387" s="195"/>
      <c r="G387" s="195"/>
      <c r="H387" s="196"/>
      <c r="I387" s="371">
        <f>SUM(I388:I391)</f>
        <v>0</v>
      </c>
      <c r="J387" s="62"/>
      <c r="K387" s="62"/>
      <c r="L387" s="62"/>
    </row>
    <row r="388" spans="1:12" ht="12.75" customHeight="1">
      <c r="A388" s="181" t="s">
        <v>402</v>
      </c>
      <c r="B388" s="197" t="s">
        <v>459</v>
      </c>
      <c r="C388" s="198"/>
      <c r="D388" s="198"/>
      <c r="E388" s="198"/>
      <c r="F388" s="198"/>
      <c r="G388" s="198"/>
      <c r="H388" s="196"/>
      <c r="I388" s="199">
        <v>0</v>
      </c>
      <c r="J388" s="62"/>
      <c r="K388" s="62"/>
      <c r="L388" s="62"/>
    </row>
    <row r="389" spans="1:12" ht="12.75" customHeight="1">
      <c r="A389" s="181" t="s">
        <v>402</v>
      </c>
      <c r="B389" s="197" t="s">
        <v>1058</v>
      </c>
      <c r="C389" s="198"/>
      <c r="D389" s="198"/>
      <c r="E389" s="198"/>
      <c r="F389" s="198"/>
      <c r="G389" s="198"/>
      <c r="H389" s="196"/>
      <c r="I389" s="199">
        <v>0</v>
      </c>
      <c r="J389" s="62"/>
      <c r="K389" s="62"/>
      <c r="L389" s="62"/>
    </row>
    <row r="390" spans="1:12" ht="12.75" customHeight="1">
      <c r="A390" s="181" t="s">
        <v>402</v>
      </c>
      <c r="B390" s="197" t="s">
        <v>1059</v>
      </c>
      <c r="C390" s="198"/>
      <c r="D390" s="198"/>
      <c r="E390" s="198"/>
      <c r="F390" s="198"/>
      <c r="G390" s="198"/>
      <c r="H390" s="196"/>
      <c r="I390" s="199">
        <v>0</v>
      </c>
      <c r="J390" s="62"/>
      <c r="K390" s="62"/>
      <c r="L390" s="62"/>
    </row>
    <row r="391" spans="1:12" ht="12.75" customHeight="1">
      <c r="A391" s="181" t="s">
        <v>402</v>
      </c>
      <c r="B391" s="197" t="s">
        <v>1060</v>
      </c>
      <c r="C391" s="198"/>
      <c r="D391" s="198"/>
      <c r="E391" s="198"/>
      <c r="F391" s="198"/>
      <c r="G391" s="198"/>
      <c r="H391" s="196"/>
      <c r="I391" s="199">
        <v>0</v>
      </c>
      <c r="J391" s="62"/>
      <c r="K391" s="62"/>
      <c r="L391" s="62"/>
    </row>
    <row r="392" spans="1:12" ht="12.75" customHeight="1">
      <c r="A392" s="181" t="s">
        <v>402</v>
      </c>
      <c r="B392" s="200" t="s">
        <v>196</v>
      </c>
      <c r="C392" s="201"/>
      <c r="D392" s="201"/>
      <c r="E392" s="201"/>
      <c r="F392" s="201"/>
      <c r="G392" s="201"/>
      <c r="H392" s="202"/>
      <c r="I392" s="203">
        <v>0</v>
      </c>
      <c r="J392" s="62"/>
      <c r="K392" s="62"/>
      <c r="L392" s="62"/>
    </row>
    <row r="393" spans="1:12" ht="12.75" customHeight="1">
      <c r="A393" s="181" t="s">
        <v>402</v>
      </c>
      <c r="B393" s="200" t="s">
        <v>193</v>
      </c>
      <c r="C393" s="201"/>
      <c r="D393" s="201"/>
      <c r="E393" s="201"/>
      <c r="F393" s="201"/>
      <c r="G393" s="201"/>
      <c r="H393" s="202"/>
      <c r="I393" s="203">
        <v>0</v>
      </c>
      <c r="J393" s="62"/>
      <c r="K393" s="62"/>
      <c r="L393" s="62"/>
    </row>
    <row r="394" spans="1:12" ht="12.75" customHeight="1">
      <c r="A394" s="181" t="s">
        <v>402</v>
      </c>
      <c r="B394" s="200" t="s">
        <v>194</v>
      </c>
      <c r="C394" s="201"/>
      <c r="D394" s="201"/>
      <c r="E394" s="201"/>
      <c r="F394" s="201"/>
      <c r="G394" s="201"/>
      <c r="H394" s="202"/>
      <c r="I394" s="203">
        <v>0</v>
      </c>
      <c r="J394" s="62"/>
      <c r="K394" s="62"/>
      <c r="L394" s="62"/>
    </row>
    <row r="395" spans="1:12" ht="12.75" customHeight="1">
      <c r="A395" s="181" t="s">
        <v>402</v>
      </c>
      <c r="B395" s="200" t="s">
        <v>195</v>
      </c>
      <c r="C395" s="201"/>
      <c r="D395" s="201"/>
      <c r="E395" s="201"/>
      <c r="F395" s="201"/>
      <c r="G395" s="201"/>
      <c r="H395" s="202"/>
      <c r="I395" s="203">
        <v>0</v>
      </c>
      <c r="J395" s="62"/>
      <c r="K395" s="62"/>
      <c r="L395" s="62"/>
    </row>
    <row r="396" spans="1:12" ht="13.5" thickBot="1">
      <c r="C396" s="516"/>
      <c r="D396" s="516"/>
      <c r="E396" s="516"/>
      <c r="F396" s="516"/>
      <c r="G396" s="494"/>
    </row>
    <row r="397" spans="1:12" ht="39" thickBot="1">
      <c r="B397" s="1455" t="s">
        <v>1499</v>
      </c>
      <c r="C397" s="1456"/>
      <c r="D397" s="1456"/>
      <c r="E397" s="1456"/>
      <c r="F397" s="612"/>
      <c r="G397" s="612"/>
      <c r="H397" s="612"/>
      <c r="I397" s="612"/>
      <c r="J397" s="677"/>
      <c r="K397" s="688" t="str">
        <f>"Antall klienter pr. 31.12."</f>
        <v>Antall klienter pr. 31.12.</v>
      </c>
      <c r="L397" s="494"/>
    </row>
    <row r="398" spans="1:12" ht="12.75">
      <c r="B398" s="582" t="s">
        <v>191</v>
      </c>
      <c r="C398" s="524"/>
      <c r="D398" s="524"/>
      <c r="E398" s="524"/>
      <c r="F398" s="524"/>
      <c r="G398" s="524"/>
      <c r="H398" s="524"/>
      <c r="I398" s="524"/>
      <c r="J398" s="524"/>
      <c r="K398" s="1011">
        <f>SUM(K399:K400)</f>
        <v>0</v>
      </c>
      <c r="L398" s="516"/>
    </row>
    <row r="399" spans="1:12" ht="12.75">
      <c r="B399" s="496" t="s">
        <v>251</v>
      </c>
      <c r="C399" s="477"/>
      <c r="D399" s="477"/>
      <c r="E399" s="477"/>
      <c r="F399" s="477"/>
      <c r="G399" s="477"/>
      <c r="H399" s="477"/>
      <c r="I399" s="477"/>
      <c r="J399" s="477"/>
      <c r="K399" s="668">
        <v>0</v>
      </c>
      <c r="L399" s="516"/>
    </row>
    <row r="400" spans="1:12" ht="12.75">
      <c r="B400" s="496" t="s">
        <v>252</v>
      </c>
      <c r="C400" s="477"/>
      <c r="D400" s="477"/>
      <c r="E400" s="477"/>
      <c r="F400" s="477"/>
      <c r="G400" s="477"/>
      <c r="H400" s="477"/>
      <c r="I400" s="477"/>
      <c r="J400" s="477"/>
      <c r="K400" s="1012">
        <f>SUM(K401:K405)</f>
        <v>0</v>
      </c>
      <c r="L400" s="516"/>
    </row>
    <row r="401" spans="1:13" ht="12.75">
      <c r="B401" s="496" t="s">
        <v>253</v>
      </c>
      <c r="C401" s="477"/>
      <c r="D401" s="477"/>
      <c r="E401" s="477"/>
      <c r="F401" s="477"/>
      <c r="G401" s="477"/>
      <c r="H401" s="477"/>
      <c r="I401" s="477"/>
      <c r="J401" s="477"/>
      <c r="K401" s="562">
        <v>0</v>
      </c>
      <c r="L401" s="516"/>
    </row>
    <row r="402" spans="1:13" ht="12.75">
      <c r="A402" s="8"/>
      <c r="B402" s="496" t="s">
        <v>424</v>
      </c>
      <c r="C402" s="477"/>
      <c r="D402" s="477"/>
      <c r="E402" s="477"/>
      <c r="F402" s="477"/>
      <c r="G402" s="477"/>
      <c r="H402" s="477"/>
      <c r="I402" s="477"/>
      <c r="J402" s="477"/>
      <c r="K402" s="562">
        <v>0</v>
      </c>
      <c r="L402" s="516"/>
    </row>
    <row r="403" spans="1:13" ht="12.75">
      <c r="A403" s="8"/>
      <c r="B403" s="496" t="s">
        <v>425</v>
      </c>
      <c r="C403" s="477"/>
      <c r="D403" s="477"/>
      <c r="E403" s="477"/>
      <c r="F403" s="477"/>
      <c r="G403" s="477"/>
      <c r="H403" s="477"/>
      <c r="I403" s="477"/>
      <c r="J403" s="477"/>
      <c r="K403" s="562">
        <v>0</v>
      </c>
      <c r="L403" s="516"/>
    </row>
    <row r="404" spans="1:13" ht="12.75">
      <c r="A404" s="8"/>
      <c r="B404" s="496" t="s">
        <v>654</v>
      </c>
      <c r="C404" s="477"/>
      <c r="D404" s="477"/>
      <c r="E404" s="477"/>
      <c r="F404" s="477"/>
      <c r="G404" s="477"/>
      <c r="H404" s="477"/>
      <c r="I404" s="477"/>
      <c r="J404" s="477"/>
      <c r="K404" s="562">
        <v>0</v>
      </c>
      <c r="L404" s="516"/>
    </row>
    <row r="405" spans="1:13" ht="13.5" thickBot="1">
      <c r="A405" s="8"/>
      <c r="B405" s="496" t="s">
        <v>655</v>
      </c>
      <c r="C405" s="477"/>
      <c r="D405" s="477"/>
      <c r="E405" s="477"/>
      <c r="F405" s="477"/>
      <c r="G405" s="477"/>
      <c r="H405" s="477"/>
      <c r="I405" s="477"/>
      <c r="J405" s="477"/>
      <c r="K405" s="610">
        <v>0</v>
      </c>
      <c r="L405" s="516"/>
    </row>
    <row r="406" spans="1:13" ht="12.75">
      <c r="A406" s="8"/>
      <c r="B406" s="666" t="s">
        <v>367</v>
      </c>
      <c r="C406" s="524"/>
      <c r="D406" s="524"/>
      <c r="E406" s="524"/>
      <c r="F406" s="524"/>
      <c r="G406" s="524"/>
      <c r="H406" s="524"/>
      <c r="I406" s="524"/>
      <c r="J406" s="524"/>
      <c r="K406" s="667">
        <v>0</v>
      </c>
      <c r="L406" s="516"/>
    </row>
    <row r="407" spans="1:13" ht="13.5" thickBot="1">
      <c r="A407" s="8"/>
      <c r="B407" s="496" t="s">
        <v>330</v>
      </c>
      <c r="C407" s="477"/>
      <c r="D407" s="477"/>
      <c r="E407" s="477"/>
      <c r="F407" s="477"/>
      <c r="G407" s="477"/>
      <c r="H407" s="477"/>
      <c r="I407" s="477"/>
      <c r="J407" s="477"/>
      <c r="K407" s="562">
        <v>0</v>
      </c>
      <c r="L407" s="516"/>
    </row>
    <row r="408" spans="1:13" ht="12.75">
      <c r="A408" s="8"/>
      <c r="B408" s="582" t="s">
        <v>331</v>
      </c>
      <c r="C408" s="524"/>
      <c r="D408" s="524"/>
      <c r="E408" s="524"/>
      <c r="F408" s="524"/>
      <c r="G408" s="524"/>
      <c r="H408" s="524"/>
      <c r="I408" s="524"/>
      <c r="J408" s="613"/>
      <c r="K408" s="613">
        <v>0</v>
      </c>
      <c r="L408" s="516"/>
    </row>
    <row r="409" spans="1:13" ht="12.75">
      <c r="A409" s="8"/>
      <c r="B409" s="496" t="s">
        <v>1285</v>
      </c>
      <c r="C409" s="477"/>
      <c r="D409" s="477"/>
      <c r="E409" s="477"/>
      <c r="F409" s="477"/>
      <c r="G409" s="477"/>
      <c r="H409" s="477"/>
      <c r="I409" s="477"/>
      <c r="J409" s="616"/>
      <c r="K409" s="616">
        <v>0</v>
      </c>
      <c r="L409" s="516"/>
    </row>
    <row r="410" spans="1:13" ht="13.5" thickBot="1">
      <c r="A410" s="8"/>
      <c r="B410" s="608" t="s">
        <v>333</v>
      </c>
      <c r="C410" s="500"/>
      <c r="D410" s="500"/>
      <c r="E410" s="500"/>
      <c r="F410" s="500"/>
      <c r="G410" s="500"/>
      <c r="H410" s="500"/>
      <c r="I410" s="500"/>
      <c r="J410" s="619"/>
      <c r="K410" s="619">
        <v>0</v>
      </c>
      <c r="L410" s="516"/>
    </row>
    <row r="411" spans="1:13" ht="42" customHeight="1">
      <c r="A411" s="8"/>
      <c r="B411" s="1453" t="s">
        <v>334</v>
      </c>
      <c r="C411" s="1453"/>
      <c r="D411" s="1453"/>
      <c r="E411" s="1453"/>
      <c r="F411" s="1453"/>
      <c r="G411" s="1453"/>
      <c r="H411" s="1453"/>
      <c r="I411" s="1453"/>
      <c r="J411" s="1453"/>
      <c r="K411" s="1453"/>
      <c r="L411" s="1453"/>
    </row>
    <row r="412" spans="1:13" ht="12.75" customHeight="1">
      <c r="A412" s="8"/>
      <c r="B412" s="581" t="s">
        <v>784</v>
      </c>
      <c r="H412" s="477"/>
      <c r="J412" s="477"/>
      <c r="L412" s="497"/>
    </row>
    <row r="413" spans="1:13" ht="13.5" thickBot="1">
      <c r="A413" s="8"/>
      <c r="B413" s="494"/>
      <c r="C413" s="494"/>
      <c r="D413" s="494"/>
      <c r="E413" s="494"/>
      <c r="F413" s="494"/>
      <c r="G413" s="494"/>
      <c r="H413" s="516"/>
      <c r="I413" s="494"/>
      <c r="J413" s="494"/>
      <c r="K413" s="494"/>
      <c r="L413" s="494"/>
      <c r="M413" s="165"/>
    </row>
    <row r="414" spans="1:13" s="1203" customFormat="1" ht="26.25" thickBot="1">
      <c r="B414" s="1489" t="s">
        <v>1563</v>
      </c>
      <c r="C414" s="1490"/>
      <c r="D414" s="1490"/>
      <c r="E414" s="1490"/>
      <c r="F414" s="1491"/>
      <c r="G414" s="1384" t="s">
        <v>1557</v>
      </c>
      <c r="H414" s="1384" t="s">
        <v>1567</v>
      </c>
      <c r="I414" s="494"/>
      <c r="J414" s="494"/>
      <c r="K414" s="494"/>
      <c r="L414" s="494"/>
      <c r="M414" s="1239"/>
    </row>
    <row r="415" spans="1:13" s="1203" customFormat="1" ht="12.75">
      <c r="B415" s="1494" t="s">
        <v>1562</v>
      </c>
      <c r="C415" s="1495"/>
      <c r="D415" s="1495"/>
      <c r="E415" s="1495"/>
      <c r="F415" s="1495"/>
      <c r="G415" s="1400">
        <v>0</v>
      </c>
      <c r="H415" s="1401">
        <v>0</v>
      </c>
      <c r="I415" s="494"/>
      <c r="J415" s="494"/>
      <c r="K415" s="494"/>
      <c r="L415" s="494"/>
      <c r="M415" s="1239"/>
    </row>
    <row r="416" spans="1:13" s="1203" customFormat="1" ht="12.75">
      <c r="B416" s="1496" t="s">
        <v>1558</v>
      </c>
      <c r="C416" s="1497"/>
      <c r="D416" s="1497"/>
      <c r="E416" s="1497"/>
      <c r="F416" s="1497"/>
      <c r="G416" s="1402">
        <v>0</v>
      </c>
      <c r="H416" s="460">
        <v>0</v>
      </c>
      <c r="I416" s="494"/>
      <c r="J416" s="494"/>
      <c r="K416" s="494"/>
      <c r="L416" s="494"/>
      <c r="M416" s="1239"/>
    </row>
    <row r="417" spans="1:13" s="1203" customFormat="1" ht="12.75">
      <c r="B417" s="1496" t="s">
        <v>1559</v>
      </c>
      <c r="C417" s="1497"/>
      <c r="D417" s="1497"/>
      <c r="E417" s="1497"/>
      <c r="F417" s="1497"/>
      <c r="G417" s="1402">
        <v>0</v>
      </c>
      <c r="H417" s="460">
        <v>0</v>
      </c>
      <c r="I417" s="494"/>
      <c r="J417" s="494"/>
      <c r="K417" s="494"/>
      <c r="L417" s="494"/>
      <c r="M417" s="1239"/>
    </row>
    <row r="418" spans="1:13" s="1203" customFormat="1" ht="13.5" thickBot="1">
      <c r="B418" s="1492" t="s">
        <v>1568</v>
      </c>
      <c r="C418" s="1493"/>
      <c r="D418" s="1493"/>
      <c r="E418" s="1493"/>
      <c r="F418" s="1493"/>
      <c r="G418" s="1403">
        <v>0</v>
      </c>
      <c r="H418" s="1404">
        <v>0</v>
      </c>
      <c r="I418" s="494"/>
      <c r="J418" s="494"/>
      <c r="K418" s="494"/>
      <c r="L418" s="494"/>
      <c r="M418" s="1239"/>
    </row>
    <row r="419" spans="1:13" s="1203" customFormat="1" ht="12.75">
      <c r="B419" s="515" t="s">
        <v>1564</v>
      </c>
      <c r="C419" s="1119"/>
      <c r="D419" s="1119"/>
      <c r="E419" s="1119"/>
      <c r="F419" s="1119"/>
      <c r="G419" s="1119"/>
      <c r="H419" s="1197"/>
      <c r="I419" s="494"/>
      <c r="J419" s="494"/>
      <c r="K419" s="494"/>
      <c r="L419" s="494"/>
      <c r="M419" s="1239"/>
    </row>
    <row r="420" spans="1:13" s="1203" customFormat="1" ht="13.5" thickBot="1">
      <c r="B420" s="1197"/>
      <c r="C420" s="1197"/>
      <c r="D420" s="1197"/>
      <c r="E420" s="1197"/>
      <c r="F420" s="1197"/>
      <c r="G420" s="1197"/>
      <c r="H420" s="1197"/>
      <c r="I420" s="494"/>
      <c r="J420" s="494"/>
      <c r="K420" s="494"/>
      <c r="L420" s="494"/>
      <c r="M420" s="1239"/>
    </row>
    <row r="421" spans="1:13" s="1203" customFormat="1" ht="25.5">
      <c r="B421" s="1489" t="s">
        <v>1565</v>
      </c>
      <c r="C421" s="1490"/>
      <c r="D421" s="1490"/>
      <c r="E421" s="1490"/>
      <c r="F421" s="1491"/>
      <c r="G421" s="1384" t="s">
        <v>1557</v>
      </c>
      <c r="H421" s="1384" t="s">
        <v>1567</v>
      </c>
      <c r="I421" s="494"/>
      <c r="J421" s="494"/>
      <c r="K421" s="494"/>
      <c r="L421" s="494"/>
      <c r="M421" s="1239"/>
    </row>
    <row r="422" spans="1:13" s="1203" customFormat="1" ht="13.5" thickBot="1">
      <c r="B422" s="1492" t="s">
        <v>1560</v>
      </c>
      <c r="C422" s="1493"/>
      <c r="D422" s="1493"/>
      <c r="E422" s="1493"/>
      <c r="F422" s="1493"/>
      <c r="G422" s="1403">
        <v>0</v>
      </c>
      <c r="H422" s="1404">
        <v>0</v>
      </c>
      <c r="I422" s="494"/>
      <c r="J422" s="494"/>
      <c r="K422" s="494"/>
      <c r="L422" s="494"/>
      <c r="M422" s="1239"/>
    </row>
    <row r="423" spans="1:13" s="1203" customFormat="1" ht="12.75">
      <c r="B423" s="515" t="s">
        <v>1566</v>
      </c>
      <c r="C423" s="494"/>
      <c r="D423" s="494"/>
      <c r="E423" s="494"/>
      <c r="F423" s="494"/>
      <c r="G423" s="494"/>
      <c r="H423" s="516"/>
      <c r="I423" s="494"/>
      <c r="J423" s="494"/>
      <c r="K423" s="494"/>
      <c r="L423" s="494"/>
      <c r="M423" s="1239"/>
    </row>
    <row r="424" spans="1:13" s="1203" customFormat="1" ht="12.75">
      <c r="B424" s="494"/>
      <c r="C424" s="494"/>
      <c r="D424" s="494"/>
      <c r="E424" s="494"/>
      <c r="F424" s="494"/>
      <c r="G424" s="494"/>
      <c r="H424" s="516"/>
      <c r="I424" s="494"/>
      <c r="J424" s="494"/>
      <c r="K424" s="494"/>
      <c r="L424" s="494"/>
      <c r="M424" s="1239"/>
    </row>
    <row r="425" spans="1:13" ht="12.75">
      <c r="A425" s="8"/>
      <c r="B425" s="516"/>
      <c r="C425" s="516"/>
      <c r="D425" s="516"/>
      <c r="E425" s="516"/>
      <c r="F425" s="516"/>
      <c r="G425" s="494"/>
      <c r="H425" s="494" t="s">
        <v>167</v>
      </c>
      <c r="I425" s="494"/>
      <c r="J425" s="494"/>
      <c r="K425" s="494"/>
      <c r="L425" s="494"/>
      <c r="M425" s="165"/>
    </row>
    <row r="426" spans="1:13" ht="12.75">
      <c r="A426" s="8"/>
      <c r="B426" s="1159"/>
      <c r="C426" s="516"/>
      <c r="D426" s="516"/>
      <c r="E426" s="516"/>
      <c r="F426" s="516"/>
      <c r="G426" s="494"/>
      <c r="H426" s="494"/>
      <c r="I426" s="494"/>
      <c r="J426" s="494"/>
      <c r="K426" s="494"/>
      <c r="L426" s="494"/>
    </row>
    <row r="427" spans="1:13" ht="18.75">
      <c r="A427" s="8"/>
      <c r="B427" s="484" t="s">
        <v>852</v>
      </c>
      <c r="C427" s="477"/>
      <c r="D427" s="477"/>
      <c r="E427" s="477"/>
      <c r="F427" s="477"/>
    </row>
    <row r="428" spans="1:13" ht="12.75">
      <c r="A428" s="8"/>
      <c r="B428" s="515"/>
      <c r="C428" s="477"/>
      <c r="D428" s="477"/>
      <c r="E428" s="477"/>
      <c r="F428" s="477"/>
      <c r="G428" s="477"/>
      <c r="H428" s="477"/>
      <c r="I428" s="477"/>
      <c r="J428" s="477"/>
      <c r="K428" s="581"/>
    </row>
    <row r="429" spans="1:13" ht="15.75" thickBot="1">
      <c r="I429" s="516"/>
      <c r="J429" s="477"/>
      <c r="K429" s="477"/>
      <c r="L429" s="1102"/>
      <c r="M429"/>
    </row>
    <row r="430" spans="1:13" ht="12.75" customHeight="1">
      <c r="A430" s="181" t="s">
        <v>402</v>
      </c>
      <c r="B430" s="244"/>
      <c r="C430" s="245"/>
      <c r="D430" s="245"/>
      <c r="E430" s="269"/>
      <c r="F430" s="62"/>
      <c r="G430" s="8"/>
      <c r="H430" s="8"/>
      <c r="I430" s="8"/>
      <c r="J430" s="8"/>
      <c r="K430" s="8"/>
      <c r="L430" s="1102"/>
      <c r="M430"/>
    </row>
    <row r="431" spans="1:13" ht="12.75" customHeight="1">
      <c r="A431" s="181" t="s">
        <v>402</v>
      </c>
      <c r="B431" s="15" t="s">
        <v>246</v>
      </c>
      <c r="C431" s="36"/>
      <c r="D431" s="36"/>
      <c r="E431" s="246" t="s">
        <v>389</v>
      </c>
      <c r="F431" s="62"/>
      <c r="G431" s="8"/>
      <c r="H431" s="8"/>
      <c r="I431" s="8"/>
      <c r="J431" s="8"/>
      <c r="K431" s="8"/>
      <c r="L431" s="8"/>
    </row>
    <row r="432" spans="1:13" ht="12.75" customHeight="1">
      <c r="A432" s="181" t="s">
        <v>402</v>
      </c>
      <c r="B432" s="15" t="s">
        <v>411</v>
      </c>
      <c r="C432" s="36"/>
      <c r="D432" s="36"/>
      <c r="E432" s="246" t="s">
        <v>295</v>
      </c>
      <c r="F432" s="62"/>
      <c r="G432" s="8"/>
      <c r="H432" s="8"/>
      <c r="I432" s="8"/>
      <c r="J432" s="8"/>
      <c r="K432" s="8"/>
      <c r="L432" s="8"/>
    </row>
    <row r="433" spans="1:13" ht="13.5" customHeight="1" thickBot="1">
      <c r="A433" s="181" t="s">
        <v>402</v>
      </c>
      <c r="B433" s="15" t="s">
        <v>665</v>
      </c>
      <c r="C433" s="36"/>
      <c r="D433" s="36"/>
      <c r="E433" s="246"/>
      <c r="F433" s="62"/>
      <c r="G433" s="8"/>
      <c r="H433" s="8"/>
      <c r="I433" s="8"/>
      <c r="J433" s="8"/>
      <c r="K433" s="8"/>
      <c r="L433" s="8"/>
    </row>
    <row r="434" spans="1:13" ht="12.75" customHeight="1">
      <c r="A434" s="181" t="s">
        <v>402</v>
      </c>
      <c r="B434" s="210" t="s">
        <v>72</v>
      </c>
      <c r="C434" s="270"/>
      <c r="D434" s="271"/>
      <c r="E434" s="272">
        <v>0</v>
      </c>
      <c r="F434" s="62"/>
      <c r="G434" s="8"/>
      <c r="H434" s="8"/>
      <c r="I434" s="8"/>
      <c r="J434" s="8"/>
      <c r="K434" s="8"/>
      <c r="L434" s="8"/>
    </row>
    <row r="435" spans="1:13" ht="13.5" customHeight="1" thickBot="1">
      <c r="A435" s="181" t="s">
        <v>402</v>
      </c>
      <c r="B435" s="185" t="s">
        <v>71</v>
      </c>
      <c r="C435" s="36"/>
      <c r="D435" s="262"/>
      <c r="E435" s="273">
        <v>0</v>
      </c>
      <c r="F435" s="62"/>
      <c r="G435" s="8"/>
      <c r="H435" s="8"/>
      <c r="I435" s="8"/>
      <c r="J435" s="8"/>
      <c r="K435" s="8"/>
      <c r="L435" s="8"/>
    </row>
    <row r="436" spans="1:13" ht="13.5" customHeight="1" thickBot="1">
      <c r="A436" s="181" t="s">
        <v>402</v>
      </c>
      <c r="B436" s="11" t="s">
        <v>602</v>
      </c>
      <c r="C436" s="208"/>
      <c r="D436" s="187"/>
      <c r="E436" s="387">
        <f>SUM(E434:E435)</f>
        <v>0</v>
      </c>
      <c r="F436" s="62"/>
      <c r="G436" s="8"/>
      <c r="H436" s="8"/>
      <c r="I436" s="8"/>
      <c r="J436" s="8"/>
      <c r="K436" s="8"/>
      <c r="L436" s="8"/>
    </row>
    <row r="437" spans="1:13" ht="12.75" customHeight="1">
      <c r="A437" s="181" t="s">
        <v>402</v>
      </c>
      <c r="B437" s="38" t="s">
        <v>1007</v>
      </c>
      <c r="C437" s="8"/>
      <c r="D437" s="8"/>
      <c r="E437" s="8"/>
      <c r="F437" s="8"/>
      <c r="G437" s="8"/>
      <c r="H437" s="8"/>
      <c r="I437" s="8"/>
      <c r="J437" s="8"/>
      <c r="K437" s="8"/>
      <c r="L437" s="8"/>
    </row>
    <row r="438" spans="1:13" ht="20.25" customHeight="1" thickBot="1">
      <c r="A438" s="181" t="s">
        <v>402</v>
      </c>
      <c r="B438" s="38"/>
      <c r="C438" s="8"/>
      <c r="D438" s="8"/>
      <c r="E438" s="8"/>
      <c r="F438" s="8"/>
      <c r="G438" s="8"/>
      <c r="H438" s="8"/>
      <c r="I438" s="8"/>
      <c r="J438" s="8"/>
      <c r="K438" s="8"/>
      <c r="L438" s="8"/>
    </row>
    <row r="439" spans="1:13" ht="51.75" customHeight="1" thickBot="1">
      <c r="A439" s="181" t="s">
        <v>402</v>
      </c>
      <c r="B439" s="274" t="s">
        <v>1320</v>
      </c>
      <c r="C439" s="1463" t="s">
        <v>942</v>
      </c>
      <c r="D439" s="1464"/>
      <c r="E439" s="1464"/>
      <c r="F439" s="1465"/>
      <c r="G439" s="1463" t="s">
        <v>943</v>
      </c>
      <c r="H439" s="1464"/>
      <c r="I439" s="1464"/>
      <c r="J439" s="1465"/>
      <c r="K439" s="8"/>
      <c r="L439" s="8"/>
    </row>
    <row r="440" spans="1:13" ht="51.75" customHeight="1" thickBot="1">
      <c r="A440" s="181" t="s">
        <v>402</v>
      </c>
      <c r="B440" s="32" t="s">
        <v>1110</v>
      </c>
      <c r="C440" s="275" t="s">
        <v>1514</v>
      </c>
      <c r="D440" s="276" t="s">
        <v>1515</v>
      </c>
      <c r="E440" s="277" t="s">
        <v>1516</v>
      </c>
      <c r="F440" s="278" t="s">
        <v>1517</v>
      </c>
      <c r="G440" s="275" t="s">
        <v>1514</v>
      </c>
      <c r="H440" s="276" t="s">
        <v>1515</v>
      </c>
      <c r="I440" s="277" t="s">
        <v>1516</v>
      </c>
      <c r="J440" s="278" t="s">
        <v>1517</v>
      </c>
      <c r="K440" s="8" t="s">
        <v>167</v>
      </c>
      <c r="L440" s="8"/>
      <c r="M440" s="8" t="s">
        <v>167</v>
      </c>
    </row>
    <row r="441" spans="1:13" ht="12.75" customHeight="1">
      <c r="A441" s="181" t="s">
        <v>402</v>
      </c>
      <c r="B441" s="279">
        <v>1</v>
      </c>
      <c r="C441" s="206">
        <v>0</v>
      </c>
      <c r="D441" s="206">
        <v>0</v>
      </c>
      <c r="E441" s="206">
        <v>0</v>
      </c>
      <c r="F441" s="206">
        <v>0</v>
      </c>
      <c r="G441" s="206">
        <v>0</v>
      </c>
      <c r="H441" s="206">
        <v>0</v>
      </c>
      <c r="I441" s="206">
        <v>0</v>
      </c>
      <c r="J441" s="206">
        <v>0</v>
      </c>
      <c r="K441" s="8"/>
      <c r="L441" s="8"/>
    </row>
    <row r="442" spans="1:13" ht="12.75" customHeight="1">
      <c r="A442" s="181" t="s">
        <v>402</v>
      </c>
      <c r="B442" s="279">
        <v>2</v>
      </c>
      <c r="C442" s="207">
        <v>0</v>
      </c>
      <c r="D442" s="207">
        <v>0</v>
      </c>
      <c r="E442" s="207">
        <v>0</v>
      </c>
      <c r="F442" s="207">
        <v>0</v>
      </c>
      <c r="G442" s="207">
        <v>0</v>
      </c>
      <c r="H442" s="207">
        <v>0</v>
      </c>
      <c r="I442" s="207">
        <v>0</v>
      </c>
      <c r="J442" s="207">
        <v>0</v>
      </c>
      <c r="K442" s="8"/>
      <c r="L442" s="8"/>
    </row>
    <row r="443" spans="1:13" ht="12.75" customHeight="1">
      <c r="A443" s="181" t="s">
        <v>402</v>
      </c>
      <c r="B443" s="279">
        <v>3</v>
      </c>
      <c r="C443" s="207">
        <v>0</v>
      </c>
      <c r="D443" s="207">
        <v>0</v>
      </c>
      <c r="E443" s="207">
        <v>0</v>
      </c>
      <c r="F443" s="207">
        <v>0</v>
      </c>
      <c r="G443" s="207">
        <v>0</v>
      </c>
      <c r="H443" s="207">
        <v>0</v>
      </c>
      <c r="I443" s="207">
        <v>0</v>
      </c>
      <c r="J443" s="207">
        <v>0</v>
      </c>
      <c r="K443" s="8"/>
      <c r="L443" s="8"/>
    </row>
    <row r="444" spans="1:13" ht="12.75" customHeight="1">
      <c r="A444" s="181" t="s">
        <v>402</v>
      </c>
      <c r="B444" s="279">
        <v>4</v>
      </c>
      <c r="C444" s="207">
        <v>0</v>
      </c>
      <c r="D444" s="207">
        <v>0</v>
      </c>
      <c r="E444" s="207">
        <v>0</v>
      </c>
      <c r="F444" s="207">
        <v>0</v>
      </c>
      <c r="G444" s="207">
        <v>0</v>
      </c>
      <c r="H444" s="207">
        <v>0</v>
      </c>
      <c r="I444" s="207">
        <v>0</v>
      </c>
      <c r="J444" s="207">
        <v>0</v>
      </c>
      <c r="K444" s="8"/>
      <c r="L444" s="8"/>
    </row>
    <row r="445" spans="1:13" ht="12.75" customHeight="1">
      <c r="A445" s="181" t="s">
        <v>402</v>
      </c>
      <c r="B445" s="279">
        <v>5</v>
      </c>
      <c r="C445" s="207">
        <v>0</v>
      </c>
      <c r="D445" s="207">
        <v>0</v>
      </c>
      <c r="E445" s="207">
        <v>0</v>
      </c>
      <c r="F445" s="207">
        <v>0</v>
      </c>
      <c r="G445" s="207">
        <v>0</v>
      </c>
      <c r="H445" s="207">
        <v>0</v>
      </c>
      <c r="I445" s="207">
        <v>0</v>
      </c>
      <c r="J445" s="207">
        <v>0</v>
      </c>
      <c r="K445" s="8"/>
      <c r="L445" s="8"/>
      <c r="M445" s="8" t="s">
        <v>167</v>
      </c>
    </row>
    <row r="446" spans="1:13" ht="12.75" customHeight="1">
      <c r="A446" s="181" t="s">
        <v>402</v>
      </c>
      <c r="B446" s="279">
        <v>6</v>
      </c>
      <c r="C446" s="207">
        <v>0</v>
      </c>
      <c r="D446" s="207">
        <v>0</v>
      </c>
      <c r="E446" s="207">
        <v>0</v>
      </c>
      <c r="F446" s="207">
        <v>0</v>
      </c>
      <c r="G446" s="207">
        <v>0</v>
      </c>
      <c r="H446" s="207">
        <v>0</v>
      </c>
      <c r="I446" s="207">
        <v>0</v>
      </c>
      <c r="J446" s="207">
        <v>0</v>
      </c>
      <c r="K446" s="8"/>
      <c r="L446" s="8"/>
    </row>
    <row r="447" spans="1:13" ht="12.75" customHeight="1">
      <c r="A447" s="181" t="s">
        <v>402</v>
      </c>
      <c r="B447" s="279">
        <v>7</v>
      </c>
      <c r="C447" s="207">
        <v>0</v>
      </c>
      <c r="D447" s="207">
        <v>0</v>
      </c>
      <c r="E447" s="207">
        <v>0</v>
      </c>
      <c r="F447" s="207">
        <v>0</v>
      </c>
      <c r="G447" s="207">
        <v>0</v>
      </c>
      <c r="H447" s="207">
        <v>0</v>
      </c>
      <c r="I447" s="207">
        <v>0</v>
      </c>
      <c r="J447" s="207">
        <v>0</v>
      </c>
      <c r="K447" s="8"/>
      <c r="L447" s="8"/>
    </row>
    <row r="448" spans="1:13" ht="12.75" customHeight="1">
      <c r="A448" s="181" t="s">
        <v>402</v>
      </c>
      <c r="B448" s="279">
        <v>8</v>
      </c>
      <c r="C448" s="207">
        <v>0</v>
      </c>
      <c r="D448" s="207">
        <v>0</v>
      </c>
      <c r="E448" s="207">
        <v>0</v>
      </c>
      <c r="F448" s="207">
        <v>0</v>
      </c>
      <c r="G448" s="207">
        <v>0</v>
      </c>
      <c r="H448" s="207">
        <v>0</v>
      </c>
      <c r="I448" s="207">
        <v>0</v>
      </c>
      <c r="J448" s="207">
        <v>0</v>
      </c>
      <c r="K448" s="8"/>
      <c r="L448" s="8"/>
    </row>
    <row r="449" spans="1:12" ht="12.75" customHeight="1">
      <c r="A449" s="181" t="s">
        <v>402</v>
      </c>
      <c r="B449" s="279">
        <v>9</v>
      </c>
      <c r="C449" s="207">
        <v>0</v>
      </c>
      <c r="D449" s="207">
        <v>0</v>
      </c>
      <c r="E449" s="207">
        <v>0</v>
      </c>
      <c r="F449" s="207">
        <v>0</v>
      </c>
      <c r="G449" s="207">
        <v>0</v>
      </c>
      <c r="H449" s="207">
        <v>0</v>
      </c>
      <c r="I449" s="207">
        <v>0</v>
      </c>
      <c r="J449" s="207">
        <v>0</v>
      </c>
      <c r="K449" s="8"/>
      <c r="L449" s="8"/>
    </row>
    <row r="450" spans="1:12" ht="12.75" customHeight="1">
      <c r="A450" s="181" t="s">
        <v>402</v>
      </c>
      <c r="B450" s="279">
        <v>10</v>
      </c>
      <c r="C450" s="207">
        <v>0</v>
      </c>
      <c r="D450" s="207">
        <v>0</v>
      </c>
      <c r="E450" s="207">
        <v>0</v>
      </c>
      <c r="F450" s="207">
        <v>0</v>
      </c>
      <c r="G450" s="207">
        <v>0</v>
      </c>
      <c r="H450" s="207">
        <v>0</v>
      </c>
      <c r="I450" s="207">
        <v>0</v>
      </c>
      <c r="J450" s="207">
        <v>0</v>
      </c>
      <c r="K450" s="8"/>
      <c r="L450" s="8"/>
    </row>
    <row r="451" spans="1:12" ht="12.75" customHeight="1">
      <c r="A451" s="181" t="s">
        <v>402</v>
      </c>
      <c r="B451" s="279">
        <v>11</v>
      </c>
      <c r="C451" s="207">
        <v>0</v>
      </c>
      <c r="D451" s="207">
        <v>0</v>
      </c>
      <c r="E451" s="207">
        <v>0</v>
      </c>
      <c r="F451" s="207">
        <v>0</v>
      </c>
      <c r="G451" s="207">
        <v>0</v>
      </c>
      <c r="H451" s="207">
        <v>0</v>
      </c>
      <c r="I451" s="207">
        <v>0</v>
      </c>
      <c r="J451" s="207">
        <v>0</v>
      </c>
      <c r="K451" s="8"/>
      <c r="L451" s="8"/>
    </row>
    <row r="452" spans="1:12" ht="12.75" customHeight="1">
      <c r="A452" s="181" t="s">
        <v>402</v>
      </c>
      <c r="B452" s="279">
        <v>12</v>
      </c>
      <c r="C452" s="207">
        <v>0</v>
      </c>
      <c r="D452" s="207">
        <v>0</v>
      </c>
      <c r="E452" s="207">
        <v>0</v>
      </c>
      <c r="F452" s="207">
        <v>0</v>
      </c>
      <c r="G452" s="207">
        <v>0</v>
      </c>
      <c r="H452" s="207">
        <v>0</v>
      </c>
      <c r="I452" s="207">
        <v>0</v>
      </c>
      <c r="J452" s="207">
        <v>0</v>
      </c>
      <c r="K452" s="8"/>
      <c r="L452" s="8"/>
    </row>
    <row r="453" spans="1:12" ht="12.75" customHeight="1">
      <c r="A453" s="181" t="s">
        <v>402</v>
      </c>
      <c r="B453" s="279">
        <v>13</v>
      </c>
      <c r="C453" s="207">
        <v>0</v>
      </c>
      <c r="D453" s="207">
        <v>0</v>
      </c>
      <c r="E453" s="207">
        <v>0</v>
      </c>
      <c r="F453" s="207">
        <v>0</v>
      </c>
      <c r="G453" s="207">
        <v>0</v>
      </c>
      <c r="H453" s="207">
        <v>0</v>
      </c>
      <c r="I453" s="207">
        <v>0</v>
      </c>
      <c r="J453" s="207">
        <v>0</v>
      </c>
      <c r="K453" s="8"/>
      <c r="L453" s="8"/>
    </row>
    <row r="454" spans="1:12" ht="12.75" customHeight="1">
      <c r="A454" s="181" t="s">
        <v>402</v>
      </c>
      <c r="B454" s="279">
        <v>14</v>
      </c>
      <c r="C454" s="207">
        <v>0</v>
      </c>
      <c r="D454" s="207">
        <v>0</v>
      </c>
      <c r="E454" s="207">
        <v>0</v>
      </c>
      <c r="F454" s="207">
        <v>0</v>
      </c>
      <c r="G454" s="207">
        <v>0</v>
      </c>
      <c r="H454" s="207">
        <v>0</v>
      </c>
      <c r="I454" s="207">
        <v>0</v>
      </c>
      <c r="J454" s="207">
        <v>0</v>
      </c>
      <c r="K454" s="8"/>
      <c r="L454" s="8"/>
    </row>
    <row r="455" spans="1:12" ht="12.75" customHeight="1">
      <c r="A455" s="181" t="s">
        <v>402</v>
      </c>
      <c r="B455" s="279">
        <v>15</v>
      </c>
      <c r="C455" s="207">
        <v>0</v>
      </c>
      <c r="D455" s="207">
        <v>0</v>
      </c>
      <c r="E455" s="207">
        <v>0</v>
      </c>
      <c r="F455" s="207">
        <v>0</v>
      </c>
      <c r="G455" s="207">
        <v>0</v>
      </c>
      <c r="H455" s="207">
        <v>0</v>
      </c>
      <c r="I455" s="207">
        <v>0</v>
      </c>
      <c r="J455" s="207">
        <v>0</v>
      </c>
      <c r="K455" s="8"/>
      <c r="L455" s="8"/>
    </row>
    <row r="456" spans="1:12" ht="13.5" customHeight="1" thickBot="1">
      <c r="A456" s="181" t="s">
        <v>402</v>
      </c>
      <c r="B456" s="5" t="s">
        <v>169</v>
      </c>
      <c r="C456" s="207">
        <v>0</v>
      </c>
      <c r="D456" s="207">
        <v>0</v>
      </c>
      <c r="E456" s="207">
        <v>0</v>
      </c>
      <c r="F456" s="207">
        <v>0</v>
      </c>
      <c r="G456" s="207">
        <v>0</v>
      </c>
      <c r="H456" s="207">
        <v>0</v>
      </c>
      <c r="I456" s="207">
        <v>0</v>
      </c>
      <c r="J456" s="207">
        <v>0</v>
      </c>
      <c r="K456" s="8"/>
      <c r="L456" s="8"/>
    </row>
    <row r="457" spans="1:12" ht="13.5" customHeight="1" thickBot="1">
      <c r="A457" s="181" t="s">
        <v>402</v>
      </c>
      <c r="B457" s="11" t="s">
        <v>170</v>
      </c>
      <c r="C457" s="25">
        <f t="shared" ref="C457:J457" si="1">SUM(C441:C456)</f>
        <v>0</v>
      </c>
      <c r="D457" s="25">
        <f t="shared" si="1"/>
        <v>0</v>
      </c>
      <c r="E457" s="25">
        <f t="shared" si="1"/>
        <v>0</v>
      </c>
      <c r="F457" s="25">
        <f t="shared" si="1"/>
        <v>0</v>
      </c>
      <c r="G457" s="25">
        <f t="shared" si="1"/>
        <v>0</v>
      </c>
      <c r="H457" s="25">
        <f t="shared" si="1"/>
        <v>0</v>
      </c>
      <c r="I457" s="25">
        <f t="shared" si="1"/>
        <v>0</v>
      </c>
      <c r="J457" s="25">
        <f t="shared" si="1"/>
        <v>0</v>
      </c>
      <c r="K457" s="8"/>
      <c r="L457" s="8"/>
    </row>
    <row r="458" spans="1:12" ht="12.75" customHeight="1">
      <c r="A458" s="181" t="s">
        <v>402</v>
      </c>
      <c r="B458" s="280" t="s">
        <v>511</v>
      </c>
      <c r="C458" s="62"/>
      <c r="D458" s="62"/>
      <c r="E458" s="62"/>
      <c r="F458" s="62"/>
      <c r="G458" s="62"/>
      <c r="H458" s="62"/>
      <c r="I458" s="62"/>
      <c r="J458" s="62"/>
      <c r="K458" s="8"/>
      <c r="L458" s="8"/>
    </row>
    <row r="459" spans="1:12" ht="12.75" customHeight="1">
      <c r="A459" s="181" t="s">
        <v>402</v>
      </c>
      <c r="B459" s="29" t="s">
        <v>445</v>
      </c>
      <c r="C459" s="62"/>
      <c r="D459" s="62"/>
      <c r="E459" s="62"/>
      <c r="F459" s="62"/>
      <c r="G459" s="62"/>
      <c r="H459" s="62"/>
      <c r="I459" s="62"/>
      <c r="J459" s="62"/>
      <c r="K459" s="8"/>
      <c r="L459" s="8"/>
    </row>
    <row r="460" spans="1:12" ht="12.75" customHeight="1">
      <c r="A460" s="181" t="s">
        <v>402</v>
      </c>
      <c r="B460" s="29" t="s">
        <v>1404</v>
      </c>
      <c r="C460" s="62"/>
      <c r="D460" s="62"/>
      <c r="E460" s="62"/>
      <c r="F460" s="62"/>
      <c r="G460" s="62"/>
      <c r="H460" s="62"/>
      <c r="I460" s="62"/>
      <c r="J460" s="62"/>
      <c r="K460" s="8"/>
      <c r="L460" s="8"/>
    </row>
    <row r="461" spans="1:12" ht="13.5" customHeight="1">
      <c r="A461" s="181" t="s">
        <v>402</v>
      </c>
      <c r="B461" s="3"/>
      <c r="C461" s="62"/>
      <c r="D461" s="62"/>
      <c r="E461" s="62"/>
      <c r="F461" s="62"/>
      <c r="G461" s="62"/>
      <c r="H461" s="62"/>
      <c r="I461" s="62"/>
      <c r="J461" s="62"/>
      <c r="K461" s="8"/>
      <c r="L461" s="8"/>
    </row>
    <row r="462" spans="1:12" s="165" customFormat="1" ht="12.75" customHeight="1">
      <c r="A462" s="181" t="s">
        <v>402</v>
      </c>
      <c r="B462" s="322"/>
      <c r="C462" s="42"/>
      <c r="D462" s="42"/>
      <c r="E462" s="42"/>
      <c r="F462" s="42"/>
      <c r="G462" s="42"/>
      <c r="H462" s="42"/>
      <c r="I462" s="204"/>
      <c r="J462" s="204"/>
      <c r="K462" s="204"/>
    </row>
    <row r="463" spans="1:12" s="165" customFormat="1" ht="38.25" customHeight="1">
      <c r="A463" s="181" t="s">
        <v>402</v>
      </c>
      <c r="B463" s="323" t="s">
        <v>530</v>
      </c>
      <c r="C463" s="323" t="s">
        <v>531</v>
      </c>
      <c r="D463" s="42"/>
      <c r="E463" s="42"/>
      <c r="F463" s="42"/>
      <c r="G463" s="42"/>
      <c r="H463" s="42"/>
      <c r="I463" s="204"/>
      <c r="J463" s="204"/>
      <c r="K463" s="204"/>
    </row>
    <row r="464" spans="1:12" s="165" customFormat="1" ht="12.75" customHeight="1">
      <c r="A464" s="181" t="s">
        <v>402</v>
      </c>
      <c r="B464" s="205" t="s">
        <v>532</v>
      </c>
      <c r="C464" s="205">
        <v>0</v>
      </c>
      <c r="D464" s="42"/>
      <c r="E464" s="42"/>
      <c r="F464" s="42"/>
      <c r="G464" s="42"/>
      <c r="H464" s="42"/>
      <c r="I464" s="204"/>
      <c r="J464" s="204"/>
      <c r="K464" s="204"/>
    </row>
    <row r="465" spans="1:11" s="165" customFormat="1" ht="13.5" customHeight="1" thickBot="1">
      <c r="A465" s="181" t="s">
        <v>402</v>
      </c>
      <c r="B465" s="205" t="s">
        <v>533</v>
      </c>
      <c r="C465" s="205">
        <v>0</v>
      </c>
      <c r="D465" s="42"/>
      <c r="E465" s="42"/>
      <c r="F465" s="42"/>
      <c r="G465" s="42"/>
      <c r="H465" s="42"/>
      <c r="I465" s="204"/>
      <c r="J465" s="204"/>
      <c r="K465" s="204"/>
    </row>
    <row r="466" spans="1:11" s="165" customFormat="1" ht="13.5" customHeight="1" thickBot="1">
      <c r="A466" s="181" t="s">
        <v>402</v>
      </c>
      <c r="B466" s="205" t="s">
        <v>602</v>
      </c>
      <c r="C466" s="281">
        <f>SUBTOTAL(9,C464:C465)</f>
        <v>0</v>
      </c>
      <c r="D466" s="42"/>
      <c r="E466" s="42"/>
      <c r="F466" s="42"/>
      <c r="G466" s="42"/>
      <c r="H466" s="42"/>
      <c r="I466" s="204"/>
      <c r="J466" s="204"/>
      <c r="K466" s="204"/>
    </row>
    <row r="467" spans="1:11" s="165" customFormat="1" ht="12.75" customHeight="1">
      <c r="A467" s="181" t="s">
        <v>402</v>
      </c>
      <c r="B467" s="324" t="s">
        <v>1513</v>
      </c>
      <c r="C467" s="204"/>
      <c r="D467" s="42"/>
      <c r="E467" s="42"/>
      <c r="F467" s="42"/>
      <c r="G467" s="42"/>
      <c r="H467" s="42"/>
      <c r="I467" s="204" t="s">
        <v>167</v>
      </c>
      <c r="J467" s="204"/>
      <c r="K467" s="204"/>
    </row>
    <row r="468" spans="1:11" s="1239" customFormat="1" ht="12.75" customHeight="1" thickBot="1">
      <c r="A468" s="1049"/>
      <c r="B468" s="1248"/>
      <c r="C468" s="1281"/>
      <c r="D468" s="1278"/>
      <c r="E468" s="1278"/>
      <c r="F468" s="1278"/>
      <c r="G468" s="1278"/>
      <c r="H468" s="1278"/>
      <c r="I468" s="1281"/>
      <c r="J468" s="1281"/>
      <c r="K468" s="1281"/>
    </row>
    <row r="469" spans="1:11" s="165" customFormat="1" ht="102.75" customHeight="1" thickBot="1">
      <c r="A469" s="181" t="s">
        <v>402</v>
      </c>
      <c r="B469" s="1299" t="s">
        <v>1518</v>
      </c>
      <c r="C469" s="433" t="s">
        <v>224</v>
      </c>
      <c r="D469" s="433" t="s">
        <v>225</v>
      </c>
      <c r="E469" s="434" t="s">
        <v>226</v>
      </c>
      <c r="F469" s="42"/>
      <c r="G469" s="42"/>
      <c r="H469" s="42"/>
      <c r="I469" s="204" t="s">
        <v>167</v>
      </c>
      <c r="J469" s="204"/>
      <c r="K469" s="204"/>
    </row>
    <row r="470" spans="1:11" s="165" customFormat="1" ht="12.75" customHeight="1">
      <c r="A470" s="181" t="s">
        <v>402</v>
      </c>
      <c r="B470" s="430" t="s">
        <v>1177</v>
      </c>
      <c r="C470" s="431">
        <v>0</v>
      </c>
      <c r="D470" s="431">
        <v>0</v>
      </c>
      <c r="E470" s="432" t="e">
        <f>D470/C470</f>
        <v>#DIV/0!</v>
      </c>
      <c r="F470" s="42"/>
      <c r="G470" s="42"/>
      <c r="H470" s="42" t="s">
        <v>167</v>
      </c>
      <c r="I470" s="204"/>
      <c r="J470" s="204"/>
      <c r="K470" s="204"/>
    </row>
    <row r="471" spans="1:11" s="165" customFormat="1" ht="12.75" customHeight="1" thickBot="1">
      <c r="A471" s="181" t="s">
        <v>402</v>
      </c>
      <c r="B471" s="427" t="s">
        <v>1176</v>
      </c>
      <c r="C471" s="428">
        <v>0</v>
      </c>
      <c r="D471" s="428">
        <v>0</v>
      </c>
      <c r="E471" s="429" t="e">
        <f>D471/C471</f>
        <v>#DIV/0!</v>
      </c>
      <c r="F471" s="42"/>
      <c r="G471" s="42"/>
      <c r="H471" s="42"/>
      <c r="I471" s="204"/>
      <c r="J471" s="204"/>
      <c r="K471" s="204"/>
    </row>
    <row r="472" spans="1:11" s="165" customFormat="1" ht="12.75" customHeight="1">
      <c r="A472" s="181" t="s">
        <v>402</v>
      </c>
      <c r="B472" s="1249" t="s">
        <v>1395</v>
      </c>
      <c r="C472" s="333"/>
      <c r="D472" s="333"/>
      <c r="E472" s="357"/>
      <c r="F472" s="357"/>
      <c r="G472" s="42"/>
      <c r="H472" s="42"/>
      <c r="I472" s="204"/>
      <c r="J472" s="204"/>
      <c r="K472" s="204"/>
    </row>
    <row r="473" spans="1:11" s="1239" customFormat="1" ht="12.75" customHeight="1" thickBot="1">
      <c r="A473" s="1049"/>
      <c r="B473" s="1249"/>
      <c r="C473" s="333"/>
      <c r="D473" s="333"/>
      <c r="E473" s="357"/>
      <c r="F473" s="357"/>
      <c r="G473" s="1278"/>
      <c r="H473" s="1278"/>
      <c r="I473" s="1281"/>
      <c r="J473" s="1281"/>
      <c r="K473" s="1281"/>
    </row>
    <row r="474" spans="1:11" s="1048" customFormat="1" ht="24" customHeight="1" thickBot="1">
      <c r="A474" s="1049"/>
      <c r="B474" s="1472" t="s">
        <v>1555</v>
      </c>
      <c r="C474" s="1473"/>
      <c r="D474" s="1473"/>
      <c r="E474" s="1474"/>
      <c r="F474" s="1171" t="s">
        <v>870</v>
      </c>
      <c r="J474" s="1048" t="s">
        <v>167</v>
      </c>
    </row>
    <row r="475" spans="1:11" s="1048" customFormat="1" ht="17.25" customHeight="1" thickBot="1">
      <c r="A475" s="1049"/>
      <c r="B475" s="1172" t="s">
        <v>1500</v>
      </c>
      <c r="C475" s="1173"/>
      <c r="D475" s="1173"/>
      <c r="E475" s="1174"/>
      <c r="F475" s="1166">
        <v>0</v>
      </c>
    </row>
    <row r="476" spans="1:11" s="1048" customFormat="1" ht="16.5" customHeight="1" thickBot="1">
      <c r="A476" s="1049"/>
      <c r="B476" s="1168" t="s">
        <v>1432</v>
      </c>
      <c r="C476" s="1169"/>
      <c r="D476" s="1169"/>
      <c r="E476" s="1170"/>
      <c r="F476" s="1167">
        <v>0</v>
      </c>
    </row>
    <row r="477" spans="1:11" s="1048" customFormat="1" ht="16.5" customHeight="1">
      <c r="A477" s="1049"/>
      <c r="B477" s="1248" t="s">
        <v>1556</v>
      </c>
      <c r="C477" s="62"/>
      <c r="D477" s="62"/>
      <c r="E477" s="62"/>
      <c r="F477" s="1175"/>
    </row>
    <row r="478" spans="1:11" s="1239" customFormat="1" ht="12.75" customHeight="1">
      <c r="A478" s="1049"/>
      <c r="B478" s="1249"/>
      <c r="C478" s="333"/>
      <c r="D478" s="333"/>
      <c r="E478" s="357"/>
      <c r="F478" s="357"/>
      <c r="G478" s="1278"/>
      <c r="H478" s="1278"/>
      <c r="I478" s="1281"/>
      <c r="J478" s="1281"/>
      <c r="K478" s="1281"/>
    </row>
    <row r="479" spans="1:11" ht="18.75">
      <c r="B479" s="484" t="s">
        <v>241</v>
      </c>
      <c r="C479" s="477"/>
      <c r="D479" s="477"/>
      <c r="E479" s="477"/>
      <c r="F479" s="477"/>
    </row>
    <row r="480" spans="1:11" ht="12.75" customHeight="1" thickBot="1">
      <c r="C480" s="477"/>
      <c r="D480" s="477"/>
      <c r="E480" s="477"/>
      <c r="F480" s="477"/>
    </row>
    <row r="481" spans="1:24" ht="13.5" customHeight="1" thickBot="1">
      <c r="A481" s="181" t="s">
        <v>402</v>
      </c>
      <c r="B481" s="6" t="s">
        <v>587</v>
      </c>
      <c r="C481" s="250"/>
      <c r="D481" s="250"/>
      <c r="E481" s="1486" t="s">
        <v>154</v>
      </c>
      <c r="F481" s="1487"/>
      <c r="G481" s="1487"/>
      <c r="H481" s="1487"/>
      <c r="I481" s="1487"/>
      <c r="J481" s="1487"/>
      <c r="K481" s="1488"/>
      <c r="N481" s="1203"/>
      <c r="O481" s="1203"/>
      <c r="P481" s="1203"/>
      <c r="Q481" s="1203"/>
      <c r="R481" s="1203"/>
      <c r="S481" s="1203"/>
      <c r="T481" s="1203"/>
      <c r="U481" s="1203"/>
      <c r="V481" s="1203"/>
      <c r="W481" s="1203"/>
      <c r="X481" s="1203"/>
    </row>
    <row r="482" spans="1:24" ht="90" customHeight="1" thickBot="1">
      <c r="A482" s="181" t="s">
        <v>402</v>
      </c>
      <c r="B482" s="282" t="s">
        <v>158</v>
      </c>
      <c r="C482" s="12"/>
      <c r="D482" s="12"/>
      <c r="E482" s="283" t="s">
        <v>155</v>
      </c>
      <c r="F482" s="283" t="s">
        <v>1477</v>
      </c>
      <c r="G482" s="1376" t="s">
        <v>1478</v>
      </c>
      <c r="H482" s="1376" t="s">
        <v>156</v>
      </c>
      <c r="I482" s="283" t="s">
        <v>157</v>
      </c>
      <c r="J482" s="284" t="s">
        <v>585</v>
      </c>
      <c r="K482" s="283" t="s">
        <v>602</v>
      </c>
      <c r="N482" s="28"/>
      <c r="O482" s="28"/>
      <c r="P482" s="28"/>
      <c r="Q482" s="28"/>
      <c r="R482" s="28"/>
      <c r="S482" s="28"/>
      <c r="T482" s="28"/>
      <c r="U482" s="28"/>
      <c r="V482" s="28"/>
      <c r="W482" s="28"/>
      <c r="X482" s="1203"/>
    </row>
    <row r="483" spans="1:24" ht="12.75" customHeight="1">
      <c r="A483" s="181" t="s">
        <v>402</v>
      </c>
      <c r="B483" s="178" t="s">
        <v>433</v>
      </c>
      <c r="C483" s="62"/>
      <c r="D483" s="62"/>
      <c r="E483" s="1377">
        <v>0</v>
      </c>
      <c r="F483" s="231">
        <v>0</v>
      </c>
      <c r="G483" s="231">
        <v>0</v>
      </c>
      <c r="H483" s="231">
        <v>0</v>
      </c>
      <c r="I483" s="231">
        <v>0</v>
      </c>
      <c r="J483" s="285">
        <v>0</v>
      </c>
      <c r="K483" s="286">
        <f t="shared" ref="K483:K488" si="2">SUM(E483:J483)</f>
        <v>0</v>
      </c>
      <c r="N483" s="1203"/>
      <c r="O483" s="1203"/>
      <c r="P483" s="1203"/>
      <c r="Q483" s="1203"/>
      <c r="R483" s="1203"/>
      <c r="S483" s="1203"/>
      <c r="T483" s="1203"/>
      <c r="U483" s="1203"/>
      <c r="V483" s="1203"/>
      <c r="W483" s="1203"/>
      <c r="X483" s="1203"/>
    </row>
    <row r="484" spans="1:24" ht="12.75" customHeight="1">
      <c r="A484" s="181" t="s">
        <v>402</v>
      </c>
      <c r="B484" s="178" t="s">
        <v>923</v>
      </c>
      <c r="C484" s="62"/>
      <c r="D484" s="62"/>
      <c r="E484" s="1378">
        <v>0</v>
      </c>
      <c r="F484" s="231">
        <v>0</v>
      </c>
      <c r="G484" s="231">
        <v>0</v>
      </c>
      <c r="H484" s="231">
        <v>0</v>
      </c>
      <c r="I484" s="231">
        <v>0</v>
      </c>
      <c r="J484" s="285">
        <v>0</v>
      </c>
      <c r="K484" s="286">
        <f t="shared" si="2"/>
        <v>0</v>
      </c>
      <c r="N484" s="1203"/>
      <c r="O484" s="1203"/>
      <c r="P484" s="1203"/>
      <c r="Q484" s="1203"/>
      <c r="R484" s="1203"/>
      <c r="S484" s="1203"/>
      <c r="T484" s="1203"/>
      <c r="U484" s="1203"/>
      <c r="V484" s="1203"/>
      <c r="W484" s="1203"/>
      <c r="X484" s="1203"/>
    </row>
    <row r="485" spans="1:24" ht="12.75" customHeight="1">
      <c r="A485" s="181" t="s">
        <v>402</v>
      </c>
      <c r="B485" s="178" t="s">
        <v>129</v>
      </c>
      <c r="C485" s="62"/>
      <c r="D485" s="62"/>
      <c r="E485" s="1378">
        <v>0</v>
      </c>
      <c r="F485" s="231">
        <v>0</v>
      </c>
      <c r="G485" s="231">
        <v>0</v>
      </c>
      <c r="H485" s="231">
        <v>0</v>
      </c>
      <c r="I485" s="231">
        <v>0</v>
      </c>
      <c r="J485" s="285">
        <v>0</v>
      </c>
      <c r="K485" s="286">
        <f t="shared" si="2"/>
        <v>0</v>
      </c>
      <c r="N485" s="1203"/>
      <c r="O485" s="1203"/>
      <c r="P485" s="1203"/>
      <c r="Q485" s="1203"/>
      <c r="R485" s="1203"/>
      <c r="S485" s="1203"/>
      <c r="T485" s="1203"/>
      <c r="U485" s="1203"/>
      <c r="V485" s="1203"/>
      <c r="W485" s="1203"/>
      <c r="X485" s="1203"/>
    </row>
    <row r="486" spans="1:24" ht="12.75" customHeight="1">
      <c r="A486" s="181" t="s">
        <v>402</v>
      </c>
      <c r="B486" s="178" t="s">
        <v>160</v>
      </c>
      <c r="C486" s="62"/>
      <c r="D486" s="62"/>
      <c r="E486" s="1378">
        <v>0</v>
      </c>
      <c r="F486" s="231">
        <v>0</v>
      </c>
      <c r="G486" s="231">
        <v>0</v>
      </c>
      <c r="H486" s="231">
        <v>0</v>
      </c>
      <c r="I486" s="231">
        <v>0</v>
      </c>
      <c r="J486" s="285">
        <v>0</v>
      </c>
      <c r="K486" s="286">
        <f t="shared" si="2"/>
        <v>0</v>
      </c>
      <c r="N486" s="1203"/>
      <c r="O486" s="1203"/>
      <c r="P486" s="1203"/>
      <c r="Q486" s="1203"/>
      <c r="R486" s="1203"/>
      <c r="S486" s="1203"/>
      <c r="T486" s="1203"/>
      <c r="U486" s="1203"/>
      <c r="V486" s="1203"/>
      <c r="W486" s="1203"/>
      <c r="X486" s="1203"/>
    </row>
    <row r="487" spans="1:24" ht="12.75" customHeight="1">
      <c r="A487" s="181" t="s">
        <v>402</v>
      </c>
      <c r="B487" s="178" t="s">
        <v>14</v>
      </c>
      <c r="C487" s="62"/>
      <c r="D487" s="62"/>
      <c r="E487" s="1378">
        <v>0</v>
      </c>
      <c r="F487" s="231">
        <v>0</v>
      </c>
      <c r="G487" s="231">
        <v>0</v>
      </c>
      <c r="H487" s="231">
        <v>0</v>
      </c>
      <c r="I487" s="231">
        <v>0</v>
      </c>
      <c r="J487" s="285">
        <v>0</v>
      </c>
      <c r="K487" s="286">
        <f t="shared" si="2"/>
        <v>0</v>
      </c>
      <c r="N487" s="1203"/>
      <c r="O487" s="1203"/>
      <c r="P487" s="1203"/>
      <c r="Q487" s="1203"/>
      <c r="R487" s="1203"/>
      <c r="S487" s="1203"/>
      <c r="T487" s="1203"/>
      <c r="U487" s="1203"/>
      <c r="V487" s="1203"/>
      <c r="W487" s="1203"/>
      <c r="X487" s="1203"/>
    </row>
    <row r="488" spans="1:24" ht="13.5" customHeight="1" thickBot="1">
      <c r="A488" s="181" t="s">
        <v>402</v>
      </c>
      <c r="B488" s="176" t="s">
        <v>15</v>
      </c>
      <c r="C488" s="62"/>
      <c r="D488" s="62"/>
      <c r="E488" s="1378">
        <v>0</v>
      </c>
      <c r="F488" s="231">
        <v>0</v>
      </c>
      <c r="G488" s="231">
        <v>0</v>
      </c>
      <c r="H488" s="231">
        <v>0</v>
      </c>
      <c r="I488" s="231">
        <v>0</v>
      </c>
      <c r="J488" s="285">
        <v>0</v>
      </c>
      <c r="K488" s="286">
        <f t="shared" si="2"/>
        <v>0</v>
      </c>
      <c r="N488" s="1208"/>
      <c r="O488" s="1208"/>
      <c r="P488" s="1208"/>
      <c r="Q488" s="1208"/>
      <c r="R488" s="1208"/>
      <c r="S488" s="1208"/>
      <c r="T488" s="1208"/>
      <c r="U488" s="1208"/>
      <c r="V488" s="1208"/>
      <c r="W488" s="1208"/>
      <c r="X488" s="1208"/>
    </row>
    <row r="489" spans="1:24" s="3" customFormat="1" ht="13.5" customHeight="1" thickBot="1">
      <c r="A489" s="181" t="s">
        <v>402</v>
      </c>
      <c r="B489" s="11" t="s">
        <v>1085</v>
      </c>
      <c r="C489" s="33"/>
      <c r="D489" s="33"/>
      <c r="E489" s="1379">
        <f t="shared" ref="E489:F489" si="3">SUM(E483:E488)</f>
        <v>0</v>
      </c>
      <c r="F489" s="232">
        <f t="shared" si="3"/>
        <v>0</v>
      </c>
      <c r="G489" s="232">
        <f t="shared" ref="G489" si="4">SUM(G483:G488)</f>
        <v>0</v>
      </c>
      <c r="H489" s="232">
        <f>SUM(H483:H488)</f>
        <v>0</v>
      </c>
      <c r="I489" s="232">
        <f>SUM(I483:I488)</f>
        <v>0</v>
      </c>
      <c r="J489" s="232">
        <f>SUM(J483:J488)</f>
        <v>0</v>
      </c>
      <c r="K489" s="232">
        <f>SUM(K483:K488)</f>
        <v>0</v>
      </c>
      <c r="N489" s="1203"/>
      <c r="O489" s="1203"/>
      <c r="P489" s="1203"/>
      <c r="Q489" s="1203"/>
      <c r="R489" s="1203"/>
      <c r="S489" s="1203"/>
      <c r="T489" s="1203"/>
      <c r="U489" s="1203"/>
      <c r="V489" s="1203"/>
      <c r="W489" s="1203"/>
      <c r="X489" s="1203"/>
    </row>
    <row r="490" spans="1:24" ht="13.5" customHeight="1" thickBot="1">
      <c r="A490" s="181" t="s">
        <v>402</v>
      </c>
      <c r="B490" s="179" t="s">
        <v>159</v>
      </c>
      <c r="C490" s="208"/>
      <c r="D490" s="208"/>
      <c r="E490" s="1380">
        <v>0</v>
      </c>
      <c r="F490" s="287">
        <v>0</v>
      </c>
      <c r="G490" s="287">
        <v>0</v>
      </c>
      <c r="H490" s="287">
        <v>0</v>
      </c>
      <c r="I490" s="287">
        <v>0</v>
      </c>
      <c r="J490" s="288">
        <v>0</v>
      </c>
      <c r="K490" s="232">
        <f>SUM(E490:J490)</f>
        <v>0</v>
      </c>
      <c r="N490" s="1203"/>
      <c r="O490" s="1203"/>
      <c r="P490" s="1203"/>
      <c r="Q490" s="1203"/>
      <c r="R490" s="1203"/>
      <c r="S490" s="1203"/>
      <c r="T490" s="1203"/>
      <c r="U490" s="1203"/>
      <c r="V490" s="1203"/>
      <c r="W490" s="1203"/>
      <c r="X490" s="1203"/>
    </row>
    <row r="491" spans="1:24" ht="12.75" customHeight="1">
      <c r="A491" s="181" t="s">
        <v>402</v>
      </c>
      <c r="B491" s="29" t="s">
        <v>512</v>
      </c>
      <c r="C491" s="62"/>
      <c r="D491" s="62"/>
      <c r="E491" s="62"/>
      <c r="F491" s="62"/>
      <c r="G491" s="62"/>
      <c r="H491" s="62"/>
      <c r="I491" s="62"/>
      <c r="J491" s="62"/>
      <c r="K491" s="3"/>
      <c r="L491" s="8"/>
      <c r="N491" s="1203"/>
      <c r="O491" s="1203"/>
      <c r="P491" s="1203"/>
      <c r="Q491" s="1203"/>
      <c r="R491" s="1203"/>
      <c r="S491" s="1203"/>
      <c r="T491" s="1203"/>
      <c r="U491" s="1203"/>
      <c r="V491" s="1203"/>
      <c r="W491" s="1203"/>
      <c r="X491" s="1203"/>
    </row>
    <row r="492" spans="1:24" ht="12.75" customHeight="1">
      <c r="A492" s="181" t="s">
        <v>402</v>
      </c>
      <c r="B492" s="29" t="s">
        <v>586</v>
      </c>
      <c r="C492" s="62"/>
      <c r="D492" s="62"/>
      <c r="E492" s="62"/>
      <c r="F492" s="62"/>
      <c r="G492" s="62"/>
      <c r="H492" s="62"/>
      <c r="I492" s="62"/>
      <c r="J492" s="62"/>
      <c r="K492" s="3"/>
      <c r="L492" s="8"/>
      <c r="N492" s="1203"/>
      <c r="O492" s="1203"/>
      <c r="P492" s="1203"/>
      <c r="Q492" s="1203"/>
      <c r="R492" s="1203"/>
      <c r="S492" s="1203"/>
      <c r="T492" s="1203"/>
      <c r="U492" s="1203"/>
      <c r="V492" s="1203"/>
      <c r="W492" s="1203"/>
      <c r="X492" s="1203"/>
    </row>
    <row r="493" spans="1:24" ht="13.5" customHeight="1" thickBot="1">
      <c r="A493" s="181" t="s">
        <v>402</v>
      </c>
      <c r="B493" s="29"/>
      <c r="C493" s="62"/>
      <c r="D493" s="62"/>
      <c r="E493" s="62"/>
      <c r="F493" s="62"/>
      <c r="G493" s="62"/>
      <c r="H493" s="62"/>
      <c r="I493" s="62"/>
      <c r="J493" s="62"/>
      <c r="K493" s="3"/>
      <c r="L493" s="8"/>
    </row>
    <row r="494" spans="1:24" ht="12.75" customHeight="1">
      <c r="A494" s="181" t="s">
        <v>402</v>
      </c>
      <c r="B494" s="6" t="s">
        <v>588</v>
      </c>
      <c r="C494" s="250"/>
      <c r="D494" s="250"/>
      <c r="E494" s="250"/>
      <c r="F494" s="268"/>
      <c r="G494" s="268"/>
      <c r="H494" s="8"/>
      <c r="I494" s="8"/>
      <c r="J494" s="8"/>
      <c r="K494" s="8"/>
      <c r="L494" s="8"/>
    </row>
    <row r="495" spans="1:24" ht="51.75" customHeight="1" thickBot="1">
      <c r="A495" s="181" t="s">
        <v>402</v>
      </c>
      <c r="B495" s="282" t="s">
        <v>412</v>
      </c>
      <c r="C495" s="12"/>
      <c r="D495" s="12"/>
      <c r="E495" s="12"/>
      <c r="F495" s="283" t="s">
        <v>438</v>
      </c>
      <c r="G495" s="283" t="s">
        <v>866</v>
      </c>
      <c r="H495" s="8"/>
      <c r="I495" s="8"/>
      <c r="J495" s="8"/>
      <c r="K495" s="8"/>
      <c r="L495" s="8"/>
    </row>
    <row r="496" spans="1:24" s="3" customFormat="1" ht="13.5" customHeight="1" thickBot="1">
      <c r="A496" s="181" t="s">
        <v>402</v>
      </c>
      <c r="B496" s="11" t="s">
        <v>1085</v>
      </c>
      <c r="C496" s="33"/>
      <c r="D496" s="33"/>
      <c r="E496" s="170"/>
      <c r="F496" s="289">
        <v>0</v>
      </c>
      <c r="G496" s="289">
        <v>0</v>
      </c>
    </row>
    <row r="497" spans="1:12" ht="12.75" customHeight="1">
      <c r="A497" s="181" t="s">
        <v>402</v>
      </c>
      <c r="B497" s="29" t="s">
        <v>441</v>
      </c>
      <c r="C497" s="62"/>
      <c r="D497" s="62"/>
      <c r="E497" s="62"/>
      <c r="F497" s="62"/>
      <c r="G497" s="62"/>
      <c r="H497" s="62"/>
      <c r="I497" s="62"/>
      <c r="J497" s="8"/>
      <c r="K497" s="8" t="s">
        <v>167</v>
      </c>
      <c r="L497" s="8"/>
    </row>
    <row r="498" spans="1:12" ht="12.75" customHeight="1">
      <c r="A498" s="181" t="s">
        <v>402</v>
      </c>
      <c r="B498" s="29" t="s">
        <v>865</v>
      </c>
      <c r="C498" s="62"/>
      <c r="D498" s="62"/>
      <c r="E498" s="62"/>
      <c r="F498" s="62"/>
      <c r="G498" s="62"/>
      <c r="H498" s="62"/>
      <c r="I498" s="62"/>
      <c r="J498" s="62"/>
      <c r="K498" s="62"/>
      <c r="L498" s="8"/>
    </row>
    <row r="499" spans="1:12" ht="12.75" customHeight="1">
      <c r="A499" s="181" t="s">
        <v>402</v>
      </c>
      <c r="B499" s="29" t="s">
        <v>867</v>
      </c>
      <c r="C499" s="62"/>
      <c r="D499" s="62"/>
      <c r="E499" s="62"/>
      <c r="F499" s="62"/>
      <c r="G499" s="62"/>
      <c r="H499" s="62"/>
      <c r="I499" s="62"/>
      <c r="J499" s="62"/>
      <c r="K499" s="62"/>
      <c r="L499" s="8"/>
    </row>
    <row r="500" spans="1:12" ht="12.75" customHeight="1">
      <c r="A500" s="181" t="s">
        <v>402</v>
      </c>
      <c r="B500" s="29"/>
      <c r="C500" s="62"/>
      <c r="D500" s="62"/>
      <c r="E500" s="62"/>
      <c r="F500" s="62"/>
      <c r="G500" s="62"/>
      <c r="H500" s="62"/>
      <c r="I500" s="62"/>
      <c r="J500" s="62"/>
      <c r="K500" s="3"/>
      <c r="L500" s="8"/>
    </row>
    <row r="501" spans="1:12" ht="13.5" customHeight="1" thickBot="1">
      <c r="A501" s="181" t="s">
        <v>402</v>
      </c>
      <c r="B501" s="4"/>
      <c r="C501" s="62"/>
      <c r="D501" s="62"/>
      <c r="E501" s="62"/>
      <c r="F501" s="8"/>
      <c r="G501" s="62"/>
      <c r="H501" s="62"/>
      <c r="I501" s="62"/>
      <c r="J501" s="62"/>
      <c r="K501" s="62"/>
      <c r="L501" s="8"/>
    </row>
    <row r="502" spans="1:12" ht="12.75" customHeight="1">
      <c r="A502" s="181" t="s">
        <v>402</v>
      </c>
      <c r="B502" s="6" t="s">
        <v>167</v>
      </c>
      <c r="C502" s="263"/>
      <c r="D502" s="263" t="s">
        <v>167</v>
      </c>
      <c r="E502" s="290" t="s">
        <v>750</v>
      </c>
      <c r="F502" s="291"/>
      <c r="G502" s="264" t="s">
        <v>870</v>
      </c>
      <c r="H502" s="263" t="s">
        <v>389</v>
      </c>
      <c r="I502" s="4"/>
      <c r="J502" s="4" t="s">
        <v>167</v>
      </c>
      <c r="K502" s="8"/>
      <c r="L502" s="8"/>
    </row>
    <row r="503" spans="1:12" ht="12.75" customHeight="1">
      <c r="A503" s="181" t="s">
        <v>402</v>
      </c>
      <c r="B503" s="5" t="s">
        <v>589</v>
      </c>
      <c r="C503" s="13"/>
      <c r="D503" s="265" t="s">
        <v>605</v>
      </c>
      <c r="E503" s="279" t="s">
        <v>751</v>
      </c>
      <c r="F503" s="265" t="s">
        <v>389</v>
      </c>
      <c r="G503" s="265" t="s">
        <v>752</v>
      </c>
      <c r="H503" s="265" t="s">
        <v>210</v>
      </c>
      <c r="I503" s="8"/>
      <c r="J503" s="8"/>
      <c r="K503" s="8"/>
      <c r="L503" s="8"/>
    </row>
    <row r="504" spans="1:12" ht="12.75" customHeight="1">
      <c r="A504" s="181" t="s">
        <v>402</v>
      </c>
      <c r="B504" s="5" t="s">
        <v>753</v>
      </c>
      <c r="C504" s="13"/>
      <c r="D504" s="265" t="s">
        <v>754</v>
      </c>
      <c r="E504" s="279" t="s">
        <v>755</v>
      </c>
      <c r="F504" s="248" t="s">
        <v>86</v>
      </c>
      <c r="G504" s="265" t="s">
        <v>87</v>
      </c>
      <c r="H504" s="265" t="s">
        <v>88</v>
      </c>
      <c r="I504" s="8"/>
      <c r="J504" s="8"/>
      <c r="K504" s="8"/>
      <c r="L504" s="8"/>
    </row>
    <row r="505" spans="1:12" ht="12.75" customHeight="1">
      <c r="A505" s="181" t="s">
        <v>402</v>
      </c>
      <c r="B505" s="5" t="s">
        <v>89</v>
      </c>
      <c r="C505" s="13"/>
      <c r="D505" s="265" t="s">
        <v>680</v>
      </c>
      <c r="E505" s="248" t="s">
        <v>90</v>
      </c>
      <c r="F505" s="248" t="s">
        <v>91</v>
      </c>
      <c r="G505" s="265" t="s">
        <v>92</v>
      </c>
      <c r="H505" s="265" t="s">
        <v>93</v>
      </c>
      <c r="I505" s="8"/>
      <c r="J505" s="8"/>
      <c r="K505" s="8"/>
      <c r="L505" s="8"/>
    </row>
    <row r="506" spans="1:12" ht="12.75" customHeight="1">
      <c r="A506" s="181" t="s">
        <v>402</v>
      </c>
      <c r="B506" s="5" t="s">
        <v>94</v>
      </c>
      <c r="C506" s="13"/>
      <c r="D506" s="265"/>
      <c r="E506" s="248" t="s">
        <v>95</v>
      </c>
      <c r="F506" s="248" t="s">
        <v>96</v>
      </c>
      <c r="G506" s="265" t="s">
        <v>97</v>
      </c>
      <c r="H506" s="265" t="s">
        <v>211</v>
      </c>
      <c r="I506" s="8"/>
      <c r="J506" s="292"/>
      <c r="K506" s="8"/>
      <c r="L506" s="8"/>
    </row>
    <row r="507" spans="1:12" ht="13.5" customHeight="1" thickBot="1">
      <c r="A507" s="181" t="s">
        <v>402</v>
      </c>
      <c r="B507" s="176" t="s">
        <v>98</v>
      </c>
      <c r="C507" s="253"/>
      <c r="D507" s="266"/>
      <c r="E507" s="18" t="s">
        <v>99</v>
      </c>
      <c r="F507" s="18" t="s">
        <v>100</v>
      </c>
      <c r="G507" s="266"/>
      <c r="H507" s="266"/>
      <c r="I507" s="8"/>
      <c r="J507" s="4"/>
      <c r="K507" s="8"/>
      <c r="L507" s="8"/>
    </row>
    <row r="508" spans="1:12" ht="27" customHeight="1">
      <c r="A508" s="181" t="s">
        <v>402</v>
      </c>
      <c r="B508" s="1461" t="s">
        <v>513</v>
      </c>
      <c r="C508" s="1462"/>
      <c r="D508" s="293" t="s">
        <v>601</v>
      </c>
      <c r="E508" s="293" t="s">
        <v>601</v>
      </c>
      <c r="F508" s="293" t="s">
        <v>601</v>
      </c>
      <c r="G508" s="293" t="s">
        <v>601</v>
      </c>
      <c r="H508" s="293" t="s">
        <v>601</v>
      </c>
      <c r="I508" s="62"/>
      <c r="J508" s="62"/>
      <c r="K508" s="8"/>
      <c r="L508" s="8"/>
    </row>
    <row r="509" spans="1:12" ht="12.75" customHeight="1">
      <c r="A509" s="181" t="s">
        <v>402</v>
      </c>
      <c r="B509" s="178"/>
      <c r="C509" s="189"/>
      <c r="D509" s="189">
        <v>0</v>
      </c>
      <c r="E509" s="189">
        <v>0</v>
      </c>
      <c r="F509" s="189">
        <v>0</v>
      </c>
      <c r="G509" s="189">
        <v>0</v>
      </c>
      <c r="H509" s="189">
        <v>0</v>
      </c>
      <c r="I509" s="62"/>
      <c r="J509" s="62"/>
      <c r="K509" s="8"/>
      <c r="L509" s="8"/>
    </row>
    <row r="510" spans="1:12" ht="12.75" customHeight="1">
      <c r="A510" s="181" t="s">
        <v>402</v>
      </c>
      <c r="B510" s="178"/>
      <c r="C510" s="189"/>
      <c r="D510" s="189">
        <v>0</v>
      </c>
      <c r="E510" s="189">
        <v>0</v>
      </c>
      <c r="F510" s="189">
        <v>0</v>
      </c>
      <c r="G510" s="189">
        <v>0</v>
      </c>
      <c r="H510" s="189">
        <v>0</v>
      </c>
      <c r="I510" s="62"/>
      <c r="J510" s="62"/>
      <c r="K510" s="8"/>
      <c r="L510" s="8"/>
    </row>
    <row r="511" spans="1:12" ht="12.75" customHeight="1">
      <c r="A511" s="181" t="s">
        <v>402</v>
      </c>
      <c r="B511" s="178"/>
      <c r="C511" s="189"/>
      <c r="D511" s="189">
        <v>0</v>
      </c>
      <c r="E511" s="189">
        <v>0</v>
      </c>
      <c r="F511" s="189">
        <v>0</v>
      </c>
      <c r="G511" s="189">
        <v>0</v>
      </c>
      <c r="H511" s="189">
        <v>0</v>
      </c>
      <c r="I511" s="62"/>
      <c r="J511" s="62"/>
      <c r="K511" s="8"/>
      <c r="L511" s="8"/>
    </row>
    <row r="512" spans="1:12" ht="12.75" customHeight="1">
      <c r="A512" s="181" t="s">
        <v>402</v>
      </c>
      <c r="B512" s="178" t="s">
        <v>167</v>
      </c>
      <c r="C512" s="189"/>
      <c r="D512" s="189">
        <v>0</v>
      </c>
      <c r="E512" s="189">
        <v>0</v>
      </c>
      <c r="F512" s="189">
        <v>0</v>
      </c>
      <c r="G512" s="189">
        <v>0</v>
      </c>
      <c r="H512" s="189">
        <v>0</v>
      </c>
      <c r="I512" s="62"/>
      <c r="J512" s="62"/>
      <c r="K512" s="8"/>
      <c r="L512" s="8"/>
    </row>
    <row r="513" spans="1:12" ht="13.5" customHeight="1" thickBot="1">
      <c r="A513" s="181" t="s">
        <v>402</v>
      </c>
      <c r="B513" s="178"/>
      <c r="C513" s="189"/>
      <c r="D513" s="189">
        <v>0</v>
      </c>
      <c r="E513" s="189">
        <v>0</v>
      </c>
      <c r="F513" s="189">
        <v>0</v>
      </c>
      <c r="G513" s="189">
        <v>0</v>
      </c>
      <c r="H513" s="189">
        <v>0</v>
      </c>
      <c r="I513" s="62"/>
      <c r="J513" s="62"/>
      <c r="K513" s="8"/>
      <c r="L513" s="8"/>
    </row>
    <row r="514" spans="1:12" ht="13.5" customHeight="1" thickBot="1">
      <c r="A514" s="181" t="s">
        <v>402</v>
      </c>
      <c r="B514" s="179" t="s">
        <v>958</v>
      </c>
      <c r="C514" s="187"/>
      <c r="D514" s="281">
        <f>SUM(D509:D513)</f>
        <v>0</v>
      </c>
      <c r="E514" s="281">
        <f>SUM(E509:E513)</f>
        <v>0</v>
      </c>
      <c r="F514" s="281">
        <f>IF($D514=0,0,SUM(F509:F513)/D514)</f>
        <v>0</v>
      </c>
      <c r="G514" s="281">
        <f>IF($D514=0,0,SUM(G509:G513)/D514)</f>
        <v>0</v>
      </c>
      <c r="H514" s="281">
        <f>SUM(H509:H513)</f>
        <v>0</v>
      </c>
      <c r="I514" s="204"/>
      <c r="J514" s="204"/>
      <c r="K514" s="8"/>
      <c r="L514" s="8"/>
    </row>
    <row r="515" spans="1:12" ht="27" customHeight="1">
      <c r="A515" s="181" t="s">
        <v>402</v>
      </c>
      <c r="B515" s="1461" t="s">
        <v>212</v>
      </c>
      <c r="C515" s="1462"/>
      <c r="D515" s="293" t="s">
        <v>601</v>
      </c>
      <c r="E515" s="293" t="s">
        <v>601</v>
      </c>
      <c r="F515" s="293" t="s">
        <v>601</v>
      </c>
      <c r="G515" s="293" t="s">
        <v>601</v>
      </c>
      <c r="H515" s="293" t="s">
        <v>601</v>
      </c>
      <c r="I515" s="62"/>
      <c r="J515" s="62"/>
      <c r="K515" s="8"/>
      <c r="L515" s="8"/>
    </row>
    <row r="516" spans="1:12" ht="12.75" customHeight="1">
      <c r="A516" s="181" t="s">
        <v>402</v>
      </c>
      <c r="B516" s="178"/>
      <c r="C516" s="189"/>
      <c r="D516" s="189">
        <v>0</v>
      </c>
      <c r="E516" s="189">
        <v>0</v>
      </c>
      <c r="F516" s="189">
        <v>0</v>
      </c>
      <c r="G516" s="189">
        <v>0</v>
      </c>
      <c r="H516" s="189">
        <v>0</v>
      </c>
      <c r="I516" s="62"/>
      <c r="J516" s="62"/>
      <c r="K516" s="8"/>
      <c r="L516" s="8"/>
    </row>
    <row r="517" spans="1:12" ht="12.75" customHeight="1">
      <c r="A517" s="181" t="s">
        <v>402</v>
      </c>
      <c r="B517" s="178"/>
      <c r="C517" s="189"/>
      <c r="D517" s="189">
        <v>0</v>
      </c>
      <c r="E517" s="189">
        <v>0</v>
      </c>
      <c r="F517" s="189">
        <v>0</v>
      </c>
      <c r="G517" s="189">
        <v>0</v>
      </c>
      <c r="H517" s="189">
        <v>0</v>
      </c>
      <c r="I517" s="62"/>
      <c r="J517" s="62"/>
      <c r="K517" s="8"/>
      <c r="L517" s="8"/>
    </row>
    <row r="518" spans="1:12" ht="12.75" customHeight="1">
      <c r="A518" s="181" t="s">
        <v>402</v>
      </c>
      <c r="B518" s="178"/>
      <c r="C518" s="189"/>
      <c r="D518" s="189">
        <v>0</v>
      </c>
      <c r="E518" s="189">
        <v>0</v>
      </c>
      <c r="F518" s="189">
        <v>0</v>
      </c>
      <c r="G518" s="189">
        <v>0</v>
      </c>
      <c r="H518" s="189">
        <v>0</v>
      </c>
      <c r="I518" s="62"/>
      <c r="J518" s="62"/>
      <c r="K518" s="8"/>
      <c r="L518" s="8"/>
    </row>
    <row r="519" spans="1:12" ht="12.75" customHeight="1">
      <c r="A519" s="181" t="s">
        <v>402</v>
      </c>
      <c r="B519" s="178"/>
      <c r="C519" s="189"/>
      <c r="D519" s="189">
        <v>0</v>
      </c>
      <c r="E519" s="189">
        <v>0</v>
      </c>
      <c r="F519" s="189">
        <v>0</v>
      </c>
      <c r="G519" s="189">
        <v>0</v>
      </c>
      <c r="H519" s="189">
        <v>0</v>
      </c>
      <c r="I519" s="62"/>
      <c r="J519" s="62"/>
      <c r="K519" s="8"/>
      <c r="L519" s="8"/>
    </row>
    <row r="520" spans="1:12" ht="13.5" customHeight="1" thickBot="1">
      <c r="A520" s="181" t="s">
        <v>402</v>
      </c>
      <c r="B520" s="178"/>
      <c r="C520" s="189"/>
      <c r="D520" s="189">
        <v>0</v>
      </c>
      <c r="E520" s="189">
        <v>0</v>
      </c>
      <c r="F520" s="189">
        <v>0</v>
      </c>
      <c r="G520" s="189">
        <v>0</v>
      </c>
      <c r="H520" s="189">
        <v>0</v>
      </c>
      <c r="I520" s="62"/>
      <c r="J520" s="62"/>
      <c r="K520" s="8"/>
      <c r="L520" s="8"/>
    </row>
    <row r="521" spans="1:12" ht="13.5" customHeight="1" thickBot="1">
      <c r="A521" s="181" t="s">
        <v>402</v>
      </c>
      <c r="B521" s="179" t="s">
        <v>958</v>
      </c>
      <c r="C521" s="187"/>
      <c r="D521" s="281">
        <f>SUM(D516:D520)</f>
        <v>0</v>
      </c>
      <c r="E521" s="281">
        <f>SUM(E516:E520)</f>
        <v>0</v>
      </c>
      <c r="F521" s="281">
        <f>IF($D521=0,0,SUM(F516:F520)/D521)</f>
        <v>0</v>
      </c>
      <c r="G521" s="281">
        <f>IF($D521=0,0,SUM(G516:G520)/D521)</f>
        <v>0</v>
      </c>
      <c r="H521" s="281">
        <f>SUM(H516:H520)</f>
        <v>0</v>
      </c>
      <c r="I521" s="204"/>
      <c r="J521" s="204"/>
      <c r="K521" s="8"/>
      <c r="L521" s="8"/>
    </row>
    <row r="522" spans="1:12" ht="25.5" customHeight="1">
      <c r="A522" s="181" t="s">
        <v>402</v>
      </c>
      <c r="B522" s="1461" t="s">
        <v>298</v>
      </c>
      <c r="C522" s="1462"/>
      <c r="D522" s="293" t="s">
        <v>601</v>
      </c>
      <c r="E522" s="293" t="s">
        <v>601</v>
      </c>
      <c r="F522" s="293" t="s">
        <v>601</v>
      </c>
      <c r="G522" s="293" t="s">
        <v>601</v>
      </c>
      <c r="H522" s="293" t="s">
        <v>601</v>
      </c>
      <c r="I522" s="62"/>
      <c r="J522" s="62"/>
      <c r="K522" s="8"/>
      <c r="L522" s="8"/>
    </row>
    <row r="523" spans="1:12" ht="12.75" customHeight="1">
      <c r="A523" s="181" t="s">
        <v>402</v>
      </c>
      <c r="B523" s="178"/>
      <c r="C523" s="189"/>
      <c r="D523" s="189">
        <v>0</v>
      </c>
      <c r="E523" s="189">
        <v>0</v>
      </c>
      <c r="F523" s="189">
        <v>0</v>
      </c>
      <c r="G523" s="189">
        <v>0</v>
      </c>
      <c r="H523" s="189">
        <v>0</v>
      </c>
      <c r="I523" s="62"/>
      <c r="J523" s="62"/>
      <c r="K523" s="8"/>
      <c r="L523" s="8"/>
    </row>
    <row r="524" spans="1:12" ht="12.75" customHeight="1">
      <c r="A524" s="181" t="s">
        <v>402</v>
      </c>
      <c r="B524" s="178"/>
      <c r="C524" s="189"/>
      <c r="D524" s="189">
        <v>0</v>
      </c>
      <c r="E524" s="189">
        <v>0</v>
      </c>
      <c r="F524" s="189">
        <v>0</v>
      </c>
      <c r="G524" s="189">
        <v>0</v>
      </c>
      <c r="H524" s="189">
        <v>0</v>
      </c>
      <c r="I524" s="62"/>
      <c r="J524" s="62"/>
      <c r="K524" s="8"/>
      <c r="L524" s="8"/>
    </row>
    <row r="525" spans="1:12" ht="12.75" customHeight="1">
      <c r="A525" s="181" t="s">
        <v>402</v>
      </c>
      <c r="B525" s="178"/>
      <c r="C525" s="189"/>
      <c r="D525" s="189">
        <v>0</v>
      </c>
      <c r="E525" s="189">
        <v>0</v>
      </c>
      <c r="F525" s="189">
        <v>0</v>
      </c>
      <c r="G525" s="189">
        <v>0</v>
      </c>
      <c r="H525" s="189">
        <v>0</v>
      </c>
      <c r="I525" s="62"/>
      <c r="J525" s="62"/>
      <c r="K525" s="8"/>
      <c r="L525" s="8"/>
    </row>
    <row r="526" spans="1:12" ht="12.75" customHeight="1">
      <c r="A526" s="181" t="s">
        <v>402</v>
      </c>
      <c r="B526" s="178"/>
      <c r="C526" s="189"/>
      <c r="D526" s="189">
        <v>0</v>
      </c>
      <c r="E526" s="189">
        <v>0</v>
      </c>
      <c r="F526" s="189">
        <v>0</v>
      </c>
      <c r="G526" s="189">
        <v>0</v>
      </c>
      <c r="H526" s="189">
        <v>0</v>
      </c>
      <c r="I526" s="62"/>
      <c r="J526" s="62"/>
      <c r="K526" s="8"/>
      <c r="L526" s="8"/>
    </row>
    <row r="527" spans="1:12" ht="13.5" customHeight="1" thickBot="1">
      <c r="A527" s="181" t="s">
        <v>402</v>
      </c>
      <c r="B527" s="178"/>
      <c r="C527" s="189"/>
      <c r="D527" s="189">
        <v>0</v>
      </c>
      <c r="E527" s="189">
        <v>0</v>
      </c>
      <c r="F527" s="189">
        <v>0</v>
      </c>
      <c r="G527" s="189">
        <v>0</v>
      </c>
      <c r="H527" s="189">
        <v>0</v>
      </c>
      <c r="I527" s="62"/>
      <c r="J527" s="62"/>
      <c r="K527" s="8"/>
      <c r="L527" s="8"/>
    </row>
    <row r="528" spans="1:12" ht="13.5" customHeight="1" thickBot="1">
      <c r="A528" s="181" t="s">
        <v>402</v>
      </c>
      <c r="B528" s="179" t="s">
        <v>958</v>
      </c>
      <c r="C528" s="187"/>
      <c r="D528" s="281">
        <f>SUM(D522:D527)</f>
        <v>0</v>
      </c>
      <c r="E528" s="281">
        <f>SUM(E522:E527)</f>
        <v>0</v>
      </c>
      <c r="F528" s="281">
        <f>IF($D528=0,0,SUM(F522:F527)/D528)</f>
        <v>0</v>
      </c>
      <c r="G528" s="281">
        <f>IF($D528=0,0,SUM(G522:G527)/D528)</f>
        <v>0</v>
      </c>
      <c r="H528" s="281">
        <f>SUM(H522:H527)</f>
        <v>0</v>
      </c>
      <c r="I528" s="204"/>
      <c r="J528" s="204"/>
      <c r="K528" s="8"/>
      <c r="L528" s="8"/>
    </row>
    <row r="529" spans="1:12" ht="27" customHeight="1">
      <c r="A529" s="181" t="s">
        <v>402</v>
      </c>
      <c r="B529" s="1461" t="s">
        <v>297</v>
      </c>
      <c r="C529" s="1462"/>
      <c r="D529" s="293" t="s">
        <v>601</v>
      </c>
      <c r="E529" s="293" t="s">
        <v>601</v>
      </c>
      <c r="F529" s="293" t="s">
        <v>601</v>
      </c>
      <c r="G529" s="293" t="s">
        <v>601</v>
      </c>
      <c r="H529" s="293" t="s">
        <v>601</v>
      </c>
      <c r="I529" s="62"/>
      <c r="J529" s="62"/>
      <c r="K529" s="8"/>
      <c r="L529" s="8"/>
    </row>
    <row r="530" spans="1:12" ht="12.75" customHeight="1">
      <c r="A530" s="181" t="s">
        <v>402</v>
      </c>
      <c r="B530" s="178"/>
      <c r="C530" s="189"/>
      <c r="D530" s="189">
        <v>0</v>
      </c>
      <c r="E530" s="189">
        <v>0</v>
      </c>
      <c r="F530" s="189">
        <v>0</v>
      </c>
      <c r="G530" s="189">
        <v>0</v>
      </c>
      <c r="H530" s="189">
        <v>0</v>
      </c>
      <c r="I530" s="62"/>
      <c r="J530" s="62"/>
      <c r="K530" s="8"/>
      <c r="L530" s="8"/>
    </row>
    <row r="531" spans="1:12" ht="12.75" customHeight="1">
      <c r="A531" s="181" t="s">
        <v>402</v>
      </c>
      <c r="B531" s="178"/>
      <c r="C531" s="189"/>
      <c r="D531" s="189">
        <v>0</v>
      </c>
      <c r="E531" s="189">
        <v>0</v>
      </c>
      <c r="F531" s="189">
        <v>0</v>
      </c>
      <c r="G531" s="189">
        <v>0</v>
      </c>
      <c r="H531" s="189">
        <v>0</v>
      </c>
      <c r="I531" s="62"/>
      <c r="J531" s="62"/>
      <c r="K531" s="8"/>
      <c r="L531" s="8"/>
    </row>
    <row r="532" spans="1:12" ht="12.75" customHeight="1">
      <c r="A532" s="181" t="s">
        <v>402</v>
      </c>
      <c r="B532" s="178"/>
      <c r="C532" s="189"/>
      <c r="D532" s="189">
        <v>0</v>
      </c>
      <c r="E532" s="189">
        <v>0</v>
      </c>
      <c r="F532" s="189">
        <v>0</v>
      </c>
      <c r="G532" s="189">
        <v>0</v>
      </c>
      <c r="H532" s="189">
        <v>0</v>
      </c>
      <c r="I532" s="62"/>
      <c r="J532" s="62"/>
      <c r="K532" s="8"/>
      <c r="L532" s="8"/>
    </row>
    <row r="533" spans="1:12" ht="12.75" customHeight="1">
      <c r="A533" s="181" t="s">
        <v>402</v>
      </c>
      <c r="B533" s="178"/>
      <c r="C533" s="189"/>
      <c r="D533" s="189">
        <v>0</v>
      </c>
      <c r="E533" s="189">
        <v>0</v>
      </c>
      <c r="F533" s="189">
        <v>0</v>
      </c>
      <c r="G533" s="189">
        <v>0</v>
      </c>
      <c r="H533" s="189">
        <v>0</v>
      </c>
      <c r="I533" s="62"/>
      <c r="J533" s="62"/>
      <c r="K533" s="8"/>
      <c r="L533" s="8"/>
    </row>
    <row r="534" spans="1:12" ht="13.5" customHeight="1" thickBot="1">
      <c r="A534" s="181" t="s">
        <v>402</v>
      </c>
      <c r="B534" s="178"/>
      <c r="C534" s="189"/>
      <c r="D534" s="189">
        <v>0</v>
      </c>
      <c r="E534" s="189">
        <v>0</v>
      </c>
      <c r="F534" s="189">
        <v>0</v>
      </c>
      <c r="G534" s="189">
        <v>0</v>
      </c>
      <c r="H534" s="189">
        <v>0</v>
      </c>
      <c r="I534" s="62"/>
      <c r="J534" s="62"/>
      <c r="K534" s="8"/>
      <c r="L534" s="8"/>
    </row>
    <row r="535" spans="1:12" ht="13.5" customHeight="1" thickBot="1">
      <c r="A535" s="181" t="s">
        <v>402</v>
      </c>
      <c r="B535" s="179" t="s">
        <v>958</v>
      </c>
      <c r="C535" s="187"/>
      <c r="D535" s="281">
        <f>SUM(D529:D534)</f>
        <v>0</v>
      </c>
      <c r="E535" s="281">
        <f>SUM(E529:E534)</f>
        <v>0</v>
      </c>
      <c r="F535" s="281">
        <f>IF($D535=0,0,SUM(F529:F534)/D535)</f>
        <v>0</v>
      </c>
      <c r="G535" s="281">
        <f>IF($D535=0,0,SUM(G529:G534)/D535)</f>
        <v>0</v>
      </c>
      <c r="H535" s="281">
        <f>SUM(H529:H534)</f>
        <v>0</v>
      </c>
      <c r="I535" s="204"/>
      <c r="J535" s="204"/>
      <c r="K535" s="8"/>
      <c r="L535" s="8"/>
    </row>
    <row r="536" spans="1:12" ht="25.5" customHeight="1">
      <c r="A536" s="181" t="s">
        <v>402</v>
      </c>
      <c r="B536" s="1461" t="s">
        <v>296</v>
      </c>
      <c r="C536" s="1462"/>
      <c r="D536" s="293" t="s">
        <v>601</v>
      </c>
      <c r="E536" s="293" t="s">
        <v>601</v>
      </c>
      <c r="F536" s="293" t="s">
        <v>601</v>
      </c>
      <c r="G536" s="293" t="s">
        <v>601</v>
      </c>
      <c r="H536" s="293" t="s">
        <v>601</v>
      </c>
      <c r="I536" s="62"/>
      <c r="J536" s="62"/>
      <c r="K536" s="8"/>
      <c r="L536" s="8"/>
    </row>
    <row r="537" spans="1:12" ht="12.75" customHeight="1">
      <c r="A537" s="181" t="s">
        <v>402</v>
      </c>
      <c r="B537" s="178"/>
      <c r="C537" s="189"/>
      <c r="D537" s="189">
        <v>0</v>
      </c>
      <c r="E537" s="189">
        <v>0</v>
      </c>
      <c r="F537" s="189">
        <v>0</v>
      </c>
      <c r="G537" s="189">
        <v>0</v>
      </c>
      <c r="H537" s="189">
        <v>0</v>
      </c>
      <c r="I537" s="62"/>
      <c r="J537" s="62"/>
      <c r="K537" s="8"/>
      <c r="L537" s="8"/>
    </row>
    <row r="538" spans="1:12" ht="12.75" customHeight="1">
      <c r="A538" s="181" t="s">
        <v>402</v>
      </c>
      <c r="B538" s="178"/>
      <c r="C538" s="189"/>
      <c r="D538" s="189">
        <v>0</v>
      </c>
      <c r="E538" s="189">
        <v>0</v>
      </c>
      <c r="F538" s="189">
        <v>0</v>
      </c>
      <c r="G538" s="189">
        <v>0</v>
      </c>
      <c r="H538" s="189">
        <v>0</v>
      </c>
      <c r="I538" s="62"/>
      <c r="J538" s="62"/>
      <c r="K538" s="8"/>
      <c r="L538" s="8"/>
    </row>
    <row r="539" spans="1:12" ht="12.75" customHeight="1">
      <c r="A539" s="181" t="s">
        <v>402</v>
      </c>
      <c r="B539" s="178"/>
      <c r="C539" s="189"/>
      <c r="D539" s="189">
        <v>0</v>
      </c>
      <c r="E539" s="189">
        <v>0</v>
      </c>
      <c r="F539" s="189">
        <v>0</v>
      </c>
      <c r="G539" s="189">
        <v>0</v>
      </c>
      <c r="H539" s="189">
        <v>0</v>
      </c>
      <c r="I539" s="62"/>
      <c r="J539" s="62"/>
      <c r="K539" s="8"/>
      <c r="L539" s="8"/>
    </row>
    <row r="540" spans="1:12" ht="12.75" customHeight="1">
      <c r="A540" s="181" t="s">
        <v>402</v>
      </c>
      <c r="B540" s="178"/>
      <c r="C540" s="189"/>
      <c r="D540" s="189">
        <v>0</v>
      </c>
      <c r="E540" s="189">
        <v>0</v>
      </c>
      <c r="F540" s="189">
        <v>0</v>
      </c>
      <c r="G540" s="189">
        <v>0</v>
      </c>
      <c r="H540" s="189">
        <v>0</v>
      </c>
      <c r="I540" s="62"/>
      <c r="J540" s="62"/>
      <c r="K540" s="8"/>
      <c r="L540" s="8"/>
    </row>
    <row r="541" spans="1:12" ht="13.5" customHeight="1" thickBot="1">
      <c r="A541" s="181" t="s">
        <v>402</v>
      </c>
      <c r="B541" s="178"/>
      <c r="C541" s="189"/>
      <c r="D541" s="189">
        <v>0</v>
      </c>
      <c r="E541" s="189">
        <v>0</v>
      </c>
      <c r="F541" s="189">
        <v>0</v>
      </c>
      <c r="G541" s="189">
        <v>0</v>
      </c>
      <c r="H541" s="189">
        <v>0</v>
      </c>
      <c r="I541" s="62"/>
      <c r="J541" s="62"/>
      <c r="K541" s="8"/>
      <c r="L541" s="8"/>
    </row>
    <row r="542" spans="1:12" ht="13.5" customHeight="1" thickBot="1">
      <c r="A542" s="181" t="s">
        <v>402</v>
      </c>
      <c r="B542" s="179" t="s">
        <v>958</v>
      </c>
      <c r="C542" s="187"/>
      <c r="D542" s="281">
        <f>SUM(D536:D541)</f>
        <v>0</v>
      </c>
      <c r="E542" s="281">
        <f>SUM(E536:E541)</f>
        <v>0</v>
      </c>
      <c r="F542" s="281">
        <f>IF($D542=0,0,SUM(F536:F541)/D542)</f>
        <v>0</v>
      </c>
      <c r="G542" s="281">
        <f>IF($D542=0,0,SUM(G536:G541)/D542)</f>
        <v>0</v>
      </c>
      <c r="H542" s="281">
        <f>SUM(H536:H541)</f>
        <v>0</v>
      </c>
      <c r="I542" s="204"/>
      <c r="J542" s="204"/>
      <c r="K542" s="8"/>
      <c r="L542" s="8"/>
    </row>
    <row r="543" spans="1:12" ht="12.75" customHeight="1">
      <c r="A543" s="181" t="s">
        <v>402</v>
      </c>
      <c r="B543" s="29" t="s">
        <v>432</v>
      </c>
      <c r="C543" s="20"/>
      <c r="D543" s="20"/>
      <c r="E543" s="20"/>
      <c r="F543" s="62"/>
      <c r="G543" s="62"/>
      <c r="H543" s="62"/>
      <c r="I543" s="62"/>
      <c r="J543" s="62"/>
      <c r="K543" s="62"/>
      <c r="L543" s="8"/>
    </row>
    <row r="544" spans="1:12" ht="12.75" customHeight="1">
      <c r="A544" s="181" t="s">
        <v>402</v>
      </c>
      <c r="B544" s="29" t="s">
        <v>437</v>
      </c>
      <c r="C544" s="20"/>
      <c r="D544" s="20"/>
      <c r="E544" s="20"/>
      <c r="F544" s="62"/>
      <c r="G544" s="62"/>
      <c r="H544" s="62"/>
      <c r="I544" s="62"/>
      <c r="J544" s="62"/>
      <c r="K544" s="62"/>
      <c r="L544" s="8"/>
    </row>
    <row r="545" spans="1:12" ht="12.75" customHeight="1">
      <c r="A545" s="181" t="s">
        <v>402</v>
      </c>
      <c r="B545" s="29" t="s">
        <v>514</v>
      </c>
      <c r="C545" s="20"/>
      <c r="D545" s="20"/>
      <c r="E545" s="20"/>
      <c r="F545" s="62"/>
      <c r="G545" s="62"/>
      <c r="H545" s="62"/>
      <c r="I545" s="62"/>
      <c r="J545" s="62"/>
      <c r="K545" s="62"/>
      <c r="L545" s="8"/>
    </row>
    <row r="546" spans="1:12" ht="12.75" customHeight="1">
      <c r="A546" s="181" t="s">
        <v>402</v>
      </c>
      <c r="B546" s="8"/>
      <c r="C546" s="62"/>
      <c r="D546" s="62"/>
      <c r="E546" s="62" t="s">
        <v>610</v>
      </c>
      <c r="F546" s="20"/>
      <c r="G546" s="62"/>
      <c r="H546" s="62"/>
      <c r="I546" s="62"/>
      <c r="J546" s="62"/>
      <c r="K546" s="62"/>
      <c r="L546" s="8"/>
    </row>
    <row r="547" spans="1:12" ht="12.75" customHeight="1">
      <c r="A547" s="181" t="s">
        <v>402</v>
      </c>
      <c r="B547" s="8"/>
      <c r="C547" s="8"/>
      <c r="D547" s="8"/>
      <c r="E547" s="8"/>
      <c r="F547" s="8"/>
      <c r="G547" s="8"/>
      <c r="H547" s="8"/>
      <c r="I547" s="8"/>
      <c r="J547" s="62"/>
      <c r="K547" s="62"/>
      <c r="L547" s="8"/>
    </row>
    <row r="548" spans="1:12" ht="18.75" customHeight="1">
      <c r="B548" s="689" t="s">
        <v>875</v>
      </c>
      <c r="C548" s="477"/>
      <c r="D548" s="477"/>
      <c r="E548" s="477"/>
      <c r="F548" s="477"/>
      <c r="G548" s="477"/>
      <c r="H548" s="477"/>
      <c r="I548" s="477"/>
      <c r="J548" s="477"/>
      <c r="K548" s="477"/>
    </row>
    <row r="549" spans="1:12" ht="18.75" customHeight="1" thickBot="1">
      <c r="B549" s="689"/>
      <c r="C549" s="477"/>
      <c r="D549" s="477"/>
      <c r="E549" s="477"/>
      <c r="F549" s="477"/>
      <c r="G549" s="477"/>
      <c r="H549" s="477"/>
      <c r="I549" s="477"/>
      <c r="J549" s="477"/>
      <c r="K549" s="477"/>
    </row>
    <row r="550" spans="1:12" ht="18.75" customHeight="1">
      <c r="B550" s="1031" t="s">
        <v>1214</v>
      </c>
      <c r="C550" s="708"/>
      <c r="D550" s="708"/>
      <c r="E550" s="708"/>
      <c r="F550" s="708"/>
      <c r="G550" s="1035" t="s">
        <v>389</v>
      </c>
      <c r="H550" s="693"/>
      <c r="I550" s="694"/>
      <c r="J550" s="694"/>
      <c r="K550" s="694"/>
      <c r="L550" s="694"/>
    </row>
    <row r="551" spans="1:12" ht="18.75" customHeight="1">
      <c r="B551" s="1043" t="s">
        <v>1519</v>
      </c>
      <c r="C551" s="712"/>
      <c r="D551" s="712"/>
      <c r="E551" s="712"/>
      <c r="F551" s="712"/>
      <c r="G551" s="1036" t="s">
        <v>1215</v>
      </c>
      <c r="H551" s="693"/>
      <c r="I551" s="694"/>
      <c r="J551" s="694"/>
      <c r="K551" s="694"/>
      <c r="L551" s="694"/>
    </row>
    <row r="552" spans="1:12" ht="18.75" customHeight="1" thickBot="1">
      <c r="B552" s="1033"/>
      <c r="C552" s="1034"/>
      <c r="D552" s="1034"/>
      <c r="E552" s="1034"/>
      <c r="F552" s="1034"/>
      <c r="G552" s="1037" t="s">
        <v>273</v>
      </c>
      <c r="H552" s="693"/>
      <c r="I552" s="694"/>
      <c r="J552" s="694"/>
      <c r="K552" s="694"/>
      <c r="L552" s="694"/>
    </row>
    <row r="553" spans="1:12" ht="18.75" customHeight="1">
      <c r="B553" s="696" t="s">
        <v>1520</v>
      </c>
      <c r="C553" s="694"/>
      <c r="D553" s="694"/>
      <c r="E553" s="694"/>
      <c r="F553" s="694"/>
      <c r="G553" s="701">
        <v>0</v>
      </c>
      <c r="H553" s="693"/>
      <c r="I553" s="694"/>
      <c r="J553" s="694"/>
      <c r="K553" s="694"/>
      <c r="L553" s="694"/>
    </row>
    <row r="554" spans="1:12" ht="18.75" customHeight="1" thickBot="1">
      <c r="B554" s="696" t="s">
        <v>1521</v>
      </c>
      <c r="C554" s="693"/>
      <c r="D554" s="693"/>
      <c r="E554" s="693"/>
      <c r="F554" s="693"/>
      <c r="G554" s="700">
        <v>0</v>
      </c>
      <c r="H554" s="693"/>
      <c r="I554" s="694"/>
      <c r="J554" s="694"/>
      <c r="K554" s="694"/>
      <c r="L554" s="694"/>
    </row>
    <row r="555" spans="1:12" ht="18.75" customHeight="1" thickBot="1">
      <c r="B555" s="695" t="s">
        <v>1216</v>
      </c>
      <c r="C555" s="699"/>
      <c r="D555" s="699"/>
      <c r="E555" s="699"/>
      <c r="F555" s="699"/>
      <c r="G555" s="1013">
        <f>SUBTOTAL(9,G553:G554)</f>
        <v>0</v>
      </c>
      <c r="H555" s="693"/>
      <c r="I555" s="694"/>
      <c r="J555" s="694"/>
      <c r="K555" s="694"/>
      <c r="L555" s="694"/>
    </row>
    <row r="556" spans="1:12" ht="18.75" customHeight="1">
      <c r="B556" s="696" t="s">
        <v>1522</v>
      </c>
      <c r="C556" s="1133"/>
      <c r="D556" s="1133"/>
      <c r="E556" s="1133"/>
      <c r="F556" s="694"/>
      <c r="G556" s="697">
        <v>0</v>
      </c>
      <c r="H556" s="693"/>
      <c r="I556" s="694"/>
      <c r="J556" s="694"/>
      <c r="K556" s="694"/>
      <c r="L556" s="694"/>
    </row>
    <row r="557" spans="1:12" ht="18.75" customHeight="1">
      <c r="B557" s="696" t="s">
        <v>1523</v>
      </c>
      <c r="C557" s="693"/>
      <c r="D557" s="693"/>
      <c r="E557" s="693"/>
      <c r="F557" s="694"/>
      <c r="G557" s="701">
        <v>0</v>
      </c>
      <c r="H557" s="693"/>
      <c r="I557" s="694"/>
      <c r="J557" s="694"/>
      <c r="K557" s="694"/>
      <c r="L557" s="694"/>
    </row>
    <row r="558" spans="1:12" ht="18.75" customHeight="1" thickBot="1">
      <c r="B558" s="696" t="s">
        <v>1501</v>
      </c>
      <c r="C558" s="693"/>
      <c r="D558" s="693"/>
      <c r="E558" s="693"/>
      <c r="F558" s="693"/>
      <c r="G558" s="701">
        <v>0</v>
      </c>
      <c r="H558" s="693"/>
      <c r="I558" s="477"/>
      <c r="J558" s="477"/>
      <c r="K558" s="477"/>
    </row>
    <row r="559" spans="1:12" ht="18.75" customHeight="1" thickBot="1">
      <c r="B559" s="702" t="s">
        <v>1217</v>
      </c>
      <c r="C559" s="703"/>
      <c r="D559" s="703"/>
      <c r="E559" s="703"/>
      <c r="F559" s="704"/>
      <c r="G559" s="1013">
        <f>SUBTOTAL(9,G556:G558)</f>
        <v>0</v>
      </c>
      <c r="H559" s="693"/>
      <c r="I559" s="477"/>
      <c r="J559" s="477"/>
      <c r="K559" s="477"/>
    </row>
    <row r="560" spans="1:12" ht="18.75" customHeight="1" thickBot="1">
      <c r="B560" s="698" t="s">
        <v>1218</v>
      </c>
      <c r="C560" s="699"/>
      <c r="D560" s="699"/>
      <c r="E560" s="699"/>
      <c r="F560" s="699"/>
      <c r="G560" s="1330">
        <v>0</v>
      </c>
      <c r="H560" s="693"/>
      <c r="I560" s="477"/>
      <c r="J560" s="477"/>
      <c r="K560" s="477"/>
    </row>
    <row r="561" spans="2:12" ht="18.75" customHeight="1" thickBot="1">
      <c r="B561" s="691"/>
      <c r="C561" s="691"/>
      <c r="D561" s="691"/>
      <c r="E561" s="691"/>
      <c r="F561" s="691"/>
      <c r="G561" s="691"/>
      <c r="H561" s="690"/>
      <c r="I561" s="477"/>
      <c r="J561" s="477"/>
      <c r="K561" s="477"/>
    </row>
    <row r="562" spans="2:12" ht="18.75" customHeight="1" thickBot="1">
      <c r="B562" s="691"/>
      <c r="C562" s="691"/>
      <c r="D562" s="705" t="s">
        <v>128</v>
      </c>
      <c r="E562" s="1329" t="str">
        <f>IF(G555=G559,"","Manglende samsvar mellom pkt. 3 og 7, kontroller tallene")</f>
        <v/>
      </c>
      <c r="F562" s="691"/>
      <c r="G562" s="691"/>
      <c r="H562" s="690"/>
      <c r="I562" s="477"/>
      <c r="J562" s="477"/>
      <c r="K562" s="477"/>
    </row>
    <row r="563" spans="2:12" ht="18.75" customHeight="1" thickBot="1">
      <c r="B563" s="694"/>
      <c r="C563" s="694"/>
      <c r="D563" s="705" t="s">
        <v>128</v>
      </c>
      <c r="E563" s="1335" t="str">
        <f>IF(G560&gt;0,"","Antall barn kan ikke være lik null")</f>
        <v>Antall barn kan ikke være lik null</v>
      </c>
      <c r="F563" s="694"/>
      <c r="G563" s="693"/>
      <c r="H563" s="693"/>
      <c r="I563" s="477"/>
      <c r="J563" s="477"/>
      <c r="K563" s="477"/>
    </row>
    <row r="564" spans="2:12" ht="18.75" customHeight="1">
      <c r="B564" s="689"/>
      <c r="C564" s="477"/>
      <c r="D564" s="477"/>
      <c r="E564" s="477"/>
      <c r="F564" s="477"/>
      <c r="G564" s="477"/>
      <c r="H564" s="477"/>
      <c r="I564" s="477"/>
      <c r="J564" s="477"/>
      <c r="K564" s="477"/>
    </row>
    <row r="565" spans="2:12" ht="18.75" customHeight="1" thickBot="1">
      <c r="B565" s="689"/>
      <c r="C565" s="477"/>
      <c r="D565" s="477"/>
      <c r="E565" s="477"/>
      <c r="F565" s="477"/>
      <c r="G565" s="477"/>
      <c r="H565" s="477"/>
      <c r="I565" s="477"/>
      <c r="J565" s="477"/>
      <c r="K565" s="477"/>
    </row>
    <row r="566" spans="2:12" ht="18.75" customHeight="1">
      <c r="B566" s="707" t="s">
        <v>1219</v>
      </c>
      <c r="C566" s="708"/>
      <c r="D566" s="708"/>
      <c r="E566" s="708"/>
      <c r="F566" s="708"/>
      <c r="G566" s="708"/>
      <c r="H566" s="708"/>
      <c r="I566" s="708"/>
      <c r="J566" s="709" t="s">
        <v>389</v>
      </c>
      <c r="K566" s="710"/>
      <c r="L566" s="711"/>
    </row>
    <row r="567" spans="2:12" ht="18.75" customHeight="1">
      <c r="B567" s="1043" t="s">
        <v>1272</v>
      </c>
      <c r="C567" s="712"/>
      <c r="D567" s="712"/>
      <c r="E567" s="712"/>
      <c r="F567" s="712"/>
      <c r="G567" s="712"/>
      <c r="H567" s="712"/>
      <c r="I567" s="712"/>
      <c r="J567" s="713" t="s">
        <v>1215</v>
      </c>
      <c r="K567" s="710"/>
      <c r="L567" s="711"/>
    </row>
    <row r="568" spans="2:12" ht="18.75" customHeight="1" thickBot="1">
      <c r="B568" s="714"/>
      <c r="C568" s="715"/>
      <c r="D568" s="715"/>
      <c r="E568" s="715"/>
      <c r="F568" s="715"/>
      <c r="G568" s="715"/>
      <c r="H568" s="715"/>
      <c r="I568" s="715"/>
      <c r="J568" s="716" t="s">
        <v>273</v>
      </c>
      <c r="K568" s="710"/>
      <c r="L568" s="711"/>
    </row>
    <row r="569" spans="2:12" ht="18.75" customHeight="1">
      <c r="B569" s="717" t="s">
        <v>1524</v>
      </c>
      <c r="C569" s="711"/>
      <c r="D569" s="711"/>
      <c r="E569" s="711"/>
      <c r="F569" s="711"/>
      <c r="G569" s="711"/>
      <c r="H569" s="711"/>
      <c r="I569" s="711"/>
      <c r="J569" s="1014">
        <f>G557</f>
        <v>0</v>
      </c>
      <c r="K569" s="710"/>
      <c r="L569" s="711"/>
    </row>
    <row r="570" spans="2:12" ht="18.75" customHeight="1" thickBot="1">
      <c r="B570" s="717" t="s">
        <v>1525</v>
      </c>
      <c r="C570" s="711"/>
      <c r="D570" s="711"/>
      <c r="E570" s="711"/>
      <c r="F570" s="711"/>
      <c r="G570" s="711"/>
      <c r="H570" s="711"/>
      <c r="I570" s="711"/>
      <c r="J570" s="718">
        <v>0</v>
      </c>
      <c r="K570" s="710"/>
      <c r="L570" s="711"/>
    </row>
    <row r="571" spans="2:12" ht="18.75" customHeight="1" thickBot="1">
      <c r="B571" s="722" t="s">
        <v>1220</v>
      </c>
      <c r="C571" s="723"/>
      <c r="D571" s="723"/>
      <c r="E571" s="723"/>
      <c r="F571" s="723"/>
      <c r="G571" s="723"/>
      <c r="H571" s="723"/>
      <c r="I571" s="723"/>
      <c r="J571" s="1015">
        <f>SUBTOTAL(9,J569:J570)</f>
        <v>0</v>
      </c>
      <c r="K571" s="710"/>
      <c r="L571" s="711"/>
    </row>
    <row r="572" spans="2:12" ht="18.75" customHeight="1">
      <c r="B572" s="725" t="s">
        <v>1221</v>
      </c>
      <c r="C572" s="711"/>
      <c r="D572" s="711"/>
      <c r="E572" s="711"/>
      <c r="F572" s="711"/>
      <c r="G572" s="711"/>
      <c r="H572" s="711"/>
      <c r="I572" s="711"/>
      <c r="J572" s="726" t="s">
        <v>676</v>
      </c>
      <c r="K572" s="710"/>
      <c r="L572" s="711"/>
    </row>
    <row r="573" spans="2:12" ht="18.75" customHeight="1">
      <c r="B573" s="717" t="s">
        <v>1222</v>
      </c>
      <c r="C573" s="711"/>
      <c r="D573" s="711"/>
      <c r="E573" s="711"/>
      <c r="F573" s="711"/>
      <c r="G573" s="711"/>
      <c r="H573" s="711"/>
      <c r="I573" s="711"/>
      <c r="J573" s="718">
        <v>0</v>
      </c>
      <c r="K573" s="710"/>
      <c r="L573" s="711"/>
    </row>
    <row r="574" spans="2:12" ht="18.75" customHeight="1">
      <c r="B574" s="717" t="s">
        <v>1223</v>
      </c>
      <c r="C574" s="711"/>
      <c r="D574" s="711"/>
      <c r="E574" s="711"/>
      <c r="F574" s="711"/>
      <c r="G574" s="711"/>
      <c r="H574" s="711"/>
      <c r="I574" s="711"/>
      <c r="J574" s="727">
        <v>0</v>
      </c>
      <c r="K574" s="710"/>
      <c r="L574" s="711"/>
    </row>
    <row r="575" spans="2:12" ht="18.75" customHeight="1">
      <c r="B575" s="717" t="s">
        <v>1224</v>
      </c>
      <c r="C575" s="711"/>
      <c r="D575" s="711"/>
      <c r="E575" s="711"/>
      <c r="F575" s="711"/>
      <c r="G575" s="711"/>
      <c r="H575" s="711"/>
      <c r="I575" s="711"/>
      <c r="J575" s="726" t="s">
        <v>676</v>
      </c>
      <c r="K575" s="710"/>
      <c r="L575" s="711"/>
    </row>
    <row r="576" spans="2:12" ht="18.75" customHeight="1">
      <c r="B576" s="728" t="s">
        <v>1396</v>
      </c>
      <c r="C576" s="711"/>
      <c r="D576" s="711"/>
      <c r="E576" s="711"/>
      <c r="F576" s="711"/>
      <c r="G576" s="711"/>
      <c r="H576" s="711"/>
      <c r="I576" s="711"/>
      <c r="J576" s="729">
        <v>0</v>
      </c>
      <c r="K576" s="710"/>
      <c r="L576" s="711"/>
    </row>
    <row r="577" spans="1:12" ht="18.75" customHeight="1">
      <c r="B577" s="728" t="s">
        <v>1226</v>
      </c>
      <c r="C577" s="711"/>
      <c r="D577" s="711"/>
      <c r="E577" s="711"/>
      <c r="F577" s="711"/>
      <c r="G577" s="711"/>
      <c r="H577" s="711"/>
      <c r="I577" s="711"/>
      <c r="J577" s="729">
        <v>0</v>
      </c>
      <c r="K577" s="710"/>
      <c r="L577" s="711"/>
    </row>
    <row r="578" spans="1:12" ht="18.75" customHeight="1">
      <c r="B578" s="728" t="s">
        <v>1227</v>
      </c>
      <c r="C578" s="711"/>
      <c r="D578" s="711"/>
      <c r="E578" s="711"/>
      <c r="F578" s="711"/>
      <c r="G578" s="711"/>
      <c r="H578" s="711"/>
      <c r="I578" s="711"/>
      <c r="J578" s="727">
        <v>0</v>
      </c>
      <c r="K578" s="710"/>
      <c r="L578" s="711"/>
    </row>
    <row r="579" spans="1:12" s="454" customFormat="1" ht="18.75" customHeight="1">
      <c r="A579" s="458"/>
      <c r="B579" s="728" t="s">
        <v>1266</v>
      </c>
      <c r="C579" s="711"/>
      <c r="D579" s="711"/>
      <c r="E579" s="711"/>
      <c r="F579" s="711"/>
      <c r="G579" s="711"/>
      <c r="H579" s="711"/>
      <c r="I579" s="711"/>
      <c r="J579" s="727">
        <v>0</v>
      </c>
      <c r="K579" s="710"/>
      <c r="L579" s="711"/>
    </row>
    <row r="580" spans="1:12" ht="18.75" customHeight="1" thickBot="1">
      <c r="B580" s="717" t="s">
        <v>1228</v>
      </c>
      <c r="C580" s="730"/>
      <c r="D580" s="711"/>
      <c r="E580" s="711"/>
      <c r="F580" s="711"/>
      <c r="G580" s="711"/>
      <c r="H580" s="711"/>
      <c r="I580" s="711"/>
      <c r="J580" s="718">
        <v>0</v>
      </c>
      <c r="K580" s="710"/>
      <c r="L580" s="711"/>
    </row>
    <row r="581" spans="1:12" ht="18.75" customHeight="1" thickBot="1">
      <c r="B581" s="722" t="s">
        <v>1265</v>
      </c>
      <c r="C581" s="723"/>
      <c r="D581" s="723"/>
      <c r="E581" s="723"/>
      <c r="F581" s="723"/>
      <c r="G581" s="723"/>
      <c r="H581" s="723"/>
      <c r="I581" s="723"/>
      <c r="J581" s="724">
        <f>J573+J574+J580</f>
        <v>0</v>
      </c>
      <c r="K581" s="710"/>
      <c r="L581" s="711"/>
    </row>
    <row r="582" spans="1:12" ht="18.75" customHeight="1">
      <c r="B582" s="725" t="s">
        <v>1229</v>
      </c>
      <c r="C582" s="730"/>
      <c r="D582" s="711"/>
      <c r="E582" s="711"/>
      <c r="F582" s="711"/>
      <c r="G582" s="711"/>
      <c r="H582" s="711"/>
      <c r="I582" s="711"/>
      <c r="J582" s="726" t="s">
        <v>676</v>
      </c>
      <c r="K582" s="710"/>
      <c r="L582" s="711"/>
    </row>
    <row r="583" spans="1:12" ht="18.75" customHeight="1">
      <c r="B583" s="717" t="s">
        <v>1230</v>
      </c>
      <c r="C583" s="730"/>
      <c r="D583" s="711"/>
      <c r="E583" s="711"/>
      <c r="F583" s="711"/>
      <c r="G583" s="711"/>
      <c r="H583" s="711"/>
      <c r="I583" s="711"/>
      <c r="J583" s="718">
        <v>0</v>
      </c>
      <c r="K583" s="710"/>
      <c r="L583" s="711"/>
    </row>
    <row r="584" spans="1:12" ht="18.75" customHeight="1">
      <c r="B584" s="717" t="s">
        <v>1231</v>
      </c>
      <c r="C584" s="730"/>
      <c r="D584" s="711"/>
      <c r="E584" s="711"/>
      <c r="F584" s="711"/>
      <c r="G584" s="711"/>
      <c r="H584" s="711"/>
      <c r="I584" s="711"/>
      <c r="J584" s="718">
        <v>0</v>
      </c>
      <c r="K584" s="710"/>
      <c r="L584" s="711"/>
    </row>
    <row r="585" spans="1:12" ht="18.75" customHeight="1">
      <c r="B585" s="717" t="s">
        <v>1267</v>
      </c>
      <c r="C585" s="730"/>
      <c r="D585" s="711"/>
      <c r="E585" s="711"/>
      <c r="F585" s="711"/>
      <c r="G585" s="711"/>
      <c r="H585" s="711"/>
      <c r="I585" s="711"/>
      <c r="J585" s="718">
        <v>0</v>
      </c>
      <c r="K585" s="710"/>
      <c r="L585" s="711"/>
    </row>
    <row r="586" spans="1:12" ht="18.75" customHeight="1">
      <c r="B586" s="717" t="s">
        <v>1268</v>
      </c>
      <c r="C586" s="721"/>
      <c r="D586" s="721"/>
      <c r="E586" s="721"/>
      <c r="F586" s="721"/>
      <c r="G586" s="721"/>
      <c r="H586" s="721"/>
      <c r="I586" s="711"/>
      <c r="J586" s="718">
        <v>0</v>
      </c>
      <c r="K586" s="710"/>
      <c r="L586" s="711"/>
    </row>
    <row r="587" spans="1:12" ht="18.75" customHeight="1" thickBot="1">
      <c r="B587" s="717" t="s">
        <v>1269</v>
      </c>
      <c r="C587" s="720"/>
      <c r="D587" s="720"/>
      <c r="E587" s="720"/>
      <c r="F587" s="720"/>
      <c r="G587" s="721"/>
      <c r="H587" s="721"/>
      <c r="I587" s="711"/>
      <c r="J587" s="718">
        <v>0</v>
      </c>
      <c r="K587" s="710"/>
      <c r="L587" s="711"/>
    </row>
    <row r="588" spans="1:12" ht="18.75" customHeight="1" thickBot="1">
      <c r="B588" s="722" t="s">
        <v>1232</v>
      </c>
      <c r="C588" s="723"/>
      <c r="D588" s="723"/>
      <c r="E588" s="723"/>
      <c r="F588" s="723"/>
      <c r="G588" s="723"/>
      <c r="H588" s="723"/>
      <c r="I588" s="723"/>
      <c r="J588" s="1015">
        <f>SUBTOTAL(9,J583:J587)</f>
        <v>0</v>
      </c>
      <c r="K588" s="710"/>
      <c r="L588" s="711"/>
    </row>
    <row r="589" spans="1:12" ht="18.75" customHeight="1">
      <c r="B589" s="731" t="s">
        <v>1233</v>
      </c>
      <c r="C589" s="732"/>
      <c r="D589" s="732"/>
      <c r="E589" s="732"/>
      <c r="F589" s="732"/>
      <c r="G589" s="732"/>
      <c r="H589" s="732"/>
      <c r="I589" s="732"/>
      <c r="J589" s="733">
        <v>0</v>
      </c>
      <c r="K589" s="734"/>
      <c r="L589" s="691"/>
    </row>
    <row r="590" spans="1:12" ht="18.75" customHeight="1" thickBot="1">
      <c r="B590" s="698" t="s">
        <v>1234</v>
      </c>
      <c r="C590" s="735"/>
      <c r="D590" s="735"/>
      <c r="E590" s="735"/>
      <c r="F590" s="735"/>
      <c r="G590" s="735"/>
      <c r="H590" s="735"/>
      <c r="I590" s="735"/>
      <c r="J590" s="736">
        <v>0</v>
      </c>
      <c r="K590" s="734"/>
      <c r="L590" s="691"/>
    </row>
    <row r="591" spans="1:12" ht="18.75" customHeight="1">
      <c r="B591" s="725" t="s">
        <v>1235</v>
      </c>
      <c r="C591" s="730"/>
      <c r="D591" s="730"/>
      <c r="E591" s="730"/>
      <c r="F591" s="730"/>
      <c r="G591" s="730"/>
      <c r="H591" s="730"/>
      <c r="I591" s="730"/>
      <c r="J591" s="737" t="s">
        <v>676</v>
      </c>
      <c r="K591" s="710"/>
      <c r="L591" s="711"/>
    </row>
    <row r="592" spans="1:12" ht="18.75" customHeight="1">
      <c r="B592" s="717" t="s">
        <v>1236</v>
      </c>
      <c r="C592" s="711"/>
      <c r="D592" s="711"/>
      <c r="E592" s="711"/>
      <c r="F592" s="711"/>
      <c r="G592" s="711"/>
      <c r="H592" s="711"/>
      <c r="I592" s="711"/>
      <c r="J592" s="718">
        <v>0</v>
      </c>
      <c r="K592" s="710"/>
      <c r="L592" s="711"/>
    </row>
    <row r="593" spans="2:12" ht="18.75" customHeight="1" thickBot="1">
      <c r="B593" s="717" t="s">
        <v>1237</v>
      </c>
      <c r="C593" s="711"/>
      <c r="D593" s="711"/>
      <c r="E593" s="711"/>
      <c r="F593" s="711"/>
      <c r="G593" s="711"/>
      <c r="H593" s="711"/>
      <c r="I593" s="711"/>
      <c r="J593" s="718">
        <v>0</v>
      </c>
      <c r="K593" s="710"/>
      <c r="L593" s="711"/>
    </row>
    <row r="594" spans="2:12" ht="18.75" customHeight="1" thickBot="1">
      <c r="B594" s="722" t="s">
        <v>1238</v>
      </c>
      <c r="C594" s="723"/>
      <c r="D594" s="723"/>
      <c r="E594" s="723"/>
      <c r="F594" s="723"/>
      <c r="G594" s="723"/>
      <c r="H594" s="723"/>
      <c r="I594" s="723"/>
      <c r="J594" s="1016">
        <f>SUBTOTAL(9,J592:J593)</f>
        <v>0</v>
      </c>
      <c r="K594" s="710"/>
      <c r="L594" s="711"/>
    </row>
    <row r="595" spans="2:12" ht="18.75" customHeight="1">
      <c r="B595" s="731" t="s">
        <v>1239</v>
      </c>
      <c r="C595" s="732"/>
      <c r="D595" s="732"/>
      <c r="E595" s="732"/>
      <c r="F595" s="732"/>
      <c r="G595" s="732"/>
      <c r="H595" s="732"/>
      <c r="I595" s="732"/>
      <c r="J595" s="738">
        <v>0</v>
      </c>
      <c r="K595" s="734"/>
      <c r="L595" s="691"/>
    </row>
    <row r="596" spans="2:12" ht="18.75" customHeight="1" thickBot="1">
      <c r="B596" s="698" t="s">
        <v>1240</v>
      </c>
      <c r="C596" s="735"/>
      <c r="D596" s="735"/>
      <c r="E596" s="735"/>
      <c r="F596" s="735"/>
      <c r="G596" s="735"/>
      <c r="H596" s="735"/>
      <c r="I596" s="735"/>
      <c r="J596" s="739">
        <v>0</v>
      </c>
      <c r="K596" s="734"/>
      <c r="L596" s="691"/>
    </row>
    <row r="597" spans="2:12" ht="18.75" customHeight="1" thickBot="1">
      <c r="B597" s="740" t="s">
        <v>1241</v>
      </c>
      <c r="C597" s="720"/>
      <c r="D597" s="720"/>
      <c r="E597" s="720"/>
      <c r="F597" s="720"/>
      <c r="G597" s="720"/>
      <c r="H597" s="720"/>
      <c r="I597" s="723"/>
      <c r="J597" s="1016">
        <f>J581+J588+J594</f>
        <v>0</v>
      </c>
      <c r="K597" s="711"/>
      <c r="L597" s="741"/>
    </row>
    <row r="598" spans="2:12" ht="18.75" customHeight="1">
      <c r="B598" s="742" t="s">
        <v>1242</v>
      </c>
      <c r="C598" s="743"/>
      <c r="D598" s="743"/>
      <c r="E598" s="743"/>
      <c r="F598" s="743"/>
      <c r="G598" s="743"/>
      <c r="H598" s="743"/>
      <c r="I598" s="743"/>
      <c r="J598" s="738">
        <v>0</v>
      </c>
      <c r="K598" s="710"/>
    </row>
    <row r="599" spans="2:12" ht="18.75" customHeight="1" thickBot="1">
      <c r="B599" s="719" t="s">
        <v>1243</v>
      </c>
      <c r="C599" s="720"/>
      <c r="D599" s="720"/>
      <c r="E599" s="720"/>
      <c r="F599" s="720"/>
      <c r="G599" s="720"/>
      <c r="H599" s="720"/>
      <c r="I599" s="720"/>
      <c r="J599" s="739">
        <v>0</v>
      </c>
      <c r="K599" s="710"/>
    </row>
    <row r="600" spans="2:12" ht="18.75" customHeight="1" thickBot="1">
      <c r="B600" s="719" t="s">
        <v>1244</v>
      </c>
      <c r="C600" s="720"/>
      <c r="D600" s="720"/>
      <c r="E600" s="720"/>
      <c r="F600" s="720"/>
      <c r="G600" s="720"/>
      <c r="H600" s="720"/>
      <c r="I600" s="720"/>
      <c r="J600" s="744">
        <v>0</v>
      </c>
      <c r="K600" s="710"/>
    </row>
    <row r="601" spans="2:12" ht="18.75" customHeight="1" thickBot="1">
      <c r="B601" s="745"/>
      <c r="C601" s="721"/>
      <c r="D601" s="721"/>
      <c r="E601" s="721"/>
      <c r="F601" s="721"/>
      <c r="G601" s="746" t="s">
        <v>128</v>
      </c>
      <c r="H601" s="721"/>
      <c r="I601" s="1017" t="str">
        <f>IF(J581+J588+J594=J571,"","Feil i kontrollsum, kontroller tallene")</f>
        <v/>
      </c>
      <c r="K601" s="711"/>
    </row>
    <row r="602" spans="2:12" ht="18.75" customHeight="1" thickBot="1">
      <c r="B602" s="721"/>
      <c r="C602" s="721"/>
      <c r="D602" s="721"/>
      <c r="E602" s="721"/>
      <c r="F602" s="721"/>
      <c r="G602" s="746" t="s">
        <v>128</v>
      </c>
      <c r="H602" s="721"/>
      <c r="I602" s="1329" t="str">
        <f>IF(J598&gt;0,"","Antall barn kan ikke være lik null")</f>
        <v>Antall barn kan ikke være lik null</v>
      </c>
      <c r="J602" s="711"/>
      <c r="K602" s="711"/>
    </row>
    <row r="603" spans="2:12" ht="18.75" customHeight="1" thickBot="1">
      <c r="B603" s="721"/>
      <c r="C603" s="721"/>
      <c r="D603" s="721"/>
      <c r="E603" s="721"/>
      <c r="F603" s="721"/>
      <c r="G603" s="746" t="s">
        <v>128</v>
      </c>
      <c r="H603" s="721"/>
      <c r="I603" s="1329" t="str">
        <f>IF(J600&gt;0,"","Antall husstander kan ikke være lik null")</f>
        <v>Antall husstander kan ikke være lik null</v>
      </c>
      <c r="J603" s="711"/>
      <c r="K603" s="711"/>
    </row>
    <row r="604" spans="2:12" ht="18.75" customHeight="1" thickBot="1">
      <c r="B604" s="747" t="s">
        <v>1245</v>
      </c>
      <c r="C604" s="747"/>
      <c r="D604" s="748"/>
      <c r="E604" s="749"/>
      <c r="F604" s="750"/>
      <c r="G604" s="751"/>
      <c r="H604" s="752"/>
      <c r="I604" s="753" t="s">
        <v>167</v>
      </c>
      <c r="J604" s="1064" t="e">
        <f>(J581+J588-J589)/(J581+J588)</f>
        <v>#DIV/0!</v>
      </c>
      <c r="K604" s="1101"/>
    </row>
    <row r="605" spans="2:12" ht="18.75" customHeight="1">
      <c r="B605" s="745" t="s">
        <v>1246</v>
      </c>
      <c r="C605" s="721"/>
      <c r="D605" s="755"/>
      <c r="E605" s="755"/>
      <c r="F605" s="755"/>
      <c r="G605" s="711"/>
      <c r="H605" s="1102"/>
      <c r="I605" s="755"/>
      <c r="J605" s="711"/>
      <c r="K605" s="711"/>
    </row>
    <row r="606" spans="2:12" ht="18.75" customHeight="1">
      <c r="B606" s="706" t="s">
        <v>1247</v>
      </c>
      <c r="C606" s="690"/>
      <c r="D606" s="756"/>
      <c r="E606" s="756"/>
      <c r="F606" s="756"/>
      <c r="G606" s="691"/>
      <c r="H606" s="1102"/>
      <c r="I606" s="756"/>
      <c r="J606" s="691"/>
      <c r="K606" s="691"/>
      <c r="L606" s="691"/>
    </row>
    <row r="607" spans="2:12" ht="18.75" customHeight="1" thickBot="1">
      <c r="B607" s="711"/>
      <c r="C607" s="721"/>
      <c r="D607" s="755"/>
      <c r="E607" s="755"/>
      <c r="F607" s="755"/>
      <c r="G607" s="711"/>
      <c r="H607" s="755"/>
      <c r="I607" s="755"/>
      <c r="J607" s="711"/>
      <c r="K607" s="711"/>
      <c r="L607" s="711"/>
    </row>
    <row r="608" spans="2:12" ht="18.75" customHeight="1" thickBot="1">
      <c r="B608" s="747" t="s">
        <v>1248</v>
      </c>
      <c r="C608" s="757"/>
      <c r="D608" s="758"/>
      <c r="E608" s="759"/>
      <c r="F608" s="760"/>
      <c r="G608" s="761"/>
      <c r="H608" s="721"/>
      <c r="I608" s="711"/>
      <c r="J608" s="754" t="e">
        <f>(J581+J588-J590)/(J581+J588)</f>
        <v>#DIV/0!</v>
      </c>
      <c r="K608" s="1101"/>
      <c r="L608" s="711"/>
    </row>
    <row r="609" spans="2:15" ht="18.75" customHeight="1">
      <c r="B609" s="745" t="s">
        <v>1246</v>
      </c>
      <c r="C609" s="721"/>
      <c r="D609" s="755"/>
      <c r="E609" s="755"/>
      <c r="F609" s="755"/>
      <c r="G609" s="711"/>
      <c r="H609" s="755"/>
      <c r="I609" s="755"/>
      <c r="J609" s="711"/>
      <c r="K609" s="711"/>
      <c r="L609" s="711"/>
    </row>
    <row r="610" spans="2:15" ht="18.75" customHeight="1">
      <c r="B610" s="706" t="s">
        <v>1247</v>
      </c>
      <c r="C610" s="690"/>
      <c r="D610" s="756"/>
      <c r="E610" s="756"/>
      <c r="F610" s="756"/>
      <c r="G610" s="691"/>
      <c r="H610" s="756"/>
      <c r="I610" s="756"/>
      <c r="J610" s="691"/>
      <c r="K610" s="691"/>
      <c r="L610" s="691"/>
    </row>
    <row r="611" spans="2:15" ht="18.75" customHeight="1">
      <c r="B611" s="711"/>
      <c r="C611" s="721"/>
      <c r="D611" s="755"/>
      <c r="E611" s="755"/>
      <c r="F611" s="755"/>
      <c r="G611" s="711"/>
      <c r="H611" s="755"/>
      <c r="I611" s="755"/>
      <c r="J611" s="711"/>
      <c r="K611" s="711"/>
      <c r="L611" s="711"/>
    </row>
    <row r="612" spans="2:15" ht="18.75" customHeight="1">
      <c r="B612" s="692" t="s">
        <v>1249</v>
      </c>
      <c r="C612" s="721"/>
      <c r="D612" s="755"/>
      <c r="E612" s="755"/>
      <c r="F612" s="755"/>
      <c r="G612" s="711"/>
      <c r="H612" s="755"/>
      <c r="I612" s="711"/>
      <c r="J612" s="711"/>
      <c r="K612" s="711"/>
      <c r="L612" s="711"/>
    </row>
    <row r="613" spans="2:15" ht="18.75" customHeight="1">
      <c r="C613" s="477"/>
      <c r="D613" s="477"/>
      <c r="E613" s="477"/>
      <c r="F613" s="477"/>
      <c r="G613" s="1030"/>
      <c r="H613" s="477"/>
      <c r="I613" s="477"/>
      <c r="J613" s="477"/>
      <c r="K613" s="477"/>
    </row>
    <row r="614" spans="2:15" ht="18.75" customHeight="1" thickBot="1">
      <c r="B614" s="689"/>
      <c r="C614" s="477"/>
      <c r="D614" s="477"/>
      <c r="E614" s="477"/>
      <c r="F614" s="477"/>
      <c r="G614" s="477"/>
      <c r="H614" s="477"/>
      <c r="I614" s="477"/>
      <c r="J614" s="477"/>
      <c r="K614" s="477"/>
    </row>
    <row r="615" spans="2:15" ht="69" customHeight="1" thickBot="1">
      <c r="B615" s="1042" t="s">
        <v>1296</v>
      </c>
      <c r="C615" s="1039"/>
      <c r="D615" s="1039"/>
      <c r="E615" s="1039"/>
      <c r="F615" s="1039"/>
      <c r="G615" s="1039"/>
      <c r="H615" s="1039"/>
      <c r="I615" s="1038" t="s">
        <v>1502</v>
      </c>
      <c r="J615" s="1038" t="s">
        <v>1264</v>
      </c>
      <c r="K615" s="1038" t="s">
        <v>1250</v>
      </c>
      <c r="L615" s="762"/>
      <c r="O615" s="1102"/>
    </row>
    <row r="616" spans="2:15" ht="18.75" customHeight="1">
      <c r="B616" s="763" t="s">
        <v>1297</v>
      </c>
      <c r="C616" s="764"/>
      <c r="D616" s="765"/>
      <c r="E616" s="765"/>
      <c r="F616" s="765"/>
      <c r="G616" s="765"/>
      <c r="H616" s="766"/>
      <c r="I616" s="767">
        <v>0</v>
      </c>
      <c r="J616" s="768">
        <v>0</v>
      </c>
      <c r="K616" s="769">
        <v>0</v>
      </c>
      <c r="L616" s="770"/>
      <c r="O616" s="1165"/>
    </row>
    <row r="617" spans="2:15" ht="18.75" customHeight="1">
      <c r="B617" s="771" t="s">
        <v>1251</v>
      </c>
      <c r="C617" s="772"/>
      <c r="D617" s="773"/>
      <c r="E617" s="773"/>
      <c r="F617" s="773"/>
      <c r="G617" s="773"/>
      <c r="H617" s="774"/>
      <c r="I617" s="775">
        <v>0</v>
      </c>
      <c r="J617" s="776">
        <v>0</v>
      </c>
      <c r="K617" s="777">
        <v>0</v>
      </c>
      <c r="L617" s="770"/>
      <c r="O617" s="1165"/>
    </row>
    <row r="618" spans="2:15" ht="18.75" customHeight="1">
      <c r="B618" s="778" t="s">
        <v>1298</v>
      </c>
      <c r="C618" s="772"/>
      <c r="D618" s="773"/>
      <c r="E618" s="773"/>
      <c r="F618" s="773"/>
      <c r="G618" s="773"/>
      <c r="H618" s="774"/>
      <c r="I618" s="779">
        <v>0</v>
      </c>
      <c r="J618" s="780">
        <v>0</v>
      </c>
      <c r="K618" s="781">
        <v>0</v>
      </c>
      <c r="L618" s="770"/>
      <c r="O618" s="1165"/>
    </row>
    <row r="619" spans="2:15" ht="18.75" customHeight="1">
      <c r="B619" s="771" t="s">
        <v>1251</v>
      </c>
      <c r="C619" s="772"/>
      <c r="D619" s="773"/>
      <c r="E619" s="773"/>
      <c r="F619" s="773"/>
      <c r="G619" s="773"/>
      <c r="H619" s="774"/>
      <c r="I619" s="775">
        <v>0</v>
      </c>
      <c r="J619" s="776">
        <v>0</v>
      </c>
      <c r="K619" s="777">
        <v>0</v>
      </c>
      <c r="L619" s="770"/>
      <c r="O619" s="1165"/>
    </row>
    <row r="620" spans="2:15" ht="18.75" customHeight="1">
      <c r="B620" s="771" t="s">
        <v>1503</v>
      </c>
      <c r="C620" s="772"/>
      <c r="D620" s="773"/>
      <c r="E620" s="773"/>
      <c r="F620" s="773"/>
      <c r="G620" s="773"/>
      <c r="H620" s="774"/>
      <c r="I620" s="775">
        <v>0</v>
      </c>
      <c r="J620" s="782" t="s">
        <v>601</v>
      </c>
      <c r="K620" s="783" t="s">
        <v>601</v>
      </c>
      <c r="L620" s="770"/>
      <c r="O620" s="1165"/>
    </row>
    <row r="621" spans="2:15" ht="18.75" customHeight="1">
      <c r="B621" s="771" t="s">
        <v>1252</v>
      </c>
      <c r="C621" s="772"/>
      <c r="D621" s="773"/>
      <c r="E621" s="773"/>
      <c r="F621" s="773"/>
      <c r="G621" s="773"/>
      <c r="H621" s="774"/>
      <c r="I621" s="775">
        <v>0</v>
      </c>
      <c r="J621" s="782" t="s">
        <v>601</v>
      </c>
      <c r="K621" s="783" t="s">
        <v>601</v>
      </c>
      <c r="L621" s="770"/>
      <c r="O621" s="1102"/>
    </row>
    <row r="622" spans="2:15" ht="18.75" customHeight="1">
      <c r="B622" s="771" t="s">
        <v>1253</v>
      </c>
      <c r="C622" s="772"/>
      <c r="D622" s="773"/>
      <c r="E622" s="773"/>
      <c r="F622" s="773"/>
      <c r="G622" s="773"/>
      <c r="H622" s="774"/>
      <c r="I622" s="775">
        <v>0</v>
      </c>
      <c r="J622" s="782" t="s">
        <v>601</v>
      </c>
      <c r="K622" s="783" t="s">
        <v>601</v>
      </c>
      <c r="L622" s="770"/>
    </row>
    <row r="623" spans="2:15" ht="18.75" customHeight="1">
      <c r="B623" s="771" t="s">
        <v>1254</v>
      </c>
      <c r="C623" s="772"/>
      <c r="D623" s="773"/>
      <c r="E623" s="773"/>
      <c r="F623" s="773"/>
      <c r="G623" s="773"/>
      <c r="H623" s="774"/>
      <c r="I623" s="775">
        <v>0</v>
      </c>
      <c r="J623" s="782" t="s">
        <v>601</v>
      </c>
      <c r="K623" s="783" t="s">
        <v>601</v>
      </c>
      <c r="L623" s="770"/>
    </row>
    <row r="624" spans="2:15" ht="18.75" customHeight="1" thickBot="1">
      <c r="B624" s="784" t="s">
        <v>1255</v>
      </c>
      <c r="C624" s="785"/>
      <c r="D624" s="786"/>
      <c r="E624" s="786"/>
      <c r="F624" s="786"/>
      <c r="G624" s="786"/>
      <c r="H624" s="787"/>
      <c r="I624" s="788">
        <v>0</v>
      </c>
      <c r="J624" s="789" t="s">
        <v>601</v>
      </c>
      <c r="K624" s="790" t="s">
        <v>601</v>
      </c>
      <c r="L624" s="770"/>
    </row>
    <row r="625" spans="2:14" ht="18.75" customHeight="1" thickBot="1">
      <c r="B625" s="695" t="s">
        <v>1299</v>
      </c>
      <c r="C625" s="791"/>
      <c r="D625" s="792"/>
      <c r="E625" s="792"/>
      <c r="F625" s="792"/>
      <c r="G625" s="792"/>
      <c r="H625" s="793"/>
      <c r="I625" s="1018">
        <f>I616+I618</f>
        <v>0</v>
      </c>
      <c r="J625" s="1018">
        <f>J616+J618-J626</f>
        <v>0</v>
      </c>
      <c r="K625" s="1019">
        <f>K616+K618-K626</f>
        <v>0</v>
      </c>
      <c r="L625" s="794"/>
      <c r="N625" s="8" t="s">
        <v>167</v>
      </c>
    </row>
    <row r="626" spans="2:14" ht="18.75" customHeight="1" thickBot="1">
      <c r="B626" s="698" t="s">
        <v>1397</v>
      </c>
      <c r="C626" s="791"/>
      <c r="D626" s="792"/>
      <c r="E626" s="792"/>
      <c r="F626" s="792"/>
      <c r="G626" s="792"/>
      <c r="H626" s="793"/>
      <c r="I626" s="1176" t="s">
        <v>1141</v>
      </c>
      <c r="J626" s="795">
        <v>0</v>
      </c>
      <c r="K626" s="795">
        <v>0</v>
      </c>
      <c r="L626" s="794"/>
    </row>
    <row r="627" spans="2:14" ht="18.75" customHeight="1" thickBot="1">
      <c r="B627" s="698" t="s">
        <v>1451</v>
      </c>
      <c r="C627" s="791"/>
      <c r="D627" s="792"/>
      <c r="E627" s="792"/>
      <c r="F627" s="792"/>
      <c r="G627" s="792"/>
      <c r="H627" s="793"/>
      <c r="I627" s="796" t="s">
        <v>1141</v>
      </c>
      <c r="J627" s="797">
        <v>0</v>
      </c>
      <c r="K627" s="797">
        <v>0</v>
      </c>
      <c r="L627" s="794"/>
    </row>
    <row r="628" spans="2:14" ht="18.75" customHeight="1" thickBot="1">
      <c r="B628" s="698" t="s">
        <v>1271</v>
      </c>
      <c r="C628" s="791"/>
      <c r="D628" s="792"/>
      <c r="E628" s="792"/>
      <c r="F628" s="792"/>
      <c r="G628" s="792"/>
      <c r="H628" s="793"/>
      <c r="I628" s="796">
        <v>0</v>
      </c>
      <c r="J628" s="797">
        <v>0</v>
      </c>
      <c r="K628" s="797">
        <v>0</v>
      </c>
      <c r="L628" s="794"/>
    </row>
    <row r="629" spans="2:14" ht="18.75" customHeight="1">
      <c r="B629" s="798"/>
      <c r="C629" s="690"/>
      <c r="D629" s="756"/>
      <c r="E629" s="756"/>
      <c r="F629" s="756"/>
      <c r="G629" s="756"/>
      <c r="H629" s="756"/>
      <c r="I629" s="756"/>
      <c r="J629" s="691"/>
      <c r="K629" s="691"/>
      <c r="L629" s="691"/>
    </row>
    <row r="630" spans="2:14" ht="18.75" customHeight="1">
      <c r="B630" s="690"/>
      <c r="C630" s="690"/>
      <c r="D630" s="756"/>
      <c r="E630" s="756"/>
      <c r="F630" s="756"/>
      <c r="G630" s="756"/>
      <c r="H630" s="756"/>
      <c r="I630" s="756"/>
      <c r="J630" s="691"/>
      <c r="K630" s="691"/>
      <c r="L630" s="691"/>
    </row>
    <row r="631" spans="2:14" ht="18.75" customHeight="1">
      <c r="B631" s="692" t="s">
        <v>1256</v>
      </c>
      <c r="C631" s="691"/>
      <c r="D631" s="691"/>
      <c r="E631" s="691"/>
      <c r="F631" s="691"/>
      <c r="G631" s="691"/>
      <c r="H631" s="799"/>
      <c r="I631" s="691"/>
      <c r="J631" s="691"/>
      <c r="K631" s="691"/>
      <c r="L631" s="691"/>
    </row>
    <row r="632" spans="2:14" ht="18.75" customHeight="1" thickBot="1">
      <c r="B632" s="693"/>
      <c r="C632" s="1104"/>
      <c r="D632" s="1104"/>
      <c r="E632" s="1104"/>
      <c r="F632" s="1104"/>
      <c r="G632" s="1104"/>
      <c r="H632" s="1105"/>
      <c r="I632" s="691"/>
      <c r="J632" s="691"/>
      <c r="K632" s="691"/>
      <c r="L632" s="691"/>
    </row>
    <row r="633" spans="2:14" ht="33" customHeight="1" thickBot="1">
      <c r="B633" s="1041" t="s">
        <v>1257</v>
      </c>
      <c r="C633" s="708"/>
      <c r="D633" s="708"/>
      <c r="E633" s="708"/>
      <c r="F633" s="708"/>
      <c r="G633" s="708"/>
      <c r="H633" s="708"/>
      <c r="I633" s="1040" t="s">
        <v>1502</v>
      </c>
      <c r="J633" s="800"/>
      <c r="K633" s="801"/>
      <c r="L633" s="691"/>
    </row>
    <row r="634" spans="2:14" ht="18.75" customHeight="1">
      <c r="B634" s="802" t="s">
        <v>1310</v>
      </c>
      <c r="C634" s="803"/>
      <c r="D634" s="804"/>
      <c r="E634" s="804"/>
      <c r="F634" s="804"/>
      <c r="G634" s="804"/>
      <c r="H634" s="805"/>
      <c r="I634" s="806">
        <v>0</v>
      </c>
      <c r="J634" s="807"/>
      <c r="K634" s="808"/>
      <c r="L634" s="691"/>
    </row>
    <row r="635" spans="2:14" ht="18.75" customHeight="1">
      <c r="B635" s="696" t="s">
        <v>1311</v>
      </c>
      <c r="C635" s="756"/>
      <c r="D635" s="809"/>
      <c r="E635" s="809"/>
      <c r="F635" s="809"/>
      <c r="G635" s="809"/>
      <c r="H635" s="810"/>
      <c r="I635" s="811">
        <v>0</v>
      </c>
      <c r="J635" s="812"/>
      <c r="K635" s="813"/>
      <c r="L635" s="691"/>
    </row>
    <row r="636" spans="2:14" ht="18.75" customHeight="1" thickBot="1">
      <c r="B636" s="695" t="s">
        <v>1260</v>
      </c>
      <c r="C636" s="791"/>
      <c r="D636" s="792"/>
      <c r="E636" s="792"/>
      <c r="F636" s="792"/>
      <c r="G636" s="792"/>
      <c r="H636" s="793"/>
      <c r="I636" s="1020" t="e">
        <f>I635/I634</f>
        <v>#DIV/0!</v>
      </c>
      <c r="J636" s="807"/>
      <c r="K636" s="808"/>
      <c r="L636" s="691"/>
    </row>
    <row r="637" spans="2:14" ht="18.75" customHeight="1">
      <c r="B637" s="802" t="s">
        <v>1312</v>
      </c>
      <c r="C637" s="803"/>
      <c r="D637" s="804"/>
      <c r="E637" s="804"/>
      <c r="F637" s="804"/>
      <c r="G637" s="804"/>
      <c r="H637" s="805"/>
      <c r="I637" s="814">
        <v>0</v>
      </c>
      <c r="J637" s="815"/>
      <c r="K637" s="816"/>
      <c r="L637" s="691"/>
    </row>
    <row r="638" spans="2:14" ht="18.75" customHeight="1">
      <c r="B638" s="696" t="s">
        <v>1313</v>
      </c>
      <c r="C638" s="756"/>
      <c r="D638" s="809"/>
      <c r="E638" s="809"/>
      <c r="F638" s="809"/>
      <c r="G638" s="809"/>
      <c r="H638" s="810"/>
      <c r="I638" s="811">
        <v>0</v>
      </c>
      <c r="J638" s="815"/>
      <c r="K638" s="816"/>
      <c r="L638" s="691"/>
    </row>
    <row r="639" spans="2:14" ht="18.75" customHeight="1" thickBot="1">
      <c r="B639" s="695" t="s">
        <v>1263</v>
      </c>
      <c r="C639" s="791"/>
      <c r="D639" s="792"/>
      <c r="E639" s="792"/>
      <c r="F639" s="792"/>
      <c r="G639" s="792"/>
      <c r="H639" s="793"/>
      <c r="I639" s="1020" t="e">
        <f>I638/I637</f>
        <v>#DIV/0!</v>
      </c>
      <c r="J639" s="815"/>
      <c r="K639" s="816"/>
      <c r="L639" s="691"/>
    </row>
    <row r="640" spans="2:14" ht="18.75" customHeight="1">
      <c r="B640" s="817"/>
      <c r="C640" s="691"/>
      <c r="D640" s="691"/>
      <c r="E640" s="691"/>
      <c r="F640" s="691"/>
      <c r="G640" s="691"/>
      <c r="H640" s="799"/>
      <c r="I640" s="691"/>
      <c r="J640" s="691"/>
      <c r="K640" s="691"/>
      <c r="L640" s="691"/>
    </row>
    <row r="641" spans="1:12" ht="18.75" customHeight="1">
      <c r="B641" s="689"/>
      <c r="C641" s="477"/>
      <c r="D641" s="477"/>
      <c r="E641" s="477"/>
      <c r="F641" s="477"/>
      <c r="G641" s="477"/>
      <c r="H641" s="477"/>
      <c r="I641" s="477"/>
      <c r="J641" s="477"/>
      <c r="K641" s="477"/>
    </row>
    <row r="642" spans="1:12" ht="13.5" customHeight="1">
      <c r="A642" s="181" t="s">
        <v>402</v>
      </c>
      <c r="B642" s="514"/>
      <c r="C642" s="477"/>
      <c r="D642" s="477"/>
      <c r="E642" s="477"/>
      <c r="F642" s="477"/>
      <c r="G642" s="477"/>
      <c r="H642" s="477"/>
      <c r="I642" s="477"/>
      <c r="J642" s="477"/>
      <c r="K642" s="477"/>
    </row>
    <row r="643" spans="1:12" ht="13.5" customHeight="1">
      <c r="A643" s="458" t="s">
        <v>402</v>
      </c>
      <c r="B643" s="514"/>
      <c r="C643" s="514"/>
      <c r="D643" s="514"/>
      <c r="E643" s="514"/>
      <c r="F643" s="514"/>
      <c r="G643" s="514"/>
      <c r="H643" s="514"/>
      <c r="I643" s="514"/>
      <c r="J643" s="514"/>
      <c r="K643" s="514"/>
      <c r="L643" s="514"/>
    </row>
    <row r="644" spans="1:12" ht="13.5" customHeight="1" thickBot="1">
      <c r="A644" s="458" t="s">
        <v>402</v>
      </c>
      <c r="B644" s="818"/>
      <c r="C644" s="477"/>
      <c r="D644" s="477"/>
      <c r="E644" s="477"/>
      <c r="F644" s="477"/>
      <c r="G644" s="477"/>
      <c r="H644" s="477"/>
      <c r="I644" s="477"/>
      <c r="J644" s="477"/>
      <c r="K644" s="477"/>
    </row>
    <row r="645" spans="1:12" ht="13.5" customHeight="1" thickBot="1">
      <c r="A645" s="458" t="s">
        <v>402</v>
      </c>
      <c r="B645" s="1466" t="s">
        <v>1398</v>
      </c>
      <c r="C645" s="1467"/>
      <c r="D645" s="1468"/>
      <c r="E645" s="1475" t="str">
        <f>"Sum pr. 31.12."</f>
        <v>Sum pr. 31.12.</v>
      </c>
      <c r="F645" s="1475"/>
      <c r="G645" s="1475"/>
      <c r="H645" s="1475"/>
      <c r="I645" s="1422" t="s">
        <v>1153</v>
      </c>
      <c r="J645" s="494"/>
      <c r="K645" s="1459" t="s">
        <v>1154</v>
      </c>
    </row>
    <row r="646" spans="1:12" ht="39.75" customHeight="1" thickBot="1">
      <c r="A646" s="458" t="s">
        <v>402</v>
      </c>
      <c r="B646" s="1469"/>
      <c r="C646" s="1470"/>
      <c r="D646" s="1471"/>
      <c r="E646" s="820" t="s">
        <v>1155</v>
      </c>
      <c r="F646" s="521" t="s">
        <v>1156</v>
      </c>
      <c r="G646" s="521" t="s">
        <v>1157</v>
      </c>
      <c r="H646" s="821" t="s">
        <v>1158</v>
      </c>
      <c r="I646" s="1423"/>
      <c r="J646" s="494"/>
      <c r="K646" s="1460"/>
    </row>
    <row r="647" spans="1:12" ht="13.5" customHeight="1" thickBot="1">
      <c r="A647" s="458" t="s">
        <v>402</v>
      </c>
      <c r="B647" s="822" t="s">
        <v>1159</v>
      </c>
      <c r="C647" s="823"/>
      <c r="D647" s="823"/>
      <c r="E647" s="824"/>
      <c r="F647" s="824"/>
      <c r="G647" s="824"/>
      <c r="H647" s="824"/>
      <c r="I647" s="1022">
        <f>SUM(E647:H647)</f>
        <v>0</v>
      </c>
      <c r="J647" s="494"/>
      <c r="K647" s="825"/>
    </row>
    <row r="648" spans="1:12" ht="27.75" customHeight="1" thickBot="1">
      <c r="A648" s="458" t="s">
        <v>402</v>
      </c>
      <c r="B648" s="1021" t="s">
        <v>1160</v>
      </c>
      <c r="C648" s="827"/>
      <c r="D648" s="827"/>
      <c r="E648" s="828"/>
      <c r="F648" s="828"/>
      <c r="G648" s="828"/>
      <c r="H648" s="828"/>
      <c r="I648" s="1023">
        <f>SUM(E648:H648)</f>
        <v>0</v>
      </c>
      <c r="J648" s="494"/>
      <c r="K648" s="828"/>
    </row>
    <row r="649" spans="1:12" ht="13.5" customHeight="1" thickBot="1">
      <c r="A649" s="458" t="s">
        <v>402</v>
      </c>
      <c r="B649" s="829" t="s">
        <v>1161</v>
      </c>
      <c r="C649" s="830"/>
      <c r="D649" s="830"/>
      <c r="E649" s="831"/>
      <c r="F649" s="831"/>
      <c r="G649" s="831"/>
      <c r="H649" s="831"/>
      <c r="I649" s="1023">
        <f>SUM(E649:H649)</f>
        <v>0</v>
      </c>
      <c r="J649" s="494"/>
      <c r="K649" s="832"/>
    </row>
    <row r="650" spans="1:12" ht="13.5" customHeight="1" thickBot="1">
      <c r="A650" s="458" t="s">
        <v>402</v>
      </c>
      <c r="B650" s="826" t="s">
        <v>1162</v>
      </c>
      <c r="C650" s="833"/>
      <c r="D650" s="833"/>
      <c r="E650" s="590"/>
      <c r="F650" s="590"/>
      <c r="G650" s="590"/>
      <c r="H650" s="590"/>
      <c r="I650" s="1023">
        <f>SUM(E650:H650)</f>
        <v>0</v>
      </c>
      <c r="J650" s="494"/>
      <c r="K650" s="834"/>
    </row>
    <row r="651" spans="1:12" ht="13.5" customHeight="1" thickBot="1">
      <c r="A651" s="458" t="s">
        <v>402</v>
      </c>
      <c r="B651" s="835" t="s">
        <v>1161</v>
      </c>
      <c r="C651" s="833"/>
      <c r="D651" s="833"/>
      <c r="E651" s="590"/>
      <c r="F651" s="590"/>
      <c r="G651" s="590"/>
      <c r="H651" s="590"/>
      <c r="I651" s="1023">
        <f>SUM(E651:H651)</f>
        <v>0</v>
      </c>
      <c r="J651" s="494"/>
      <c r="K651" s="834"/>
    </row>
    <row r="652" spans="1:12" ht="13.5" customHeight="1" thickBot="1">
      <c r="A652" s="458" t="s">
        <v>402</v>
      </c>
      <c r="B652" s="829" t="s">
        <v>1208</v>
      </c>
      <c r="C652" s="833"/>
      <c r="D652" s="833"/>
      <c r="E652" s="571" t="s">
        <v>601</v>
      </c>
      <c r="F652" s="571" t="s">
        <v>601</v>
      </c>
      <c r="G652" s="571" t="s">
        <v>601</v>
      </c>
      <c r="H652" s="571" t="s">
        <v>601</v>
      </c>
      <c r="I652" s="1024" t="s">
        <v>601</v>
      </c>
      <c r="J652" s="494"/>
      <c r="K652" s="834"/>
    </row>
    <row r="653" spans="1:12" ht="13.5" customHeight="1" thickBot="1">
      <c r="A653" s="458" t="s">
        <v>402</v>
      </c>
      <c r="B653" s="826" t="s">
        <v>1163</v>
      </c>
      <c r="C653" s="827"/>
      <c r="D653" s="827"/>
      <c r="E653" s="828"/>
      <c r="F653" s="828"/>
      <c r="G653" s="828"/>
      <c r="H653" s="828"/>
      <c r="I653" s="1023">
        <f>SUM(E653:H653)</f>
        <v>0</v>
      </c>
      <c r="J653" s="494"/>
      <c r="K653" s="828"/>
    </row>
    <row r="654" spans="1:12" ht="13.5" customHeight="1" thickBot="1">
      <c r="A654" s="458" t="s">
        <v>402</v>
      </c>
      <c r="B654" s="835" t="s">
        <v>1161</v>
      </c>
      <c r="C654" s="477"/>
      <c r="D654" s="833"/>
      <c r="E654" s="590"/>
      <c r="F654" s="590"/>
      <c r="G654" s="590"/>
      <c r="H654" s="590"/>
      <c r="I654" s="1023">
        <f>SUM(E654:H654)</f>
        <v>0</v>
      </c>
      <c r="J654" s="494"/>
      <c r="K654" s="834"/>
    </row>
    <row r="655" spans="1:12" ht="13.5" customHeight="1" thickBot="1">
      <c r="A655" s="458" t="s">
        <v>402</v>
      </c>
      <c r="B655" s="829" t="s">
        <v>1164</v>
      </c>
      <c r="C655" s="830"/>
      <c r="D655" s="830"/>
      <c r="E655" s="571" t="s">
        <v>601</v>
      </c>
      <c r="F655" s="571" t="s">
        <v>601</v>
      </c>
      <c r="G655" s="571" t="s">
        <v>601</v>
      </c>
      <c r="H655" s="571" t="s">
        <v>601</v>
      </c>
      <c r="I655" s="1024" t="s">
        <v>601</v>
      </c>
      <c r="J655" s="494"/>
      <c r="K655" s="832"/>
    </row>
    <row r="656" spans="1:12" ht="13.5" customHeight="1" thickBot="1">
      <c r="A656" s="458" t="s">
        <v>402</v>
      </c>
      <c r="B656" s="826" t="s">
        <v>1165</v>
      </c>
      <c r="C656" s="827"/>
      <c r="D656" s="827"/>
      <c r="E656" s="828"/>
      <c r="F656" s="828"/>
      <c r="G656" s="828"/>
      <c r="H656" s="828"/>
      <c r="I656" s="1023">
        <f>SUM(E656:H656)</f>
        <v>0</v>
      </c>
      <c r="J656" s="494"/>
      <c r="K656" s="828"/>
    </row>
    <row r="657" spans="1:11" ht="13.5" customHeight="1" thickBot="1">
      <c r="A657" s="458" t="s">
        <v>402</v>
      </c>
      <c r="B657" s="835" t="s">
        <v>1161</v>
      </c>
      <c r="C657" s="833"/>
      <c r="D657" s="833"/>
      <c r="E657" s="590"/>
      <c r="F657" s="590"/>
      <c r="G657" s="590"/>
      <c r="H657" s="590"/>
      <c r="I657" s="1023">
        <f>SUM(E657:H657)</f>
        <v>0</v>
      </c>
      <c r="J657" s="494"/>
      <c r="K657" s="834"/>
    </row>
    <row r="658" spans="1:11" ht="13.5" customHeight="1" thickBot="1">
      <c r="A658" s="458" t="s">
        <v>402</v>
      </c>
      <c r="B658" s="829" t="s">
        <v>1166</v>
      </c>
      <c r="C658" s="500"/>
      <c r="D658" s="830"/>
      <c r="E658" s="655" t="s">
        <v>601</v>
      </c>
      <c r="F658" s="655" t="s">
        <v>601</v>
      </c>
      <c r="G658" s="655" t="s">
        <v>601</v>
      </c>
      <c r="H658" s="655" t="s">
        <v>601</v>
      </c>
      <c r="I658" s="1025" t="s">
        <v>601</v>
      </c>
      <c r="J658" s="494"/>
      <c r="K658" s="832"/>
    </row>
    <row r="659" spans="1:11" ht="13.5" customHeight="1" thickBot="1">
      <c r="A659" s="458" t="s">
        <v>402</v>
      </c>
      <c r="B659" s="826" t="s">
        <v>1167</v>
      </c>
      <c r="C659" s="827"/>
      <c r="D659" s="827"/>
      <c r="E659" s="828"/>
      <c r="F659" s="828"/>
      <c r="G659" s="828"/>
      <c r="H659" s="828"/>
      <c r="I659" s="1023">
        <f>SUM(E659:H659)</f>
        <v>0</v>
      </c>
      <c r="J659" s="494"/>
      <c r="K659" s="828"/>
    </row>
    <row r="660" spans="1:11" ht="13.5" customHeight="1" thickBot="1">
      <c r="A660" s="458" t="s">
        <v>402</v>
      </c>
      <c r="B660" s="835" t="s">
        <v>1161</v>
      </c>
      <c r="C660" s="833"/>
      <c r="D660" s="833"/>
      <c r="E660" s="590"/>
      <c r="F660" s="590"/>
      <c r="G660" s="590"/>
      <c r="H660" s="590"/>
      <c r="I660" s="1023">
        <f>SUM(E660:H660)</f>
        <v>0</v>
      </c>
      <c r="J660" s="494"/>
      <c r="K660" s="834"/>
    </row>
    <row r="661" spans="1:11" ht="13.5" customHeight="1" thickBot="1">
      <c r="A661" s="458" t="s">
        <v>402</v>
      </c>
      <c r="B661" s="829" t="s">
        <v>1168</v>
      </c>
      <c r="C661" s="500"/>
      <c r="D661" s="830"/>
      <c r="E661" s="571" t="s">
        <v>601</v>
      </c>
      <c r="F661" s="571" t="s">
        <v>601</v>
      </c>
      <c r="G661" s="571" t="s">
        <v>601</v>
      </c>
      <c r="H661" s="571" t="s">
        <v>601</v>
      </c>
      <c r="I661" s="1024" t="s">
        <v>601</v>
      </c>
      <c r="J661" s="494"/>
      <c r="K661" s="832"/>
    </row>
    <row r="662" spans="1:11" ht="13.5" customHeight="1" thickBot="1">
      <c r="A662" s="458" t="s">
        <v>402</v>
      </c>
      <c r="B662" s="826" t="s">
        <v>1169</v>
      </c>
      <c r="C662" s="827"/>
      <c r="D662" s="827"/>
      <c r="E662" s="828"/>
      <c r="F662" s="828"/>
      <c r="G662" s="828"/>
      <c r="H662" s="828"/>
      <c r="I662" s="1023">
        <f>SUM(E662:H662)</f>
        <v>0</v>
      </c>
      <c r="J662" s="494"/>
      <c r="K662" s="828"/>
    </row>
    <row r="663" spans="1:11" ht="13.5" customHeight="1" thickBot="1">
      <c r="A663" s="458" t="s">
        <v>402</v>
      </c>
      <c r="B663" s="835" t="s">
        <v>1161</v>
      </c>
      <c r="C663" s="833"/>
      <c r="D663" s="833"/>
      <c r="E663" s="590"/>
      <c r="F663" s="590"/>
      <c r="G663" s="590"/>
      <c r="H663" s="590"/>
      <c r="I663" s="1023">
        <f>SUM(E663:H663)</f>
        <v>0</v>
      </c>
      <c r="J663" s="494"/>
      <c r="K663" s="834"/>
    </row>
    <row r="664" spans="1:11" ht="13.5" customHeight="1" thickBot="1">
      <c r="A664" s="458" t="s">
        <v>402</v>
      </c>
      <c r="B664" s="829" t="s">
        <v>1170</v>
      </c>
      <c r="C664" s="500"/>
      <c r="D664" s="830"/>
      <c r="E664" s="571" t="s">
        <v>601</v>
      </c>
      <c r="F664" s="571" t="s">
        <v>601</v>
      </c>
      <c r="G664" s="571" t="s">
        <v>601</v>
      </c>
      <c r="H664" s="571" t="s">
        <v>601</v>
      </c>
      <c r="I664" s="1024" t="s">
        <v>601</v>
      </c>
      <c r="J664" s="494"/>
      <c r="K664" s="832"/>
    </row>
    <row r="665" spans="1:11" ht="13.5" customHeight="1" thickBot="1">
      <c r="A665" s="458" t="s">
        <v>402</v>
      </c>
      <c r="B665" s="836" t="s">
        <v>1171</v>
      </c>
      <c r="C665" s="833"/>
      <c r="D665" s="833"/>
      <c r="E665" s="834"/>
      <c r="F665" s="834"/>
      <c r="G665" s="834"/>
      <c r="H665" s="834"/>
      <c r="I665" s="1023">
        <f>SUM(E665:H665)</f>
        <v>0</v>
      </c>
      <c r="J665" s="494"/>
      <c r="K665" s="834"/>
    </row>
    <row r="666" spans="1:11" ht="13.5" customHeight="1" thickBot="1">
      <c r="A666" s="458" t="s">
        <v>402</v>
      </c>
      <c r="B666" s="835" t="s">
        <v>1161</v>
      </c>
      <c r="C666" s="477"/>
      <c r="D666" s="833"/>
      <c r="E666" s="590"/>
      <c r="F666" s="590"/>
      <c r="G666" s="590"/>
      <c r="H666" s="590"/>
      <c r="I666" s="1023">
        <f>SUM(E666:H666)</f>
        <v>0</v>
      </c>
      <c r="J666" s="494"/>
      <c r="K666" s="834"/>
    </row>
    <row r="667" spans="1:11" ht="13.5" customHeight="1" thickBot="1">
      <c r="A667" s="458" t="s">
        <v>402</v>
      </c>
      <c r="B667" s="829" t="s">
        <v>1172</v>
      </c>
      <c r="C667" s="500"/>
      <c r="D667" s="830"/>
      <c r="E667" s="571" t="s">
        <v>601</v>
      </c>
      <c r="F667" s="571" t="s">
        <v>601</v>
      </c>
      <c r="G667" s="571" t="s">
        <v>601</v>
      </c>
      <c r="H667" s="571" t="s">
        <v>601</v>
      </c>
      <c r="I667" s="1024" t="s">
        <v>601</v>
      </c>
      <c r="J667" s="494"/>
      <c r="K667" s="832"/>
    </row>
    <row r="668" spans="1:11" ht="13.5" customHeight="1" thickBot="1">
      <c r="A668" s="458" t="s">
        <v>402</v>
      </c>
      <c r="B668" s="837" t="s">
        <v>1173</v>
      </c>
      <c r="C668" s="838"/>
      <c r="D668" s="839"/>
      <c r="E668" s="1026">
        <f>SUM(E648+E653+E656+E659+E662+E665)</f>
        <v>0</v>
      </c>
      <c r="F668" s="1026">
        <f t="shared" ref="F668:I668" si="5">SUM(F648+F653+F656+F659+F662+F665)</f>
        <v>0</v>
      </c>
      <c r="G668" s="1026">
        <f t="shared" si="5"/>
        <v>0</v>
      </c>
      <c r="H668" s="1026">
        <f t="shared" si="5"/>
        <v>0</v>
      </c>
      <c r="I668" s="1026">
        <f t="shared" si="5"/>
        <v>0</v>
      </c>
      <c r="J668" s="494"/>
      <c r="K668" s="1023">
        <f>SUM(K648+K653+K656+K659+K662+K665)</f>
        <v>0</v>
      </c>
    </row>
    <row r="669" spans="1:11" ht="13.5" customHeight="1" thickBot="1">
      <c r="A669" s="458" t="s">
        <v>402</v>
      </c>
      <c r="B669" s="587" t="s">
        <v>1174</v>
      </c>
      <c r="C669" s="500"/>
      <c r="D669" s="621"/>
      <c r="E669" s="1028">
        <f>E647-E668</f>
        <v>0</v>
      </c>
      <c r="F669" s="1029">
        <f>F647-F668</f>
        <v>0</v>
      </c>
      <c r="G669" s="1029">
        <f>G647-G668</f>
        <v>0</v>
      </c>
      <c r="H669" s="1029">
        <f>H647-H668</f>
        <v>0</v>
      </c>
      <c r="I669" s="1027">
        <f>I647-I668</f>
        <v>0</v>
      </c>
      <c r="J669" s="494"/>
      <c r="K669" s="494"/>
    </row>
    <row r="670" spans="1:11" ht="13.5" customHeight="1" thickBot="1">
      <c r="A670" s="458" t="s">
        <v>402</v>
      </c>
      <c r="B670" s="840"/>
      <c r="C670" s="477"/>
      <c r="D670" s="552"/>
      <c r="E670" s="841"/>
      <c r="F670" s="841"/>
      <c r="G670" s="841"/>
      <c r="H670" s="841"/>
      <c r="I670" s="841"/>
      <c r="J670" s="494"/>
      <c r="K670" s="841"/>
    </row>
    <row r="671" spans="1:11" ht="13.5" customHeight="1" thickBot="1">
      <c r="A671" s="458" t="s">
        <v>402</v>
      </c>
      <c r="D671" s="483" t="s">
        <v>128</v>
      </c>
      <c r="E671" s="842" t="str">
        <f>IF(I647=I625,(""),"Kontroller sun barn under tiltak mot tab 2-4-1A, jf pkt 1+ pkt2")</f>
        <v/>
      </c>
    </row>
    <row r="672" spans="1:11" ht="13.5" customHeight="1" thickBot="1">
      <c r="A672" s="458" t="s">
        <v>402</v>
      </c>
      <c r="D672" s="483" t="s">
        <v>1394</v>
      </c>
      <c r="E672" s="842" t="str">
        <f>IF(SUM(I648+I653+I656+I659+I662+I665)=I647,"","Summen av pkt. 1.1 til og med pkt. 1.6 skal være lik summen i pkt. 1")</f>
        <v/>
      </c>
    </row>
    <row r="673" spans="1:12" ht="13.5" customHeight="1" thickBot="1">
      <c r="A673" s="458" t="s">
        <v>402</v>
      </c>
      <c r="D673" s="483" t="s">
        <v>1175</v>
      </c>
      <c r="E673" s="842" t="str">
        <f>IF(SUM(K648+K653+K656+K659+K662+K665)&lt;K647,"Summen av pkt. 1.1 til og med pkt. 1.6 skal være større eller lik summen i pkt. 1","")</f>
        <v/>
      </c>
    </row>
    <row r="674" spans="1:12" ht="13.5" customHeight="1">
      <c r="A674" s="458" t="s">
        <v>402</v>
      </c>
      <c r="B674" s="514"/>
      <c r="C674" s="477"/>
      <c r="D674" s="477"/>
      <c r="E674" s="477"/>
      <c r="F674" s="477"/>
      <c r="G674" s="477"/>
      <c r="H674" s="477"/>
      <c r="I674" s="477"/>
      <c r="J674" s="477"/>
      <c r="K674" s="477"/>
    </row>
    <row r="675" spans="1:12" s="1048" customFormat="1" ht="13.5" customHeight="1" thickBot="1">
      <c r="A675" s="1049" t="s">
        <v>402</v>
      </c>
      <c r="B675" s="514"/>
      <c r="C675" s="1121"/>
      <c r="D675" s="1121"/>
      <c r="E675" s="1121"/>
      <c r="F675" s="1121"/>
      <c r="G675" s="1121"/>
      <c r="H675" s="1121"/>
      <c r="I675" s="1121"/>
      <c r="J675" s="1121"/>
      <c r="K675" s="1121"/>
      <c r="L675" s="1119"/>
    </row>
    <row r="676" spans="1:12" s="1048" customFormat="1" ht="13.5" customHeight="1" thickBot="1">
      <c r="A676" s="1049" t="s">
        <v>402</v>
      </c>
      <c r="B676" s="1417" t="s">
        <v>1362</v>
      </c>
      <c r="C676" s="1418"/>
      <c r="D676" s="1418"/>
      <c r="E676" s="1418"/>
      <c r="F676" s="1418"/>
      <c r="G676" s="1418"/>
      <c r="H676" s="1418"/>
      <c r="I676" s="1419"/>
      <c r="J676" s="1263" t="s">
        <v>1363</v>
      </c>
      <c r="K676" s="1121"/>
      <c r="L676" s="1119"/>
    </row>
    <row r="677" spans="1:12" s="1048" customFormat="1" ht="13.5" customHeight="1">
      <c r="A677" s="1049" t="s">
        <v>402</v>
      </c>
      <c r="B677" s="1266" t="s">
        <v>1364</v>
      </c>
      <c r="C677" s="1250"/>
      <c r="D677" s="1250"/>
      <c r="E677" s="1250"/>
      <c r="F677" s="1250"/>
      <c r="G677" s="1250"/>
      <c r="H677" s="1250"/>
      <c r="I677" s="1250"/>
      <c r="J677" s="1252">
        <v>0</v>
      </c>
      <c r="K677" s="1121"/>
      <c r="L677" s="1119"/>
    </row>
    <row r="678" spans="1:12" s="1048" customFormat="1" ht="13.5" customHeight="1" thickBot="1">
      <c r="A678" s="1049" t="s">
        <v>402</v>
      </c>
      <c r="B678" s="1241" t="s">
        <v>1365</v>
      </c>
      <c r="C678" s="1264"/>
      <c r="D678" s="1250"/>
      <c r="E678" s="1250"/>
      <c r="F678" s="1250"/>
      <c r="G678" s="1250"/>
      <c r="H678" s="1250"/>
      <c r="I678" s="1250"/>
      <c r="J678" s="1255">
        <v>0</v>
      </c>
      <c r="K678" s="1121"/>
      <c r="L678" s="1119"/>
    </row>
    <row r="679" spans="1:12" s="1048" customFormat="1" ht="13.5" customHeight="1" thickBot="1">
      <c r="A679" s="1049" t="s">
        <v>402</v>
      </c>
      <c r="B679" s="1269" t="s">
        <v>1366</v>
      </c>
      <c r="C679" s="1267"/>
      <c r="D679" s="1268"/>
      <c r="E679" s="1268"/>
      <c r="F679" s="1268"/>
      <c r="G679" s="1268"/>
      <c r="H679" s="1268"/>
      <c r="I679" s="1268"/>
      <c r="J679" s="1232">
        <v>0</v>
      </c>
      <c r="K679" s="1121"/>
      <c r="L679" s="1119"/>
    </row>
    <row r="680" spans="1:12" s="1048" customFormat="1" ht="13.5" customHeight="1">
      <c r="A680" s="1049" t="s">
        <v>402</v>
      </c>
      <c r="B680" s="1266" t="s">
        <v>1367</v>
      </c>
      <c r="C680" s="1254"/>
      <c r="D680" s="1254"/>
      <c r="E680" s="1254"/>
      <c r="F680" s="1254"/>
      <c r="G680" s="1254"/>
      <c r="H680" s="1254"/>
      <c r="I680" s="1254"/>
      <c r="J680" s="1252">
        <v>0</v>
      </c>
      <c r="K680" s="1121"/>
      <c r="L680" s="1119"/>
    </row>
    <row r="681" spans="1:12" s="1048" customFormat="1" ht="13.5" customHeight="1">
      <c r="A681" s="1049" t="s">
        <v>402</v>
      </c>
      <c r="B681" s="1251" t="s">
        <v>1368</v>
      </c>
      <c r="C681" s="1250"/>
      <c r="D681" s="1250"/>
      <c r="E681" s="1250"/>
      <c r="F681" s="1250"/>
      <c r="G681" s="1250"/>
      <c r="H681" s="1250"/>
      <c r="I681" s="1250"/>
      <c r="J681" s="1253">
        <v>0</v>
      </c>
      <c r="K681" s="1121"/>
      <c r="L681" s="1119"/>
    </row>
    <row r="682" spans="1:12" s="1048" customFormat="1" ht="13.5" customHeight="1" thickBot="1">
      <c r="A682" s="1049" t="s">
        <v>402</v>
      </c>
      <c r="B682" s="1241" t="s">
        <v>1369</v>
      </c>
      <c r="C682" s="1265"/>
      <c r="D682" s="1240"/>
      <c r="E682" s="1240"/>
      <c r="F682" s="1240"/>
      <c r="G682" s="1240"/>
      <c r="H682" s="1240"/>
      <c r="I682" s="1240"/>
      <c r="J682" s="1255">
        <v>0</v>
      </c>
      <c r="K682" s="1121"/>
      <c r="L682" s="1119"/>
    </row>
    <row r="683" spans="1:12" s="1048" customFormat="1" ht="13.5" customHeight="1" thickBot="1">
      <c r="A683" s="1049" t="s">
        <v>402</v>
      </c>
      <c r="B683" s="1197"/>
      <c r="C683" s="1197"/>
      <c r="D683" s="1225"/>
      <c r="E683" s="1197"/>
      <c r="F683" s="1197"/>
      <c r="G683" s="1197"/>
      <c r="H683" s="1197"/>
      <c r="I683" s="1197"/>
      <c r="J683" s="1197"/>
      <c r="K683" s="1121"/>
      <c r="L683" s="1119"/>
    </row>
    <row r="684" spans="1:12" s="1048" customFormat="1" ht="13.5" customHeight="1" thickBot="1">
      <c r="A684" s="1049" t="s">
        <v>402</v>
      </c>
      <c r="B684" s="1280" t="s">
        <v>182</v>
      </c>
      <c r="C684" s="1279" t="str">
        <f>IF(J677=J680+J681,(""),"Summen av rad 3+4 skal være lik rad 1")</f>
        <v/>
      </c>
      <c r="D684" s="1225"/>
      <c r="E684" s="1197"/>
      <c r="F684" s="1197"/>
      <c r="G684" s="1197"/>
      <c r="H684" s="1197"/>
      <c r="I684" s="1197"/>
      <c r="J684" s="1197"/>
      <c r="K684" s="1121"/>
      <c r="L684" s="1119"/>
    </row>
    <row r="685" spans="1:12" s="1048" customFormat="1" ht="13.5" customHeight="1" thickBot="1">
      <c r="A685" s="1049" t="s">
        <v>402</v>
      </c>
      <c r="B685" s="1199"/>
      <c r="C685" s="1199"/>
      <c r="D685" s="1217"/>
      <c r="E685" s="1217"/>
      <c r="F685" s="1217"/>
      <c r="G685" s="1217"/>
      <c r="H685" s="1217"/>
      <c r="I685" s="1217"/>
      <c r="J685" s="1197"/>
      <c r="K685" s="1121"/>
      <c r="L685" s="1119"/>
    </row>
    <row r="686" spans="1:12" s="1048" customFormat="1" ht="13.5" customHeight="1" thickBot="1">
      <c r="A686" s="1049" t="s">
        <v>402</v>
      </c>
      <c r="B686" s="1282" t="s">
        <v>1403</v>
      </c>
      <c r="C686" s="1283"/>
      <c r="D686" s="1283"/>
      <c r="E686" s="1273"/>
      <c r="F686" s="1273"/>
      <c r="G686" s="1274" t="s">
        <v>167</v>
      </c>
      <c r="H686" s="1262" t="s">
        <v>1363</v>
      </c>
      <c r="I686" s="1217"/>
      <c r="J686" s="1217"/>
      <c r="K686" s="1121"/>
      <c r="L686" s="1119"/>
    </row>
    <row r="687" spans="1:12" s="1048" customFormat="1" ht="13.5" customHeight="1">
      <c r="A687" s="1049" t="s">
        <v>402</v>
      </c>
      <c r="B687" s="1210" t="s">
        <v>1399</v>
      </c>
      <c r="C687" s="1209"/>
      <c r="D687" s="1223"/>
      <c r="E687" s="1223"/>
      <c r="F687" s="1223"/>
      <c r="G687" s="1229"/>
      <c r="H687" s="1275">
        <v>0</v>
      </c>
      <c r="I687" s="1217"/>
      <c r="J687" s="1217"/>
      <c r="K687" s="1121"/>
      <c r="L687" s="1119"/>
    </row>
    <row r="688" spans="1:12" s="1048" customFormat="1" ht="13.5" customHeight="1">
      <c r="A688" s="1049" t="s">
        <v>402</v>
      </c>
      <c r="B688" s="1235" t="s">
        <v>1370</v>
      </c>
      <c r="C688" s="1199"/>
      <c r="D688" s="1217"/>
      <c r="E688" s="1217"/>
      <c r="F688" s="1217"/>
      <c r="G688" s="1228"/>
      <c r="H688" s="1213">
        <v>0</v>
      </c>
      <c r="I688" s="1217"/>
      <c r="J688" s="1217"/>
      <c r="K688" s="1121"/>
      <c r="L688" s="1119"/>
    </row>
    <row r="689" spans="1:12" s="1048" customFormat="1" ht="13.5" customHeight="1" thickBot="1">
      <c r="A689" s="1049" t="s">
        <v>402</v>
      </c>
      <c r="B689" s="1276" t="s">
        <v>1371</v>
      </c>
      <c r="C689" s="1271"/>
      <c r="D689" s="1270"/>
      <c r="E689" s="1270"/>
      <c r="F689" s="1270"/>
      <c r="G689" s="1277"/>
      <c r="H689" s="1231" t="e">
        <f>H688/H687</f>
        <v>#DIV/0!</v>
      </c>
      <c r="I689" s="1217"/>
      <c r="J689" s="1217"/>
      <c r="K689" s="1121"/>
      <c r="L689" s="1119"/>
    </row>
    <row r="690" spans="1:12" s="1048" customFormat="1" ht="13.5" customHeight="1">
      <c r="A690" s="1049" t="s">
        <v>402</v>
      </c>
      <c r="B690" s="1210" t="s">
        <v>1401</v>
      </c>
      <c r="C690" s="1209"/>
      <c r="D690" s="1223"/>
      <c r="E690" s="1223"/>
      <c r="F690" s="1223"/>
      <c r="G690" s="1223"/>
      <c r="H690" s="1224">
        <v>0</v>
      </c>
      <c r="I690" s="1217"/>
      <c r="J690" s="1217"/>
      <c r="K690" s="1121"/>
      <c r="L690" s="1119"/>
    </row>
    <row r="691" spans="1:12" s="1048" customFormat="1" ht="13.5" customHeight="1">
      <c r="A691" s="1049" t="s">
        <v>402</v>
      </c>
      <c r="B691" s="1235" t="s">
        <v>1372</v>
      </c>
      <c r="C691" s="1199"/>
      <c r="D691" s="1217"/>
      <c r="E691" s="1217"/>
      <c r="F691" s="1217"/>
      <c r="G691" s="1217"/>
      <c r="H691" s="1213">
        <v>0</v>
      </c>
      <c r="I691" s="1217"/>
      <c r="J691" s="1217"/>
      <c r="K691" s="1121"/>
      <c r="L691" s="1119"/>
    </row>
    <row r="692" spans="1:12" s="1048" customFormat="1" ht="13.5" customHeight="1" thickBot="1">
      <c r="A692" s="1049" t="s">
        <v>402</v>
      </c>
      <c r="B692" s="1272" t="s">
        <v>1373</v>
      </c>
      <c r="C692" s="1257"/>
      <c r="D692" s="1256"/>
      <c r="E692" s="1256"/>
      <c r="F692" s="1256"/>
      <c r="G692" s="1256"/>
      <c r="H692" s="1261" t="e">
        <f>H691/H690</f>
        <v>#DIV/0!</v>
      </c>
      <c r="I692" s="1217"/>
      <c r="J692" s="1217"/>
      <c r="K692" s="1197"/>
      <c r="L692" s="1197"/>
    </row>
    <row r="693" spans="1:12" s="1048" customFormat="1" ht="13.5" customHeight="1">
      <c r="A693" s="1049" t="s">
        <v>402</v>
      </c>
      <c r="B693" s="1210" t="s">
        <v>1399</v>
      </c>
      <c r="C693" s="1209"/>
      <c r="D693" s="1223"/>
      <c r="E693" s="1223"/>
      <c r="F693" s="1223"/>
      <c r="G693" s="1229"/>
      <c r="H693" s="1275">
        <v>0</v>
      </c>
      <c r="I693" s="1217"/>
      <c r="J693" s="1217"/>
      <c r="K693" s="1197"/>
      <c r="L693" s="1197"/>
    </row>
    <row r="694" spans="1:12" s="1048" customFormat="1" ht="13.5" customHeight="1">
      <c r="A694" s="1049" t="s">
        <v>402</v>
      </c>
      <c r="B694" s="1235" t="s">
        <v>1374</v>
      </c>
      <c r="C694" s="1199"/>
      <c r="D694" s="1217"/>
      <c r="E694" s="1217"/>
      <c r="F694" s="1217"/>
      <c r="G694" s="1217"/>
      <c r="H694" s="1213">
        <v>0</v>
      </c>
      <c r="I694" s="1217"/>
      <c r="J694" s="1217"/>
      <c r="K694" s="1197"/>
      <c r="L694" s="1197"/>
    </row>
    <row r="695" spans="1:12" s="1048" customFormat="1" ht="13.5" customHeight="1" thickBot="1">
      <c r="A695" s="1049" t="s">
        <v>402</v>
      </c>
      <c r="B695" s="1272" t="s">
        <v>1375</v>
      </c>
      <c r="C695" s="1257"/>
      <c r="D695" s="1256"/>
      <c r="E695" s="1256"/>
      <c r="F695" s="1256"/>
      <c r="G695" s="1256"/>
      <c r="H695" s="1261" t="e">
        <f>H694/H693</f>
        <v>#DIV/0!</v>
      </c>
      <c r="I695" s="1217"/>
      <c r="J695" s="1217"/>
      <c r="K695" s="1197"/>
      <c r="L695" s="1197"/>
    </row>
    <row r="696" spans="1:12" s="1048" customFormat="1" ht="13.5" customHeight="1">
      <c r="A696" s="1049" t="s">
        <v>402</v>
      </c>
      <c r="B696" s="1247" t="s">
        <v>1400</v>
      </c>
      <c r="C696" s="1199"/>
      <c r="D696" s="1217"/>
      <c r="E696" s="1217"/>
      <c r="F696" s="1217"/>
      <c r="G696" s="1217"/>
      <c r="H696" s="1217"/>
      <c r="I696" s="1217"/>
      <c r="J696" s="1197"/>
      <c r="K696" s="1197"/>
      <c r="L696" s="1197"/>
    </row>
    <row r="697" spans="1:12" s="1048" customFormat="1" ht="13.5" customHeight="1">
      <c r="A697" s="1049" t="s">
        <v>402</v>
      </c>
      <c r="B697" s="1246" t="s">
        <v>1402</v>
      </c>
      <c r="C697" s="1199"/>
      <c r="D697" s="1217"/>
      <c r="E697" s="1217"/>
      <c r="F697" s="1217"/>
      <c r="G697" s="1217"/>
      <c r="H697" s="1217"/>
      <c r="I697" s="1217"/>
      <c r="J697" s="1197"/>
      <c r="K697" s="1197"/>
      <c r="L697" s="1197"/>
    </row>
    <row r="698" spans="1:12" s="1048" customFormat="1" ht="13.5" customHeight="1">
      <c r="A698" s="1049" t="s">
        <v>402</v>
      </c>
      <c r="B698" s="1197"/>
      <c r="C698" s="1199"/>
      <c r="D698" s="1217"/>
      <c r="E698" s="1217"/>
      <c r="F698" s="1217"/>
      <c r="G698" s="1217"/>
      <c r="H698" s="1217"/>
      <c r="I698" s="1217"/>
      <c r="J698" s="1197"/>
      <c r="K698" s="1197"/>
      <c r="L698" s="1197"/>
    </row>
    <row r="699" spans="1:12" s="1048" customFormat="1" ht="13.5" customHeight="1" thickBot="1">
      <c r="A699" s="1049" t="s">
        <v>402</v>
      </c>
      <c r="B699" s="1198"/>
      <c r="C699" s="1198"/>
      <c r="D699" s="1198"/>
      <c r="E699" s="1205"/>
      <c r="F699" s="1198"/>
      <c r="G699" s="1198"/>
      <c r="H699" s="1198"/>
      <c r="I699" s="1198"/>
      <c r="J699" s="1198"/>
      <c r="K699" s="1198"/>
      <c r="L699" s="1198"/>
    </row>
    <row r="700" spans="1:12" s="1048" customFormat="1" ht="13.5" customHeight="1" thickBot="1">
      <c r="A700" s="1049" t="s">
        <v>402</v>
      </c>
      <c r="B700" s="1244"/>
      <c r="C700" s="1245"/>
      <c r="D700" s="1245"/>
      <c r="E700" s="1245"/>
      <c r="F700" s="1245"/>
      <c r="G700" s="1414" t="s">
        <v>1376</v>
      </c>
      <c r="H700" s="1415"/>
      <c r="I700" s="1416"/>
      <c r="J700" s="1242"/>
      <c r="K700" s="1242"/>
      <c r="L700" s="1243"/>
    </row>
    <row r="701" spans="1:12" s="1048" customFormat="1" ht="13.5" customHeight="1">
      <c r="A701" s="1049" t="s">
        <v>402</v>
      </c>
      <c r="B701" s="1211" t="s">
        <v>1377</v>
      </c>
      <c r="C701" s="1217"/>
      <c r="D701" s="1217"/>
      <c r="E701" s="1217"/>
      <c r="F701" s="1228"/>
      <c r="G701" s="1227" t="s">
        <v>1378</v>
      </c>
      <c r="H701" s="1227" t="s">
        <v>1379</v>
      </c>
      <c r="I701" s="1230" t="s">
        <v>1380</v>
      </c>
      <c r="J701" s="1198"/>
      <c r="K701" s="1198"/>
      <c r="L701" s="1199"/>
    </row>
    <row r="702" spans="1:12" s="1048" customFormat="1" ht="13.5" customHeight="1">
      <c r="A702" s="1049" t="s">
        <v>402</v>
      </c>
      <c r="B702" s="1211" t="s">
        <v>1381</v>
      </c>
      <c r="C702" s="1217"/>
      <c r="D702" s="1217"/>
      <c r="E702" s="1217"/>
      <c r="F702" s="1228"/>
      <c r="G702" s="1227" t="s">
        <v>1382</v>
      </c>
      <c r="H702" s="1227" t="s">
        <v>1383</v>
      </c>
      <c r="I702" s="1212" t="s">
        <v>1384</v>
      </c>
      <c r="J702" s="1198"/>
      <c r="K702" s="1198"/>
      <c r="L702" s="1199"/>
    </row>
    <row r="703" spans="1:12" s="1048" customFormat="1" ht="13.5" customHeight="1" thickBot="1">
      <c r="A703" s="1049" t="s">
        <v>402</v>
      </c>
      <c r="B703" s="1206"/>
      <c r="C703" s="1218"/>
      <c r="D703" s="1218"/>
      <c r="E703" s="1218"/>
      <c r="F703" s="1218"/>
      <c r="G703" s="1226"/>
      <c r="H703" s="1226"/>
      <c r="I703" s="1215" t="s">
        <v>1383</v>
      </c>
      <c r="J703" s="1198"/>
      <c r="K703" s="1198"/>
      <c r="L703" s="1199"/>
    </row>
    <row r="704" spans="1:12" s="1048" customFormat="1" ht="13.5" customHeight="1" thickBot="1">
      <c r="A704" s="1049" t="s">
        <v>402</v>
      </c>
      <c r="B704" s="1214" t="s">
        <v>1385</v>
      </c>
      <c r="C704" s="1218"/>
      <c r="D704" s="1218"/>
      <c r="E704" s="1218"/>
      <c r="F704" s="1218"/>
      <c r="G704" s="1226">
        <v>0</v>
      </c>
      <c r="H704" s="1226">
        <v>0</v>
      </c>
      <c r="I704" s="1226">
        <v>0</v>
      </c>
      <c r="J704" s="1198"/>
      <c r="K704" s="1198"/>
      <c r="L704" s="1199"/>
    </row>
    <row r="705" spans="1:247" ht="13.5" customHeight="1">
      <c r="A705" s="1049" t="s">
        <v>402</v>
      </c>
      <c r="B705" s="1216" t="s">
        <v>1386</v>
      </c>
      <c r="C705" s="1199"/>
      <c r="D705" s="1199"/>
      <c r="E705" s="1199"/>
      <c r="F705" s="1199"/>
      <c r="G705" s="1221" t="s">
        <v>601</v>
      </c>
      <c r="H705" s="1221" t="s">
        <v>601</v>
      </c>
      <c r="I705" s="1221" t="s">
        <v>601</v>
      </c>
      <c r="J705" s="1198"/>
      <c r="K705" s="1198"/>
      <c r="L705" s="1199"/>
      <c r="M705" s="1048"/>
      <c r="N705" s="1048"/>
      <c r="O705" s="1048"/>
      <c r="P705" s="1048"/>
      <c r="Q705" s="1048"/>
      <c r="R705" s="1048"/>
      <c r="S705" s="1048"/>
      <c r="T705" s="1048"/>
      <c r="U705" s="1048"/>
      <c r="V705" s="1048"/>
      <c r="W705" s="1048"/>
      <c r="X705" s="1048"/>
      <c r="Y705" s="1048"/>
      <c r="Z705" s="1048"/>
      <c r="AA705" s="1048"/>
      <c r="AB705" s="1048"/>
      <c r="AC705" s="1048"/>
      <c r="AD705" s="1048"/>
      <c r="AE705" s="1048"/>
      <c r="AF705" s="1048"/>
      <c r="AG705" s="1048"/>
      <c r="AH705" s="1048"/>
      <c r="AI705" s="1048"/>
      <c r="AJ705" s="1048"/>
      <c r="AK705" s="1048"/>
      <c r="AL705" s="1048"/>
      <c r="AM705" s="1048"/>
      <c r="AN705" s="1048"/>
      <c r="AO705" s="1048"/>
      <c r="AP705" s="1048"/>
      <c r="AQ705" s="1048"/>
      <c r="AR705" s="1048"/>
      <c r="AS705" s="1048"/>
      <c r="AT705" s="1048"/>
      <c r="AU705" s="1048"/>
      <c r="AV705" s="1048"/>
      <c r="AW705" s="1048"/>
      <c r="AX705" s="1048"/>
      <c r="AY705" s="1048"/>
      <c r="AZ705" s="1048"/>
      <c r="BA705" s="1048"/>
      <c r="BB705" s="1048"/>
      <c r="BC705" s="1048"/>
      <c r="BD705" s="1048"/>
      <c r="BE705" s="1048"/>
      <c r="BF705" s="1048"/>
      <c r="BG705" s="1048"/>
      <c r="BH705" s="1048"/>
      <c r="BI705" s="1048"/>
      <c r="BJ705" s="1048"/>
      <c r="BK705" s="1048"/>
      <c r="BL705" s="1048"/>
      <c r="BM705" s="1048"/>
      <c r="BN705" s="1048"/>
      <c r="BO705" s="1048"/>
      <c r="BP705" s="1048"/>
      <c r="BQ705" s="1048"/>
      <c r="BR705" s="1048"/>
      <c r="BS705" s="1048"/>
      <c r="BT705" s="1048"/>
      <c r="BU705" s="1048"/>
      <c r="BV705" s="1048"/>
      <c r="BW705" s="1048"/>
      <c r="BX705" s="1048"/>
      <c r="BY705" s="1048"/>
      <c r="BZ705" s="1048"/>
      <c r="CA705" s="1048"/>
      <c r="CB705" s="1048"/>
      <c r="CC705" s="1048"/>
      <c r="CD705" s="1048"/>
      <c r="CE705" s="1048"/>
      <c r="CF705" s="1048"/>
      <c r="CG705" s="1048"/>
      <c r="CH705" s="1048"/>
      <c r="CI705" s="1048"/>
      <c r="CJ705" s="1048"/>
      <c r="CK705" s="1048"/>
      <c r="CL705" s="1048"/>
      <c r="CM705" s="1048"/>
      <c r="CN705" s="1048"/>
      <c r="CO705" s="1048"/>
      <c r="CP705" s="1048"/>
      <c r="CQ705" s="1048"/>
      <c r="CR705" s="1048"/>
      <c r="CS705" s="1048"/>
      <c r="CT705" s="1048"/>
      <c r="CU705" s="1048"/>
      <c r="CV705" s="1048"/>
      <c r="CW705" s="1048"/>
      <c r="CX705" s="1048"/>
      <c r="CY705" s="1048"/>
      <c r="CZ705" s="1048"/>
      <c r="DA705" s="1048"/>
      <c r="DB705" s="1048"/>
      <c r="DC705" s="1048"/>
      <c r="DD705" s="1048"/>
      <c r="DE705" s="1048"/>
      <c r="DF705" s="1048"/>
      <c r="DG705" s="1048"/>
      <c r="DH705" s="1048"/>
      <c r="DI705" s="1048"/>
      <c r="DJ705" s="1048"/>
      <c r="DK705" s="1048"/>
      <c r="DL705" s="1048"/>
      <c r="DM705" s="1048"/>
      <c r="DN705" s="1048"/>
      <c r="DO705" s="1048"/>
      <c r="DP705" s="1048"/>
      <c r="DQ705" s="1048"/>
      <c r="DR705" s="1048"/>
      <c r="DS705" s="1048"/>
      <c r="DT705" s="1048"/>
      <c r="DU705" s="1048"/>
      <c r="DV705" s="1048"/>
      <c r="DW705" s="1048"/>
      <c r="DX705" s="1048"/>
      <c r="DY705" s="1048"/>
      <c r="DZ705" s="1048"/>
      <c r="EA705" s="1048"/>
      <c r="EB705" s="1048"/>
      <c r="EC705" s="1048"/>
      <c r="ED705" s="1048"/>
      <c r="EE705" s="1048"/>
      <c r="EF705" s="1048"/>
      <c r="EG705" s="1048"/>
      <c r="EH705" s="1048"/>
      <c r="EI705" s="1048"/>
      <c r="EJ705" s="1048"/>
      <c r="EK705" s="1048"/>
      <c r="EL705" s="1048"/>
      <c r="EM705" s="1048"/>
      <c r="EN705" s="1048"/>
      <c r="EO705" s="1048"/>
      <c r="EP705" s="1048"/>
      <c r="EQ705" s="1048"/>
      <c r="ER705" s="1048"/>
      <c r="ES705" s="1048"/>
      <c r="ET705" s="1048"/>
      <c r="EU705" s="1048"/>
      <c r="EV705" s="1048"/>
      <c r="EW705" s="1048"/>
      <c r="EX705" s="1048"/>
      <c r="EY705" s="1048"/>
      <c r="EZ705" s="1048"/>
      <c r="FA705" s="1048"/>
      <c r="FB705" s="1048"/>
      <c r="FC705" s="1048"/>
      <c r="FD705" s="1048"/>
      <c r="FE705" s="1048"/>
      <c r="FF705" s="1048"/>
      <c r="FG705" s="1048"/>
      <c r="FH705" s="1048"/>
      <c r="FI705" s="1048"/>
      <c r="FJ705" s="1048"/>
      <c r="FK705" s="1048"/>
      <c r="FL705" s="1048"/>
      <c r="FM705" s="1048"/>
      <c r="FN705" s="1048"/>
      <c r="FO705" s="1048"/>
      <c r="FP705" s="1048"/>
      <c r="FQ705" s="1048"/>
      <c r="FR705" s="1048"/>
      <c r="FS705" s="1048"/>
      <c r="FT705" s="1048"/>
      <c r="FU705" s="1048"/>
      <c r="FV705" s="1048"/>
      <c r="FW705" s="1048"/>
      <c r="FX705" s="1048"/>
      <c r="FY705" s="1048"/>
      <c r="FZ705" s="1048"/>
      <c r="GA705" s="1048"/>
      <c r="GB705" s="1048"/>
      <c r="GC705" s="1048"/>
      <c r="GD705" s="1048"/>
      <c r="GE705" s="1048"/>
      <c r="GF705" s="1048"/>
      <c r="GG705" s="1048"/>
      <c r="GH705" s="1048"/>
      <c r="GI705" s="1048"/>
      <c r="GJ705" s="1048"/>
      <c r="GK705" s="1048"/>
      <c r="GL705" s="1048"/>
      <c r="GM705" s="1048"/>
      <c r="GN705" s="1048"/>
      <c r="GO705" s="1048"/>
      <c r="GP705" s="1048"/>
      <c r="GQ705" s="1048"/>
      <c r="GR705" s="1048"/>
      <c r="GS705" s="1048"/>
      <c r="GT705" s="1048"/>
      <c r="GU705" s="1048"/>
      <c r="GV705" s="1048"/>
      <c r="GW705" s="1048"/>
      <c r="GX705" s="1048"/>
      <c r="GY705" s="1048"/>
      <c r="GZ705" s="1048"/>
      <c r="HA705" s="1048"/>
      <c r="HB705" s="1048"/>
      <c r="HC705" s="1048"/>
      <c r="HD705" s="1048"/>
      <c r="HE705" s="1048"/>
      <c r="HF705" s="1048"/>
      <c r="HG705" s="1048"/>
      <c r="HH705" s="1048"/>
      <c r="HI705" s="1048"/>
      <c r="HJ705" s="1048"/>
      <c r="HK705" s="1048"/>
      <c r="HL705" s="1048"/>
      <c r="HM705" s="1048"/>
      <c r="HN705" s="1048"/>
      <c r="HO705" s="1048"/>
      <c r="HP705" s="1048"/>
      <c r="HQ705" s="1048"/>
      <c r="HR705" s="1048"/>
      <c r="HS705" s="1048"/>
      <c r="HT705" s="1048"/>
      <c r="HU705" s="1048"/>
      <c r="HV705" s="1048"/>
      <c r="HW705" s="1048"/>
      <c r="HX705" s="1048"/>
      <c r="HY705" s="1048"/>
      <c r="HZ705" s="1048"/>
      <c r="IA705" s="1048"/>
      <c r="IB705" s="1048"/>
      <c r="IC705" s="1048"/>
      <c r="ID705" s="1048"/>
      <c r="IE705" s="1048"/>
      <c r="IF705" s="1048"/>
      <c r="IG705" s="1048"/>
      <c r="IH705" s="1048"/>
      <c r="II705" s="1048"/>
      <c r="IJ705" s="1048"/>
      <c r="IK705" s="1048"/>
      <c r="IL705" s="1048"/>
      <c r="IM705" s="1048"/>
    </row>
    <row r="706" spans="1:247" s="1048" customFormat="1" ht="13.5" customHeight="1">
      <c r="A706" s="1049" t="s">
        <v>402</v>
      </c>
      <c r="B706" s="1216" t="s">
        <v>1387</v>
      </c>
      <c r="C706" s="1199"/>
      <c r="D706" s="1199"/>
      <c r="E706" s="1199"/>
      <c r="F706" s="1199"/>
      <c r="G706" s="1222">
        <v>0</v>
      </c>
      <c r="H706" s="1222">
        <v>0</v>
      </c>
      <c r="I706" s="1222">
        <v>0</v>
      </c>
      <c r="J706" s="1198"/>
      <c r="K706" s="1198"/>
      <c r="L706" s="1199"/>
    </row>
    <row r="707" spans="1:247" s="1048" customFormat="1" ht="13.5" customHeight="1">
      <c r="A707" s="1049" t="s">
        <v>402</v>
      </c>
      <c r="B707" s="1216" t="s">
        <v>1388</v>
      </c>
      <c r="C707" s="1199"/>
      <c r="D707" s="1199"/>
      <c r="E707" s="1199"/>
      <c r="F707" s="1199"/>
      <c r="G707" s="1222">
        <v>0</v>
      </c>
      <c r="H707" s="1222">
        <v>0</v>
      </c>
      <c r="I707" s="1222">
        <v>0</v>
      </c>
      <c r="J707" s="1198"/>
      <c r="K707" s="1198"/>
      <c r="L707" s="1199"/>
    </row>
    <row r="708" spans="1:247" s="1048" customFormat="1" ht="13.5" customHeight="1">
      <c r="A708" s="1049" t="s">
        <v>402</v>
      </c>
      <c r="B708" s="1216" t="s">
        <v>1389</v>
      </c>
      <c r="C708" s="1199"/>
      <c r="D708" s="1199"/>
      <c r="E708" s="1199"/>
      <c r="F708" s="1199"/>
      <c r="G708" s="1222">
        <v>0</v>
      </c>
      <c r="H708" s="1222">
        <v>0</v>
      </c>
      <c r="I708" s="1222">
        <v>0</v>
      </c>
      <c r="J708" s="1198"/>
      <c r="K708" s="1198"/>
      <c r="L708" s="1199"/>
    </row>
    <row r="709" spans="1:247" s="1048" customFormat="1" ht="13.5" customHeight="1">
      <c r="A709" s="1049" t="s">
        <v>402</v>
      </c>
      <c r="B709" s="1216" t="s">
        <v>1390</v>
      </c>
      <c r="C709" s="1199"/>
      <c r="D709" s="1199"/>
      <c r="E709" s="1199"/>
      <c r="F709" s="1199"/>
      <c r="G709" s="1222">
        <v>0</v>
      </c>
      <c r="H709" s="1222">
        <v>0</v>
      </c>
      <c r="I709" s="1222">
        <v>0</v>
      </c>
      <c r="J709" s="1198"/>
      <c r="K709" s="1198"/>
      <c r="L709" s="1199"/>
    </row>
    <row r="710" spans="1:247" s="1048" customFormat="1" ht="13.5" customHeight="1" thickBot="1">
      <c r="A710" s="1049" t="s">
        <v>402</v>
      </c>
      <c r="B710" s="1206" t="s">
        <v>1391</v>
      </c>
      <c r="C710" s="1218"/>
      <c r="D710" s="1218"/>
      <c r="E710" s="1218"/>
      <c r="F710" s="1218"/>
      <c r="G710" s="1226">
        <v>0</v>
      </c>
      <c r="H710" s="1226">
        <v>0</v>
      </c>
      <c r="I710" s="1226">
        <v>0</v>
      </c>
      <c r="J710" s="1198"/>
      <c r="K710" s="1198"/>
      <c r="L710" s="1199"/>
    </row>
    <row r="711" spans="1:247" s="1048" customFormat="1" ht="13.5" customHeight="1" thickBot="1">
      <c r="A711" s="1049" t="s">
        <v>402</v>
      </c>
      <c r="B711" s="1219" t="s">
        <v>1392</v>
      </c>
      <c r="C711" s="1220"/>
      <c r="D711" s="1220"/>
      <c r="E711" s="1220"/>
      <c r="F711" s="1220"/>
      <c r="G711" s="1233">
        <v>0</v>
      </c>
      <c r="H711" s="1233">
        <v>0</v>
      </c>
      <c r="I711" s="1233">
        <v>0</v>
      </c>
      <c r="J711" s="1198"/>
      <c r="K711" s="1198"/>
      <c r="L711" s="1199"/>
    </row>
    <row r="712" spans="1:247" s="1048" customFormat="1" ht="13.5" customHeight="1" thickBot="1">
      <c r="A712" s="1049" t="s">
        <v>402</v>
      </c>
      <c r="B712" s="1219" t="s">
        <v>1393</v>
      </c>
      <c r="C712" s="1220"/>
      <c r="D712" s="1220"/>
      <c r="E712" s="1220"/>
      <c r="F712" s="1220"/>
      <c r="G712" s="1207">
        <v>0</v>
      </c>
      <c r="H712" s="1207">
        <v>0</v>
      </c>
      <c r="I712" s="1207">
        <v>0</v>
      </c>
      <c r="J712" s="1198"/>
      <c r="K712" s="1198"/>
      <c r="L712" s="1199"/>
    </row>
    <row r="713" spans="1:247" s="1048" customFormat="1" ht="13.5" customHeight="1">
      <c r="A713" s="1049" t="s">
        <v>402</v>
      </c>
      <c r="B713" s="514"/>
      <c r="C713" s="1121"/>
      <c r="D713" s="1121"/>
      <c r="E713" s="1121"/>
      <c r="F713" s="1121"/>
      <c r="G713" s="1121"/>
      <c r="H713" s="1121"/>
      <c r="I713" s="1121"/>
      <c r="J713" s="1121"/>
      <c r="K713" s="1121"/>
      <c r="L713" s="1119"/>
    </row>
    <row r="714" spans="1:247" ht="13.5" customHeight="1">
      <c r="A714" s="458" t="s">
        <v>402</v>
      </c>
      <c r="B714" s="514"/>
      <c r="C714" s="477"/>
      <c r="D714" s="477"/>
      <c r="E714" s="477"/>
      <c r="F714" s="477"/>
      <c r="G714" s="477"/>
      <c r="H714" s="477"/>
      <c r="I714" s="477"/>
      <c r="J714" s="477"/>
      <c r="K714" s="477"/>
    </row>
    <row r="715" spans="1:247" ht="13.5" customHeight="1">
      <c r="A715" s="458" t="s">
        <v>402</v>
      </c>
      <c r="B715" s="514"/>
      <c r="C715" s="477"/>
      <c r="D715" s="477"/>
      <c r="E715" s="477"/>
      <c r="F715" s="477"/>
      <c r="G715" s="477"/>
      <c r="H715" s="477"/>
      <c r="I715" s="477"/>
      <c r="J715" s="477"/>
      <c r="K715" s="477"/>
    </row>
    <row r="716" spans="1:247" ht="13.5" customHeight="1">
      <c r="A716" s="458" t="s">
        <v>402</v>
      </c>
      <c r="B716" s="514"/>
      <c r="C716" s="477"/>
      <c r="D716" s="477"/>
      <c r="E716" s="477"/>
      <c r="F716" s="477"/>
      <c r="G716" s="477"/>
      <c r="H716" s="477"/>
      <c r="I716" s="477"/>
      <c r="J716" s="477"/>
      <c r="K716" s="477"/>
    </row>
    <row r="717" spans="1:247" ht="18.75">
      <c r="A717" s="8"/>
      <c r="B717" s="484" t="s">
        <v>1089</v>
      </c>
      <c r="E717" s="581"/>
    </row>
    <row r="718" spans="1:247" ht="12.75">
      <c r="A718" s="8"/>
      <c r="B718" s="514"/>
      <c r="E718" s="581"/>
    </row>
    <row r="719" spans="1:247" ht="10.5" customHeight="1">
      <c r="A719" s="8"/>
      <c r="E719" s="581"/>
    </row>
    <row r="720" spans="1:247" ht="10.5" customHeight="1">
      <c r="A720" s="8"/>
      <c r="E720" s="581"/>
    </row>
    <row r="721" spans="1:5" ht="10.5" customHeight="1">
      <c r="A721" s="8"/>
      <c r="E721" s="581"/>
    </row>
    <row r="722" spans="1:5" ht="10.5" customHeight="1">
      <c r="A722" s="8"/>
      <c r="E722" s="581"/>
    </row>
    <row r="723" spans="1:5" ht="10.5" customHeight="1">
      <c r="A723" s="8"/>
      <c r="E723" s="581"/>
    </row>
    <row r="724" spans="1:5" ht="10.5" customHeight="1">
      <c r="A724" s="8"/>
      <c r="E724" s="581"/>
    </row>
    <row r="725" spans="1:5" ht="10.5" customHeight="1">
      <c r="A725" s="8"/>
      <c r="E725" s="581"/>
    </row>
    <row r="726" spans="1:5" ht="10.5" customHeight="1">
      <c r="A726" s="8"/>
      <c r="E726" s="581"/>
    </row>
    <row r="727" spans="1:5" ht="10.5" customHeight="1">
      <c r="A727" s="8"/>
      <c r="E727" s="581"/>
    </row>
    <row r="728" spans="1:5" ht="10.5" customHeight="1">
      <c r="A728" s="8"/>
      <c r="E728" s="581"/>
    </row>
    <row r="729" spans="1:5" ht="10.5" customHeight="1">
      <c r="A729" s="8"/>
      <c r="E729" s="581"/>
    </row>
    <row r="730" spans="1:5" ht="10.5" customHeight="1">
      <c r="A730" s="8"/>
      <c r="E730" s="581"/>
    </row>
    <row r="731" spans="1:5" ht="10.5" customHeight="1">
      <c r="A731" s="8"/>
      <c r="E731" s="581"/>
    </row>
    <row r="732" spans="1:5" ht="10.5" customHeight="1">
      <c r="A732" s="8"/>
      <c r="E732" s="581"/>
    </row>
    <row r="733" spans="1:5" ht="10.5" customHeight="1">
      <c r="A733" s="8"/>
      <c r="E733" s="581"/>
    </row>
    <row r="734" spans="1:5" ht="10.5" customHeight="1">
      <c r="A734" s="8"/>
      <c r="E734" s="581"/>
    </row>
    <row r="735" spans="1:5" ht="10.5" customHeight="1">
      <c r="A735" s="8"/>
      <c r="E735" s="581"/>
    </row>
    <row r="736" spans="1:5" ht="10.5" customHeight="1">
      <c r="A736" s="8"/>
      <c r="E736" s="581"/>
    </row>
    <row r="737" spans="1:5" ht="10.5" customHeight="1">
      <c r="A737" s="8"/>
      <c r="E737" s="581"/>
    </row>
    <row r="738" spans="1:5" ht="10.5" customHeight="1">
      <c r="A738" s="8"/>
      <c r="E738" s="581"/>
    </row>
    <row r="739" spans="1:5" ht="10.5" customHeight="1">
      <c r="A739" s="8"/>
      <c r="E739" s="581"/>
    </row>
    <row r="740" spans="1:5" ht="10.5" customHeight="1">
      <c r="A740" s="8"/>
      <c r="E740" s="581"/>
    </row>
    <row r="741" spans="1:5" ht="10.5" customHeight="1">
      <c r="A741" s="8"/>
      <c r="E741" s="581"/>
    </row>
    <row r="742" spans="1:5" ht="10.5" customHeight="1">
      <c r="A742" s="8"/>
      <c r="E742" s="581"/>
    </row>
    <row r="743" spans="1:5" ht="10.5" customHeight="1">
      <c r="A743" s="8"/>
      <c r="E743" s="581"/>
    </row>
    <row r="744" spans="1:5" ht="10.5" customHeight="1">
      <c r="A744" s="8"/>
      <c r="E744" s="581"/>
    </row>
    <row r="745" spans="1:5" ht="10.5" customHeight="1">
      <c r="A745" s="8"/>
      <c r="E745" s="581"/>
    </row>
    <row r="746" spans="1:5" ht="10.5" customHeight="1">
      <c r="A746" s="8"/>
      <c r="E746" s="581"/>
    </row>
    <row r="747" spans="1:5" ht="10.5" customHeight="1">
      <c r="A747" s="8"/>
      <c r="E747" s="581"/>
    </row>
    <row r="748" spans="1:5" ht="10.5" customHeight="1">
      <c r="A748" s="8"/>
      <c r="E748" s="581"/>
    </row>
    <row r="749" spans="1:5" ht="10.5" customHeight="1">
      <c r="A749" s="8"/>
      <c r="E749" s="581"/>
    </row>
    <row r="750" spans="1:5" ht="10.5" customHeight="1">
      <c r="A750" s="8"/>
      <c r="E750" s="581"/>
    </row>
    <row r="751" spans="1:5" ht="10.5" customHeight="1">
      <c r="A751" s="8"/>
      <c r="E751" s="581"/>
    </row>
    <row r="752" spans="1:5" ht="10.5" customHeight="1">
      <c r="A752" s="8"/>
      <c r="E752" s="581"/>
    </row>
    <row r="753" spans="1:5" ht="10.5" customHeight="1">
      <c r="A753" s="8"/>
      <c r="E753" s="581"/>
    </row>
    <row r="754" spans="1:5" ht="10.5" customHeight="1">
      <c r="A754" s="8"/>
      <c r="E754" s="581"/>
    </row>
    <row r="755" spans="1:5" ht="10.5" customHeight="1">
      <c r="A755" s="8"/>
      <c r="E755" s="581"/>
    </row>
    <row r="756" spans="1:5" ht="10.5" customHeight="1">
      <c r="A756" s="8"/>
      <c r="E756" s="581"/>
    </row>
    <row r="757" spans="1:5" ht="10.5" customHeight="1">
      <c r="A757" s="8"/>
      <c r="E757" s="581"/>
    </row>
    <row r="758" spans="1:5" ht="10.5" customHeight="1">
      <c r="A758" s="8"/>
      <c r="E758" s="581"/>
    </row>
    <row r="759" spans="1:5" ht="10.5" customHeight="1">
      <c r="A759" s="8"/>
      <c r="E759" s="581"/>
    </row>
    <row r="760" spans="1:5" ht="10.5" customHeight="1">
      <c r="A760" s="8"/>
      <c r="E760" s="581"/>
    </row>
    <row r="761" spans="1:5" ht="10.5" customHeight="1">
      <c r="A761" s="8"/>
      <c r="E761" s="581"/>
    </row>
    <row r="762" spans="1:5" ht="10.5" customHeight="1">
      <c r="A762" s="8"/>
      <c r="E762" s="581"/>
    </row>
    <row r="763" spans="1:5" ht="10.5" customHeight="1">
      <c r="A763" s="8"/>
      <c r="E763" s="581"/>
    </row>
    <row r="764" spans="1:5" ht="10.5" customHeight="1">
      <c r="A764" s="8"/>
      <c r="E764" s="581"/>
    </row>
    <row r="765" spans="1:5" ht="10.5" customHeight="1">
      <c r="A765" s="8"/>
      <c r="E765" s="581"/>
    </row>
    <row r="766" spans="1:5" ht="10.5" customHeight="1">
      <c r="A766" s="8"/>
      <c r="E766" s="581"/>
    </row>
    <row r="767" spans="1:5" ht="10.5" customHeight="1">
      <c r="A767" s="8"/>
      <c r="E767" s="581"/>
    </row>
    <row r="768" spans="1:5" ht="10.5" customHeight="1">
      <c r="A768" s="8"/>
      <c r="E768" s="581"/>
    </row>
    <row r="769" spans="1:12" ht="10.5" customHeight="1">
      <c r="A769" s="8"/>
      <c r="E769" s="581"/>
    </row>
    <row r="770" spans="1:12" ht="10.5" customHeight="1">
      <c r="A770" s="8"/>
      <c r="E770" s="581"/>
    </row>
    <row r="771" spans="1:12" ht="10.5" customHeight="1">
      <c r="A771" s="8"/>
      <c r="E771" s="581"/>
    </row>
    <row r="772" spans="1:12" ht="10.5" customHeight="1">
      <c r="A772" s="8"/>
      <c r="E772" s="581"/>
    </row>
    <row r="773" spans="1:12" ht="10.5" customHeight="1">
      <c r="A773" s="8"/>
      <c r="E773" s="581"/>
    </row>
    <row r="774" spans="1:12" ht="10.5" customHeight="1">
      <c r="A774" s="8"/>
      <c r="E774" s="581"/>
    </row>
    <row r="775" spans="1:12" ht="10.5" customHeight="1">
      <c r="A775" s="8"/>
      <c r="E775" s="581"/>
    </row>
    <row r="776" spans="1:12" ht="10.5" customHeight="1">
      <c r="A776" s="8"/>
      <c r="E776" s="581"/>
    </row>
    <row r="777" spans="1:12" ht="10.5" customHeight="1">
      <c r="A777" s="8"/>
      <c r="B777" s="462" t="s">
        <v>384</v>
      </c>
      <c r="E777" s="581"/>
    </row>
    <row r="778" spans="1:12" ht="10.5" customHeight="1">
      <c r="A778" s="8"/>
      <c r="B778" s="515"/>
      <c r="E778" s="581"/>
    </row>
    <row r="779" spans="1:12" ht="10.5" customHeight="1">
      <c r="A779" s="8"/>
      <c r="E779" s="581"/>
    </row>
    <row r="780" spans="1:12" ht="12.75">
      <c r="J780" s="477"/>
    </row>
    <row r="781" spans="1:12" ht="10.5" customHeight="1">
      <c r="E781" s="581"/>
    </row>
    <row r="782" spans="1:12" ht="12.75">
      <c r="E782" s="581"/>
    </row>
    <row r="783" spans="1:12" ht="13.5" thickBot="1">
      <c r="B783" s="462" t="s">
        <v>167</v>
      </c>
      <c r="J783" s="1312"/>
    </row>
    <row r="784" spans="1:12" ht="12.75">
      <c r="B784" s="843" t="s">
        <v>443</v>
      </c>
      <c r="C784" s="843" t="s">
        <v>167</v>
      </c>
      <c r="D784" s="844" t="s">
        <v>167</v>
      </c>
      <c r="E784" s="844" t="s">
        <v>167</v>
      </c>
      <c r="F784" s="844" t="s">
        <v>167</v>
      </c>
      <c r="G784" s="844" t="s">
        <v>167</v>
      </c>
      <c r="H784" s="844" t="s">
        <v>167</v>
      </c>
      <c r="I784" s="592" t="s">
        <v>167</v>
      </c>
      <c r="J784" s="1314" t="s">
        <v>167</v>
      </c>
      <c r="K784" s="1314"/>
      <c r="L784" s="565"/>
    </row>
    <row r="785" spans="1:17" s="28" customFormat="1" ht="39" thickBot="1">
      <c r="A785" s="211"/>
      <c r="B785" s="845" t="str">
        <f>" Antall beboere i institusjon som bydelen betaler for 1)  pr  31.12. - etter kjønn og alder  "</f>
        <v xml:space="preserve"> Antall beboere i institusjon som bydelen betaler for 1)  pr  31.12. - etter kjønn og alder  </v>
      </c>
      <c r="C785" s="846" t="s">
        <v>78</v>
      </c>
      <c r="D785" s="847" t="s">
        <v>79</v>
      </c>
      <c r="E785" s="847" t="s">
        <v>80</v>
      </c>
      <c r="F785" s="847" t="s">
        <v>81</v>
      </c>
      <c r="G785" s="847" t="s">
        <v>82</v>
      </c>
      <c r="H785" s="847" t="s">
        <v>83</v>
      </c>
      <c r="I785" s="848" t="s">
        <v>84</v>
      </c>
      <c r="J785" s="849" t="s">
        <v>1438</v>
      </c>
      <c r="K785" s="849" t="s">
        <v>1437</v>
      </c>
      <c r="L785" s="849" t="s">
        <v>602</v>
      </c>
    </row>
    <row r="786" spans="1:17" ht="12.75">
      <c r="B786" s="574" t="s">
        <v>615</v>
      </c>
      <c r="C786" s="574">
        <v>0</v>
      </c>
      <c r="D786" s="1107">
        <v>0</v>
      </c>
      <c r="E786" s="1107">
        <v>0</v>
      </c>
      <c r="F786" s="1107">
        <v>0</v>
      </c>
      <c r="G786" s="1107">
        <v>0</v>
      </c>
      <c r="H786" s="1107">
        <v>0</v>
      </c>
      <c r="I786" s="1107">
        <v>0</v>
      </c>
      <c r="J786" s="1107">
        <v>0</v>
      </c>
      <c r="K786" s="1107">
        <v>0</v>
      </c>
      <c r="L786" s="1002">
        <f>SUM(C786:K786)</f>
        <v>0</v>
      </c>
    </row>
    <row r="787" spans="1:17" ht="13.5" thickBot="1">
      <c r="B787" s="610" t="s">
        <v>841</v>
      </c>
      <c r="C787" s="562">
        <v>0</v>
      </c>
      <c r="D787" s="1106">
        <v>0</v>
      </c>
      <c r="E787" s="1106">
        <v>0</v>
      </c>
      <c r="F787" s="1106">
        <v>0</v>
      </c>
      <c r="G787" s="1106">
        <v>0</v>
      </c>
      <c r="H787" s="1106">
        <v>0</v>
      </c>
      <c r="I787" s="1106">
        <v>0</v>
      </c>
      <c r="J787" s="1109">
        <v>0</v>
      </c>
      <c r="K787" s="1109">
        <v>0</v>
      </c>
      <c r="L787" s="1002">
        <f>SUM(C787:K787)</f>
        <v>0</v>
      </c>
    </row>
    <row r="788" spans="1:17" ht="13.5" thickBot="1">
      <c r="B788" s="580" t="s">
        <v>972</v>
      </c>
      <c r="C788" s="999">
        <f t="shared" ref="C788:J788" si="6">SUM(C786:C787)</f>
        <v>0</v>
      </c>
      <c r="D788" s="999">
        <f t="shared" si="6"/>
        <v>0</v>
      </c>
      <c r="E788" s="999">
        <f t="shared" si="6"/>
        <v>0</v>
      </c>
      <c r="F788" s="999">
        <f t="shared" si="6"/>
        <v>0</v>
      </c>
      <c r="G788" s="999">
        <f t="shared" si="6"/>
        <v>0</v>
      </c>
      <c r="H788" s="999">
        <f t="shared" si="6"/>
        <v>0</v>
      </c>
      <c r="I788" s="999">
        <f t="shared" si="6"/>
        <v>0</v>
      </c>
      <c r="J788" s="1130">
        <f t="shared" si="6"/>
        <v>0</v>
      </c>
      <c r="K788" s="1130">
        <f t="shared" ref="K788" si="7">SUM(K786:K787)</f>
        <v>0</v>
      </c>
      <c r="L788" s="1130">
        <f>SUM(C788:K788)</f>
        <v>0</v>
      </c>
    </row>
    <row r="789" spans="1:17" ht="12.75">
      <c r="B789" s="574" t="s">
        <v>973</v>
      </c>
      <c r="C789" s="850" t="s">
        <v>601</v>
      </c>
      <c r="D789" s="850" t="s">
        <v>601</v>
      </c>
      <c r="E789" s="850" t="s">
        <v>601</v>
      </c>
      <c r="F789" s="850" t="s">
        <v>601</v>
      </c>
      <c r="G789" s="850" t="s">
        <v>601</v>
      </c>
      <c r="H789" s="850" t="s">
        <v>601</v>
      </c>
      <c r="I789" s="850" t="s">
        <v>601</v>
      </c>
      <c r="J789" s="850" t="s">
        <v>601</v>
      </c>
      <c r="K789" s="850" t="s">
        <v>601</v>
      </c>
      <c r="L789" s="1084" t="s">
        <v>601</v>
      </c>
    </row>
    <row r="790" spans="1:17" ht="12.75">
      <c r="B790" s="851" t="s">
        <v>974</v>
      </c>
      <c r="C790" s="562">
        <v>0</v>
      </c>
      <c r="D790" s="1108">
        <v>0</v>
      </c>
      <c r="E790" s="1108">
        <v>0</v>
      </c>
      <c r="F790" s="1108">
        <v>0</v>
      </c>
      <c r="G790" s="1108">
        <v>0</v>
      </c>
      <c r="H790" s="1108">
        <v>0</v>
      </c>
      <c r="I790" s="1108">
        <v>0</v>
      </c>
      <c r="J790" s="1109">
        <v>0</v>
      </c>
      <c r="K790" s="1109">
        <v>0</v>
      </c>
      <c r="L790" s="1002">
        <f>SUM(C790:K790)</f>
        <v>0</v>
      </c>
    </row>
    <row r="791" spans="1:17" ht="12.75">
      <c r="B791" s="851" t="s">
        <v>975</v>
      </c>
      <c r="C791" s="562">
        <v>0</v>
      </c>
      <c r="D791" s="1108">
        <v>0</v>
      </c>
      <c r="E791" s="1108">
        <v>0</v>
      </c>
      <c r="F791" s="1108">
        <v>0</v>
      </c>
      <c r="G791" s="1108">
        <v>0</v>
      </c>
      <c r="H791" s="1108">
        <v>0</v>
      </c>
      <c r="I791" s="1108">
        <v>0</v>
      </c>
      <c r="J791" s="1109">
        <v>0</v>
      </c>
      <c r="K791" s="1109">
        <v>0</v>
      </c>
      <c r="L791" s="1002">
        <f t="shared" ref="L791:L798" si="8">SUM(C791:K791)</f>
        <v>0</v>
      </c>
      <c r="Q791" s="8" t="s">
        <v>167</v>
      </c>
    </row>
    <row r="792" spans="1:17" ht="25.5">
      <c r="B792" s="851" t="s">
        <v>2</v>
      </c>
      <c r="C792" s="562">
        <v>0</v>
      </c>
      <c r="D792" s="1108">
        <v>0</v>
      </c>
      <c r="E792" s="1108">
        <v>0</v>
      </c>
      <c r="F792" s="1108">
        <v>0</v>
      </c>
      <c r="G792" s="1108">
        <v>0</v>
      </c>
      <c r="H792" s="1108">
        <v>0</v>
      </c>
      <c r="I792" s="1108">
        <v>0</v>
      </c>
      <c r="J792" s="1109">
        <v>0</v>
      </c>
      <c r="K792" s="1109">
        <v>0</v>
      </c>
      <c r="L792" s="1002">
        <f t="shared" si="8"/>
        <v>0</v>
      </c>
    </row>
    <row r="793" spans="1:17" ht="26.25" thickBot="1">
      <c r="B793" s="851" t="s">
        <v>442</v>
      </c>
      <c r="C793" s="562">
        <v>0</v>
      </c>
      <c r="D793" s="1108">
        <v>0</v>
      </c>
      <c r="E793" s="1108">
        <v>0</v>
      </c>
      <c r="F793" s="1108">
        <v>0</v>
      </c>
      <c r="G793" s="1108">
        <v>0</v>
      </c>
      <c r="H793" s="1108">
        <v>0</v>
      </c>
      <c r="I793" s="1108">
        <v>0</v>
      </c>
      <c r="J793" s="1109">
        <v>0</v>
      </c>
      <c r="K793" s="1109">
        <v>0</v>
      </c>
      <c r="L793" s="1002">
        <f t="shared" si="8"/>
        <v>0</v>
      </c>
    </row>
    <row r="794" spans="1:17" ht="13.5" thickBot="1">
      <c r="B794" s="580" t="s">
        <v>168</v>
      </c>
      <c r="C794" s="999">
        <f>SUM(C790:C793)</f>
        <v>0</v>
      </c>
      <c r="D794" s="999">
        <f t="shared" ref="D794:J794" si="9">SUM(D790:D793)</f>
        <v>0</v>
      </c>
      <c r="E794" s="999">
        <f t="shared" si="9"/>
        <v>0</v>
      </c>
      <c r="F794" s="999">
        <f t="shared" si="9"/>
        <v>0</v>
      </c>
      <c r="G794" s="999">
        <f t="shared" si="9"/>
        <v>0</v>
      </c>
      <c r="H794" s="999">
        <f t="shared" si="9"/>
        <v>0</v>
      </c>
      <c r="I794" s="999">
        <f t="shared" si="9"/>
        <v>0</v>
      </c>
      <c r="J794" s="1130">
        <f t="shared" si="9"/>
        <v>0</v>
      </c>
      <c r="K794" s="1130">
        <f t="shared" ref="K794" si="10">SUM(K790:K793)</f>
        <v>0</v>
      </c>
      <c r="L794" s="1130">
        <f t="shared" si="8"/>
        <v>0</v>
      </c>
    </row>
    <row r="795" spans="1:17" ht="12.75">
      <c r="B795" s="574" t="s">
        <v>973</v>
      </c>
      <c r="C795" s="850" t="s">
        <v>601</v>
      </c>
      <c r="D795" s="850" t="s">
        <v>601</v>
      </c>
      <c r="E795" s="850" t="s">
        <v>601</v>
      </c>
      <c r="F795" s="850" t="s">
        <v>601</v>
      </c>
      <c r="G795" s="850" t="s">
        <v>601</v>
      </c>
      <c r="H795" s="850" t="s">
        <v>601</v>
      </c>
      <c r="I795" s="850" t="s">
        <v>601</v>
      </c>
      <c r="J795" s="850" t="s">
        <v>601</v>
      </c>
      <c r="K795" s="850" t="s">
        <v>601</v>
      </c>
      <c r="L795" s="1084" t="s">
        <v>601</v>
      </c>
    </row>
    <row r="796" spans="1:17" ht="25.5">
      <c r="A796" s="8"/>
      <c r="B796" s="851" t="s">
        <v>952</v>
      </c>
      <c r="C796" s="562">
        <v>0</v>
      </c>
      <c r="D796" s="1109">
        <v>0</v>
      </c>
      <c r="E796" s="1109">
        <v>0</v>
      </c>
      <c r="F796" s="1109">
        <v>0</v>
      </c>
      <c r="G796" s="1109">
        <v>0</v>
      </c>
      <c r="H796" s="1109">
        <v>0</v>
      </c>
      <c r="I796" s="1109">
        <v>0</v>
      </c>
      <c r="J796" s="1109">
        <v>0</v>
      </c>
      <c r="K796" s="1109">
        <v>0</v>
      </c>
      <c r="L796" s="1002">
        <f t="shared" si="8"/>
        <v>0</v>
      </c>
    </row>
    <row r="797" spans="1:17" ht="13.5" thickBot="1">
      <c r="A797" s="8"/>
      <c r="B797" s="852" t="s">
        <v>976</v>
      </c>
      <c r="C797" s="610">
        <v>0</v>
      </c>
      <c r="D797" s="1110">
        <v>0</v>
      </c>
      <c r="E797" s="1110">
        <v>0</v>
      </c>
      <c r="F797" s="1110">
        <v>0</v>
      </c>
      <c r="G797" s="1110">
        <v>0</v>
      </c>
      <c r="H797" s="1110">
        <v>0</v>
      </c>
      <c r="I797" s="1110">
        <v>0</v>
      </c>
      <c r="J797" s="1110">
        <v>0</v>
      </c>
      <c r="K797" s="1110">
        <v>0</v>
      </c>
      <c r="L797" s="1002">
        <f t="shared" si="8"/>
        <v>0</v>
      </c>
    </row>
    <row r="798" spans="1:17" ht="13.5" thickBot="1">
      <c r="A798" s="8"/>
      <c r="B798" s="580" t="s">
        <v>870</v>
      </c>
      <c r="C798" s="999">
        <f>SUM(C796:C797)</f>
        <v>0</v>
      </c>
      <c r="D798" s="999">
        <f>SUM(D796:D797)</f>
        <v>0</v>
      </c>
      <c r="E798" s="999">
        <f>SUM(E796:E797)</f>
        <v>0</v>
      </c>
      <c r="F798" s="999">
        <f t="shared" ref="F798:J798" si="11">SUM(F796:F797)</f>
        <v>0</v>
      </c>
      <c r="G798" s="999">
        <f t="shared" si="11"/>
        <v>0</v>
      </c>
      <c r="H798" s="999">
        <f t="shared" si="11"/>
        <v>0</v>
      </c>
      <c r="I798" s="999">
        <f t="shared" si="11"/>
        <v>0</v>
      </c>
      <c r="J798" s="1130">
        <f t="shared" si="11"/>
        <v>0</v>
      </c>
      <c r="K798" s="1130">
        <f t="shared" ref="K798" si="12">SUM(K796:K797)</f>
        <v>0</v>
      </c>
      <c r="L798" s="1130">
        <f t="shared" si="8"/>
        <v>0</v>
      </c>
    </row>
    <row r="799" spans="1:17" ht="12.75">
      <c r="A799" s="8"/>
      <c r="B799" s="853" t="s">
        <v>209</v>
      </c>
      <c r="C799" s="477"/>
      <c r="D799" s="477"/>
      <c r="E799" s="477"/>
      <c r="F799" s="477"/>
      <c r="G799" s="477"/>
      <c r="H799" s="477"/>
      <c r="I799" s="477"/>
      <c r="J799" s="477"/>
      <c r="K799" s="477"/>
    </row>
    <row r="800" spans="1:17" ht="12.75">
      <c r="A800" s="8"/>
      <c r="B800" s="853" t="s">
        <v>1207</v>
      </c>
      <c r="C800" s="477"/>
      <c r="D800" s="477"/>
      <c r="E800" s="477"/>
      <c r="F800" s="477"/>
      <c r="G800" s="477"/>
      <c r="H800" s="477"/>
      <c r="I800" s="477"/>
      <c r="J800" s="477"/>
      <c r="K800" s="477"/>
    </row>
    <row r="801" spans="1:16" ht="12.75">
      <c r="A801" s="8"/>
      <c r="B801" s="840" t="s">
        <v>1526</v>
      </c>
      <c r="C801" s="494"/>
      <c r="D801" s="494"/>
      <c r="E801" s="494"/>
      <c r="F801" s="494"/>
      <c r="G801" s="494"/>
      <c r="H801" s="516"/>
      <c r="I801" s="494"/>
      <c r="J801" s="494"/>
      <c r="K801" s="494"/>
      <c r="N801" s="8" t="s">
        <v>167</v>
      </c>
      <c r="P801" s="8" t="s">
        <v>167</v>
      </c>
    </row>
    <row r="802" spans="1:16" ht="12.75">
      <c r="A802" s="8"/>
      <c r="B802" s="853" t="s">
        <v>1315</v>
      </c>
      <c r="C802" s="477"/>
      <c r="D802" s="477"/>
      <c r="E802" s="477"/>
      <c r="F802" s="477"/>
      <c r="G802" s="477"/>
      <c r="H802" s="477"/>
      <c r="I802" s="477"/>
      <c r="J802" s="477"/>
      <c r="K802" s="477"/>
    </row>
    <row r="803" spans="1:16" ht="12.75">
      <c r="A803" s="8"/>
      <c r="B803" s="853" t="s">
        <v>951</v>
      </c>
      <c r="C803" s="477"/>
      <c r="D803" s="477"/>
      <c r="E803" s="477"/>
      <c r="F803" s="477"/>
      <c r="G803" s="477"/>
      <c r="H803" s="477"/>
      <c r="I803" s="477"/>
      <c r="J803" s="477"/>
      <c r="K803" s="477"/>
    </row>
    <row r="804" spans="1:16" ht="12.75">
      <c r="A804" s="8"/>
      <c r="B804" s="472"/>
      <c r="C804" s="477"/>
      <c r="D804" s="477"/>
      <c r="E804" s="477"/>
      <c r="F804" s="477"/>
      <c r="G804" s="854" t="s">
        <v>128</v>
      </c>
      <c r="H804" s="855" t="str">
        <f>IF(L788=L794,"","Sjekk samsvar med Sum egne beboere og kontrollsummen")</f>
        <v/>
      </c>
      <c r="I804" s="477"/>
    </row>
    <row r="805" spans="1:16" ht="13.5" thickBot="1">
      <c r="A805" s="8"/>
      <c r="B805" s="472"/>
      <c r="C805" s="477"/>
      <c r="D805" s="477"/>
      <c r="E805" s="477"/>
      <c r="F805" s="477"/>
      <c r="G805" s="854"/>
      <c r="H805" s="854"/>
      <c r="I805" s="477"/>
    </row>
    <row r="806" spans="1:16" ht="13.5" thickBot="1">
      <c r="A806" s="8"/>
      <c r="B806" s="1539" t="s">
        <v>538</v>
      </c>
      <c r="C806" s="1539"/>
      <c r="D806" s="1539"/>
      <c r="E806" s="1539"/>
      <c r="F806" s="1539"/>
      <c r="G806" s="1539"/>
      <c r="H806" s="1539"/>
      <c r="I806" s="1539"/>
      <c r="J806" s="1540"/>
      <c r="K806" s="1083" t="e">
        <f>L796/L790</f>
        <v>#DIV/0!</v>
      </c>
    </row>
    <row r="807" spans="1:16" ht="12.75">
      <c r="A807" s="8"/>
      <c r="B807" s="581"/>
      <c r="K807" s="563" t="s">
        <v>73</v>
      </c>
    </row>
    <row r="808" spans="1:16" ht="13.5" thickBot="1">
      <c r="A808" s="8"/>
      <c r="B808" s="581"/>
      <c r="K808" s="563"/>
    </row>
    <row r="809" spans="1:16" ht="13.5" thickBot="1">
      <c r="A809" s="8"/>
      <c r="B809" s="1539" t="s">
        <v>539</v>
      </c>
      <c r="C809" s="1539"/>
      <c r="D809" s="1539"/>
      <c r="E809" s="1539"/>
      <c r="F809" s="1539"/>
      <c r="G809" s="1539"/>
      <c r="H809" s="1539"/>
      <c r="I809" s="1539"/>
      <c r="J809" s="1540"/>
      <c r="K809" s="1083" t="e">
        <f>L797/L790</f>
        <v>#DIV/0!</v>
      </c>
    </row>
    <row r="810" spans="1:16" ht="12.75">
      <c r="A810" s="8"/>
      <c r="E810" s="581"/>
      <c r="K810" s="563" t="s">
        <v>73</v>
      </c>
    </row>
    <row r="811" spans="1:16" ht="13.5" thickBot="1">
      <c r="A811" s="8"/>
      <c r="E811" s="581"/>
      <c r="K811" s="563"/>
    </row>
    <row r="812" spans="1:16" ht="12.75">
      <c r="A812" s="8"/>
      <c r="B812" s="611" t="s">
        <v>1083</v>
      </c>
      <c r="C812" s="612"/>
      <c r="D812" s="612"/>
      <c r="E812" s="856"/>
      <c r="F812" s="856"/>
      <c r="G812" s="856"/>
      <c r="H812" s="564"/>
      <c r="I812" s="1537" t="s">
        <v>941</v>
      </c>
      <c r="J812" s="1537"/>
      <c r="K812" s="1538"/>
    </row>
    <row r="813" spans="1:16" ht="12.75">
      <c r="A813" s="8"/>
      <c r="B813" s="492" t="str">
        <f>"Beboere i utenbys sykehjem pr. 31.12.     1)     2)"</f>
        <v>Beboere i utenbys sykehjem pr. 31.12.     1)     2)</v>
      </c>
      <c r="C813" s="552"/>
      <c r="D813" s="552"/>
      <c r="E813" s="477"/>
      <c r="F813" s="477"/>
      <c r="G813" s="857"/>
      <c r="H813" s="566" t="s">
        <v>590</v>
      </c>
      <c r="I813" s="679" t="s">
        <v>540</v>
      </c>
      <c r="J813" s="566" t="s">
        <v>276</v>
      </c>
      <c r="K813" s="566" t="s">
        <v>870</v>
      </c>
    </row>
    <row r="814" spans="1:16" ht="13.5" thickBot="1">
      <c r="A814" s="8"/>
      <c r="B814" s="587" t="s">
        <v>914</v>
      </c>
      <c r="C814" s="503"/>
      <c r="D814" s="503"/>
      <c r="E814" s="858"/>
      <c r="F814" s="500"/>
      <c r="G814" s="858"/>
      <c r="H814" s="571" t="s">
        <v>591</v>
      </c>
      <c r="I814" s="819" t="s">
        <v>1140</v>
      </c>
      <c r="J814" s="571" t="s">
        <v>1140</v>
      </c>
      <c r="K814" s="571" t="s">
        <v>541</v>
      </c>
    </row>
    <row r="815" spans="1:16" ht="12.75">
      <c r="A815" s="8"/>
      <c r="B815" s="859" t="s">
        <v>315</v>
      </c>
      <c r="C815" s="477"/>
      <c r="D815" s="477"/>
      <c r="E815" s="860"/>
      <c r="F815" s="860"/>
      <c r="G815" s="860"/>
      <c r="H815" s="861" t="s">
        <v>601</v>
      </c>
      <c r="I815" s="862" t="s">
        <v>601</v>
      </c>
      <c r="J815" s="861" t="s">
        <v>601</v>
      </c>
      <c r="K815" s="861" t="s">
        <v>601</v>
      </c>
    </row>
    <row r="816" spans="1:16" ht="12.75">
      <c r="A816" s="8"/>
      <c r="B816" s="1112"/>
      <c r="C816" s="477"/>
      <c r="D816" s="477"/>
      <c r="E816" s="860"/>
      <c r="F816" s="860"/>
      <c r="G816" s="860"/>
      <c r="H816" s="1111">
        <v>0</v>
      </c>
      <c r="I816" s="1111">
        <v>0</v>
      </c>
      <c r="J816" s="1111">
        <v>0</v>
      </c>
      <c r="K816" s="1081">
        <f t="shared" ref="K816:K830" si="13">SUM(I816:J816)</f>
        <v>0</v>
      </c>
    </row>
    <row r="817" spans="1:11" ht="12.75">
      <c r="A817" s="8"/>
      <c r="B817" s="1112"/>
      <c r="C817" s="477"/>
      <c r="D817" s="477"/>
      <c r="E817" s="860"/>
      <c r="F817" s="860"/>
      <c r="G817" s="860"/>
      <c r="H817" s="1111">
        <v>0</v>
      </c>
      <c r="I817" s="1111">
        <v>0</v>
      </c>
      <c r="J817" s="1111">
        <v>0</v>
      </c>
      <c r="K817" s="1081">
        <f t="shared" si="13"/>
        <v>0</v>
      </c>
    </row>
    <row r="818" spans="1:11" ht="12.75">
      <c r="A818" s="8"/>
      <c r="B818" s="859"/>
      <c r="C818" s="477"/>
      <c r="D818" s="477"/>
      <c r="E818" s="860"/>
      <c r="F818" s="860"/>
      <c r="G818" s="860"/>
      <c r="H818" s="1111">
        <v>0</v>
      </c>
      <c r="I818" s="1111">
        <v>0</v>
      </c>
      <c r="J818" s="1111">
        <v>0</v>
      </c>
      <c r="K818" s="1081">
        <f t="shared" si="13"/>
        <v>0</v>
      </c>
    </row>
    <row r="819" spans="1:11" ht="12.75">
      <c r="A819" s="8"/>
      <c r="B819" s="859"/>
      <c r="C819" s="477"/>
      <c r="D819" s="477"/>
      <c r="E819" s="860"/>
      <c r="F819" s="860"/>
      <c r="G819" s="860"/>
      <c r="H819" s="1111">
        <v>0</v>
      </c>
      <c r="I819" s="1111">
        <v>0</v>
      </c>
      <c r="J819" s="1111">
        <v>0</v>
      </c>
      <c r="K819" s="1081">
        <f t="shared" si="13"/>
        <v>0</v>
      </c>
    </row>
    <row r="820" spans="1:11" ht="12.75">
      <c r="A820" s="8"/>
      <c r="B820" s="859"/>
      <c r="C820" s="477"/>
      <c r="D820" s="477"/>
      <c r="E820" s="860"/>
      <c r="F820" s="860"/>
      <c r="G820" s="860"/>
      <c r="H820" s="1111">
        <v>0</v>
      </c>
      <c r="I820" s="1111">
        <v>0</v>
      </c>
      <c r="J820" s="1111">
        <v>0</v>
      </c>
      <c r="K820" s="1081">
        <f t="shared" si="13"/>
        <v>0</v>
      </c>
    </row>
    <row r="821" spans="1:11" ht="13.5" thickBot="1">
      <c r="A821" s="8"/>
      <c r="B821" s="859"/>
      <c r="C821" s="477"/>
      <c r="D821" s="477"/>
      <c r="E821" s="860"/>
      <c r="F821" s="860"/>
      <c r="G821" s="860"/>
      <c r="H821" s="1111">
        <v>0</v>
      </c>
      <c r="I821" s="1111">
        <v>0</v>
      </c>
      <c r="J821" s="1111">
        <v>0</v>
      </c>
      <c r="K821" s="1081">
        <f t="shared" si="13"/>
        <v>0</v>
      </c>
    </row>
    <row r="822" spans="1:11" ht="13.5" thickBot="1">
      <c r="A822" s="8"/>
      <c r="B822" s="498" t="s">
        <v>592</v>
      </c>
      <c r="C822" s="499"/>
      <c r="D822" s="499"/>
      <c r="E822" s="499"/>
      <c r="F822" s="499"/>
      <c r="G822" s="499"/>
      <c r="H822" s="609"/>
      <c r="I822" s="999">
        <f>SUM(I816:I821)</f>
        <v>0</v>
      </c>
      <c r="J822" s="999">
        <f>SUM(J816:J821)</f>
        <v>0</v>
      </c>
      <c r="K822" s="999">
        <f>SUM(K816:K821)</f>
        <v>0</v>
      </c>
    </row>
    <row r="823" spans="1:11" ht="12.75">
      <c r="A823" s="8"/>
      <c r="B823" s="859" t="s">
        <v>1148</v>
      </c>
      <c r="C823" s="477"/>
      <c r="D823" s="477"/>
      <c r="E823" s="860"/>
      <c r="F823" s="860"/>
      <c r="G823" s="860"/>
      <c r="H823" s="861" t="s">
        <v>601</v>
      </c>
      <c r="I823" s="862" t="s">
        <v>601</v>
      </c>
      <c r="J823" s="861" t="s">
        <v>601</v>
      </c>
      <c r="K823" s="1082" t="s">
        <v>601</v>
      </c>
    </row>
    <row r="824" spans="1:11" ht="12.75">
      <c r="A824" s="8"/>
      <c r="B824" s="1114"/>
      <c r="C824" s="1113"/>
      <c r="D824" s="1113"/>
      <c r="E824" s="1116"/>
      <c r="F824" s="1116"/>
      <c r="G824" s="1116"/>
      <c r="H824" s="1117">
        <v>0</v>
      </c>
      <c r="I824" s="1117">
        <v>0</v>
      </c>
      <c r="J824" s="1117">
        <v>0</v>
      </c>
      <c r="K824" s="1081">
        <f t="shared" si="13"/>
        <v>0</v>
      </c>
    </row>
    <row r="825" spans="1:11" ht="12.75">
      <c r="A825" s="8"/>
      <c r="B825" s="1114"/>
      <c r="C825" s="1113"/>
      <c r="D825" s="1113"/>
      <c r="E825" s="1116"/>
      <c r="F825" s="1116"/>
      <c r="G825" s="1116"/>
      <c r="H825" s="1117">
        <v>0</v>
      </c>
      <c r="I825" s="1117">
        <v>0</v>
      </c>
      <c r="J825" s="1117">
        <v>0</v>
      </c>
      <c r="K825" s="1081">
        <f t="shared" si="13"/>
        <v>0</v>
      </c>
    </row>
    <row r="826" spans="1:11" ht="12.75">
      <c r="A826" s="8"/>
      <c r="B826" s="1114"/>
      <c r="C826" s="1113"/>
      <c r="D826" s="1113"/>
      <c r="E826" s="1116"/>
      <c r="F826" s="1116"/>
      <c r="G826" s="1116"/>
      <c r="H826" s="1117">
        <v>0</v>
      </c>
      <c r="I826" s="1117">
        <v>0</v>
      </c>
      <c r="J826" s="1117">
        <v>0</v>
      </c>
      <c r="K826" s="1081">
        <f t="shared" si="13"/>
        <v>0</v>
      </c>
    </row>
    <row r="827" spans="1:11" ht="12.75">
      <c r="A827" s="8"/>
      <c r="B827" s="1114"/>
      <c r="C827" s="1113"/>
      <c r="D827" s="1113"/>
      <c r="E827" s="1116"/>
      <c r="F827" s="1116"/>
      <c r="G827" s="1116"/>
      <c r="H827" s="1117">
        <v>0</v>
      </c>
      <c r="I827" s="1117">
        <v>0</v>
      </c>
      <c r="J827" s="1117">
        <v>0</v>
      </c>
      <c r="K827" s="1081">
        <f t="shared" si="13"/>
        <v>0</v>
      </c>
    </row>
    <row r="828" spans="1:11" ht="12.75">
      <c r="A828" s="8"/>
      <c r="B828" s="1114"/>
      <c r="C828" s="1113"/>
      <c r="D828" s="1113"/>
      <c r="E828" s="1116"/>
      <c r="F828" s="1116"/>
      <c r="G828" s="1116"/>
      <c r="H828" s="1117">
        <v>0</v>
      </c>
      <c r="I828" s="1117">
        <v>0</v>
      </c>
      <c r="J828" s="1117">
        <v>0</v>
      </c>
      <c r="K828" s="1081">
        <f t="shared" si="13"/>
        <v>0</v>
      </c>
    </row>
    <row r="829" spans="1:11" ht="12.75">
      <c r="A829" s="8"/>
      <c r="B829" s="1115"/>
      <c r="C829" s="1113"/>
      <c r="D829" s="1113"/>
      <c r="E829" s="1116"/>
      <c r="F829" s="1116"/>
      <c r="G829" s="1116"/>
      <c r="H829" s="1117">
        <v>0</v>
      </c>
      <c r="I829" s="1117">
        <v>0</v>
      </c>
      <c r="J829" s="1117">
        <v>0</v>
      </c>
      <c r="K829" s="1081">
        <f t="shared" si="13"/>
        <v>0</v>
      </c>
    </row>
    <row r="830" spans="1:11" ht="13.5" thickBot="1">
      <c r="A830" s="8"/>
      <c r="B830" s="1114"/>
      <c r="C830" s="1113"/>
      <c r="D830" s="1113"/>
      <c r="E830" s="1113"/>
      <c r="F830" s="1113"/>
      <c r="G830" s="1113"/>
      <c r="H830" s="1117">
        <v>0</v>
      </c>
      <c r="I830" s="1117">
        <v>0</v>
      </c>
      <c r="J830" s="1117">
        <v>0</v>
      </c>
      <c r="K830" s="1081">
        <f t="shared" si="13"/>
        <v>0</v>
      </c>
    </row>
    <row r="831" spans="1:11" ht="13.5" thickBot="1">
      <c r="A831" s="8"/>
      <c r="B831" s="498" t="s">
        <v>429</v>
      </c>
      <c r="C831" s="499"/>
      <c r="D831" s="499"/>
      <c r="E831" s="499"/>
      <c r="F831" s="499"/>
      <c r="G831" s="499"/>
      <c r="H831" s="609"/>
      <c r="I831" s="999">
        <f>SUM(I824:I830)</f>
        <v>0</v>
      </c>
      <c r="J831" s="999">
        <f>SUM(J824:J830)</f>
        <v>0</v>
      </c>
      <c r="K831" s="999">
        <f>SUM(K824:K830)</f>
        <v>0</v>
      </c>
    </row>
    <row r="832" spans="1:11" ht="13.5" thickBot="1">
      <c r="A832" s="8"/>
      <c r="B832" s="587" t="s">
        <v>316</v>
      </c>
      <c r="C832" s="500"/>
      <c r="D832" s="500"/>
      <c r="E832" s="500"/>
      <c r="F832" s="500"/>
      <c r="G832" s="500"/>
      <c r="H832" s="500"/>
      <c r="I832" s="999">
        <f>I822+I831</f>
        <v>0</v>
      </c>
      <c r="J832" s="999">
        <f>J822+J831</f>
        <v>0</v>
      </c>
      <c r="K832" s="999">
        <f>K822+K831</f>
        <v>0</v>
      </c>
    </row>
    <row r="833" spans="1:12" ht="12.75">
      <c r="A833" s="8"/>
      <c r="B833" s="840" t="s">
        <v>1526</v>
      </c>
      <c r="C833" s="494"/>
      <c r="D833" s="494"/>
      <c r="E833" s="494"/>
      <c r="F833" s="494"/>
      <c r="G833" s="494"/>
      <c r="H833" s="516"/>
      <c r="I833" s="494"/>
      <c r="J833" s="494"/>
      <c r="K833" s="494"/>
    </row>
    <row r="834" spans="1:12" ht="12.75">
      <c r="A834" s="8"/>
      <c r="B834" s="840" t="s">
        <v>515</v>
      </c>
      <c r="C834" s="477"/>
      <c r="D834" s="477"/>
      <c r="E834" s="477"/>
      <c r="F834" s="477"/>
      <c r="G834" s="477"/>
      <c r="H834" s="477"/>
    </row>
    <row r="835" spans="1:12" ht="12.75">
      <c r="A835" s="8"/>
      <c r="B835" s="840" t="s">
        <v>430</v>
      </c>
      <c r="C835" s="477"/>
      <c r="D835" s="477"/>
      <c r="E835" s="477"/>
      <c r="F835" s="477"/>
      <c r="G835" s="477"/>
      <c r="H835" s="477"/>
    </row>
    <row r="836" spans="1:12" ht="12.75">
      <c r="A836" s="8"/>
      <c r="B836" s="840" t="s">
        <v>670</v>
      </c>
      <c r="C836" s="477"/>
      <c r="D836" s="477"/>
      <c r="E836" s="477"/>
      <c r="F836" s="477"/>
      <c r="G836" s="477"/>
      <c r="H836" s="477"/>
    </row>
    <row r="837" spans="1:12" ht="12.75">
      <c r="A837" s="8"/>
      <c r="B837" s="581" t="s">
        <v>915</v>
      </c>
      <c r="C837" s="477"/>
      <c r="D837" s="477"/>
      <c r="E837" s="477"/>
      <c r="H837" s="477"/>
    </row>
    <row r="838" spans="1:12" ht="12.75">
      <c r="A838" s="8"/>
      <c r="B838" s="1118"/>
      <c r="C838" s="516"/>
      <c r="D838" s="516"/>
      <c r="E838" s="516"/>
      <c r="F838" s="516"/>
      <c r="G838" s="477"/>
      <c r="H838" s="477"/>
    </row>
    <row r="839" spans="1:12" ht="13.5" thickBot="1">
      <c r="A839" s="8"/>
      <c r="B839" s="515"/>
      <c r="C839" s="477"/>
      <c r="D839" s="477"/>
      <c r="E839" s="477"/>
      <c r="F839" s="477"/>
      <c r="G839" s="477"/>
      <c r="H839" s="477"/>
    </row>
    <row r="840" spans="1:12" ht="12.75">
      <c r="A840" s="8"/>
      <c r="B840" s="611" t="s">
        <v>1084</v>
      </c>
      <c r="C840" s="612"/>
      <c r="D840" s="612"/>
      <c r="E840" s="524"/>
      <c r="F840" s="524"/>
      <c r="G840" s="524"/>
      <c r="H840" s="524"/>
      <c r="I840" s="856"/>
      <c r="J840" s="564"/>
      <c r="K840" s="614"/>
    </row>
    <row r="841" spans="1:12" ht="12.75">
      <c r="A841" s="8"/>
      <c r="B841" s="492" t="str">
        <f>"Beboere i øvrige plasser som bydelen kjøper  -  pr. 31.12.    1)"</f>
        <v>Beboere i øvrige plasser som bydelen kjøper  -  pr. 31.12.    1)</v>
      </c>
      <c r="C841" s="552"/>
      <c r="D841" s="552"/>
      <c r="E841" s="477"/>
      <c r="F841" s="477"/>
      <c r="G841" s="477"/>
      <c r="H841" s="857"/>
      <c r="J841" s="566" t="s">
        <v>431</v>
      </c>
      <c r="K841" s="679" t="s">
        <v>870</v>
      </c>
    </row>
    <row r="842" spans="1:12" ht="13.5" thickBot="1">
      <c r="A842" s="8"/>
      <c r="B842" s="863"/>
      <c r="C842" s="552"/>
      <c r="D842" s="552"/>
      <c r="E842" s="477"/>
      <c r="F842" s="477"/>
      <c r="G842" s="477"/>
      <c r="H842" s="477"/>
      <c r="J842" s="566" t="s">
        <v>1067</v>
      </c>
      <c r="K842" s="819" t="s">
        <v>541</v>
      </c>
    </row>
    <row r="843" spans="1:12" ht="12.75">
      <c r="A843" s="8"/>
      <c r="B843" s="864" t="s">
        <v>681</v>
      </c>
      <c r="C843" s="524"/>
      <c r="D843" s="524"/>
      <c r="E843" s="524"/>
      <c r="F843" s="865" t="s">
        <v>601</v>
      </c>
      <c r="G843" s="865" t="s">
        <v>601</v>
      </c>
      <c r="H843" s="865" t="s">
        <v>601</v>
      </c>
      <c r="I843" s="865" t="s">
        <v>601</v>
      </c>
      <c r="J843" s="850" t="s">
        <v>601</v>
      </c>
      <c r="K843" s="850" t="s">
        <v>601</v>
      </c>
    </row>
    <row r="844" spans="1:12" ht="12.75">
      <c r="A844" s="8"/>
      <c r="B844" s="1122"/>
      <c r="C844" s="1121"/>
      <c r="D844" s="1121"/>
      <c r="E844" s="1121"/>
      <c r="F844" s="1121"/>
      <c r="G844" s="1121"/>
      <c r="H844" s="1121"/>
      <c r="I844" s="1126"/>
      <c r="J844" s="1127">
        <v>0</v>
      </c>
      <c r="K844" s="1127">
        <v>0</v>
      </c>
      <c r="L844" s="1119"/>
    </row>
    <row r="845" spans="1:12" ht="12.75">
      <c r="A845" s="8"/>
      <c r="B845" s="1122"/>
      <c r="C845" s="1121"/>
      <c r="D845" s="1121"/>
      <c r="E845" s="1121"/>
      <c r="F845" s="1121"/>
      <c r="G845" s="1121"/>
      <c r="H845" s="1121"/>
      <c r="I845" s="1126"/>
      <c r="J845" s="1127">
        <v>0</v>
      </c>
      <c r="K845" s="1127">
        <v>0</v>
      </c>
      <c r="L845" s="1119"/>
    </row>
    <row r="846" spans="1:12" ht="12.75">
      <c r="A846" s="8"/>
      <c r="B846" s="1122"/>
      <c r="C846" s="1121"/>
      <c r="D846" s="1121"/>
      <c r="E846" s="1121"/>
      <c r="F846" s="1121"/>
      <c r="G846" s="1121"/>
      <c r="H846" s="1121"/>
      <c r="I846" s="1126"/>
      <c r="J846" s="1127">
        <v>0</v>
      </c>
      <c r="K846" s="1127">
        <v>0</v>
      </c>
      <c r="L846" s="1119"/>
    </row>
    <row r="847" spans="1:12" ht="12.75">
      <c r="A847" s="8"/>
      <c r="B847" s="1122"/>
      <c r="C847" s="1121"/>
      <c r="D847" s="1121"/>
      <c r="E847" s="1121"/>
      <c r="F847" s="1121"/>
      <c r="G847" s="1121"/>
      <c r="H847" s="1121"/>
      <c r="I847" s="1126"/>
      <c r="J847" s="1127">
        <v>0</v>
      </c>
      <c r="K847" s="1127">
        <v>0</v>
      </c>
      <c r="L847" s="1119"/>
    </row>
    <row r="848" spans="1:12" ht="12.75">
      <c r="A848" s="8"/>
      <c r="B848" s="1122"/>
      <c r="C848" s="1121"/>
      <c r="D848" s="1121"/>
      <c r="E848" s="1121"/>
      <c r="F848" s="1121" t="s">
        <v>167</v>
      </c>
      <c r="G848" s="1121"/>
      <c r="H848" s="1121"/>
      <c r="I848" s="1126"/>
      <c r="J848" s="1127">
        <v>0</v>
      </c>
      <c r="K848" s="1127">
        <v>0</v>
      </c>
      <c r="L848" s="1119"/>
    </row>
    <row r="849" spans="1:16" ht="12.75">
      <c r="A849" s="8"/>
      <c r="B849" s="1122"/>
      <c r="C849" s="1121"/>
      <c r="D849" s="1121"/>
      <c r="E849" s="1121"/>
      <c r="F849" s="1121"/>
      <c r="G849" s="1121"/>
      <c r="H849" s="1121"/>
      <c r="I849" s="1126"/>
      <c r="J849" s="1127">
        <v>0</v>
      </c>
      <c r="K849" s="1127">
        <v>0</v>
      </c>
      <c r="L849" s="1119"/>
    </row>
    <row r="850" spans="1:16" ht="12.75">
      <c r="A850" s="8"/>
      <c r="B850" s="1122"/>
      <c r="C850" s="1121"/>
      <c r="D850" s="1121"/>
      <c r="E850" s="1121"/>
      <c r="F850" s="1121"/>
      <c r="G850" s="1121"/>
      <c r="H850" s="1121"/>
      <c r="I850" s="1126"/>
      <c r="J850" s="1127">
        <v>0</v>
      </c>
      <c r="K850" s="1127">
        <v>0</v>
      </c>
      <c r="L850" s="1120"/>
    </row>
    <row r="851" spans="1:16" ht="12.75">
      <c r="A851" s="8"/>
      <c r="B851" s="1122"/>
      <c r="C851" s="1121"/>
      <c r="D851" s="1121"/>
      <c r="E851" s="1121"/>
      <c r="F851" s="1121"/>
      <c r="G851" s="1121"/>
      <c r="H851" s="1121"/>
      <c r="I851" s="1126"/>
      <c r="J851" s="1127">
        <v>0</v>
      </c>
      <c r="K851" s="1127">
        <v>0</v>
      </c>
      <c r="L851" s="1120"/>
    </row>
    <row r="852" spans="1:16" ht="12.75">
      <c r="A852" s="8"/>
      <c r="B852" s="1122"/>
      <c r="C852" s="1121"/>
      <c r="D852" s="1121"/>
      <c r="E852" s="1121"/>
      <c r="F852" s="1121"/>
      <c r="G852" s="1121"/>
      <c r="H852" s="1121"/>
      <c r="I852" s="1126"/>
      <c r="J852" s="1127">
        <v>0</v>
      </c>
      <c r="K852" s="1127">
        <v>0</v>
      </c>
      <c r="L852" s="1120"/>
    </row>
    <row r="853" spans="1:16" ht="12.75">
      <c r="A853" s="8"/>
      <c r="B853" s="1122"/>
      <c r="C853" s="1121"/>
      <c r="D853" s="1121"/>
      <c r="E853" s="1121"/>
      <c r="F853" s="1121"/>
      <c r="G853" s="1121"/>
      <c r="H853" s="1121"/>
      <c r="I853" s="1126"/>
      <c r="J853" s="1127">
        <v>0</v>
      </c>
      <c r="K853" s="1127">
        <v>0</v>
      </c>
      <c r="L853" s="1120"/>
    </row>
    <row r="854" spans="1:16" ht="12.75">
      <c r="A854" s="8"/>
      <c r="B854" s="1122"/>
      <c r="C854" s="1121"/>
      <c r="D854" s="1121"/>
      <c r="E854" s="1121"/>
      <c r="F854" s="1121"/>
      <c r="G854" s="1121"/>
      <c r="H854" s="1121"/>
      <c r="I854" s="1126"/>
      <c r="J854" s="1127">
        <v>0</v>
      </c>
      <c r="K854" s="1127">
        <v>0</v>
      </c>
      <c r="L854" s="1120"/>
    </row>
    <row r="855" spans="1:16" ht="13.5" thickBot="1">
      <c r="A855" s="8"/>
      <c r="B855" s="1125"/>
      <c r="C855" s="1123"/>
      <c r="D855" s="1123"/>
      <c r="E855" s="1123"/>
      <c r="F855" s="1123"/>
      <c r="G855" s="1123"/>
      <c r="H855" s="1123"/>
      <c r="I855" s="1123"/>
      <c r="J855" s="1128">
        <v>0</v>
      </c>
      <c r="K855" s="1128">
        <v>0</v>
      </c>
      <c r="L855" s="494"/>
      <c r="M855" s="165"/>
      <c r="N855" s="165"/>
      <c r="O855" s="165"/>
      <c r="P855" s="165"/>
    </row>
    <row r="856" spans="1:16" ht="13.5" thickBot="1">
      <c r="A856" s="8"/>
      <c r="B856" s="587" t="s">
        <v>1068</v>
      </c>
      <c r="C856" s="500"/>
      <c r="D856" s="500"/>
      <c r="E856" s="500"/>
      <c r="F856" s="500"/>
      <c r="G856" s="500"/>
      <c r="H856" s="500"/>
      <c r="I856" s="500"/>
      <c r="J856" s="610"/>
      <c r="K856" s="1003">
        <f>SUM(K844:K855)</f>
        <v>0</v>
      </c>
    </row>
    <row r="857" spans="1:16" ht="12.75">
      <c r="A857" s="8"/>
      <c r="B857" s="840" t="s">
        <v>1526</v>
      </c>
      <c r="C857" s="477"/>
      <c r="D857" s="477"/>
      <c r="E857" s="477"/>
      <c r="F857" s="477"/>
      <c r="G857" s="477"/>
      <c r="H857" s="477"/>
    </row>
    <row r="858" spans="1:16" ht="12.75">
      <c r="A858" s="8"/>
      <c r="B858" s="840" t="s">
        <v>542</v>
      </c>
      <c r="C858" s="477"/>
      <c r="D858" s="477"/>
      <c r="E858" s="477"/>
      <c r="F858" s="477"/>
      <c r="G858" s="477"/>
      <c r="H858" s="477"/>
    </row>
    <row r="859" spans="1:16" ht="12.75">
      <c r="A859" s="8"/>
      <c r="B859" s="515" t="s">
        <v>954</v>
      </c>
      <c r="C859" s="494"/>
      <c r="D859" s="494"/>
      <c r="E859" s="494"/>
      <c r="F859" s="494"/>
      <c r="G859" s="494"/>
      <c r="H859" s="516"/>
      <c r="I859" s="494"/>
      <c r="J859" s="494"/>
      <c r="K859" s="494"/>
    </row>
    <row r="860" spans="1:16" ht="12.75">
      <c r="A860" s="8"/>
      <c r="B860" s="866" t="s">
        <v>915</v>
      </c>
      <c r="C860" s="477"/>
      <c r="D860" s="477"/>
      <c r="E860" s="477"/>
      <c r="F860" s="477"/>
      <c r="G860" s="477"/>
      <c r="H860" s="477"/>
      <c r="J860" s="867"/>
    </row>
    <row r="861" spans="1:16" ht="12.75">
      <c r="A861" s="8"/>
      <c r="B861" s="1131"/>
      <c r="C861" s="516"/>
      <c r="D861" s="516"/>
      <c r="E861" s="516"/>
      <c r="F861" s="516"/>
      <c r="G861" s="477"/>
      <c r="H861" s="477"/>
    </row>
    <row r="862" spans="1:16" ht="12.75">
      <c r="A862" s="8"/>
      <c r="B862" s="840"/>
      <c r="C862" s="477"/>
      <c r="D862" s="477"/>
      <c r="E862" s="477"/>
      <c r="F862" s="477"/>
      <c r="G862" s="477"/>
      <c r="H862" s="477"/>
    </row>
    <row r="863" spans="1:16" ht="12.75">
      <c r="A863" s="8"/>
      <c r="B863" s="477"/>
      <c r="C863" s="477"/>
      <c r="D863" s="477"/>
      <c r="E863" s="477"/>
      <c r="F863" s="477"/>
      <c r="G863" s="477"/>
      <c r="H863" s="477"/>
    </row>
    <row r="864" spans="1:16" ht="12.75">
      <c r="A864" s="8"/>
      <c r="B864" s="552"/>
      <c r="C864" s="477"/>
      <c r="D864" s="477"/>
      <c r="E864" s="477"/>
    </row>
    <row r="865" spans="1:11" ht="12.75">
      <c r="A865" s="8"/>
      <c r="B865" s="477"/>
      <c r="C865" s="477"/>
      <c r="D865" s="477"/>
      <c r="E865" s="477"/>
      <c r="F865" s="477"/>
      <c r="G865" s="477"/>
      <c r="H865" s="477"/>
      <c r="I865" s="477"/>
      <c r="J865" s="477"/>
      <c r="K865" s="477"/>
    </row>
    <row r="866" spans="1:11" ht="13.5" thickBot="1">
      <c r="A866" s="8" t="s">
        <v>1455</v>
      </c>
      <c r="B866" s="500"/>
      <c r="C866" s="477"/>
      <c r="D866" s="477"/>
      <c r="E866" s="477"/>
      <c r="F866" s="477"/>
      <c r="G866" s="477"/>
      <c r="H866" s="477"/>
      <c r="I866" s="477"/>
      <c r="J866" s="477"/>
      <c r="K866" s="477"/>
    </row>
    <row r="867" spans="1:11" ht="12.75">
      <c r="A867" s="1203" t="s">
        <v>1455</v>
      </c>
      <c r="B867" s="868" t="s">
        <v>688</v>
      </c>
      <c r="C867" s="612"/>
      <c r="D867" s="611"/>
      <c r="E867" s="524"/>
      <c r="F867" s="524"/>
      <c r="G867" s="524"/>
      <c r="H867" s="524"/>
      <c r="I867" s="524"/>
      <c r="J867" s="613"/>
      <c r="K867" s="613"/>
    </row>
    <row r="868" spans="1:11" ht="12.75">
      <c r="A868" s="1203" t="s">
        <v>1455</v>
      </c>
      <c r="B868" s="492" t="s">
        <v>460</v>
      </c>
      <c r="C868" s="552"/>
      <c r="D868" s="492"/>
      <c r="E868" s="477"/>
      <c r="F868" s="477"/>
      <c r="G868" s="477"/>
      <c r="H868" s="477"/>
      <c r="I868" s="477"/>
      <c r="J868" s="616"/>
      <c r="K868" s="616"/>
    </row>
    <row r="869" spans="1:11" ht="13.5" thickBot="1">
      <c r="A869" s="1203" t="s">
        <v>1455</v>
      </c>
      <c r="B869" s="587" t="str">
        <f>"sykehjem pr. 31.12.      1)"</f>
        <v>sykehjem pr. 31.12.      1)</v>
      </c>
      <c r="C869" s="503"/>
      <c r="D869" s="1530" t="s">
        <v>350</v>
      </c>
      <c r="E869" s="1531"/>
      <c r="F869" s="1531"/>
      <c r="G869" s="1531"/>
      <c r="H869" s="1531"/>
      <c r="I869" s="1531"/>
      <c r="J869" s="1532"/>
      <c r="K869" s="869"/>
    </row>
    <row r="870" spans="1:11" ht="12.75">
      <c r="A870" s="1203" t="s">
        <v>1455</v>
      </c>
      <c r="B870" s="611" t="s">
        <v>167</v>
      </c>
      <c r="C870" s="552"/>
      <c r="D870" s="870"/>
      <c r="E870" s="870"/>
      <c r="F870" s="566"/>
      <c r="G870" s="870"/>
      <c r="H870" s="566"/>
      <c r="I870" s="679"/>
      <c r="J870" s="566"/>
      <c r="K870" s="871"/>
    </row>
    <row r="871" spans="1:11" ht="12.75">
      <c r="A871" s="1203" t="s">
        <v>1455</v>
      </c>
      <c r="B871" s="492" t="s">
        <v>351</v>
      </c>
      <c r="C871" s="552"/>
      <c r="D871" s="870"/>
      <c r="E871" s="870"/>
      <c r="F871" s="566"/>
      <c r="G871" s="870"/>
      <c r="H871" s="566"/>
      <c r="I871" s="679"/>
      <c r="J871" s="566"/>
      <c r="K871" s="566" t="s">
        <v>870</v>
      </c>
    </row>
    <row r="872" spans="1:11" ht="12.75">
      <c r="A872" s="1203" t="s">
        <v>1455</v>
      </c>
      <c r="B872" s="492" t="s">
        <v>461</v>
      </c>
      <c r="C872" s="552"/>
      <c r="D872" s="870" t="s">
        <v>761</v>
      </c>
      <c r="E872" s="870" t="s">
        <v>762</v>
      </c>
      <c r="F872" s="566" t="s">
        <v>763</v>
      </c>
      <c r="G872" s="870" t="s">
        <v>764</v>
      </c>
      <c r="H872" s="566" t="s">
        <v>765</v>
      </c>
      <c r="I872" s="679" t="s">
        <v>766</v>
      </c>
      <c r="J872" s="566" t="s">
        <v>767</v>
      </c>
      <c r="K872" s="566" t="s">
        <v>880</v>
      </c>
    </row>
    <row r="873" spans="1:11" ht="13.5" thickBot="1">
      <c r="A873" s="1203" t="s">
        <v>1455</v>
      </c>
      <c r="B873" s="587" t="s">
        <v>1116</v>
      </c>
      <c r="C873" s="503"/>
      <c r="D873" s="588" t="s">
        <v>393</v>
      </c>
      <c r="E873" s="588" t="s">
        <v>392</v>
      </c>
      <c r="F873" s="588" t="s">
        <v>394</v>
      </c>
      <c r="G873" s="588" t="s">
        <v>395</v>
      </c>
      <c r="H873" s="566" t="s">
        <v>396</v>
      </c>
      <c r="I873" s="858" t="s">
        <v>397</v>
      </c>
      <c r="J873" s="571" t="s">
        <v>398</v>
      </c>
      <c r="K873" s="872"/>
    </row>
    <row r="874" spans="1:11" ht="12.75">
      <c r="A874" s="1203" t="s">
        <v>1455</v>
      </c>
      <c r="B874" s="492" t="s">
        <v>356</v>
      </c>
      <c r="C874" s="552"/>
      <c r="D874" s="566" t="s">
        <v>676</v>
      </c>
      <c r="E874" s="566" t="s">
        <v>676</v>
      </c>
      <c r="F874" s="566" t="s">
        <v>676</v>
      </c>
      <c r="G874" s="870" t="s">
        <v>676</v>
      </c>
      <c r="H874" s="564" t="s">
        <v>676</v>
      </c>
      <c r="I874" s="679" t="s">
        <v>676</v>
      </c>
      <c r="J874" s="566" t="s">
        <v>676</v>
      </c>
      <c r="K874" s="566" t="s">
        <v>676</v>
      </c>
    </row>
    <row r="875" spans="1:11" ht="12.75">
      <c r="A875" s="1203" t="s">
        <v>1455</v>
      </c>
      <c r="B875" s="492" t="s">
        <v>544</v>
      </c>
      <c r="C875" s="552"/>
      <c r="D875" s="566" t="s">
        <v>676</v>
      </c>
      <c r="E875" s="566" t="s">
        <v>676</v>
      </c>
      <c r="F875" s="566" t="s">
        <v>676</v>
      </c>
      <c r="G875" s="870" t="s">
        <v>676</v>
      </c>
      <c r="H875" s="566" t="s">
        <v>676</v>
      </c>
      <c r="I875" s="679" t="s">
        <v>676</v>
      </c>
      <c r="J875" s="566" t="s">
        <v>676</v>
      </c>
      <c r="K875" s="566" t="s">
        <v>676</v>
      </c>
    </row>
    <row r="876" spans="1:11" ht="12.75">
      <c r="A876" s="1203" t="s">
        <v>1455</v>
      </c>
      <c r="B876" s="496" t="s">
        <v>543</v>
      </c>
      <c r="C876" s="477"/>
      <c r="D876" s="668">
        <v>0</v>
      </c>
      <c r="E876" s="668">
        <v>0</v>
      </c>
      <c r="F876" s="668">
        <v>0</v>
      </c>
      <c r="G876" s="557">
        <v>0</v>
      </c>
      <c r="H876" s="668">
        <v>0</v>
      </c>
      <c r="I876" s="873">
        <v>0</v>
      </c>
      <c r="J876" s="668">
        <v>0</v>
      </c>
      <c r="K876" s="1000">
        <f>SUM(D876:J876)</f>
        <v>0</v>
      </c>
    </row>
    <row r="877" spans="1:11" ht="25.5">
      <c r="A877" s="1203" t="s">
        <v>1455</v>
      </c>
      <c r="B877" s="525" t="s">
        <v>462</v>
      </c>
      <c r="C877" s="477"/>
      <c r="D877" s="668">
        <v>0</v>
      </c>
      <c r="E877" s="668">
        <v>0</v>
      </c>
      <c r="F877" s="668">
        <v>0</v>
      </c>
      <c r="G877" s="557">
        <v>0</v>
      </c>
      <c r="H877" s="668">
        <v>0</v>
      </c>
      <c r="I877" s="873">
        <v>0</v>
      </c>
      <c r="J877" s="668">
        <v>0</v>
      </c>
      <c r="K877" s="1000">
        <f>SUM(D877:J877)</f>
        <v>0</v>
      </c>
    </row>
    <row r="878" spans="1:11" ht="13.5" thickBot="1">
      <c r="A878" s="1203" t="s">
        <v>1455</v>
      </c>
      <c r="B878" s="496" t="s">
        <v>527</v>
      </c>
      <c r="C878" s="477"/>
      <c r="D878" s="668">
        <v>0</v>
      </c>
      <c r="E878" s="668">
        <v>0</v>
      </c>
      <c r="F878" s="668">
        <v>0</v>
      </c>
      <c r="G878" s="874" t="s">
        <v>10</v>
      </c>
      <c r="H878" s="874" t="s">
        <v>10</v>
      </c>
      <c r="I878" s="874" t="s">
        <v>10</v>
      </c>
      <c r="J878" s="874" t="s">
        <v>10</v>
      </c>
      <c r="K878" s="1000">
        <f>SUM(D878:J878)</f>
        <v>0</v>
      </c>
    </row>
    <row r="879" spans="1:11" ht="13.5" thickBot="1">
      <c r="A879" s="1203" t="s">
        <v>1455</v>
      </c>
      <c r="B879" s="875" t="s">
        <v>545</v>
      </c>
      <c r="C879" s="876"/>
      <c r="D879" s="999">
        <f t="shared" ref="D879:K879" si="14">SUM(D876:D878)</f>
        <v>0</v>
      </c>
      <c r="E879" s="999">
        <f t="shared" si="14"/>
        <v>0</v>
      </c>
      <c r="F879" s="999">
        <f t="shared" si="14"/>
        <v>0</v>
      </c>
      <c r="G879" s="1004">
        <f t="shared" si="14"/>
        <v>0</v>
      </c>
      <c r="H879" s="999">
        <f t="shared" si="14"/>
        <v>0</v>
      </c>
      <c r="I879" s="1003">
        <f t="shared" si="14"/>
        <v>0</v>
      </c>
      <c r="J879" s="999">
        <f t="shared" si="14"/>
        <v>0</v>
      </c>
      <c r="K879" s="999">
        <f t="shared" si="14"/>
        <v>0</v>
      </c>
    </row>
    <row r="880" spans="1:11" ht="51.75" thickBot="1">
      <c r="A880" s="1203" t="s">
        <v>1455</v>
      </c>
      <c r="B880" s="877" t="s">
        <v>546</v>
      </c>
      <c r="C880" s="878"/>
      <c r="D880" s="639">
        <v>0</v>
      </c>
      <c r="E880" s="639">
        <v>0</v>
      </c>
      <c r="F880" s="639">
        <v>0</v>
      </c>
      <c r="G880" s="639">
        <v>0</v>
      </c>
      <c r="H880" s="639">
        <v>0</v>
      </c>
      <c r="I880" s="639">
        <v>0</v>
      </c>
      <c r="J880" s="639">
        <v>0</v>
      </c>
      <c r="K880" s="999">
        <f>SUM(D880:J880)</f>
        <v>0</v>
      </c>
    </row>
    <row r="881" spans="1:12" s="165" customFormat="1" ht="12.75">
      <c r="A881" s="1203" t="s">
        <v>1455</v>
      </c>
      <c r="B881" s="840" t="s">
        <v>1526</v>
      </c>
      <c r="C881" s="494"/>
      <c r="D881" s="494"/>
      <c r="E881" s="494"/>
      <c r="F881" s="494"/>
      <c r="G881" s="494"/>
      <c r="H881" s="516"/>
      <c r="I881" s="494"/>
      <c r="J881" s="494"/>
      <c r="K881" s="494"/>
      <c r="L881" s="494"/>
    </row>
    <row r="882" spans="1:12" ht="13.5" thickBot="1">
      <c r="A882" s="1203" t="s">
        <v>1455</v>
      </c>
      <c r="H882" s="477"/>
    </row>
    <row r="883" spans="1:12" ht="13.5" thickBot="1">
      <c r="A883" s="1203" t="s">
        <v>1455</v>
      </c>
      <c r="B883" s="581" t="s">
        <v>516</v>
      </c>
      <c r="H883" s="477"/>
      <c r="K883" s="1058">
        <f>IF(K879=0,0,(D879*15+E879*45+F879*75+G879*105+H879*150+I879*270+J879*365)/K879)</f>
        <v>0</v>
      </c>
    </row>
    <row r="884" spans="1:12" ht="12.75">
      <c r="A884" s="1203" t="s">
        <v>1455</v>
      </c>
      <c r="H884" s="477"/>
    </row>
    <row r="885" spans="1:12" ht="12.75">
      <c r="A885" s="1203" t="s">
        <v>1455</v>
      </c>
      <c r="B885" s="515" t="s">
        <v>799</v>
      </c>
      <c r="H885" s="477"/>
    </row>
    <row r="886" spans="1:12" ht="12.75">
      <c r="A886" s="1203" t="s">
        <v>1455</v>
      </c>
      <c r="B886" s="515" t="s">
        <v>547</v>
      </c>
      <c r="H886" s="477"/>
    </row>
    <row r="887" spans="1:12" ht="42.75" customHeight="1">
      <c r="A887" s="1203" t="s">
        <v>1455</v>
      </c>
      <c r="B887" s="1536" t="s">
        <v>1138</v>
      </c>
      <c r="C887" s="1536"/>
      <c r="D887" s="1536"/>
      <c r="E887" s="1536"/>
      <c r="F887" s="1536"/>
      <c r="G887" s="1536"/>
      <c r="H887" s="1536"/>
      <c r="I887" s="1536"/>
      <c r="J887" s="1536"/>
      <c r="K887" s="462" t="s">
        <v>167</v>
      </c>
    </row>
    <row r="888" spans="1:12" ht="12.75">
      <c r="A888" s="1203" t="s">
        <v>1455</v>
      </c>
      <c r="B888" s="840" t="s">
        <v>1095</v>
      </c>
      <c r="H888" s="477"/>
    </row>
    <row r="889" spans="1:12" ht="13.5" thickBot="1">
      <c r="B889" s="840"/>
      <c r="H889" s="477"/>
    </row>
    <row r="890" spans="1:12" ht="26.25" customHeight="1" thickBot="1">
      <c r="B890" s="1420" t="str">
        <f>" Tabell 3-2-B Saksbehandlingstider i pleie- og omsorgstjenesten - hittil i år - Institusjonstjenester        1)"</f>
        <v xml:space="preserve"> Tabell 3-2-B Saksbehandlingstider i pleie- og omsorgstjenesten - hittil i år - Institusjonstjenester        1)</v>
      </c>
      <c r="C890" s="1421"/>
      <c r="D890" s="1421"/>
      <c r="E890" s="1421"/>
      <c r="F890" s="522"/>
      <c r="G890" s="522"/>
      <c r="H890" s="522"/>
      <c r="I890" s="522"/>
      <c r="J890" s="523" t="s">
        <v>1069</v>
      </c>
    </row>
    <row r="891" spans="1:12" ht="12.75">
      <c r="B891" s="582" t="s">
        <v>1070</v>
      </c>
      <c r="C891" s="524"/>
      <c r="D891" s="524"/>
      <c r="E891" s="524"/>
      <c r="F891" s="524"/>
      <c r="G891" s="524"/>
      <c r="H891" s="524"/>
      <c r="I891" s="524"/>
      <c r="J891" s="1134">
        <v>0</v>
      </c>
      <c r="K891" s="1132"/>
    </row>
    <row r="892" spans="1:12" ht="12.75">
      <c r="B892" s="880" t="s">
        <v>548</v>
      </c>
      <c r="C892" s="477"/>
      <c r="D892" s="477"/>
      <c r="E892" s="477"/>
      <c r="F892" s="477"/>
      <c r="G892" s="477"/>
      <c r="H892" s="477"/>
      <c r="I892" s="477"/>
      <c r="J892" s="1135">
        <v>0</v>
      </c>
      <c r="K892" s="1132"/>
    </row>
    <row r="893" spans="1:12" ht="12.75">
      <c r="B893" s="880" t="s">
        <v>549</v>
      </c>
      <c r="C893" s="477"/>
      <c r="D893" s="477"/>
      <c r="E893" s="477"/>
      <c r="F893" s="477"/>
      <c r="G893" s="477"/>
      <c r="H893" s="477"/>
      <c r="I893" s="477"/>
      <c r="J893" s="1135">
        <v>0</v>
      </c>
      <c r="K893" s="1132"/>
    </row>
    <row r="894" spans="1:12" ht="12.75">
      <c r="B894" s="880" t="s">
        <v>1119</v>
      </c>
      <c r="C894" s="477"/>
      <c r="D894" s="477"/>
      <c r="E894" s="477"/>
      <c r="F894" s="477"/>
      <c r="G894" s="477"/>
      <c r="H894" s="477"/>
      <c r="I894" s="477"/>
      <c r="J894" s="1136">
        <v>0</v>
      </c>
      <c r="K894" s="1133"/>
    </row>
    <row r="895" spans="1:12" ht="13.5" thickBot="1">
      <c r="B895" s="882" t="s">
        <v>1120</v>
      </c>
      <c r="C895" s="500"/>
      <c r="D895" s="500"/>
      <c r="E895" s="500"/>
      <c r="F895" s="500"/>
      <c r="G895" s="500"/>
      <c r="H895" s="500"/>
      <c r="I895" s="500"/>
      <c r="J895" s="1137">
        <v>0</v>
      </c>
      <c r="K895" s="1133"/>
    </row>
    <row r="896" spans="1:12" ht="12.75">
      <c r="B896" s="840" t="s">
        <v>1526</v>
      </c>
      <c r="C896" s="477"/>
      <c r="D896" s="477"/>
      <c r="E896" s="477"/>
      <c r="F896" s="477"/>
      <c r="G896" s="477"/>
      <c r="H896" s="477"/>
      <c r="I896" s="477"/>
      <c r="J896" s="884"/>
    </row>
    <row r="897" spans="1:12" ht="12.75">
      <c r="B897" s="840" t="s">
        <v>1010</v>
      </c>
      <c r="C897" s="477"/>
      <c r="D897" s="477"/>
      <c r="E897" s="477"/>
      <c r="F897" s="477"/>
      <c r="G897" s="477"/>
      <c r="H897" s="477"/>
      <c r="I897" s="477"/>
      <c r="J897" s="884"/>
    </row>
    <row r="898" spans="1:12" ht="12.75" customHeight="1">
      <c r="B898" s="515" t="s">
        <v>786</v>
      </c>
      <c r="C898" s="477"/>
      <c r="D898" s="477"/>
      <c r="E898" s="477"/>
      <c r="F898" s="477"/>
      <c r="G898" s="477"/>
      <c r="H898" s="477"/>
      <c r="I898" s="477"/>
      <c r="J898" s="884"/>
    </row>
    <row r="899" spans="1:12" ht="13.5" thickBot="1">
      <c r="C899" s="477"/>
      <c r="D899" s="477"/>
      <c r="E899" s="477"/>
      <c r="F899" s="477"/>
      <c r="G899" s="477"/>
      <c r="H899" s="477"/>
      <c r="I899" s="477"/>
      <c r="J899" s="884"/>
    </row>
    <row r="900" spans="1:12" ht="12.75" customHeight="1">
      <c r="A900" s="181" t="s">
        <v>402</v>
      </c>
      <c r="B900" s="6" t="s">
        <v>167</v>
      </c>
      <c r="C900" s="192"/>
      <c r="D900" s="192"/>
      <c r="E900" s="268" t="s">
        <v>389</v>
      </c>
      <c r="F900" s="268" t="s">
        <v>389</v>
      </c>
      <c r="G900" s="19" t="s">
        <v>682</v>
      </c>
      <c r="H900" s="8"/>
      <c r="I900" s="8"/>
      <c r="J900" s="8"/>
      <c r="K900" s="8"/>
      <c r="L900" s="8"/>
    </row>
    <row r="901" spans="1:12" ht="25.5" customHeight="1">
      <c r="A901" s="181" t="s">
        <v>402</v>
      </c>
      <c r="B901" s="5" t="s">
        <v>1071</v>
      </c>
      <c r="C901" s="62"/>
      <c r="D901" s="62"/>
      <c r="E901" s="326" t="s">
        <v>111</v>
      </c>
      <c r="F901" s="248" t="s">
        <v>910</v>
      </c>
      <c r="G901" s="299" t="s">
        <v>683</v>
      </c>
      <c r="H901" s="8"/>
      <c r="I901" s="8"/>
      <c r="J901" s="8"/>
      <c r="K901" s="8" t="s">
        <v>167</v>
      </c>
      <c r="L901" s="8"/>
    </row>
    <row r="902" spans="1:12" ht="25.5" customHeight="1">
      <c r="A902" s="181" t="s">
        <v>402</v>
      </c>
      <c r="B902" s="5" t="s">
        <v>689</v>
      </c>
      <c r="C902" s="62"/>
      <c r="D902" s="62"/>
      <c r="E902" s="326" t="s">
        <v>534</v>
      </c>
      <c r="F902" s="248" t="s">
        <v>912</v>
      </c>
      <c r="G902" s="299" t="s">
        <v>684</v>
      </c>
      <c r="H902" s="8"/>
      <c r="I902" s="8"/>
      <c r="J902" s="8"/>
      <c r="K902" s="8"/>
      <c r="L902" s="8"/>
    </row>
    <row r="903" spans="1:12" ht="25.5" customHeight="1">
      <c r="A903" s="181" t="s">
        <v>402</v>
      </c>
      <c r="B903" s="5" t="s">
        <v>690</v>
      </c>
      <c r="C903" s="62"/>
      <c r="D903" s="62"/>
      <c r="E903" s="326" t="s">
        <v>535</v>
      </c>
      <c r="F903" s="248" t="s">
        <v>911</v>
      </c>
      <c r="G903" s="326" t="s">
        <v>984</v>
      </c>
      <c r="H903" s="8"/>
      <c r="I903" s="8"/>
      <c r="J903" s="8"/>
      <c r="K903" s="8"/>
      <c r="L903" s="8"/>
    </row>
    <row r="904" spans="1:12" ht="27" customHeight="1" thickBot="1">
      <c r="A904" s="181" t="s">
        <v>402</v>
      </c>
      <c r="B904" s="178"/>
      <c r="C904" s="62"/>
      <c r="D904" s="62"/>
      <c r="E904" s="248" t="s">
        <v>1145</v>
      </c>
      <c r="F904" s="248" t="s">
        <v>385</v>
      </c>
      <c r="G904" s="326" t="s">
        <v>1146</v>
      </c>
      <c r="H904" s="8"/>
      <c r="I904" s="8"/>
      <c r="J904" s="8"/>
      <c r="K904" s="8"/>
      <c r="L904" s="8"/>
    </row>
    <row r="905" spans="1:12" ht="12.75" customHeight="1">
      <c r="A905" s="181" t="s">
        <v>402</v>
      </c>
      <c r="B905" s="420" t="s">
        <v>686</v>
      </c>
      <c r="C905" s="421"/>
      <c r="D905" s="421"/>
      <c r="E905" s="422">
        <v>0</v>
      </c>
      <c r="F905" s="422">
        <v>0</v>
      </c>
      <c r="G905" s="422">
        <v>0</v>
      </c>
      <c r="H905" s="8"/>
      <c r="I905" s="8"/>
      <c r="J905" s="8"/>
      <c r="K905" s="8"/>
      <c r="L905" s="8"/>
    </row>
    <row r="906" spans="1:12" ht="13.5" customHeight="1" thickBot="1">
      <c r="A906" s="181" t="s">
        <v>402</v>
      </c>
      <c r="B906" s="176" t="s">
        <v>687</v>
      </c>
      <c r="C906" s="182"/>
      <c r="D906" s="182"/>
      <c r="E906" s="186">
        <v>0</v>
      </c>
      <c r="F906" s="186">
        <v>0</v>
      </c>
      <c r="G906" s="440" t="s">
        <v>1199</v>
      </c>
      <c r="H906" s="8"/>
      <c r="I906" s="8"/>
      <c r="J906" s="8"/>
      <c r="K906" s="8"/>
      <c r="L906" s="8"/>
    </row>
    <row r="907" spans="1:12" ht="13.5" customHeight="1" thickBot="1">
      <c r="A907" s="181" t="s">
        <v>402</v>
      </c>
      <c r="B907" s="179" t="s">
        <v>685</v>
      </c>
      <c r="C907" s="208"/>
      <c r="D907" s="208"/>
      <c r="E907" s="224">
        <f t="shared" ref="E907:F907" si="15">SUM(E905:E906)</f>
        <v>0</v>
      </c>
      <c r="F907" s="224">
        <f t="shared" si="15"/>
        <v>0</v>
      </c>
      <c r="G907" s="440" t="s">
        <v>1199</v>
      </c>
      <c r="H907" s="8"/>
      <c r="I907" s="8" t="s">
        <v>167</v>
      </c>
      <c r="J907" s="8"/>
      <c r="K907" s="8"/>
      <c r="L907" s="8"/>
    </row>
    <row r="908" spans="1:12" ht="12.75" customHeight="1">
      <c r="A908" s="181" t="s">
        <v>402</v>
      </c>
      <c r="B908" s="8"/>
      <c r="C908" s="8"/>
      <c r="D908" s="8"/>
      <c r="E908" s="223" t="s">
        <v>1096</v>
      </c>
      <c r="F908" s="16" t="str">
        <f>IF(G905&lt;9999,"","Husk å angi beløp i hele 1000 kroner")</f>
        <v/>
      </c>
      <c r="G908" s="8"/>
      <c r="H908" s="8"/>
      <c r="I908" s="8"/>
      <c r="J908" s="8"/>
      <c r="K908" s="8"/>
      <c r="L908" s="8"/>
    </row>
    <row r="909" spans="1:12" ht="12.75" customHeight="1">
      <c r="A909" s="181" t="s">
        <v>402</v>
      </c>
      <c r="B909" s="20" t="s">
        <v>1526</v>
      </c>
      <c r="C909" s="8"/>
      <c r="D909" s="8"/>
      <c r="E909" s="223"/>
      <c r="F909" s="355"/>
      <c r="G909" s="8"/>
      <c r="H909" s="8"/>
      <c r="I909" s="8"/>
      <c r="J909" s="8"/>
      <c r="K909" s="8"/>
      <c r="L909" s="8"/>
    </row>
    <row r="910" spans="1:12" ht="12.75" customHeight="1">
      <c r="A910" s="181" t="s">
        <v>402</v>
      </c>
      <c r="B910" s="29" t="s">
        <v>1210</v>
      </c>
      <c r="C910" s="8"/>
      <c r="D910" s="8"/>
      <c r="E910" s="8"/>
      <c r="F910" s="3"/>
      <c r="G910" s="8"/>
      <c r="H910" s="8"/>
      <c r="I910" s="8"/>
      <c r="J910" s="8"/>
      <c r="K910" s="8"/>
      <c r="L910" s="8"/>
    </row>
    <row r="911" spans="1:12" ht="12.75" customHeight="1">
      <c r="A911" s="181" t="s">
        <v>402</v>
      </c>
      <c r="B911" s="515" t="s">
        <v>1151</v>
      </c>
      <c r="F911" s="581"/>
    </row>
    <row r="912" spans="1:12" ht="12.75" customHeight="1">
      <c r="A912" s="181" t="s">
        <v>402</v>
      </c>
      <c r="B912" s="515" t="s">
        <v>1211</v>
      </c>
      <c r="F912" s="581"/>
    </row>
    <row r="913" spans="1:23" ht="12.75" customHeight="1">
      <c r="A913" s="181" t="s">
        <v>402</v>
      </c>
      <c r="B913" s="29" t="s">
        <v>1152</v>
      </c>
      <c r="C913" s="8"/>
      <c r="D913" s="8"/>
      <c r="E913" s="8"/>
      <c r="F913" s="3"/>
      <c r="G913" s="8"/>
      <c r="H913" s="8"/>
      <c r="I913" s="8"/>
      <c r="J913" s="8"/>
      <c r="K913" s="8"/>
      <c r="L913" s="8"/>
    </row>
    <row r="914" spans="1:23" ht="12.75" customHeight="1">
      <c r="A914" s="181" t="s">
        <v>402</v>
      </c>
      <c r="B914" s="29" t="s">
        <v>1321</v>
      </c>
      <c r="C914" s="8"/>
      <c r="D914" s="8"/>
      <c r="E914" s="8"/>
      <c r="F914" s="8"/>
      <c r="G914" s="8"/>
      <c r="H914" s="62"/>
      <c r="I914" s="8"/>
      <c r="J914" s="8"/>
      <c r="K914" s="8"/>
      <c r="L914" s="8"/>
    </row>
    <row r="915" spans="1:23" ht="12.75" customHeight="1">
      <c r="A915" s="181" t="s">
        <v>402</v>
      </c>
      <c r="B915" s="386" t="s">
        <v>845</v>
      </c>
      <c r="C915" s="8"/>
      <c r="D915" s="8"/>
      <c r="E915" s="8"/>
      <c r="F915" s="8"/>
      <c r="G915" s="8"/>
      <c r="H915" s="62"/>
      <c r="I915" s="8"/>
      <c r="J915" s="8"/>
      <c r="K915" s="8"/>
      <c r="L915" s="8"/>
    </row>
    <row r="916" spans="1:23" ht="12.75" customHeight="1">
      <c r="A916" s="181" t="s">
        <v>402</v>
      </c>
      <c r="B916" s="8"/>
      <c r="C916" s="8"/>
      <c r="D916" s="8"/>
      <c r="E916" s="8"/>
      <c r="F916" s="8"/>
      <c r="G916" s="8"/>
      <c r="H916" s="62"/>
      <c r="I916" s="8"/>
      <c r="J916" s="8"/>
      <c r="K916" s="8"/>
      <c r="L916" s="8"/>
    </row>
    <row r="917" spans="1:23" ht="12.75" customHeight="1">
      <c r="A917" s="181" t="s">
        <v>402</v>
      </c>
      <c r="B917" s="29"/>
      <c r="C917" s="8"/>
      <c r="D917" s="8"/>
      <c r="E917" s="8"/>
      <c r="F917" s="8"/>
      <c r="G917" s="8"/>
      <c r="H917" s="62"/>
      <c r="I917" s="8"/>
      <c r="J917" s="8"/>
      <c r="K917" s="8"/>
      <c r="L917" s="8"/>
    </row>
    <row r="918" spans="1:23" ht="12.75" customHeight="1" thickBot="1">
      <c r="A918" s="181" t="s">
        <v>402</v>
      </c>
      <c r="B918" s="8"/>
      <c r="C918" s="8"/>
      <c r="D918" s="8"/>
      <c r="E918" s="8"/>
      <c r="F918" s="8"/>
      <c r="G918" s="8"/>
      <c r="H918" s="62"/>
      <c r="I918" s="8"/>
      <c r="J918" s="8"/>
      <c r="K918" s="8"/>
      <c r="L918" s="8"/>
      <c r="N918" s="1203"/>
      <c r="O918" s="1295"/>
      <c r="P918" s="1197"/>
      <c r="Q918" s="1197"/>
      <c r="R918" s="1197"/>
      <c r="S918" s="1197"/>
      <c r="T918" s="1203"/>
      <c r="U918" s="1203"/>
      <c r="V918" s="1203"/>
      <c r="W918" s="1203"/>
    </row>
    <row r="919" spans="1:23" ht="12.75" customHeight="1">
      <c r="A919" s="181" t="s">
        <v>402</v>
      </c>
      <c r="B919" s="388" t="s">
        <v>1050</v>
      </c>
      <c r="C919" s="389"/>
      <c r="D919" s="390"/>
      <c r="E919" s="391"/>
      <c r="F919" s="392"/>
      <c r="G919" s="8"/>
      <c r="H919" s="8"/>
      <c r="I919" s="8"/>
      <c r="J919" s="62"/>
      <c r="K919" s="8"/>
      <c r="L919" s="165"/>
      <c r="N919" s="1203"/>
      <c r="O919" s="1295"/>
      <c r="P919" s="1197"/>
      <c r="Q919" s="1197"/>
      <c r="R919" s="1197"/>
      <c r="S919" s="1197"/>
      <c r="T919" s="1203"/>
      <c r="U919" s="1203"/>
      <c r="V919" s="1203"/>
      <c r="W919" s="1203"/>
    </row>
    <row r="920" spans="1:23" ht="38.25" customHeight="1" thickBot="1">
      <c r="A920" s="181" t="s">
        <v>402</v>
      </c>
      <c r="B920" s="1522" t="s">
        <v>1049</v>
      </c>
      <c r="C920" s="1523"/>
      <c r="D920" s="1524"/>
      <c r="E920" s="410" t="s">
        <v>550</v>
      </c>
      <c r="F920" s="381" t="s">
        <v>551</v>
      </c>
      <c r="G920" s="8"/>
      <c r="H920" s="8"/>
      <c r="I920" s="8"/>
      <c r="J920" s="62"/>
      <c r="K920" s="8"/>
      <c r="L920" s="165"/>
      <c r="N920" s="1203"/>
      <c r="O920" s="1295"/>
      <c r="P920" s="1197"/>
      <c r="Q920" s="1197"/>
      <c r="R920" s="1197"/>
      <c r="S920" s="1197"/>
      <c r="T920" s="1203"/>
      <c r="U920" s="1203"/>
      <c r="V920" s="1203"/>
      <c r="W920" s="1203"/>
    </row>
    <row r="921" spans="1:23" ht="25.5" customHeight="1">
      <c r="A921" s="181" t="s">
        <v>402</v>
      </c>
      <c r="B921" s="177" t="s">
        <v>31</v>
      </c>
      <c r="C921" s="384"/>
      <c r="D921" s="384"/>
      <c r="E921" s="216">
        <v>0</v>
      </c>
      <c r="F921" s="394">
        <v>0</v>
      </c>
      <c r="G921" s="8"/>
      <c r="H921" s="8"/>
      <c r="I921" s="8"/>
      <c r="J921" s="62"/>
      <c r="K921" s="8"/>
      <c r="L921" s="165"/>
      <c r="N921" s="1203"/>
      <c r="O921" s="1295"/>
      <c r="P921" s="1197"/>
      <c r="Q921" s="1197"/>
      <c r="R921" s="1197"/>
      <c r="S921" s="1197"/>
      <c r="T921" s="1203"/>
      <c r="U921" s="1203"/>
      <c r="V921" s="1203"/>
      <c r="W921" s="1203"/>
    </row>
    <row r="922" spans="1:23" ht="12.75" customHeight="1">
      <c r="A922" s="181" t="s">
        <v>402</v>
      </c>
      <c r="B922" s="178" t="s">
        <v>29</v>
      </c>
      <c r="C922" s="384"/>
      <c r="D922" s="384"/>
      <c r="E922" s="216">
        <v>0</v>
      </c>
      <c r="F922" s="394">
        <v>0</v>
      </c>
      <c r="G922" s="8"/>
      <c r="H922" s="8"/>
      <c r="I922" s="8"/>
      <c r="J922" s="62"/>
      <c r="K922" s="8"/>
      <c r="L922" s="165"/>
      <c r="N922" s="1203"/>
      <c r="O922" s="1295"/>
      <c r="P922" s="1197"/>
      <c r="Q922" s="1197"/>
      <c r="R922" s="1197"/>
      <c r="S922" s="1197"/>
      <c r="T922" s="1203"/>
      <c r="U922" s="1203"/>
      <c r="V922" s="1203"/>
      <c r="W922" s="1203"/>
    </row>
    <row r="923" spans="1:23" ht="12.75" customHeight="1">
      <c r="A923" s="181" t="s">
        <v>402</v>
      </c>
      <c r="B923" s="177" t="s">
        <v>1024</v>
      </c>
      <c r="C923" s="384"/>
      <c r="D923" s="384"/>
      <c r="E923" s="216">
        <v>0</v>
      </c>
      <c r="F923" s="394">
        <v>0</v>
      </c>
      <c r="G923" s="8"/>
      <c r="H923" s="8"/>
      <c r="I923" s="8"/>
      <c r="J923" s="62"/>
      <c r="K923" s="8"/>
      <c r="L923" s="165"/>
      <c r="N923" s="1203"/>
      <c r="O923" s="1295"/>
      <c r="P923" s="1197"/>
      <c r="Q923" s="1197"/>
      <c r="R923" s="1197"/>
      <c r="S923" s="1197"/>
      <c r="T923" s="1203"/>
      <c r="U923" s="1203"/>
      <c r="V923" s="1203"/>
      <c r="W923" s="1203"/>
    </row>
    <row r="924" spans="1:23" ht="12.75" customHeight="1">
      <c r="A924" s="181" t="s">
        <v>402</v>
      </c>
      <c r="B924" s="177" t="s">
        <v>1009</v>
      </c>
      <c r="C924" s="384"/>
      <c r="D924" s="384"/>
      <c r="E924" s="216">
        <v>0</v>
      </c>
      <c r="F924" s="394">
        <v>0</v>
      </c>
      <c r="G924" s="8"/>
      <c r="H924" s="8"/>
      <c r="I924" s="8"/>
      <c r="J924" s="62"/>
      <c r="K924" s="8"/>
      <c r="L924" s="165"/>
      <c r="N924" s="1203"/>
      <c r="O924" s="1295"/>
      <c r="P924" s="1197"/>
      <c r="Q924" s="1197"/>
      <c r="R924" s="1197"/>
      <c r="S924" s="1197"/>
      <c r="T924" s="1203"/>
      <c r="U924" s="1203"/>
      <c r="V924" s="1203"/>
      <c r="W924" s="1203"/>
    </row>
    <row r="925" spans="1:23" s="1048" customFormat="1" ht="12.75" customHeight="1">
      <c r="A925" s="1049" t="s">
        <v>402</v>
      </c>
      <c r="B925" s="177" t="s">
        <v>1316</v>
      </c>
      <c r="C925" s="1193"/>
      <c r="D925" s="1193"/>
      <c r="E925" s="216">
        <v>0</v>
      </c>
      <c r="F925" s="394">
        <v>0</v>
      </c>
      <c r="J925" s="62"/>
      <c r="L925" s="165"/>
      <c r="N925" s="1203"/>
      <c r="O925" s="1295"/>
      <c r="P925" s="1197"/>
      <c r="Q925" s="1197"/>
      <c r="R925" s="1197"/>
      <c r="S925" s="1197"/>
      <c r="T925" s="1203"/>
      <c r="U925" s="1203"/>
      <c r="V925" s="1203"/>
      <c r="W925" s="1203"/>
    </row>
    <row r="926" spans="1:23" ht="12.75" customHeight="1">
      <c r="A926" s="181" t="s">
        <v>402</v>
      </c>
      <c r="B926" s="177" t="s">
        <v>1025</v>
      </c>
      <c r="C926" s="384"/>
      <c r="D926" s="384"/>
      <c r="E926" s="216">
        <v>0</v>
      </c>
      <c r="F926" s="394">
        <v>0</v>
      </c>
      <c r="G926" s="8"/>
      <c r="H926" s="8"/>
      <c r="I926" s="8"/>
      <c r="J926" s="62"/>
      <c r="K926" s="8"/>
      <c r="L926" s="165"/>
      <c r="N926" s="1203"/>
      <c r="O926" s="1295"/>
      <c r="P926" s="1197"/>
      <c r="Q926" s="1197"/>
      <c r="R926" s="1197"/>
      <c r="S926" s="1197"/>
      <c r="T926" s="1203"/>
      <c r="U926" s="1203"/>
      <c r="V926" s="1203"/>
      <c r="W926" s="1203"/>
    </row>
    <row r="927" spans="1:23" ht="12.75" customHeight="1">
      <c r="A927" s="181" t="s">
        <v>402</v>
      </c>
      <c r="B927" s="395" t="s">
        <v>30</v>
      </c>
      <c r="C927" s="86"/>
      <c r="D927" s="164"/>
      <c r="E927" s="351">
        <f>E921+E922-E923-E924-E925-E926</f>
        <v>0</v>
      </c>
      <c r="F927" s="351">
        <f>F921+F922-F923-F924-F925-F926</f>
        <v>0</v>
      </c>
      <c r="G927" s="8"/>
      <c r="H927" s="8"/>
      <c r="I927" s="8"/>
      <c r="J927" s="62"/>
      <c r="K927" s="8"/>
      <c r="L927" s="165"/>
      <c r="N927" s="1203"/>
      <c r="O927" s="1203"/>
      <c r="P927" s="1203"/>
      <c r="Q927" s="1203"/>
      <c r="R927" s="1203"/>
      <c r="S927" s="1203"/>
      <c r="T927" s="1203"/>
      <c r="U927" s="1203"/>
      <c r="V927" s="1203"/>
      <c r="W927" s="1203"/>
    </row>
    <row r="928" spans="1:23" ht="12.75" customHeight="1" thickBot="1">
      <c r="A928" s="181" t="s">
        <v>402</v>
      </c>
      <c r="B928" s="396" t="s">
        <v>1026</v>
      </c>
      <c r="C928" s="397"/>
      <c r="D928" s="398"/>
      <c r="E928" s="399" t="e">
        <f>E923/(E921+E922-E924-E925-E927)</f>
        <v>#DIV/0!</v>
      </c>
      <c r="F928" s="400" t="e">
        <f>F923/(F921+F922-F924-F925-F927)</f>
        <v>#DIV/0!</v>
      </c>
      <c r="G928" s="8"/>
      <c r="H928" s="8"/>
      <c r="I928" s="8"/>
      <c r="J928" s="62"/>
      <c r="K928" s="8"/>
      <c r="L928" s="165"/>
      <c r="N928" s="1203"/>
      <c r="O928" s="1203"/>
      <c r="P928" s="1203"/>
      <c r="Q928" s="1203"/>
      <c r="R928" s="1203"/>
      <c r="S928" s="1203"/>
      <c r="T928" s="1203"/>
      <c r="U928" s="1203"/>
      <c r="V928" s="1203"/>
      <c r="W928" s="1203"/>
    </row>
    <row r="929" spans="1:23" ht="12.75" customHeight="1">
      <c r="A929" s="181" t="s">
        <v>402</v>
      </c>
      <c r="B929" s="20" t="s">
        <v>1526</v>
      </c>
      <c r="C929" s="28"/>
      <c r="D929" s="28"/>
      <c r="E929" s="8"/>
      <c r="F929" s="8"/>
      <c r="G929" s="8"/>
      <c r="H929" s="62"/>
      <c r="I929" s="8"/>
      <c r="J929" s="8"/>
      <c r="K929" s="8"/>
      <c r="L929" s="165"/>
      <c r="N929" s="1203"/>
      <c r="O929" s="1203"/>
      <c r="P929" s="1203"/>
      <c r="Q929" s="1203"/>
      <c r="R929" s="1203"/>
      <c r="S929" s="1203"/>
      <c r="T929" s="1203"/>
      <c r="U929" s="1203"/>
      <c r="V929" s="1203"/>
      <c r="W929" s="1203"/>
    </row>
    <row r="930" spans="1:23" s="1203" customFormat="1" ht="12.75" customHeight="1">
      <c r="A930" s="1049" t="s">
        <v>402</v>
      </c>
      <c r="B930" s="1260"/>
      <c r="C930" s="28"/>
      <c r="D930" s="28"/>
      <c r="H930" s="1201"/>
      <c r="L930" s="1239"/>
    </row>
    <row r="931" spans="1:23" s="1203" customFormat="1" ht="12.75" customHeight="1" thickBot="1">
      <c r="A931" s="1049" t="s">
        <v>402</v>
      </c>
      <c r="B931" s="1260"/>
      <c r="C931" s="28"/>
      <c r="D931" s="28"/>
      <c r="H931" s="1201"/>
      <c r="L931" s="1239"/>
    </row>
    <row r="932" spans="1:23" s="1203" customFormat="1" ht="12.75" customHeight="1">
      <c r="A932" s="1049" t="s">
        <v>402</v>
      </c>
      <c r="B932" s="1287" t="s">
        <v>1415</v>
      </c>
      <c r="C932" s="1288"/>
      <c r="D932" s="1289"/>
      <c r="E932" s="1289"/>
      <c r="F932" s="1289"/>
      <c r="H932" s="1201"/>
      <c r="L932" s="1239"/>
    </row>
    <row r="933" spans="1:23" s="1203" customFormat="1" ht="12.75" customHeight="1" thickBot="1">
      <c r="A933" s="1049" t="s">
        <v>402</v>
      </c>
      <c r="B933" s="1427" t="s">
        <v>1408</v>
      </c>
      <c r="C933" s="1428"/>
      <c r="D933" s="1429"/>
      <c r="E933" s="1290" t="s">
        <v>1409</v>
      </c>
      <c r="F933" s="1290" t="s">
        <v>1410</v>
      </c>
      <c r="H933" s="1201"/>
      <c r="L933" s="1239"/>
    </row>
    <row r="934" spans="1:23" s="1203" customFormat="1" ht="12.75" customHeight="1">
      <c r="A934" s="1049" t="s">
        <v>402</v>
      </c>
      <c r="B934" s="1430" t="s">
        <v>1411</v>
      </c>
      <c r="C934" s="1431"/>
      <c r="D934" s="1432"/>
      <c r="E934" s="1292">
        <v>0</v>
      </c>
      <c r="F934" s="1296" t="s">
        <v>676</v>
      </c>
      <c r="H934" s="1201"/>
      <c r="L934" s="1239"/>
    </row>
    <row r="935" spans="1:23" s="1203" customFormat="1" ht="12.75" customHeight="1">
      <c r="A935" s="1049" t="s">
        <v>402</v>
      </c>
      <c r="B935" s="1433" t="s">
        <v>1412</v>
      </c>
      <c r="C935" s="1434"/>
      <c r="D935" s="28"/>
      <c r="E935" s="1292">
        <v>0</v>
      </c>
      <c r="F935" s="1296" t="s">
        <v>676</v>
      </c>
      <c r="H935" s="1201"/>
      <c r="L935" s="1239"/>
    </row>
    <row r="936" spans="1:23" s="1203" customFormat="1" ht="12.75" customHeight="1">
      <c r="A936" s="1049" t="s">
        <v>402</v>
      </c>
      <c r="B936" s="1433" t="s">
        <v>1413</v>
      </c>
      <c r="C936" s="1434"/>
      <c r="D936" s="1435"/>
      <c r="E936" s="1292">
        <v>0</v>
      </c>
      <c r="F936" s="1293">
        <v>0</v>
      </c>
      <c r="H936" s="1201"/>
      <c r="L936" s="1239"/>
    </row>
    <row r="937" spans="1:23" s="1203" customFormat="1" ht="12.75" customHeight="1">
      <c r="A937" s="1049" t="s">
        <v>402</v>
      </c>
      <c r="B937" s="1291" t="s">
        <v>1009</v>
      </c>
      <c r="C937" s="28"/>
      <c r="D937" s="28"/>
      <c r="E937" s="1292">
        <v>0</v>
      </c>
      <c r="F937" s="1293" t="s">
        <v>676</v>
      </c>
      <c r="H937" s="1201"/>
      <c r="L937" s="1239"/>
      <c r="N937" s="1203" t="s">
        <v>167</v>
      </c>
      <c r="O937" s="1295"/>
      <c r="P937" s="1197"/>
      <c r="Q937" s="1197"/>
      <c r="R937" s="1197"/>
      <c r="S937" s="1197"/>
    </row>
    <row r="938" spans="1:23" s="1203" customFormat="1" ht="12.75" customHeight="1" thickBot="1">
      <c r="A938" s="1049" t="s">
        <v>402</v>
      </c>
      <c r="B938" s="1436" t="s">
        <v>1407</v>
      </c>
      <c r="C938" s="1437"/>
      <c r="D938" s="1438"/>
      <c r="E938" s="1292">
        <v>0</v>
      </c>
      <c r="F938" s="1293" t="s">
        <v>676</v>
      </c>
      <c r="H938" s="1201"/>
      <c r="L938" s="1239"/>
      <c r="O938" s="1295"/>
      <c r="P938" s="1197"/>
      <c r="Q938" s="1197"/>
      <c r="R938" s="1197"/>
      <c r="S938" s="1197"/>
    </row>
    <row r="939" spans="1:23" s="1203" customFormat="1" ht="12.75" customHeight="1" thickBot="1">
      <c r="A939" s="1049" t="s">
        <v>402</v>
      </c>
      <c r="B939" s="1439" t="s">
        <v>30</v>
      </c>
      <c r="C939" s="1440"/>
      <c r="D939" s="1441"/>
      <c r="E939" s="1294">
        <f>(E934+E935)-E936-E937-E938</f>
        <v>0</v>
      </c>
      <c r="F939" s="1298" t="s">
        <v>676</v>
      </c>
      <c r="H939" s="1201"/>
      <c r="L939" s="1239"/>
      <c r="O939" s="1295"/>
      <c r="P939" s="1197"/>
      <c r="Q939" s="1197"/>
      <c r="R939" s="1197"/>
      <c r="S939" s="1197"/>
    </row>
    <row r="940" spans="1:23" s="1203" customFormat="1" ht="12.75" customHeight="1">
      <c r="A940" s="1049" t="s">
        <v>402</v>
      </c>
      <c r="B940" s="1260" t="s">
        <v>1526</v>
      </c>
      <c r="C940" s="1197"/>
      <c r="D940" s="1197"/>
      <c r="E940" s="1197"/>
      <c r="F940" s="1197"/>
      <c r="H940" s="1201"/>
      <c r="L940" s="1239"/>
      <c r="O940" s="1295"/>
      <c r="P940" s="1197"/>
      <c r="Q940" s="1197"/>
      <c r="R940" s="1197"/>
      <c r="S940" s="1197"/>
    </row>
    <row r="941" spans="1:23" s="1203" customFormat="1" ht="12.75" customHeight="1">
      <c r="A941" s="1049" t="s">
        <v>402</v>
      </c>
      <c r="B941" s="1260" t="s">
        <v>1414</v>
      </c>
      <c r="C941" s="1197"/>
      <c r="D941" s="1197"/>
      <c r="E941" s="1197"/>
      <c r="F941" s="1197"/>
      <c r="H941" s="1201"/>
      <c r="L941" s="1239"/>
      <c r="O941" s="1295"/>
      <c r="P941" s="1197"/>
      <c r="Q941" s="1197"/>
      <c r="R941" s="1197"/>
      <c r="S941" s="1197"/>
    </row>
    <row r="942" spans="1:23" s="1203" customFormat="1" ht="12.75" customHeight="1">
      <c r="A942" s="1049" t="s">
        <v>402</v>
      </c>
      <c r="C942" s="1197"/>
      <c r="D942" s="1197"/>
      <c r="E942" s="1197"/>
      <c r="F942" s="1197"/>
      <c r="H942" s="1201"/>
      <c r="L942" s="1239"/>
      <c r="O942" s="1295"/>
      <c r="P942" s="1197"/>
      <c r="Q942" s="1197"/>
      <c r="R942" s="1197"/>
      <c r="S942" s="1197"/>
    </row>
    <row r="943" spans="1:23" ht="12.75" customHeight="1" thickBot="1">
      <c r="A943" s="181" t="s">
        <v>402</v>
      </c>
      <c r="B943" s="8"/>
      <c r="C943" s="8"/>
      <c r="D943" s="8"/>
      <c r="E943" s="8"/>
      <c r="F943" s="8"/>
      <c r="G943" s="8"/>
      <c r="H943" s="62"/>
      <c r="I943" s="8"/>
      <c r="J943" s="8"/>
      <c r="K943" s="8"/>
      <c r="L943" s="8"/>
    </row>
    <row r="944" spans="1:23" ht="12.75" customHeight="1">
      <c r="A944" s="181" t="s">
        <v>402</v>
      </c>
      <c r="B944" s="388" t="s">
        <v>1052</v>
      </c>
      <c r="C944" s="389"/>
      <c r="D944" s="389"/>
      <c r="E944" s="389"/>
      <c r="F944" s="389"/>
      <c r="G944" s="389"/>
      <c r="H944" s="389"/>
      <c r="I944" s="389"/>
      <c r="J944" s="1190"/>
      <c r="K944" s="1190"/>
      <c r="L944" s="8"/>
    </row>
    <row r="945" spans="1:12" ht="38.25" customHeight="1" thickBot="1">
      <c r="A945" s="181" t="s">
        <v>402</v>
      </c>
      <c r="B945" s="411" t="s">
        <v>1051</v>
      </c>
      <c r="C945" s="380"/>
      <c r="D945" s="380"/>
      <c r="E945" s="380"/>
      <c r="F945" s="380"/>
      <c r="G945" s="380"/>
      <c r="H945" s="380"/>
      <c r="I945" s="1177"/>
      <c r="J945" s="1191" t="s">
        <v>550</v>
      </c>
      <c r="K945" s="1191" t="s">
        <v>551</v>
      </c>
      <c r="L945" s="8"/>
    </row>
    <row r="946" spans="1:12" ht="12.75" customHeight="1">
      <c r="A946" s="181" t="s">
        <v>402</v>
      </c>
      <c r="B946" s="1186" t="s">
        <v>1027</v>
      </c>
      <c r="C946" s="1187"/>
      <c r="D946" s="1182"/>
      <c r="E946" s="1182"/>
      <c r="F946" s="1182"/>
      <c r="G946" s="1182"/>
      <c r="H946" s="1182"/>
      <c r="I946" s="1182"/>
      <c r="J946" s="308">
        <v>0</v>
      </c>
      <c r="K946" s="308">
        <v>0</v>
      </c>
      <c r="L946" s="8"/>
    </row>
    <row r="947" spans="1:12" ht="12.75" customHeight="1">
      <c r="A947" s="181" t="s">
        <v>402</v>
      </c>
      <c r="B947" s="402" t="s">
        <v>1028</v>
      </c>
      <c r="C947" s="383"/>
      <c r="D947" s="1178"/>
      <c r="E947" s="1178"/>
      <c r="F947" s="1178"/>
      <c r="G947" s="1178"/>
      <c r="H947" s="1178"/>
      <c r="I947" s="1178"/>
      <c r="J947" s="307">
        <v>0</v>
      </c>
      <c r="K947" s="307">
        <v>0</v>
      </c>
      <c r="L947" s="8"/>
    </row>
    <row r="948" spans="1:12" ht="12.75" customHeight="1">
      <c r="A948" s="181" t="s">
        <v>402</v>
      </c>
      <c r="B948" s="402" t="s">
        <v>1029</v>
      </c>
      <c r="C948" s="383"/>
      <c r="D948" s="1178"/>
      <c r="E948" s="1178"/>
      <c r="F948" s="1178"/>
      <c r="G948" s="1178"/>
      <c r="H948" s="1178"/>
      <c r="I948" s="1178"/>
      <c r="J948" s="307">
        <v>0</v>
      </c>
      <c r="K948" s="307">
        <v>0</v>
      </c>
      <c r="L948" s="8"/>
    </row>
    <row r="949" spans="1:12" ht="12.75" customHeight="1" thickBot="1">
      <c r="A949" s="181" t="s">
        <v>402</v>
      </c>
      <c r="B949" s="407" t="s">
        <v>1030</v>
      </c>
      <c r="C949" s="408"/>
      <c r="D949" s="408"/>
      <c r="E949" s="408"/>
      <c r="F949" s="408"/>
      <c r="G949" s="408"/>
      <c r="H949" s="408"/>
      <c r="I949" s="408"/>
      <c r="J949" s="1188">
        <v>0</v>
      </c>
      <c r="K949" s="1188">
        <v>0</v>
      </c>
      <c r="L949" s="8"/>
    </row>
    <row r="950" spans="1:12" ht="12.75" customHeight="1" thickBot="1">
      <c r="A950" s="181" t="s">
        <v>402</v>
      </c>
      <c r="B950" s="1183" t="s">
        <v>1031</v>
      </c>
      <c r="C950" s="1184"/>
      <c r="D950" s="1185"/>
      <c r="E950" s="438"/>
      <c r="F950" s="438"/>
      <c r="G950" s="438"/>
      <c r="H950" s="438"/>
      <c r="I950" s="438"/>
      <c r="J950" s="1189">
        <f>J947+J949</f>
        <v>0</v>
      </c>
      <c r="K950" s="1192">
        <f>K947+K949</f>
        <v>0</v>
      </c>
      <c r="L950" s="8"/>
    </row>
    <row r="951" spans="1:12" ht="12.75" customHeight="1">
      <c r="A951" s="181" t="s">
        <v>402</v>
      </c>
      <c r="B951" s="1181" t="s">
        <v>1032</v>
      </c>
      <c r="C951" s="1182"/>
      <c r="D951" s="1182"/>
      <c r="E951" s="1182"/>
      <c r="F951" s="1182"/>
      <c r="G951" s="1182"/>
      <c r="H951" s="1182"/>
      <c r="I951" s="1182"/>
      <c r="J951" s="308">
        <v>0</v>
      </c>
      <c r="K951" s="308">
        <v>0</v>
      </c>
      <c r="L951" s="8"/>
    </row>
    <row r="952" spans="1:12" s="1203" customFormat="1" ht="12.75" customHeight="1">
      <c r="A952" s="1049" t="s">
        <v>402</v>
      </c>
      <c r="B952" s="177" t="s">
        <v>1314</v>
      </c>
      <c r="C952" s="1195"/>
      <c r="D952" s="1195"/>
      <c r="E952" s="1195"/>
      <c r="F952" s="1195"/>
      <c r="G952" s="1195"/>
      <c r="H952" s="1195"/>
      <c r="I952" s="1195"/>
      <c r="J952" s="307">
        <v>0</v>
      </c>
      <c r="K952" s="307">
        <v>0</v>
      </c>
    </row>
    <row r="953" spans="1:12" ht="12.75" customHeight="1" thickBot="1">
      <c r="A953" s="181" t="s">
        <v>402</v>
      </c>
      <c r="B953" s="407" t="s">
        <v>1033</v>
      </c>
      <c r="C953" s="408"/>
      <c r="D953" s="408"/>
      <c r="E953" s="408"/>
      <c r="F953" s="408"/>
      <c r="G953" s="408"/>
      <c r="H953" s="408"/>
      <c r="I953" s="408"/>
      <c r="J953" s="1188">
        <v>0</v>
      </c>
      <c r="K953" s="1188">
        <v>0</v>
      </c>
      <c r="L953" s="8"/>
    </row>
    <row r="954" spans="1:12" ht="12.75" customHeight="1">
      <c r="A954" s="181" t="s">
        <v>402</v>
      </c>
      <c r="B954" s="20" t="s">
        <v>1526</v>
      </c>
      <c r="C954" s="88"/>
      <c r="D954" s="88"/>
      <c r="E954" s="88"/>
      <c r="F954" s="88"/>
      <c r="G954" s="88"/>
      <c r="H954" s="88"/>
      <c r="I954" s="88"/>
      <c r="J954" s="43"/>
      <c r="K954" s="62"/>
      <c r="L954" s="8"/>
    </row>
    <row r="955" spans="1:12" ht="12.75" customHeight="1">
      <c r="A955" s="181" t="s">
        <v>402</v>
      </c>
      <c r="B955" s="27" t="s">
        <v>1034</v>
      </c>
      <c r="C955" s="219"/>
      <c r="D955" s="219"/>
      <c r="E955" s="8"/>
      <c r="F955" s="8"/>
      <c r="G955" s="8"/>
      <c r="H955" s="62"/>
      <c r="I955" s="8"/>
      <c r="J955" s="8"/>
      <c r="K955" s="8"/>
      <c r="L955" s="8"/>
    </row>
    <row r="956" spans="1:12" ht="12.75" customHeight="1">
      <c r="A956" s="181" t="s">
        <v>402</v>
      </c>
      <c r="B956" s="27" t="s">
        <v>1035</v>
      </c>
      <c r="C956" s="219"/>
      <c r="D956" s="219"/>
      <c r="E956" s="8"/>
      <c r="F956" s="8"/>
      <c r="G956" s="8"/>
      <c r="H956" s="62"/>
      <c r="I956" s="8"/>
      <c r="J956" s="8"/>
      <c r="K956" s="8"/>
      <c r="L956" s="8"/>
    </row>
    <row r="957" spans="1:12" ht="12.75" customHeight="1">
      <c r="A957" s="181" t="s">
        <v>402</v>
      </c>
      <c r="B957" s="27" t="s">
        <v>1036</v>
      </c>
      <c r="C957" s="219"/>
      <c r="D957" s="219"/>
      <c r="E957" s="8"/>
      <c r="F957" s="8"/>
      <c r="G957" s="8"/>
      <c r="H957" s="62"/>
      <c r="I957" s="8"/>
      <c r="J957" s="8"/>
      <c r="K957" s="8"/>
      <c r="L957" s="8"/>
    </row>
    <row r="958" spans="1:12" ht="12.75" customHeight="1">
      <c r="A958" s="181" t="s">
        <v>402</v>
      </c>
      <c r="B958" s="27" t="s">
        <v>1037</v>
      </c>
      <c r="C958" s="219"/>
      <c r="D958" s="219"/>
      <c r="E958" s="8"/>
      <c r="F958" s="8"/>
      <c r="G958" s="8"/>
      <c r="H958" s="62"/>
      <c r="I958" s="8"/>
      <c r="J958" s="8"/>
      <c r="K958" s="8"/>
      <c r="L958" s="8"/>
    </row>
    <row r="959" spans="1:12" ht="12.75" customHeight="1">
      <c r="A959" s="181" t="s">
        <v>402</v>
      </c>
      <c r="B959" s="27" t="s">
        <v>552</v>
      </c>
      <c r="C959" s="219"/>
      <c r="D959" s="219"/>
      <c r="E959" s="8"/>
      <c r="F959" s="8"/>
      <c r="G959" s="8"/>
      <c r="H959" s="62"/>
      <c r="I959" s="8"/>
      <c r="J959" s="8"/>
      <c r="K959" s="8"/>
      <c r="L959" s="8"/>
    </row>
    <row r="960" spans="1:12" ht="12.75" customHeight="1" thickBot="1">
      <c r="A960" s="181" t="s">
        <v>402</v>
      </c>
      <c r="B960" s="853"/>
      <c r="C960" s="885"/>
      <c r="D960" s="885"/>
      <c r="H960" s="477"/>
    </row>
    <row r="961" spans="1:13" ht="12.75" customHeight="1">
      <c r="A961" s="181" t="s">
        <v>402</v>
      </c>
      <c r="B961" s="886" t="s">
        <v>1188</v>
      </c>
      <c r="C961" s="887"/>
      <c r="D961" s="887"/>
      <c r="E961" s="887"/>
      <c r="F961" s="887"/>
      <c r="G961" s="887"/>
      <c r="H961" s="887"/>
      <c r="I961" s="888"/>
      <c r="J961" s="889"/>
      <c r="K961" s="890"/>
    </row>
    <row r="962" spans="1:13" ht="39" customHeight="1" thickBot="1">
      <c r="A962" s="181" t="s">
        <v>402</v>
      </c>
      <c r="B962" s="891" t="s">
        <v>1445</v>
      </c>
      <c r="C962" s="892"/>
      <c r="D962" s="892"/>
      <c r="E962" s="892"/>
      <c r="F962" s="892"/>
      <c r="G962" s="892"/>
      <c r="H962" s="892"/>
      <c r="I962" s="893"/>
      <c r="J962" s="894" t="s">
        <v>550</v>
      </c>
      <c r="K962" s="895" t="s">
        <v>551</v>
      </c>
    </row>
    <row r="963" spans="1:13" ht="12.75" customHeight="1">
      <c r="A963" s="181" t="s">
        <v>402</v>
      </c>
      <c r="B963" s="896" t="s">
        <v>1190</v>
      </c>
      <c r="C963" s="897"/>
      <c r="D963" s="897"/>
      <c r="E963" s="897"/>
      <c r="F963" s="897"/>
      <c r="G963" s="897"/>
      <c r="H963" s="897"/>
      <c r="I963" s="897"/>
      <c r="J963" s="898">
        <v>0</v>
      </c>
      <c r="K963" s="899">
        <v>0</v>
      </c>
    </row>
    <row r="964" spans="1:13" ht="12.75" customHeight="1" thickBot="1">
      <c r="A964" s="181" t="s">
        <v>402</v>
      </c>
      <c r="B964" s="900" t="s">
        <v>1189</v>
      </c>
      <c r="C964" s="901"/>
      <c r="D964" s="901"/>
      <c r="E964" s="901"/>
      <c r="F964" s="901"/>
      <c r="G964" s="901"/>
      <c r="H964" s="901"/>
      <c r="I964" s="901"/>
      <c r="J964" s="902">
        <v>0</v>
      </c>
      <c r="K964" s="903">
        <v>0</v>
      </c>
    </row>
    <row r="965" spans="1:13" ht="12.75" customHeight="1">
      <c r="A965" s="181" t="s">
        <v>402</v>
      </c>
      <c r="B965" s="20" t="s">
        <v>1526</v>
      </c>
      <c r="C965" s="457"/>
      <c r="D965" s="457"/>
      <c r="E965" s="457"/>
      <c r="F965" s="457"/>
      <c r="G965" s="457"/>
      <c r="H965" s="457"/>
      <c r="I965" s="457"/>
      <c r="J965" s="904"/>
      <c r="K965" s="456"/>
    </row>
    <row r="966" spans="1:13" s="1203" customFormat="1" ht="12.75" customHeight="1">
      <c r="A966" s="1049" t="s">
        <v>402</v>
      </c>
      <c r="B966" s="1201" t="s">
        <v>1446</v>
      </c>
      <c r="C966" s="457"/>
      <c r="D966" s="457"/>
      <c r="E966" s="457"/>
      <c r="F966" s="457"/>
      <c r="G966" s="457"/>
      <c r="H966" s="457"/>
      <c r="I966" s="457"/>
      <c r="J966" s="904"/>
      <c r="K966" s="456"/>
      <c r="L966" s="1119"/>
    </row>
    <row r="967" spans="1:13" ht="12.75" customHeight="1" thickBot="1">
      <c r="A967" s="181" t="s">
        <v>402</v>
      </c>
      <c r="B967" s="298"/>
      <c r="C967" s="219"/>
      <c r="D967" s="219"/>
      <c r="E967" s="8"/>
      <c r="F967" s="8"/>
      <c r="G967" s="8"/>
      <c r="H967" s="62"/>
      <c r="I967" s="8"/>
      <c r="J967" s="8"/>
      <c r="K967" s="8"/>
      <c r="L967" s="8"/>
    </row>
    <row r="968" spans="1:13" ht="12.75" customHeight="1">
      <c r="A968" s="181" t="s">
        <v>402</v>
      </c>
      <c r="B968" s="388" t="s">
        <v>1055</v>
      </c>
      <c r="C968" s="389"/>
      <c r="D968" s="389"/>
      <c r="E968" s="389"/>
      <c r="F968" s="389"/>
      <c r="G968" s="389"/>
      <c r="H968" s="390"/>
      <c r="I968" s="392"/>
      <c r="J968" s="219"/>
      <c r="K968" s="8"/>
      <c r="L968" s="8"/>
    </row>
    <row r="969" spans="1:13" ht="12.75" customHeight="1">
      <c r="A969" s="181" t="s">
        <v>402</v>
      </c>
      <c r="B969" s="401" t="s">
        <v>1054</v>
      </c>
      <c r="C969" s="378"/>
      <c r="D969" s="378"/>
      <c r="E969" s="378"/>
      <c r="F969" s="378"/>
      <c r="G969" s="378"/>
      <c r="H969" s="379"/>
      <c r="I969" s="413" t="s">
        <v>389</v>
      </c>
      <c r="J969" s="219"/>
      <c r="K969" s="8"/>
      <c r="L969" s="8"/>
    </row>
    <row r="970" spans="1:13" ht="12.75" customHeight="1">
      <c r="A970" s="181" t="s">
        <v>402</v>
      </c>
      <c r="B970" s="376" t="s">
        <v>1038</v>
      </c>
      <c r="C970" s="120"/>
      <c r="D970" s="120"/>
      <c r="E970" s="120"/>
      <c r="F970" s="120"/>
      <c r="G970" s="120"/>
      <c r="H970" s="221"/>
      <c r="I970" s="414">
        <v>0</v>
      </c>
      <c r="J970" s="219"/>
      <c r="K970" s="8"/>
      <c r="L970" s="8"/>
    </row>
    <row r="971" spans="1:13" ht="12.75" customHeight="1">
      <c r="A971" s="181" t="s">
        <v>402</v>
      </c>
      <c r="B971" s="177" t="s">
        <v>1039</v>
      </c>
      <c r="C971" s="384"/>
      <c r="D971" s="384"/>
      <c r="E971" s="384"/>
      <c r="F971" s="384"/>
      <c r="G971" s="384"/>
      <c r="H971" s="385"/>
      <c r="I971" s="394">
        <v>0</v>
      </c>
      <c r="J971" s="219"/>
      <c r="K971" s="8"/>
      <c r="L971" s="8"/>
    </row>
    <row r="972" spans="1:13" ht="12.75" customHeight="1">
      <c r="A972" s="181" t="s">
        <v>402</v>
      </c>
      <c r="B972" s="177" t="s">
        <v>320</v>
      </c>
      <c r="C972" s="384"/>
      <c r="D972" s="384"/>
      <c r="E972" s="384"/>
      <c r="F972" s="384"/>
      <c r="G972" s="384"/>
      <c r="H972" s="385"/>
      <c r="I972" s="394">
        <v>0</v>
      </c>
      <c r="J972" s="219"/>
      <c r="K972" s="8"/>
      <c r="L972" s="8"/>
    </row>
    <row r="973" spans="1:13" ht="12.75" customHeight="1">
      <c r="A973" s="181" t="s">
        <v>402</v>
      </c>
      <c r="B973" s="177" t="s">
        <v>1040</v>
      </c>
      <c r="C973" s="384"/>
      <c r="D973" s="384"/>
      <c r="E973" s="384"/>
      <c r="F973" s="384"/>
      <c r="G973" s="384"/>
      <c r="H973" s="385"/>
      <c r="I973" s="394">
        <v>0</v>
      </c>
      <c r="J973" s="219"/>
      <c r="K973" s="8"/>
      <c r="L973" s="8"/>
    </row>
    <row r="974" spans="1:13" ht="12.75" customHeight="1">
      <c r="A974" s="181" t="s">
        <v>402</v>
      </c>
      <c r="B974" s="177" t="s">
        <v>321</v>
      </c>
      <c r="C974" s="384"/>
      <c r="D974" s="384"/>
      <c r="E974" s="384"/>
      <c r="F974" s="384"/>
      <c r="G974" s="384"/>
      <c r="H974" s="385"/>
      <c r="I974" s="394">
        <v>0</v>
      </c>
      <c r="J974" s="219"/>
      <c r="K974" s="8"/>
      <c r="L974" s="8"/>
    </row>
    <row r="975" spans="1:13" ht="12.75" customHeight="1">
      <c r="A975" s="181" t="s">
        <v>402</v>
      </c>
      <c r="B975" s="1533" t="s">
        <v>1044</v>
      </c>
      <c r="C975" s="1534"/>
      <c r="D975" s="1534"/>
      <c r="E975" s="1534"/>
      <c r="F975" s="1534"/>
      <c r="G975" s="1534"/>
      <c r="H975" s="1535"/>
      <c r="I975" s="394">
        <v>0</v>
      </c>
      <c r="J975" s="219"/>
      <c r="K975" s="8"/>
      <c r="L975" s="8"/>
    </row>
    <row r="976" spans="1:13" ht="12.75" customHeight="1">
      <c r="A976" s="181" t="s">
        <v>402</v>
      </c>
      <c r="B976" s="177" t="s">
        <v>1045</v>
      </c>
      <c r="C976" s="384"/>
      <c r="D976" s="384"/>
      <c r="E976" s="384"/>
      <c r="F976" s="384"/>
      <c r="G976" s="384"/>
      <c r="H976" s="385"/>
      <c r="I976" s="394">
        <v>0</v>
      </c>
      <c r="J976" s="219"/>
      <c r="K976" s="8"/>
      <c r="L976" s="8"/>
      <c r="M976" s="8" t="s">
        <v>167</v>
      </c>
    </row>
    <row r="977" spans="1:12" ht="12.75" customHeight="1">
      <c r="A977" s="181" t="s">
        <v>402</v>
      </c>
      <c r="B977" s="403" t="s">
        <v>1046</v>
      </c>
      <c r="C977" s="217"/>
      <c r="D977" s="217"/>
      <c r="E977" s="217"/>
      <c r="F977" s="217"/>
      <c r="G977" s="217"/>
      <c r="H977" s="218"/>
      <c r="I977" s="404">
        <v>0</v>
      </c>
      <c r="J977" s="219"/>
      <c r="K977" s="8"/>
      <c r="L977" s="8"/>
    </row>
    <row r="978" spans="1:12" ht="12.75" customHeight="1" thickBot="1">
      <c r="A978" s="181" t="s">
        <v>402</v>
      </c>
      <c r="B978" s="415" t="s">
        <v>1047</v>
      </c>
      <c r="C978" s="416"/>
      <c r="D978" s="377"/>
      <c r="E978" s="416"/>
      <c r="F978" s="416"/>
      <c r="G978" s="416"/>
      <c r="H978" s="417"/>
      <c r="I978" s="418">
        <f>SUM(I971:I977)</f>
        <v>0</v>
      </c>
      <c r="J978" s="8"/>
      <c r="K978" s="8"/>
      <c r="L978" s="8"/>
    </row>
    <row r="979" spans="1:12" ht="12.75" customHeight="1">
      <c r="A979" s="181" t="s">
        <v>402</v>
      </c>
      <c r="B979" s="20" t="s">
        <v>1526</v>
      </c>
      <c r="C979" s="219"/>
      <c r="D979" s="219"/>
      <c r="E979" s="8"/>
      <c r="F979" s="8"/>
      <c r="G979" s="8"/>
      <c r="H979" s="62"/>
      <c r="I979" s="8"/>
      <c r="J979" s="8"/>
      <c r="K979" s="8"/>
      <c r="L979" s="8"/>
    </row>
    <row r="980" spans="1:12" ht="12.75" customHeight="1">
      <c r="A980" s="181" t="s">
        <v>402</v>
      </c>
      <c r="B980" s="298" t="s">
        <v>1048</v>
      </c>
      <c r="C980" s="219"/>
      <c r="D980" s="219"/>
      <c r="E980" s="8"/>
      <c r="F980" s="8"/>
      <c r="G980" s="8"/>
      <c r="H980" s="62"/>
      <c r="I980" s="8"/>
      <c r="J980" s="8"/>
      <c r="K980" s="8"/>
      <c r="L980" s="8"/>
    </row>
    <row r="981" spans="1:12" ht="12.75" customHeight="1">
      <c r="A981" s="181" t="s">
        <v>402</v>
      </c>
      <c r="B981" s="29" t="s">
        <v>233</v>
      </c>
      <c r="C981" s="8"/>
      <c r="D981" s="62"/>
      <c r="E981" s="62"/>
      <c r="F981" s="62"/>
      <c r="G981" s="62"/>
      <c r="H981" s="62"/>
      <c r="I981" s="8"/>
      <c r="J981" s="62"/>
      <c r="K981" s="8"/>
      <c r="L981" s="8"/>
    </row>
    <row r="982" spans="1:12" ht="12.75" customHeight="1">
      <c r="A982" s="181" t="s">
        <v>402</v>
      </c>
      <c r="B982" s="29" t="s">
        <v>234</v>
      </c>
      <c r="C982" s="8"/>
      <c r="D982" s="62"/>
      <c r="E982" s="62"/>
      <c r="F982" s="62"/>
      <c r="G982" s="62"/>
      <c r="H982" s="62"/>
      <c r="I982" s="8"/>
      <c r="J982" s="62"/>
      <c r="K982" s="8"/>
      <c r="L982" s="8"/>
    </row>
    <row r="983" spans="1:12" ht="12.75" customHeight="1">
      <c r="A983" s="181" t="s">
        <v>402</v>
      </c>
      <c r="B983" s="29" t="s">
        <v>859</v>
      </c>
      <c r="C983" s="8"/>
      <c r="D983" s="62"/>
      <c r="E983" s="62"/>
      <c r="F983" s="62"/>
      <c r="G983" s="62"/>
      <c r="H983" s="62"/>
      <c r="I983" s="8"/>
      <c r="J983" s="62"/>
      <c r="K983" s="8"/>
      <c r="L983" s="8"/>
    </row>
    <row r="984" spans="1:12" ht="13.5" customHeight="1" thickBot="1">
      <c r="A984" s="181" t="s">
        <v>402</v>
      </c>
      <c r="B984" s="8"/>
      <c r="C984" s="8"/>
      <c r="D984" s="8"/>
      <c r="E984" s="8"/>
      <c r="F984" s="8"/>
      <c r="G984" s="8"/>
      <c r="H984" s="62"/>
      <c r="I984" s="8"/>
      <c r="J984" s="8"/>
      <c r="K984" s="8"/>
      <c r="L984" s="8"/>
    </row>
    <row r="985" spans="1:12" ht="12.75">
      <c r="A985" s="8"/>
      <c r="B985" s="1078" t="s">
        <v>495</v>
      </c>
      <c r="C985" s="1074"/>
      <c r="D985" s="1074"/>
      <c r="E985" s="1074"/>
      <c r="F985" s="1075"/>
      <c r="G985" s="1073"/>
      <c r="H985" s="1079"/>
      <c r="I985" s="552"/>
      <c r="J985" s="477"/>
      <c r="K985" s="477"/>
    </row>
    <row r="986" spans="1:12" ht="12.75" customHeight="1">
      <c r="A986" s="8"/>
      <c r="B986" s="1444" t="s">
        <v>1139</v>
      </c>
      <c r="C986" s="1445"/>
      <c r="D986" s="1445"/>
      <c r="E986" s="1445"/>
      <c r="F986" s="1446"/>
      <c r="G986" s="1076" t="s">
        <v>653</v>
      </c>
      <c r="H986" s="846" t="s">
        <v>603</v>
      </c>
      <c r="I986" s="857"/>
      <c r="J986" s="477"/>
      <c r="K986" s="477"/>
    </row>
    <row r="987" spans="1:12" ht="12.75" customHeight="1">
      <c r="A987" s="8"/>
      <c r="B987" s="1444" t="s">
        <v>787</v>
      </c>
      <c r="C987" s="1445"/>
      <c r="D987" s="1445"/>
      <c r="E987" s="1445"/>
      <c r="F987" s="1446"/>
      <c r="G987" s="1076" t="s">
        <v>294</v>
      </c>
      <c r="H987" s="846" t="s">
        <v>294</v>
      </c>
      <c r="I987" s="857"/>
      <c r="J987" s="477"/>
      <c r="K987" s="477"/>
    </row>
    <row r="988" spans="1:12" ht="13.5" thickBot="1">
      <c r="A988" s="8"/>
      <c r="B988" s="1447"/>
      <c r="C988" s="1448"/>
      <c r="D988" s="1448"/>
      <c r="E988" s="1448"/>
      <c r="F988" s="1449"/>
      <c r="G988" s="1077" t="s">
        <v>1140</v>
      </c>
      <c r="H988" s="1080" t="s">
        <v>1140</v>
      </c>
      <c r="I988" s="857"/>
      <c r="J988" s="477"/>
      <c r="K988" s="477"/>
    </row>
    <row r="989" spans="1:12" ht="12.75">
      <c r="A989" s="8"/>
      <c r="B989" s="582" t="s">
        <v>789</v>
      </c>
      <c r="C989" s="524"/>
      <c r="D989" s="524"/>
      <c r="E989" s="524"/>
      <c r="F989" s="524"/>
      <c r="G989" s="1138">
        <v>0</v>
      </c>
      <c r="H989" s="1139">
        <v>0</v>
      </c>
      <c r="I989" s="557"/>
      <c r="J989" s="477"/>
      <c r="K989" s="477"/>
    </row>
    <row r="990" spans="1:12" ht="12.75">
      <c r="A990" s="8"/>
      <c r="B990" s="496" t="s">
        <v>788</v>
      </c>
      <c r="C990" s="477"/>
      <c r="D990" s="477"/>
      <c r="E990" s="477"/>
      <c r="F990" s="477"/>
      <c r="G990" s="1140" t="s">
        <v>1141</v>
      </c>
      <c r="H990" s="1139">
        <v>0</v>
      </c>
      <c r="I990" s="557"/>
      <c r="J990" s="477"/>
      <c r="K990" s="477"/>
    </row>
    <row r="991" spans="1:12" ht="12.75">
      <c r="A991" s="8"/>
      <c r="B991" s="496" t="s">
        <v>1200</v>
      </c>
      <c r="C991" s="477"/>
      <c r="D991" s="477"/>
      <c r="E991" s="477"/>
      <c r="F991" s="477"/>
      <c r="G991" s="1138">
        <v>0</v>
      </c>
      <c r="H991" s="1139">
        <v>0</v>
      </c>
      <c r="I991" s="557"/>
      <c r="J991" s="477"/>
      <c r="K991" s="477"/>
    </row>
    <row r="992" spans="1:12" ht="12.75">
      <c r="A992" s="8"/>
      <c r="B992" s="496" t="s">
        <v>1142</v>
      </c>
      <c r="C992" s="477"/>
      <c r="D992" s="477"/>
      <c r="E992" s="477"/>
      <c r="F992" s="477"/>
      <c r="G992" s="1138">
        <v>0</v>
      </c>
      <c r="H992" s="1139">
        <v>0</v>
      </c>
      <c r="I992" s="557"/>
      <c r="J992" s="477"/>
      <c r="K992" s="477"/>
    </row>
    <row r="993" spans="1:11" ht="13.5" thickBot="1">
      <c r="A993" s="8"/>
      <c r="B993" s="608" t="s">
        <v>554</v>
      </c>
      <c r="C993" s="500"/>
      <c r="D993" s="500"/>
      <c r="E993" s="500"/>
      <c r="F993" s="500"/>
      <c r="G993" s="1141" t="s">
        <v>1141</v>
      </c>
      <c r="H993" s="1142">
        <v>0</v>
      </c>
      <c r="I993" s="557"/>
      <c r="J993" s="477"/>
      <c r="K993" s="477"/>
    </row>
    <row r="994" spans="1:11" ht="12.75">
      <c r="A994" s="8"/>
      <c r="B994" s="840" t="s">
        <v>1526</v>
      </c>
      <c r="C994" s="516"/>
      <c r="D994" s="516"/>
      <c r="E994" s="516"/>
      <c r="F994" s="516"/>
      <c r="G994" s="516"/>
      <c r="H994" s="516"/>
      <c r="I994" s="477"/>
      <c r="J994" s="477"/>
      <c r="K994" s="477"/>
    </row>
    <row r="995" spans="1:11" ht="12.75">
      <c r="A995" s="8"/>
      <c r="B995" s="905" t="s">
        <v>553</v>
      </c>
      <c r="C995" s="477"/>
      <c r="D995" s="477"/>
      <c r="E995" s="477"/>
      <c r="F995" s="477"/>
      <c r="G995" s="477"/>
      <c r="H995" s="477"/>
      <c r="I995" s="477"/>
      <c r="J995" s="477"/>
      <c r="K995" s="477"/>
    </row>
    <row r="996" spans="1:11" ht="12.75">
      <c r="A996" s="8"/>
      <c r="B996" s="905" t="s">
        <v>1143</v>
      </c>
      <c r="C996" s="477"/>
      <c r="D996" s="477"/>
      <c r="E996" s="477"/>
      <c r="F996" s="477"/>
      <c r="G996" s="477"/>
      <c r="H996" s="477"/>
      <c r="I996" s="477"/>
      <c r="J996" s="477"/>
      <c r="K996" s="477"/>
    </row>
    <row r="997" spans="1:11" ht="12.75">
      <c r="A997" s="8"/>
      <c r="B997" s="905" t="s">
        <v>790</v>
      </c>
      <c r="C997" s="477"/>
      <c r="D997" s="477"/>
      <c r="E997" s="477"/>
      <c r="F997" s="477"/>
      <c r="G997" s="477"/>
      <c r="H997" s="477"/>
      <c r="I997" s="477"/>
      <c r="J997" s="477"/>
      <c r="K997" s="477"/>
    </row>
    <row r="998" spans="1:11" ht="12.75">
      <c r="A998" s="8"/>
      <c r="B998" s="905" t="s">
        <v>1504</v>
      </c>
      <c r="C998" s="477"/>
      <c r="D998" s="477"/>
      <c r="E998" s="477"/>
      <c r="F998" s="477"/>
      <c r="G998" s="477"/>
      <c r="H998" s="477"/>
      <c r="I998" s="477"/>
      <c r="J998" s="477"/>
      <c r="K998" s="477"/>
    </row>
    <row r="999" spans="1:11" ht="12.75">
      <c r="A999" s="8"/>
      <c r="B999" s="905" t="s">
        <v>101</v>
      </c>
      <c r="C999" s="477"/>
      <c r="D999" s="477"/>
      <c r="E999" s="477"/>
      <c r="F999" s="477"/>
      <c r="G999" s="477"/>
      <c r="H999" s="477"/>
      <c r="I999" s="477"/>
      <c r="J999" s="477"/>
      <c r="K999" s="477"/>
    </row>
    <row r="1000" spans="1:11" ht="12.75">
      <c r="A1000" s="8"/>
      <c r="B1000" s="905" t="s">
        <v>102</v>
      </c>
      <c r="C1000" s="477"/>
      <c r="D1000" s="477"/>
      <c r="E1000" s="477"/>
      <c r="F1000" s="477"/>
      <c r="G1000" s="477"/>
      <c r="H1000" s="477"/>
      <c r="I1000" s="477"/>
      <c r="J1000" s="477"/>
      <c r="K1000" s="477"/>
    </row>
    <row r="1001" spans="1:11" ht="13.5" thickBot="1">
      <c r="A1001" s="8"/>
      <c r="B1001" s="905"/>
      <c r="C1001" s="477"/>
      <c r="D1001" s="477"/>
      <c r="E1001" s="477"/>
      <c r="F1001" s="477"/>
      <c r="G1001" s="477"/>
      <c r="H1001" s="477"/>
      <c r="I1001" s="477"/>
      <c r="J1001" s="477"/>
      <c r="K1001" s="477"/>
    </row>
    <row r="1002" spans="1:11" ht="51.75" thickBot="1">
      <c r="A1002" s="8"/>
      <c r="B1002" s="1078" t="s">
        <v>496</v>
      </c>
      <c r="C1002" s="1074"/>
      <c r="D1002" s="1074"/>
      <c r="E1002" s="1074"/>
      <c r="F1002" s="1075"/>
      <c r="G1002" s="1075" t="s">
        <v>107</v>
      </c>
      <c r="H1002" s="1067" t="s">
        <v>108</v>
      </c>
      <c r="I1002" s="1067" t="s">
        <v>109</v>
      </c>
      <c r="J1002" s="1067"/>
      <c r="K1002" s="477"/>
    </row>
    <row r="1003" spans="1:11" ht="13.5" customHeight="1">
      <c r="A1003" s="8"/>
      <c r="B1003" s="1444" t="s">
        <v>901</v>
      </c>
      <c r="C1003" s="1445"/>
      <c r="D1003" s="1445"/>
      <c r="E1003" s="1445"/>
      <c r="F1003" s="1445"/>
      <c r="G1003" s="1079" t="s">
        <v>389</v>
      </c>
      <c r="H1003" s="1079" t="s">
        <v>389</v>
      </c>
      <c r="I1003" s="1079" t="s">
        <v>389</v>
      </c>
      <c r="J1003" s="1079"/>
      <c r="K1003" s="477"/>
    </row>
    <row r="1004" spans="1:11" ht="28.5" customHeight="1" thickBot="1">
      <c r="A1004" s="8"/>
      <c r="B1004" s="1442" t="s">
        <v>110</v>
      </c>
      <c r="C1004" s="1443"/>
      <c r="D1004" s="1443"/>
      <c r="E1004" s="1443"/>
      <c r="F1004" s="1443"/>
      <c r="G1004" s="1080" t="s">
        <v>902</v>
      </c>
      <c r="H1004" s="1080" t="s">
        <v>902</v>
      </c>
      <c r="I1004" s="1080" t="s">
        <v>902</v>
      </c>
      <c r="J1004" s="1080" t="s">
        <v>602</v>
      </c>
      <c r="K1004" s="477"/>
    </row>
    <row r="1005" spans="1:11" ht="12.75">
      <c r="A1005" s="8"/>
      <c r="B1005" s="492" t="s">
        <v>504</v>
      </c>
      <c r="C1005" s="552"/>
      <c r="D1005" s="517"/>
      <c r="E1005" s="552"/>
      <c r="F1005" s="552"/>
      <c r="G1005" s="1145" t="s">
        <v>676</v>
      </c>
      <c r="H1005" s="1144" t="s">
        <v>676</v>
      </c>
      <c r="I1005" s="1144" t="s">
        <v>676</v>
      </c>
      <c r="J1005" s="1070" t="s">
        <v>676</v>
      </c>
      <c r="K1005" s="477"/>
    </row>
    <row r="1006" spans="1:11" ht="12.75">
      <c r="A1006" s="8"/>
      <c r="B1006" s="496" t="s">
        <v>470</v>
      </c>
      <c r="C1006" s="477"/>
      <c r="D1006" s="477"/>
      <c r="E1006" s="477"/>
      <c r="F1006" s="477"/>
      <c r="G1006" s="1143">
        <v>0</v>
      </c>
      <c r="H1006" s="1143">
        <v>0</v>
      </c>
      <c r="I1006" s="1143">
        <v>0</v>
      </c>
      <c r="J1006" s="1071">
        <f>SUBTOTAL(9,G1006:I1006)</f>
        <v>0</v>
      </c>
      <c r="K1006" s="477"/>
    </row>
    <row r="1007" spans="1:11" ht="12.75">
      <c r="A1007" s="8"/>
      <c r="B1007" s="496" t="s">
        <v>471</v>
      </c>
      <c r="C1007" s="477"/>
      <c r="D1007" s="477"/>
      <c r="E1007" s="477"/>
      <c r="F1007" s="477"/>
      <c r="G1007" s="1143">
        <v>0</v>
      </c>
      <c r="H1007" s="1143">
        <v>0</v>
      </c>
      <c r="I1007" s="1143">
        <v>0</v>
      </c>
      <c r="J1007" s="1071">
        <f t="shared" ref="J1007:J1020" si="16">SUBTOTAL(9,G1007:I1007)</f>
        <v>0</v>
      </c>
      <c r="K1007" s="477"/>
    </row>
    <row r="1008" spans="1:11" ht="12.75">
      <c r="A1008" s="8"/>
      <c r="B1008" s="496" t="s">
        <v>477</v>
      </c>
      <c r="C1008" s="477"/>
      <c r="D1008" s="477"/>
      <c r="E1008" s="477"/>
      <c r="F1008" s="477"/>
      <c r="G1008" s="1143">
        <v>0</v>
      </c>
      <c r="H1008" s="1143">
        <v>0</v>
      </c>
      <c r="I1008" s="1143">
        <v>0</v>
      </c>
      <c r="J1008" s="1071">
        <f t="shared" si="16"/>
        <v>0</v>
      </c>
      <c r="K1008" s="477"/>
    </row>
    <row r="1009" spans="1:13" ht="12.75">
      <c r="A1009" s="8"/>
      <c r="B1009" s="492" t="s">
        <v>505</v>
      </c>
      <c r="C1009" s="477"/>
      <c r="D1009" s="477"/>
      <c r="E1009" s="477"/>
      <c r="F1009" s="477"/>
      <c r="G1009" s="1143" t="s">
        <v>676</v>
      </c>
      <c r="H1009" s="1143" t="s">
        <v>676</v>
      </c>
      <c r="I1009" s="1143" t="s">
        <v>676</v>
      </c>
      <c r="J1009" s="1071" t="s">
        <v>676</v>
      </c>
      <c r="K1009" s="477"/>
    </row>
    <row r="1010" spans="1:13" ht="12.75">
      <c r="A1010" s="8"/>
      <c r="B1010" s="496" t="s">
        <v>472</v>
      </c>
      <c r="C1010" s="477"/>
      <c r="D1010" s="477"/>
      <c r="E1010" s="477"/>
      <c r="F1010" s="477"/>
      <c r="G1010" s="1143">
        <v>0</v>
      </c>
      <c r="H1010" s="1143">
        <v>0</v>
      </c>
      <c r="I1010" s="1143">
        <v>0</v>
      </c>
      <c r="J1010" s="1071">
        <f t="shared" si="16"/>
        <v>0</v>
      </c>
      <c r="K1010" s="1155"/>
      <c r="L1010" s="494"/>
      <c r="M1010" s="165"/>
    </row>
    <row r="1011" spans="1:13" ht="12.75">
      <c r="A1011" s="8"/>
      <c r="B1011" s="496" t="s">
        <v>473</v>
      </c>
      <c r="C1011" s="477"/>
      <c r="D1011" s="477"/>
      <c r="E1011" s="477"/>
      <c r="F1011" s="477"/>
      <c r="G1011" s="1143">
        <v>0</v>
      </c>
      <c r="H1011" s="1143">
        <v>0</v>
      </c>
      <c r="I1011" s="1143">
        <v>0</v>
      </c>
      <c r="J1011" s="1071">
        <f t="shared" si="16"/>
        <v>0</v>
      </c>
      <c r="K1011" s="477"/>
    </row>
    <row r="1012" spans="1:13" ht="12.75">
      <c r="A1012" s="8"/>
      <c r="B1012" s="496" t="s">
        <v>474</v>
      </c>
      <c r="C1012" s="477"/>
      <c r="D1012" s="477"/>
      <c r="E1012" s="477"/>
      <c r="F1012" s="477"/>
      <c r="G1012" s="1143">
        <v>0</v>
      </c>
      <c r="H1012" s="1143">
        <v>0</v>
      </c>
      <c r="I1012" s="1143">
        <v>0</v>
      </c>
      <c r="J1012" s="1071">
        <f t="shared" si="16"/>
        <v>0</v>
      </c>
      <c r="K1012" s="477"/>
    </row>
    <row r="1013" spans="1:13" ht="12.75">
      <c r="A1013" s="8"/>
      <c r="B1013" s="496" t="s">
        <v>475</v>
      </c>
      <c r="C1013" s="477"/>
      <c r="D1013" s="477"/>
      <c r="E1013" s="477"/>
      <c r="F1013" s="477"/>
      <c r="G1013" s="1143">
        <v>0</v>
      </c>
      <c r="H1013" s="1143">
        <v>0</v>
      </c>
      <c r="I1013" s="1143">
        <v>0</v>
      </c>
      <c r="J1013" s="1071">
        <f t="shared" si="16"/>
        <v>0</v>
      </c>
      <c r="K1013" s="477"/>
    </row>
    <row r="1014" spans="1:13" ht="12.75">
      <c r="A1014" s="8"/>
      <c r="B1014" s="496" t="s">
        <v>476</v>
      </c>
      <c r="C1014" s="477"/>
      <c r="D1014" s="477"/>
      <c r="E1014" s="477"/>
      <c r="F1014" s="477"/>
      <c r="G1014" s="1143">
        <v>0</v>
      </c>
      <c r="H1014" s="1143">
        <v>0</v>
      </c>
      <c r="I1014" s="1143">
        <v>0</v>
      </c>
      <c r="J1014" s="1071">
        <f t="shared" si="16"/>
        <v>0</v>
      </c>
      <c r="K1014" s="477"/>
    </row>
    <row r="1015" spans="1:13" ht="12.75">
      <c r="A1015" s="8"/>
      <c r="B1015" s="496" t="s">
        <v>478</v>
      </c>
      <c r="C1015" s="477"/>
      <c r="D1015" s="477"/>
      <c r="E1015" s="477"/>
      <c r="F1015" s="477"/>
      <c r="G1015" s="1143">
        <v>0</v>
      </c>
      <c r="H1015" s="1143">
        <v>0</v>
      </c>
      <c r="I1015" s="1143">
        <v>0</v>
      </c>
      <c r="J1015" s="1071">
        <f t="shared" si="16"/>
        <v>0</v>
      </c>
      <c r="K1015" s="477"/>
    </row>
    <row r="1016" spans="1:13" ht="12.75">
      <c r="A1016" s="8"/>
      <c r="B1016" s="496" t="s">
        <v>1004</v>
      </c>
      <c r="C1016" s="477"/>
      <c r="D1016" s="477"/>
      <c r="E1016" s="477"/>
      <c r="F1016" s="477"/>
      <c r="G1016" s="1143">
        <v>0</v>
      </c>
      <c r="H1016" s="1143">
        <v>0</v>
      </c>
      <c r="I1016" s="1143">
        <v>0</v>
      </c>
      <c r="J1016" s="1071">
        <f t="shared" si="16"/>
        <v>0</v>
      </c>
      <c r="K1016" s="477"/>
    </row>
    <row r="1017" spans="1:13" ht="12.75">
      <c r="B1017" s="492" t="s">
        <v>506</v>
      </c>
      <c r="C1017" s="477"/>
      <c r="D1017" s="477"/>
      <c r="E1017" s="477"/>
      <c r="F1017" s="477"/>
      <c r="G1017" s="1143" t="s">
        <v>676</v>
      </c>
      <c r="H1017" s="1143" t="s">
        <v>676</v>
      </c>
      <c r="I1017" s="1143" t="s">
        <v>676</v>
      </c>
      <c r="J1017" s="1071" t="s">
        <v>676</v>
      </c>
      <c r="K1017" s="477"/>
    </row>
    <row r="1018" spans="1:13" ht="12.75">
      <c r="B1018" s="496" t="s">
        <v>479</v>
      </c>
      <c r="C1018" s="477"/>
      <c r="D1018" s="477"/>
      <c r="E1018" s="477"/>
      <c r="F1018" s="477"/>
      <c r="G1018" s="1143">
        <v>0</v>
      </c>
      <c r="H1018" s="1143">
        <v>0</v>
      </c>
      <c r="I1018" s="1143">
        <v>0</v>
      </c>
      <c r="J1018" s="1071">
        <f t="shared" si="16"/>
        <v>0</v>
      </c>
      <c r="K1018" s="477"/>
    </row>
    <row r="1019" spans="1:13" ht="12.75">
      <c r="B1019" s="496" t="s">
        <v>480</v>
      </c>
      <c r="C1019" s="477"/>
      <c r="D1019" s="477"/>
      <c r="E1019" s="477"/>
      <c r="F1019" s="477"/>
      <c r="G1019" s="1143">
        <v>0</v>
      </c>
      <c r="H1019" s="1143">
        <v>0</v>
      </c>
      <c r="I1019" s="1143">
        <v>0</v>
      </c>
      <c r="J1019" s="1071">
        <f t="shared" si="16"/>
        <v>0</v>
      </c>
      <c r="K1019" s="477"/>
    </row>
    <row r="1020" spans="1:13" ht="13.5" thickBot="1">
      <c r="B1020" s="608" t="s">
        <v>481</v>
      </c>
      <c r="C1020" s="500"/>
      <c r="D1020" s="500"/>
      <c r="E1020" s="500"/>
      <c r="F1020" s="500"/>
      <c r="G1020" s="1129">
        <v>0</v>
      </c>
      <c r="H1020" s="1146">
        <v>0</v>
      </c>
      <c r="I1020" s="1146">
        <v>0</v>
      </c>
      <c r="J1020" s="1072">
        <f t="shared" si="16"/>
        <v>0</v>
      </c>
      <c r="K1020" s="516"/>
    </row>
    <row r="1021" spans="1:13" ht="13.5" thickBot="1">
      <c r="B1021" s="498" t="s">
        <v>870</v>
      </c>
      <c r="C1021" s="906"/>
      <c r="D1021" s="906"/>
      <c r="E1021" s="906"/>
      <c r="F1021" s="906"/>
      <c r="G1021" s="999">
        <f>SUBTOTAL(9,G1006:G1020)</f>
        <v>0</v>
      </c>
      <c r="H1021" s="999">
        <f>SUBTOTAL(9,H1006:H1020)</f>
        <v>0</v>
      </c>
      <c r="I1021" s="999">
        <f>SUBTOTAL(9,I1006:I1020)</f>
        <v>0</v>
      </c>
      <c r="J1021" s="999">
        <f>SUM(G1021:I1021)</f>
        <v>0</v>
      </c>
      <c r="K1021" s="477"/>
    </row>
    <row r="1022" spans="1:13" ht="12.75">
      <c r="B1022" s="840" t="s">
        <v>1526</v>
      </c>
      <c r="C1022" s="477"/>
      <c r="D1022" s="477"/>
      <c r="E1022" s="477"/>
      <c r="F1022" s="477"/>
      <c r="G1022" s="516"/>
      <c r="H1022" s="516"/>
      <c r="I1022" s="516"/>
      <c r="J1022" s="477"/>
      <c r="K1022" s="477"/>
    </row>
    <row r="1023" spans="1:13" ht="12.75">
      <c r="B1023" s="905" t="s">
        <v>800</v>
      </c>
      <c r="C1023" s="516"/>
      <c r="D1023" s="516"/>
      <c r="E1023" s="516"/>
      <c r="F1023" s="516"/>
      <c r="G1023" s="516"/>
      <c r="H1023" s="516"/>
      <c r="J1023" s="477"/>
      <c r="K1023" s="477"/>
    </row>
    <row r="1024" spans="1:13" ht="12.75">
      <c r="B1024" s="905" t="s">
        <v>801</v>
      </c>
      <c r="J1024" s="477"/>
      <c r="K1024" s="477"/>
    </row>
    <row r="1025" spans="1:12" ht="12.75">
      <c r="B1025" s="905" t="s">
        <v>482</v>
      </c>
      <c r="J1025" s="477"/>
      <c r="K1025" s="477"/>
    </row>
    <row r="1026" spans="1:12" ht="13.5" thickBot="1">
      <c r="C1026" s="477"/>
      <c r="D1026" s="477"/>
      <c r="E1026" s="477"/>
      <c r="F1026" s="477"/>
      <c r="G1026" s="477"/>
      <c r="H1026" s="477"/>
      <c r="I1026" s="477"/>
    </row>
    <row r="1027" spans="1:12" ht="12.75" customHeight="1">
      <c r="A1027" s="181" t="s">
        <v>402</v>
      </c>
      <c r="B1027" s="6" t="s">
        <v>1091</v>
      </c>
      <c r="C1027" s="192"/>
      <c r="D1027" s="192"/>
      <c r="E1027" s="188"/>
      <c r="F1027" s="294" t="s">
        <v>926</v>
      </c>
      <c r="G1027" s="318" t="s">
        <v>277</v>
      </c>
      <c r="H1027" s="319"/>
      <c r="I1027" s="251"/>
      <c r="J1027" s="292"/>
      <c r="K1027" s="8"/>
      <c r="L1027" s="8"/>
    </row>
    <row r="1028" spans="1:12" ht="12.75" customHeight="1">
      <c r="A1028" s="181" t="s">
        <v>402</v>
      </c>
      <c r="B1028" s="5" t="s">
        <v>928</v>
      </c>
      <c r="C1028" s="62"/>
      <c r="D1028" s="62"/>
      <c r="E1028" s="189"/>
      <c r="F1028" s="226">
        <v>1000</v>
      </c>
      <c r="G1028" s="301" t="s">
        <v>278</v>
      </c>
      <c r="H1028" s="292"/>
      <c r="I1028" s="252"/>
      <c r="J1028" s="292"/>
      <c r="K1028" s="8"/>
      <c r="L1028" s="8"/>
    </row>
    <row r="1029" spans="1:12" ht="12.75" customHeight="1">
      <c r="A1029" s="181" t="s">
        <v>402</v>
      </c>
      <c r="B1029" s="5" t="s">
        <v>517</v>
      </c>
      <c r="C1029" s="62"/>
      <c r="D1029" s="62"/>
      <c r="E1029" s="189"/>
      <c r="F1029" s="295" t="s">
        <v>927</v>
      </c>
      <c r="G1029" s="279"/>
      <c r="H1029" s="295" t="s">
        <v>279</v>
      </c>
      <c r="I1029" s="265"/>
      <c r="J1029" s="8"/>
      <c r="K1029" s="8"/>
      <c r="L1029" s="8"/>
    </row>
    <row r="1030" spans="1:12" ht="13.5" customHeight="1" thickBot="1">
      <c r="A1030" s="181" t="s">
        <v>402</v>
      </c>
      <c r="B1030" s="176"/>
      <c r="C1030" s="182"/>
      <c r="D1030" s="182"/>
      <c r="E1030" s="190"/>
      <c r="F1030" s="182"/>
      <c r="G1030" s="176"/>
      <c r="H1030" s="182"/>
      <c r="I1030" s="190"/>
      <c r="J1030" s="8"/>
      <c r="K1030" s="8"/>
      <c r="L1030" s="8"/>
    </row>
    <row r="1031" spans="1:12" ht="12.75" customHeight="1">
      <c r="A1031" s="181" t="s">
        <v>402</v>
      </c>
      <c r="B1031" s="193" t="s">
        <v>386</v>
      </c>
      <c r="C1031" s="62"/>
      <c r="D1031" s="62"/>
      <c r="E1031" s="189"/>
      <c r="F1031" s="62">
        <v>0</v>
      </c>
      <c r="G1031" s="193"/>
      <c r="H1031" s="192"/>
      <c r="I1031" s="188"/>
      <c r="J1031" s="8"/>
      <c r="K1031" s="8"/>
      <c r="L1031" s="8"/>
    </row>
    <row r="1032" spans="1:12" ht="13.5" customHeight="1" thickBot="1">
      <c r="A1032" s="181" t="s">
        <v>402</v>
      </c>
      <c r="B1032" s="176" t="s">
        <v>387</v>
      </c>
      <c r="C1032" s="182"/>
      <c r="D1032" s="182"/>
      <c r="E1032" s="190"/>
      <c r="F1032" s="182">
        <v>0</v>
      </c>
      <c r="G1032" s="176"/>
      <c r="H1032" s="182"/>
      <c r="I1032" s="190"/>
      <c r="J1032" s="8"/>
      <c r="K1032" s="8"/>
      <c r="L1032" s="8"/>
    </row>
    <row r="1033" spans="1:12" ht="13.5" customHeight="1" thickBot="1">
      <c r="A1033" s="181" t="s">
        <v>402</v>
      </c>
      <c r="B1033" s="179" t="s">
        <v>37</v>
      </c>
      <c r="C1033" s="208"/>
      <c r="D1033" s="208"/>
      <c r="E1033" s="187"/>
      <c r="F1033" s="212">
        <v>0</v>
      </c>
      <c r="G1033" s="8"/>
      <c r="H1033" s="8"/>
      <c r="I1033" s="8"/>
      <c r="J1033" s="8"/>
      <c r="K1033" s="8"/>
      <c r="L1033" s="8"/>
    </row>
    <row r="1034" spans="1:12" ht="12.75" customHeight="1">
      <c r="A1034" s="181" t="s">
        <v>402</v>
      </c>
      <c r="B1034" s="29" t="s">
        <v>147</v>
      </c>
      <c r="C1034" s="62"/>
      <c r="D1034" s="62"/>
      <c r="E1034" s="62"/>
      <c r="F1034" s="8"/>
      <c r="G1034" s="8"/>
      <c r="H1034" s="8"/>
      <c r="I1034" s="8"/>
      <c r="J1034" s="8"/>
      <c r="K1034" s="8"/>
      <c r="L1034" s="8"/>
    </row>
    <row r="1035" spans="1:12" ht="12.75" customHeight="1">
      <c r="A1035" s="181" t="s">
        <v>402</v>
      </c>
      <c r="B1035" s="29" t="s">
        <v>152</v>
      </c>
      <c r="C1035" s="62"/>
      <c r="D1035" s="62"/>
      <c r="E1035" s="62"/>
      <c r="F1035" s="8"/>
      <c r="G1035" s="8"/>
      <c r="H1035" s="8"/>
      <c r="I1035" s="8"/>
      <c r="J1035" s="8"/>
      <c r="K1035" s="8"/>
      <c r="L1035" s="8"/>
    </row>
    <row r="1036" spans="1:12" ht="12.75" customHeight="1">
      <c r="A1036" s="181" t="s">
        <v>402</v>
      </c>
      <c r="B1036" s="29" t="s">
        <v>153</v>
      </c>
      <c r="C1036" s="62"/>
      <c r="D1036" s="62"/>
      <c r="E1036" s="62"/>
      <c r="F1036" s="8"/>
      <c r="G1036" s="8"/>
      <c r="H1036" s="8"/>
      <c r="I1036" s="8"/>
      <c r="J1036" s="8"/>
      <c r="K1036" s="8"/>
      <c r="L1036" s="8"/>
    </row>
    <row r="1037" spans="1:12" ht="12.75" customHeight="1">
      <c r="A1037" s="181" t="s">
        <v>402</v>
      </c>
      <c r="B1037" s="20" t="s">
        <v>1212</v>
      </c>
      <c r="C1037" s="62"/>
      <c r="D1037" s="62"/>
      <c r="E1037" s="62"/>
      <c r="F1037" s="8"/>
      <c r="G1037" s="8"/>
      <c r="H1037" s="8"/>
      <c r="I1037" s="8"/>
      <c r="J1037" s="8"/>
      <c r="K1037" s="8"/>
      <c r="L1037" s="8"/>
    </row>
    <row r="1038" spans="1:12" ht="12.75">
      <c r="A1038" s="1049" t="s">
        <v>402</v>
      </c>
      <c r="H1038" s="477"/>
      <c r="J1038" s="685"/>
    </row>
    <row r="1039" spans="1:12" ht="12.75">
      <c r="A1039" s="1049" t="s">
        <v>402</v>
      </c>
      <c r="B1039" s="514" t="s">
        <v>434</v>
      </c>
      <c r="H1039" s="477"/>
      <c r="J1039" s="685"/>
    </row>
    <row r="1040" spans="1:12" ht="12.75">
      <c r="A1040" s="1049" t="s">
        <v>402</v>
      </c>
      <c r="B1040" s="462" t="s">
        <v>985</v>
      </c>
      <c r="H1040" s="477"/>
      <c r="J1040" s="685"/>
    </row>
    <row r="1041" spans="1:12" ht="12.75">
      <c r="A1041" s="1049" t="s">
        <v>402</v>
      </c>
      <c r="B1041" s="462" t="s">
        <v>768</v>
      </c>
      <c r="H1041" s="477"/>
      <c r="J1041" s="685"/>
    </row>
    <row r="1042" spans="1:12" ht="12.75">
      <c r="A1042" s="1049" t="s">
        <v>402</v>
      </c>
      <c r="H1042" s="477"/>
      <c r="J1042" s="685"/>
    </row>
    <row r="1043" spans="1:12" ht="13.5" thickBot="1">
      <c r="A1043" s="1049" t="s">
        <v>402</v>
      </c>
      <c r="B1043" s="581" t="s">
        <v>769</v>
      </c>
      <c r="H1043" s="477"/>
      <c r="J1043" s="685"/>
    </row>
    <row r="1044" spans="1:12" ht="13.5" thickBot="1">
      <c r="A1044" s="1049" t="s">
        <v>402</v>
      </c>
      <c r="B1044" s="581" t="s">
        <v>770</v>
      </c>
      <c r="H1044" s="477"/>
      <c r="J1044" s="685" t="s">
        <v>613</v>
      </c>
      <c r="K1044" s="907"/>
    </row>
    <row r="1045" spans="1:12" ht="13.5" thickBot="1">
      <c r="A1045" s="1049" t="s">
        <v>402</v>
      </c>
      <c r="B1045" s="581"/>
      <c r="H1045" s="477"/>
      <c r="J1045" s="685"/>
      <c r="K1045" s="685"/>
    </row>
    <row r="1046" spans="1:12" ht="13.5" thickBot="1">
      <c r="A1046" s="1049" t="s">
        <v>402</v>
      </c>
      <c r="B1046" s="581" t="s">
        <v>335</v>
      </c>
      <c r="H1046" s="477"/>
      <c r="J1046" s="685" t="s">
        <v>977</v>
      </c>
      <c r="K1046" s="908" t="s">
        <v>1149</v>
      </c>
    </row>
    <row r="1047" spans="1:12" ht="12.75">
      <c r="A1047" s="1049" t="s">
        <v>402</v>
      </c>
      <c r="B1047" s="581" t="s">
        <v>483</v>
      </c>
      <c r="C1047" s="581"/>
      <c r="D1047" s="581"/>
      <c r="E1047" s="581"/>
      <c r="H1047" s="477"/>
      <c r="J1047" s="685"/>
      <c r="K1047" s="909"/>
    </row>
    <row r="1048" spans="1:12" ht="12.75">
      <c r="A1048" s="1049" t="s">
        <v>402</v>
      </c>
      <c r="B1048" s="1147"/>
      <c r="C1048" s="1124"/>
      <c r="D1048" s="518"/>
      <c r="E1048" s="518"/>
      <c r="H1048" s="477"/>
      <c r="J1048" s="685"/>
      <c r="K1048" s="909"/>
    </row>
    <row r="1049" spans="1:12" ht="12.75" customHeight="1">
      <c r="A1049" s="181" t="s">
        <v>402</v>
      </c>
      <c r="B1049" s="21" t="s">
        <v>674</v>
      </c>
      <c r="C1049" s="3"/>
      <c r="D1049" s="3"/>
      <c r="E1049" s="3"/>
      <c r="F1049" s="8"/>
      <c r="G1049" s="8"/>
      <c r="H1049" s="8"/>
      <c r="I1049" s="8"/>
      <c r="J1049" s="8"/>
      <c r="K1049" s="8"/>
      <c r="L1049" s="8"/>
    </row>
    <row r="1050" spans="1:12" ht="12.75" customHeight="1">
      <c r="A1050" s="181" t="s">
        <v>402</v>
      </c>
      <c r="B1050" s="3" t="s">
        <v>986</v>
      </c>
      <c r="C1050" s="3"/>
      <c r="D1050" s="3"/>
      <c r="E1050" s="3"/>
      <c r="F1050" s="8"/>
      <c r="G1050" s="8"/>
      <c r="H1050" s="8"/>
      <c r="I1050" s="8"/>
      <c r="J1050" s="8"/>
      <c r="K1050" s="8"/>
      <c r="L1050" s="8"/>
    </row>
    <row r="1051" spans="1:12" ht="13.5" customHeight="1" thickBot="1">
      <c r="A1051" s="181" t="s">
        <v>402</v>
      </c>
      <c r="B1051" s="3" t="s">
        <v>337</v>
      </c>
      <c r="C1051" s="3"/>
      <c r="D1051" s="3"/>
      <c r="E1051" s="3"/>
      <c r="F1051" s="8"/>
      <c r="G1051" s="8"/>
      <c r="H1051" s="8"/>
      <c r="I1051" s="22"/>
      <c r="J1051" s="8"/>
      <c r="K1051" s="8"/>
      <c r="L1051" s="8"/>
    </row>
    <row r="1052" spans="1:12" ht="13.5" customHeight="1" thickBot="1">
      <c r="A1052" s="181" t="s">
        <v>402</v>
      </c>
      <c r="B1052" s="3" t="s">
        <v>1322</v>
      </c>
      <c r="C1052" s="3"/>
      <c r="D1052" s="3"/>
      <c r="E1052" s="3"/>
      <c r="F1052" s="8"/>
      <c r="G1052" s="8"/>
      <c r="H1052" s="8"/>
      <c r="I1052" s="8"/>
      <c r="J1052" s="222" t="s">
        <v>977</v>
      </c>
      <c r="K1052" s="303" t="s">
        <v>1149</v>
      </c>
      <c r="L1052" s="8"/>
    </row>
    <row r="1053" spans="1:12" ht="12.75" customHeight="1">
      <c r="A1053" s="181" t="s">
        <v>402</v>
      </c>
      <c r="B1053" s="20" t="s">
        <v>338</v>
      </c>
      <c r="C1053" s="3"/>
      <c r="D1053" s="3"/>
      <c r="E1053" s="3"/>
      <c r="F1053" s="8"/>
      <c r="G1053" s="8"/>
      <c r="H1053" s="8"/>
      <c r="I1053" s="8"/>
      <c r="J1053" s="222"/>
      <c r="K1053" s="8"/>
      <c r="L1053" s="8"/>
    </row>
    <row r="1054" spans="1:12" ht="13.5" customHeight="1" thickBot="1">
      <c r="A1054" s="181" t="s">
        <v>402</v>
      </c>
      <c r="B1054" s="20" t="s">
        <v>339</v>
      </c>
      <c r="C1054" s="3"/>
      <c r="D1054" s="3"/>
      <c r="E1054" s="3"/>
      <c r="F1054" s="8"/>
      <c r="G1054" s="8"/>
      <c r="H1054" s="8"/>
      <c r="I1054" s="8"/>
      <c r="J1054" s="222"/>
      <c r="K1054" s="8"/>
      <c r="L1054" s="8"/>
    </row>
    <row r="1055" spans="1:12" ht="13.5" customHeight="1" thickBot="1">
      <c r="A1055" s="181" t="s">
        <v>402</v>
      </c>
      <c r="B1055" s="3" t="s">
        <v>612</v>
      </c>
      <c r="C1055" s="3"/>
      <c r="D1055" s="3"/>
      <c r="E1055" s="3"/>
      <c r="F1055" s="8"/>
      <c r="G1055" s="8"/>
      <c r="H1055" s="8"/>
      <c r="I1055" s="8"/>
      <c r="J1055" s="222" t="s">
        <v>613</v>
      </c>
      <c r="K1055" s="302"/>
      <c r="L1055" s="8"/>
    </row>
    <row r="1056" spans="1:12" ht="12.75">
      <c r="B1056" s="514"/>
      <c r="C1056" s="581"/>
      <c r="D1056" s="581"/>
      <c r="H1056" s="477"/>
    </row>
    <row r="1057" spans="1:17" ht="18.75">
      <c r="B1057" s="689" t="s">
        <v>268</v>
      </c>
      <c r="C1057" s="581"/>
      <c r="D1057" s="581"/>
    </row>
    <row r="1058" spans="1:17" ht="13.5" thickBot="1">
      <c r="B1058" s="581"/>
      <c r="C1058" s="581"/>
      <c r="D1058" s="581"/>
      <c r="E1058" s="581"/>
    </row>
    <row r="1059" spans="1:17" s="28" customFormat="1" ht="102.75" thickBot="1">
      <c r="A1059" s="211"/>
      <c r="B1059" s="1424" t="str">
        <f>"  Tabell 3 - 5A -1  Antall personer som mottar hjemmetjenester pr. 31.12.    1)"</f>
        <v xml:space="preserve">  Tabell 3 - 5A -1  Antall personer som mottar hjemmetjenester pr. 31.12.    1)</v>
      </c>
      <c r="C1059" s="1425"/>
      <c r="D1059" s="1425"/>
      <c r="E1059" s="1425"/>
      <c r="F1059" s="1067" t="s">
        <v>1278</v>
      </c>
      <c r="G1059" s="1067" t="s">
        <v>931</v>
      </c>
      <c r="H1059" s="1067" t="s">
        <v>932</v>
      </c>
      <c r="I1059" s="1067" t="s">
        <v>933</v>
      </c>
      <c r="J1059" s="1067" t="s">
        <v>1098</v>
      </c>
      <c r="K1059" s="490"/>
      <c r="L1059" s="490"/>
    </row>
    <row r="1060" spans="1:17" ht="12.75">
      <c r="B1060" s="910" t="s">
        <v>593</v>
      </c>
      <c r="C1060" s="528"/>
      <c r="D1060" s="528"/>
      <c r="E1060" s="528"/>
      <c r="F1060" s="1148">
        <v>0</v>
      </c>
      <c r="G1060" s="1149">
        <v>0</v>
      </c>
      <c r="H1060" s="1150">
        <v>0</v>
      </c>
      <c r="I1060" s="1069">
        <f t="shared" ref="I1060:I1066" si="17">SUM(F1060:H1060)</f>
        <v>0</v>
      </c>
      <c r="J1060" s="1151">
        <v>0</v>
      </c>
    </row>
    <row r="1061" spans="1:17" ht="12.75">
      <c r="B1061" s="910" t="s">
        <v>67</v>
      </c>
      <c r="C1061" s="528"/>
      <c r="D1061" s="528"/>
      <c r="E1061" s="528"/>
      <c r="F1061" s="1148">
        <v>0</v>
      </c>
      <c r="G1061" s="1149">
        <v>0</v>
      </c>
      <c r="H1061" s="1150">
        <v>0</v>
      </c>
      <c r="I1061" s="1069">
        <f t="shared" si="17"/>
        <v>0</v>
      </c>
      <c r="J1061" s="1151">
        <v>0</v>
      </c>
    </row>
    <row r="1062" spans="1:17" ht="12.75">
      <c r="B1062" s="910" t="s">
        <v>238</v>
      </c>
      <c r="C1062" s="912"/>
      <c r="D1062" s="912"/>
      <c r="E1062" s="912"/>
      <c r="F1062" s="1148">
        <v>0</v>
      </c>
      <c r="G1062" s="1149">
        <v>0</v>
      </c>
      <c r="H1062" s="1150">
        <v>0</v>
      </c>
      <c r="I1062" s="1069">
        <f t="shared" si="17"/>
        <v>0</v>
      </c>
      <c r="J1062" s="1151">
        <v>0</v>
      </c>
    </row>
    <row r="1063" spans="1:17" ht="12.75">
      <c r="B1063" s="910" t="s">
        <v>68</v>
      </c>
      <c r="C1063" s="912"/>
      <c r="D1063" s="912"/>
      <c r="E1063" s="912"/>
      <c r="F1063" s="1148">
        <v>0</v>
      </c>
      <c r="G1063" s="1149">
        <v>0</v>
      </c>
      <c r="H1063" s="1150">
        <v>0</v>
      </c>
      <c r="I1063" s="1069">
        <f t="shared" si="17"/>
        <v>0</v>
      </c>
      <c r="J1063" s="1151">
        <v>0</v>
      </c>
    </row>
    <row r="1064" spans="1:17" ht="12.75">
      <c r="B1064" s="910" t="s">
        <v>69</v>
      </c>
      <c r="C1064" s="912"/>
      <c r="D1064" s="912"/>
      <c r="E1064" s="912"/>
      <c r="F1064" s="1148">
        <v>0</v>
      </c>
      <c r="G1064" s="1149">
        <v>0</v>
      </c>
      <c r="H1064" s="1150">
        <v>0</v>
      </c>
      <c r="I1064" s="1069">
        <f t="shared" si="17"/>
        <v>0</v>
      </c>
      <c r="J1064" s="1151">
        <v>0</v>
      </c>
      <c r="Q1064" s="8" t="s">
        <v>167</v>
      </c>
    </row>
    <row r="1065" spans="1:17" s="1203" customFormat="1" ht="12.75">
      <c r="A1065" s="1049"/>
      <c r="B1065" s="910" t="s">
        <v>1439</v>
      </c>
      <c r="C1065" s="912"/>
      <c r="D1065" s="912"/>
      <c r="E1065" s="912"/>
      <c r="F1065" s="1148">
        <v>0</v>
      </c>
      <c r="G1065" s="1149">
        <v>0</v>
      </c>
      <c r="H1065" s="1150">
        <v>0</v>
      </c>
      <c r="I1065" s="1069">
        <f t="shared" ref="I1065" si="18">SUM(F1065:H1065)</f>
        <v>0</v>
      </c>
      <c r="J1065" s="1151">
        <v>0</v>
      </c>
      <c r="K1065" s="1312"/>
      <c r="L1065" s="1119"/>
    </row>
    <row r="1066" spans="1:17" ht="13.5" thickBot="1">
      <c r="B1066" s="1324" t="s">
        <v>1440</v>
      </c>
      <c r="C1066" s="912"/>
      <c r="D1066" s="912"/>
      <c r="E1066" s="912"/>
      <c r="F1066" s="1325">
        <v>0</v>
      </c>
      <c r="G1066" s="1326">
        <v>0</v>
      </c>
      <c r="H1066" s="1327">
        <v>0</v>
      </c>
      <c r="I1066" s="1328">
        <f t="shared" si="17"/>
        <v>0</v>
      </c>
      <c r="J1066" s="1151">
        <v>0</v>
      </c>
    </row>
    <row r="1067" spans="1:17" ht="13.5" thickBot="1">
      <c r="B1067" s="683" t="s">
        <v>239</v>
      </c>
      <c r="C1067" s="499"/>
      <c r="D1067" s="499"/>
      <c r="E1067" s="499"/>
      <c r="F1067" s="996">
        <f>SUM(F1060:F1066)</f>
        <v>0</v>
      </c>
      <c r="G1067" s="996">
        <f>SUM(G1060:G1066)</f>
        <v>0</v>
      </c>
      <c r="H1067" s="996">
        <f>SUM(H1060:H1066)</f>
        <v>0</v>
      </c>
      <c r="I1067" s="996">
        <f>SUM(I1060:I1066)</f>
        <v>0</v>
      </c>
      <c r="J1067" s="1130">
        <f>SUBTOTAL(9,J1060:J1066)</f>
        <v>0</v>
      </c>
    </row>
    <row r="1068" spans="1:17" ht="13.5" thickBot="1">
      <c r="B1068" s="683" t="s">
        <v>240</v>
      </c>
      <c r="C1068" s="499"/>
      <c r="D1068" s="499"/>
      <c r="E1068" s="499"/>
      <c r="F1068" s="996">
        <f>SUM(F1063:F1066)</f>
        <v>0</v>
      </c>
      <c r="G1068" s="996">
        <f>SUM(G1063:G1066)</f>
        <v>0</v>
      </c>
      <c r="H1068" s="996">
        <f>SUM(H1063:H1066)</f>
        <v>0</v>
      </c>
      <c r="I1068" s="996">
        <f>SUM(I1063:I1066)</f>
        <v>0</v>
      </c>
      <c r="J1068" s="999">
        <f>SUM(J1063:J1066)</f>
        <v>0</v>
      </c>
    </row>
    <row r="1069" spans="1:17" s="165" customFormat="1" ht="12.75">
      <c r="A1069" s="209"/>
      <c r="B1069" s="840" t="s">
        <v>1526</v>
      </c>
      <c r="C1069" s="518"/>
      <c r="D1069" s="518"/>
      <c r="E1069" s="518"/>
      <c r="F1069" s="494"/>
      <c r="G1069" s="494"/>
      <c r="H1069" s="494"/>
      <c r="I1069" s="494"/>
      <c r="J1069" s="494"/>
      <c r="K1069" s="494"/>
      <c r="L1069" s="494"/>
    </row>
    <row r="1070" spans="1:17" ht="12.75">
      <c r="B1070" s="515" t="s">
        <v>854</v>
      </c>
      <c r="C1070" s="477"/>
      <c r="D1070" s="477"/>
      <c r="E1070" s="477"/>
      <c r="F1070" s="477"/>
      <c r="G1070" s="477"/>
      <c r="H1070" s="477"/>
      <c r="M1070" s="1363"/>
    </row>
    <row r="1071" spans="1:17" ht="12.75">
      <c r="B1071" s="515" t="s">
        <v>380</v>
      </c>
      <c r="C1071" s="477"/>
      <c r="D1071" s="477"/>
      <c r="E1071" s="477"/>
      <c r="F1071" s="477"/>
      <c r="G1071" s="477"/>
      <c r="H1071" s="477"/>
      <c r="M1071" s="1363"/>
    </row>
    <row r="1072" spans="1:17" ht="12.75">
      <c r="B1072" s="515" t="s">
        <v>1135</v>
      </c>
      <c r="C1072" s="1121"/>
      <c r="D1072" s="1121"/>
      <c r="E1072" s="1121"/>
      <c r="F1072" s="1121"/>
      <c r="G1072" s="1121"/>
      <c r="H1072" s="1121"/>
      <c r="I1072" s="1119"/>
      <c r="J1072" s="1119"/>
      <c r="M1072" s="1364"/>
    </row>
    <row r="1073" spans="1:12" ht="13.5" thickBot="1">
      <c r="B1073" s="477"/>
      <c r="C1073" s="477"/>
      <c r="D1073" s="477"/>
      <c r="E1073" s="477"/>
      <c r="F1073" s="477"/>
      <c r="G1073" s="477"/>
      <c r="I1073" s="477"/>
    </row>
    <row r="1074" spans="1:12" s="1203" customFormat="1" ht="141" thickBot="1">
      <c r="A1074" s="1049"/>
      <c r="B1074" s="1424" t="s">
        <v>1505</v>
      </c>
      <c r="C1074" s="1425"/>
      <c r="D1074" s="1425"/>
      <c r="E1074" s="1425"/>
      <c r="F1074" s="1067" t="s">
        <v>1475</v>
      </c>
      <c r="G1074" s="1067" t="s">
        <v>1476</v>
      </c>
      <c r="H1074" s="1067" t="s">
        <v>932</v>
      </c>
      <c r="I1074" s="1067" t="s">
        <v>933</v>
      </c>
      <c r="J1074" s="1067" t="s">
        <v>1527</v>
      </c>
      <c r="K1074" s="1119"/>
      <c r="L1074" s="1363"/>
    </row>
    <row r="1075" spans="1:12" s="1203" customFormat="1" ht="12.75">
      <c r="A1075" s="1049"/>
      <c r="B1075" s="910" t="s">
        <v>593</v>
      </c>
      <c r="C1075" s="528"/>
      <c r="D1075" s="528"/>
      <c r="E1075" s="528"/>
      <c r="F1075" s="1148">
        <v>0</v>
      </c>
      <c r="G1075" s="1149">
        <v>0</v>
      </c>
      <c r="H1075" s="1150">
        <v>0</v>
      </c>
      <c r="I1075" s="1069">
        <f t="shared" ref="I1075:I1079" si="19">SUM(F1075:H1075)</f>
        <v>0</v>
      </c>
      <c r="J1075" s="1151">
        <v>0</v>
      </c>
      <c r="K1075" s="1119"/>
      <c r="L1075" s="1363"/>
    </row>
    <row r="1076" spans="1:12" s="1203" customFormat="1" ht="12.75">
      <c r="A1076" s="1049"/>
      <c r="B1076" s="910" t="s">
        <v>67</v>
      </c>
      <c r="C1076" s="528"/>
      <c r="D1076" s="528"/>
      <c r="E1076" s="528"/>
      <c r="F1076" s="1148">
        <v>0</v>
      </c>
      <c r="G1076" s="1149">
        <v>0</v>
      </c>
      <c r="H1076" s="1150">
        <v>0</v>
      </c>
      <c r="I1076" s="1069">
        <f t="shared" si="19"/>
        <v>0</v>
      </c>
      <c r="J1076" s="1151">
        <v>0</v>
      </c>
      <c r="K1076" s="1119"/>
      <c r="L1076" s="1119"/>
    </row>
    <row r="1077" spans="1:12" s="1203" customFormat="1" ht="12.75">
      <c r="A1077" s="1049"/>
      <c r="B1077" s="910" t="s">
        <v>238</v>
      </c>
      <c r="C1077" s="912"/>
      <c r="D1077" s="912"/>
      <c r="E1077" s="912"/>
      <c r="F1077" s="1148">
        <v>0</v>
      </c>
      <c r="G1077" s="1149">
        <v>0</v>
      </c>
      <c r="H1077" s="1150">
        <v>0</v>
      </c>
      <c r="I1077" s="1069">
        <f t="shared" si="19"/>
        <v>0</v>
      </c>
      <c r="J1077" s="1151">
        <v>0</v>
      </c>
      <c r="K1077" s="1119"/>
      <c r="L1077" s="1119"/>
    </row>
    <row r="1078" spans="1:12" s="1203" customFormat="1" ht="12.75">
      <c r="A1078" s="1049"/>
      <c r="B1078" s="910" t="s">
        <v>68</v>
      </c>
      <c r="C1078" s="912"/>
      <c r="D1078" s="912"/>
      <c r="E1078" s="912"/>
      <c r="F1078" s="1148">
        <v>0</v>
      </c>
      <c r="G1078" s="1149">
        <v>0</v>
      </c>
      <c r="H1078" s="1150">
        <v>0</v>
      </c>
      <c r="I1078" s="1069">
        <f t="shared" si="19"/>
        <v>0</v>
      </c>
      <c r="J1078" s="1151">
        <v>0</v>
      </c>
      <c r="K1078" s="1119"/>
      <c r="L1078" s="1119"/>
    </row>
    <row r="1079" spans="1:12" s="1203" customFormat="1" ht="12.75">
      <c r="A1079" s="1049"/>
      <c r="B1079" s="910" t="s">
        <v>69</v>
      </c>
      <c r="C1079" s="912"/>
      <c r="D1079" s="912"/>
      <c r="E1079" s="912"/>
      <c r="F1079" s="1148">
        <v>0</v>
      </c>
      <c r="G1079" s="1149">
        <v>0</v>
      </c>
      <c r="H1079" s="1150">
        <v>0</v>
      </c>
      <c r="I1079" s="1069">
        <f t="shared" si="19"/>
        <v>0</v>
      </c>
      <c r="J1079" s="1151">
        <v>0</v>
      </c>
      <c r="K1079" s="1119"/>
      <c r="L1079" s="1119"/>
    </row>
    <row r="1080" spans="1:12" s="1203" customFormat="1" ht="12.75">
      <c r="A1080" s="1049"/>
      <c r="B1080" s="910" t="s">
        <v>1439</v>
      </c>
      <c r="C1080" s="912"/>
      <c r="D1080" s="912"/>
      <c r="E1080" s="912"/>
      <c r="F1080" s="1148">
        <v>0</v>
      </c>
      <c r="G1080" s="1149">
        <v>0</v>
      </c>
      <c r="H1080" s="1150">
        <v>0</v>
      </c>
      <c r="I1080" s="1069">
        <f t="shared" ref="I1080" si="20">SUM(F1080:H1080)</f>
        <v>0</v>
      </c>
      <c r="J1080" s="1151">
        <v>0</v>
      </c>
      <c r="K1080" s="1119"/>
      <c r="L1080" s="1119"/>
    </row>
    <row r="1081" spans="1:12" s="1203" customFormat="1" ht="13.5" thickBot="1">
      <c r="A1081" s="1049"/>
      <c r="B1081" s="1324" t="s">
        <v>1440</v>
      </c>
      <c r="C1081" s="912"/>
      <c r="D1081" s="912"/>
      <c r="E1081" s="912"/>
      <c r="F1081" s="1325">
        <v>0</v>
      </c>
      <c r="G1081" s="1326">
        <v>0</v>
      </c>
      <c r="H1081" s="1327">
        <v>0</v>
      </c>
      <c r="I1081" s="1328">
        <f t="shared" ref="I1081" si="21">SUM(F1081:H1081)</f>
        <v>0</v>
      </c>
      <c r="J1081" s="1151">
        <v>0</v>
      </c>
      <c r="K1081" s="1119"/>
      <c r="L1081" s="1119"/>
    </row>
    <row r="1082" spans="1:12" s="1203" customFormat="1" ht="13.5" thickBot="1">
      <c r="A1082" s="1049"/>
      <c r="B1082" s="683" t="s">
        <v>239</v>
      </c>
      <c r="C1082" s="499"/>
      <c r="D1082" s="499"/>
      <c r="E1082" s="499"/>
      <c r="F1082" s="996">
        <f>SUM(F1075:F1081)</f>
        <v>0</v>
      </c>
      <c r="G1082" s="996">
        <f>SUM(G1075:G1081)</f>
        <v>0</v>
      </c>
      <c r="H1082" s="996">
        <f>SUM(H1075:H1081)</f>
        <v>0</v>
      </c>
      <c r="I1082" s="996">
        <f>SUM(I1075:I1081)</f>
        <v>0</v>
      </c>
      <c r="J1082" s="1130">
        <f>SUBTOTAL(9,J1075:J1081)</f>
        <v>0</v>
      </c>
      <c r="K1082" s="1119"/>
      <c r="L1082" s="1119"/>
    </row>
    <row r="1083" spans="1:12" s="1203" customFormat="1" ht="13.5" thickBot="1">
      <c r="A1083" s="1049"/>
      <c r="B1083" s="683" t="s">
        <v>240</v>
      </c>
      <c r="C1083" s="499"/>
      <c r="D1083" s="499"/>
      <c r="E1083" s="499"/>
      <c r="F1083" s="996">
        <f>SUM(F1078:F1081)</f>
        <v>0</v>
      </c>
      <c r="G1083" s="996">
        <f>SUM(G1078:G1081)</f>
        <v>0</v>
      </c>
      <c r="H1083" s="996">
        <f>SUM(H1078:H1081)</f>
        <v>0</v>
      </c>
      <c r="I1083" s="996">
        <f>SUM(I1078:I1081)</f>
        <v>0</v>
      </c>
      <c r="J1083" s="1130">
        <f>SUM(J1078:J1081)</f>
        <v>0</v>
      </c>
      <c r="K1083" s="1119"/>
      <c r="L1083" s="1119"/>
    </row>
    <row r="1084" spans="1:12" s="1203" customFormat="1" ht="12.75">
      <c r="A1084" s="1049"/>
      <c r="B1084" s="1121"/>
      <c r="C1084" s="1121"/>
      <c r="D1084" s="1121"/>
      <c r="E1084" s="1121"/>
      <c r="F1084" s="1121"/>
      <c r="G1084" s="1121"/>
      <c r="H1084" s="1119"/>
      <c r="I1084" s="1121"/>
      <c r="J1084" s="1119"/>
      <c r="K1084" s="1119"/>
      <c r="L1084" s="1119"/>
    </row>
    <row r="1085" spans="1:12" s="1203" customFormat="1" ht="12.75">
      <c r="A1085" s="1049"/>
      <c r="B1085" s="1121"/>
      <c r="C1085" s="1121"/>
      <c r="D1085" s="1121"/>
      <c r="E1085" s="1121"/>
      <c r="F1085" s="1121"/>
      <c r="G1085" s="1121"/>
      <c r="H1085" s="1119"/>
      <c r="I1085" s="1121"/>
      <c r="J1085" s="1119"/>
      <c r="K1085" s="1119"/>
      <c r="L1085" s="1119"/>
    </row>
    <row r="1086" spans="1:12" s="1203" customFormat="1" ht="12.75">
      <c r="A1086" s="1049"/>
      <c r="B1086" s="1121"/>
      <c r="C1086" s="1121"/>
      <c r="D1086" s="1121"/>
      <c r="E1086" s="1121"/>
      <c r="F1086" s="1121"/>
      <c r="G1086" s="1121"/>
      <c r="H1086" s="1119"/>
      <c r="I1086" s="1121"/>
      <c r="J1086" s="1119"/>
      <c r="K1086" s="1119"/>
      <c r="L1086" s="1119"/>
    </row>
    <row r="1087" spans="1:12" s="1203" customFormat="1" ht="13.5" thickBot="1">
      <c r="A1087" s="1049"/>
      <c r="B1087" s="1121"/>
      <c r="C1087" s="1121"/>
      <c r="D1087" s="1121"/>
      <c r="E1087" s="1121"/>
      <c r="F1087" s="1121"/>
      <c r="G1087" s="1121"/>
      <c r="H1087" s="1119"/>
      <c r="I1087" s="1121"/>
      <c r="J1087" s="1119"/>
      <c r="K1087" s="1119"/>
      <c r="L1087" s="1119"/>
    </row>
    <row r="1088" spans="1:12" s="28" customFormat="1" ht="77.25" thickBot="1">
      <c r="A1088" s="211"/>
      <c r="B1088" s="1424" t="s">
        <v>0</v>
      </c>
      <c r="C1088" s="1425"/>
      <c r="D1088" s="1425"/>
      <c r="E1088" s="1425"/>
      <c r="F1088" s="1425"/>
      <c r="G1088" s="1426"/>
      <c r="H1088" s="1067" t="str">
        <f>"Antall vedtakstimer hittil i år"</f>
        <v>Antall vedtakstimer hittil i år</v>
      </c>
      <c r="I1088" s="1067" t="str">
        <f>"Antall utførte  vedtakstimer hittil i år"</f>
        <v>Antall utførte  vedtakstimer hittil i år</v>
      </c>
      <c r="J1088" s="1067" t="s">
        <v>484</v>
      </c>
      <c r="K1088" s="491"/>
      <c r="L1088" s="490"/>
    </row>
    <row r="1089" spans="1:12" ht="12.75">
      <c r="B1089" s="527" t="s">
        <v>978</v>
      </c>
      <c r="C1089" s="528"/>
      <c r="D1089" s="528"/>
      <c r="E1089" s="528"/>
      <c r="F1089" s="528"/>
      <c r="G1089" s="528"/>
      <c r="H1089" s="911">
        <v>0</v>
      </c>
      <c r="I1089" s="915">
        <v>0</v>
      </c>
      <c r="J1089" s="915">
        <v>0</v>
      </c>
      <c r="K1089" s="1312"/>
    </row>
    <row r="1090" spans="1:12" ht="12.75">
      <c r="B1090" s="916" t="s">
        <v>855</v>
      </c>
      <c r="C1090" s="528"/>
      <c r="D1090" s="528"/>
      <c r="E1090" s="528"/>
      <c r="F1090" s="528"/>
      <c r="G1090" s="528"/>
      <c r="H1090" s="911">
        <v>0</v>
      </c>
      <c r="I1090" s="915">
        <v>0</v>
      </c>
      <c r="J1090" s="915">
        <v>0</v>
      </c>
      <c r="K1090" s="494"/>
    </row>
    <row r="1091" spans="1:12" ht="12.75">
      <c r="B1091" s="916" t="s">
        <v>856</v>
      </c>
      <c r="C1091" s="528"/>
      <c r="D1091" s="528"/>
      <c r="E1091" s="528"/>
      <c r="F1091" s="528"/>
      <c r="G1091" s="528"/>
      <c r="H1091" s="911">
        <v>0</v>
      </c>
      <c r="I1091" s="915">
        <v>0</v>
      </c>
      <c r="J1091" s="915">
        <v>0</v>
      </c>
      <c r="K1091" s="494"/>
      <c r="L1091" s="1068"/>
    </row>
    <row r="1092" spans="1:12" ht="12.75">
      <c r="B1092" s="917" t="s">
        <v>857</v>
      </c>
      <c r="C1092" s="477"/>
      <c r="D1092" s="477"/>
      <c r="E1092" s="477"/>
      <c r="F1092" s="477"/>
      <c r="G1092" s="477"/>
      <c r="H1092" s="553">
        <v>0</v>
      </c>
      <c r="I1092" s="1373">
        <v>0</v>
      </c>
      <c r="J1092" s="1373">
        <v>0</v>
      </c>
      <c r="K1092" s="494"/>
    </row>
    <row r="1093" spans="1:12" ht="12.75">
      <c r="B1093" s="527" t="s">
        <v>858</v>
      </c>
      <c r="C1093" s="528"/>
      <c r="D1093" s="528"/>
      <c r="E1093" s="528"/>
      <c r="F1093" s="528"/>
      <c r="G1093" s="528"/>
      <c r="H1093" s="911">
        <v>0</v>
      </c>
      <c r="I1093" s="915">
        <v>0</v>
      </c>
      <c r="J1093" s="915">
        <v>0</v>
      </c>
      <c r="K1093" s="494"/>
    </row>
    <row r="1094" spans="1:12" ht="25.5" customHeight="1" thickBot="1">
      <c r="B1094" s="1541" t="s">
        <v>948</v>
      </c>
      <c r="C1094" s="1542"/>
      <c r="D1094" s="1542"/>
      <c r="E1094" s="1542"/>
      <c r="F1094" s="1542"/>
      <c r="G1094" s="1543"/>
      <c r="H1094" s="553">
        <v>0</v>
      </c>
      <c r="I1094" s="918">
        <v>0</v>
      </c>
      <c r="J1094" s="918">
        <v>0</v>
      </c>
      <c r="K1094" s="494"/>
    </row>
    <row r="1095" spans="1:12" ht="13.5" thickBot="1">
      <c r="B1095" s="683" t="s">
        <v>1277</v>
      </c>
      <c r="C1095" s="499"/>
      <c r="D1095" s="499"/>
      <c r="E1095" s="499"/>
      <c r="F1095" s="499"/>
      <c r="G1095" s="499"/>
      <c r="H1095" s="999">
        <f>H1089+H1093</f>
        <v>0</v>
      </c>
      <c r="I1095" s="999">
        <f>I1089+I1093</f>
        <v>0</v>
      </c>
      <c r="J1095" s="999">
        <f>J1089+J1093</f>
        <v>0</v>
      </c>
    </row>
    <row r="1096" spans="1:12" s="165" customFormat="1" ht="13.5" thickBot="1">
      <c r="A1096" s="209"/>
      <c r="B1096" s="840" t="s">
        <v>1526</v>
      </c>
      <c r="C1096" s="516"/>
      <c r="D1096" s="516"/>
      <c r="E1096" s="516"/>
      <c r="F1096" s="516"/>
      <c r="G1096" s="516"/>
      <c r="H1096" s="494"/>
      <c r="I1096" s="516"/>
      <c r="J1096" s="494"/>
      <c r="K1096" s="494"/>
      <c r="L1096" s="494"/>
    </row>
    <row r="1097" spans="1:12" s="1239" customFormat="1" ht="15" thickBot="1">
      <c r="A1097" s="209"/>
      <c r="B1097" s="840"/>
      <c r="C1097" s="516"/>
      <c r="D1097" s="516"/>
      <c r="E1097" s="516"/>
      <c r="F1097" s="516"/>
      <c r="H1097" s="516"/>
      <c r="I1097" s="854" t="s">
        <v>128</v>
      </c>
      <c r="J1097" s="1017" t="str">
        <f>IF(I1090+I1091+I1092=I1089,"","Feil i kontrollsum, kontroller tallene for praktisk bistand, er BPA utfylt?")</f>
        <v/>
      </c>
      <c r="K1097" s="494"/>
      <c r="L1097" s="494"/>
    </row>
    <row r="1098" spans="1:12" s="1239" customFormat="1" ht="15" thickBot="1">
      <c r="A1098" s="209"/>
      <c r="B1098" s="840"/>
      <c r="C1098" s="516"/>
      <c r="D1098" s="516"/>
      <c r="E1098" s="516"/>
      <c r="F1098" s="516"/>
      <c r="G1098" s="516"/>
      <c r="H1098" s="516"/>
      <c r="I1098" s="854" t="s">
        <v>128</v>
      </c>
      <c r="J1098" s="1017" t="str">
        <f>IF(J1090+J1091+J1092=J1089,"","Feil i kontrollsum, kontroller tallene for praktisk bistand, er BPA utfylt?")</f>
        <v/>
      </c>
      <c r="K1098" s="494"/>
      <c r="L1098" s="494"/>
    </row>
    <row r="1099" spans="1:12" ht="12.75">
      <c r="B1099" s="515" t="s">
        <v>791</v>
      </c>
      <c r="C1099" s="477"/>
      <c r="D1099" s="477"/>
      <c r="E1099" s="477"/>
      <c r="F1099" s="477"/>
      <c r="G1099" s="477"/>
      <c r="I1099" s="477"/>
      <c r="K1099" s="8"/>
    </row>
    <row r="1100" spans="1:12" ht="12.75">
      <c r="B1100" s="515" t="s">
        <v>792</v>
      </c>
      <c r="C1100" s="477"/>
      <c r="D1100" s="477"/>
      <c r="E1100" s="477"/>
      <c r="F1100" s="477"/>
      <c r="G1100" s="477"/>
      <c r="I1100" s="477"/>
      <c r="K1100" s="8"/>
      <c r="L1100" s="8"/>
    </row>
    <row r="1101" spans="1:12" ht="12.75">
      <c r="B1101" s="515" t="s">
        <v>980</v>
      </c>
      <c r="C1101" s="477"/>
      <c r="D1101" s="477"/>
      <c r="E1101" s="477"/>
      <c r="F1101" s="477"/>
      <c r="G1101" s="477"/>
      <c r="I1101" s="477"/>
      <c r="L1101" s="8" t="s">
        <v>167</v>
      </c>
    </row>
    <row r="1102" spans="1:12" ht="12.75">
      <c r="B1102" s="515" t="s">
        <v>944</v>
      </c>
      <c r="C1102" s="477"/>
      <c r="D1102" s="477"/>
      <c r="E1102" s="477"/>
      <c r="F1102" s="477"/>
      <c r="G1102" s="477"/>
      <c r="I1102" s="477"/>
      <c r="L1102" s="1364"/>
    </row>
    <row r="1103" spans="1:12" ht="12.75">
      <c r="B1103" s="515" t="s">
        <v>793</v>
      </c>
      <c r="C1103" s="477"/>
      <c r="D1103" s="477"/>
      <c r="E1103" s="477"/>
      <c r="F1103" s="477"/>
      <c r="G1103" s="477"/>
      <c r="I1103" s="477"/>
    </row>
    <row r="1104" spans="1:12" ht="12.75">
      <c r="B1104" s="515" t="s">
        <v>953</v>
      </c>
      <c r="C1104" s="477"/>
      <c r="D1104" s="477"/>
      <c r="E1104" s="477"/>
      <c r="F1104" s="477"/>
      <c r="G1104" s="477"/>
      <c r="I1104" s="477"/>
    </row>
    <row r="1105" spans="1:16" ht="12.75">
      <c r="B1105" s="515" t="s">
        <v>1474</v>
      </c>
      <c r="C1105" s="477"/>
      <c r="D1105" s="477"/>
      <c r="E1105" s="477"/>
      <c r="F1105" s="477"/>
      <c r="G1105" s="477"/>
      <c r="I1105" s="477"/>
    </row>
    <row r="1106" spans="1:16" ht="12.75">
      <c r="B1106" s="515" t="s">
        <v>802</v>
      </c>
      <c r="C1106" s="477"/>
      <c r="D1106" s="477"/>
      <c r="E1106" s="477"/>
      <c r="F1106" s="477"/>
      <c r="G1106" s="477"/>
      <c r="I1106" s="477"/>
    </row>
    <row r="1107" spans="1:16" ht="12.75">
      <c r="B1107" s="515" t="s">
        <v>859</v>
      </c>
      <c r="C1107" s="477"/>
      <c r="D1107" s="477"/>
      <c r="E1107" s="477"/>
      <c r="F1107" s="477"/>
      <c r="G1107" s="477"/>
      <c r="I1107" s="477"/>
    </row>
    <row r="1108" spans="1:16" s="1048" customFormat="1" ht="12.75">
      <c r="A1108" s="1049"/>
      <c r="B1108" s="515" t="s">
        <v>1276</v>
      </c>
      <c r="C1108" s="477"/>
      <c r="D1108" s="477"/>
      <c r="E1108" s="477"/>
      <c r="F1108" s="477"/>
      <c r="G1108" s="477"/>
      <c r="H1108" s="462"/>
      <c r="I1108" s="477"/>
      <c r="J1108" s="462"/>
      <c r="K1108" s="462"/>
      <c r="L1108" s="462"/>
      <c r="P1108" s="1048" t="s">
        <v>167</v>
      </c>
    </row>
    <row r="1109" spans="1:16" s="1203" customFormat="1" ht="13.5" thickBot="1">
      <c r="A1109" s="1049"/>
      <c r="B1109" s="515"/>
      <c r="C1109" s="1121"/>
      <c r="D1109" s="1121"/>
      <c r="E1109" s="1121"/>
      <c r="F1109" s="1121"/>
      <c r="G1109" s="1121"/>
      <c r="H1109" s="1119"/>
      <c r="I1109" s="1121"/>
      <c r="J1109" s="1119"/>
      <c r="K1109" s="1119"/>
      <c r="L1109" s="1119"/>
    </row>
    <row r="1110" spans="1:16" s="1203" customFormat="1" ht="53.25" customHeight="1" thickBot="1">
      <c r="A1110" s="1049"/>
      <c r="B1110" s="1424" t="s">
        <v>1454</v>
      </c>
      <c r="C1110" s="1425"/>
      <c r="D1110" s="1425"/>
      <c r="E1110" s="1425"/>
      <c r="F1110" s="1425"/>
      <c r="G1110" s="1426"/>
      <c r="H1110" s="1067" t="str">
        <f>"Antall hittil i år"</f>
        <v>Antall hittil i år</v>
      </c>
      <c r="I1110" s="1119"/>
      <c r="K1110" s="1119"/>
      <c r="L1110" s="1119"/>
    </row>
    <row r="1111" spans="1:16" s="1203" customFormat="1" ht="12.75">
      <c r="A1111" s="1049"/>
      <c r="B1111" s="916" t="str">
        <f>"Antall mottagere av hverdagsrehabilitering hittil i år"</f>
        <v>Antall mottagere av hverdagsrehabilitering hittil i år</v>
      </c>
      <c r="C1111" s="528"/>
      <c r="D1111" s="528"/>
      <c r="E1111" s="528"/>
      <c r="F1111" s="528"/>
      <c r="G1111" s="528"/>
      <c r="H1111" s="1337">
        <v>0</v>
      </c>
      <c r="I1111" s="1119"/>
      <c r="K1111" s="494"/>
      <c r="L1111" s="1119"/>
    </row>
    <row r="1112" spans="1:16" s="1203" customFormat="1" ht="12.75">
      <c r="A1112" s="1049"/>
      <c r="B1112" s="916" t="str">
        <f>"Antall vedtakstimer hittil i år"</f>
        <v>Antall vedtakstimer hittil i år</v>
      </c>
      <c r="C1112" s="528"/>
      <c r="D1112" s="528"/>
      <c r="E1112" s="528"/>
      <c r="F1112" s="528"/>
      <c r="G1112" s="528"/>
      <c r="H1112" s="1337">
        <v>0</v>
      </c>
      <c r="I1112" s="1119"/>
      <c r="K1112" s="494"/>
      <c r="L1112" s="1119"/>
    </row>
    <row r="1113" spans="1:16" s="1203" customFormat="1" ht="13.5" thickBot="1">
      <c r="A1113" s="1049"/>
      <c r="B1113" s="917" t="str">
        <f>"Antall utførte  vedtakstimer hittil i år"</f>
        <v>Antall utførte  vedtakstimer hittil i år</v>
      </c>
      <c r="C1113" s="1121"/>
      <c r="D1113" s="1121"/>
      <c r="E1113" s="1121"/>
      <c r="F1113" s="1121"/>
      <c r="G1113" s="1121"/>
      <c r="H1113" s="1109">
        <v>0</v>
      </c>
      <c r="I1113" s="1119"/>
      <c r="K1113" s="494"/>
      <c r="L1113" s="1119"/>
    </row>
    <row r="1114" spans="1:16" s="1203" customFormat="1" ht="13.5" thickBot="1">
      <c r="A1114" s="1049"/>
      <c r="B1114" s="1338" t="s">
        <v>1453</v>
      </c>
      <c r="C1114" s="499"/>
      <c r="D1114" s="499"/>
      <c r="E1114" s="499"/>
      <c r="F1114" s="499"/>
      <c r="G1114" s="499"/>
      <c r="H1114" s="1064" t="e">
        <f>H1113/H1112</f>
        <v>#DIV/0!</v>
      </c>
      <c r="I1114" s="1119"/>
      <c r="K1114" s="494"/>
      <c r="L1114" s="1119"/>
    </row>
    <row r="1115" spans="1:16" s="1203" customFormat="1" ht="13.5" thickBot="1">
      <c r="A1115" s="1049"/>
      <c r="B1115" s="683" t="s">
        <v>1452</v>
      </c>
      <c r="C1115" s="499"/>
      <c r="D1115" s="499"/>
      <c r="E1115" s="499"/>
      <c r="F1115" s="499"/>
      <c r="G1115" s="499"/>
      <c r="H1115" s="1023" t="e">
        <f>H1113/H1111</f>
        <v>#DIV/0!</v>
      </c>
      <c r="I1115" s="1119"/>
      <c r="K1115" s="1119"/>
      <c r="L1115" s="1119"/>
    </row>
    <row r="1116" spans="1:16" s="1203" customFormat="1" ht="12.75">
      <c r="A1116" s="1049"/>
      <c r="B1116" s="840" t="s">
        <v>1526</v>
      </c>
      <c r="C1116" s="1121"/>
      <c r="D1116" s="1121"/>
      <c r="E1116" s="1121"/>
      <c r="F1116" s="1121"/>
      <c r="G1116" s="1121"/>
      <c r="H1116" s="1119"/>
      <c r="I1116" s="1121"/>
      <c r="J1116" s="1119"/>
      <c r="K1116" s="1119"/>
      <c r="L1116" s="1119"/>
    </row>
    <row r="1117" spans="1:16" s="1203" customFormat="1" ht="12.75">
      <c r="A1117" s="1049"/>
      <c r="B1117" s="1119" t="s">
        <v>1456</v>
      </c>
      <c r="C1117" s="1121"/>
      <c r="D1117" s="1121"/>
      <c r="E1117" s="1121"/>
      <c r="F1117" s="1121"/>
      <c r="G1117" s="1121"/>
      <c r="H1117" s="1119"/>
      <c r="I1117" s="1121"/>
      <c r="J1117" s="1119"/>
      <c r="K1117" s="1119"/>
      <c r="L1117" s="1119"/>
    </row>
    <row r="1118" spans="1:16" s="1203" customFormat="1" ht="12.75">
      <c r="A1118" s="1049"/>
      <c r="B1118" s="515"/>
      <c r="C1118" s="1121"/>
      <c r="D1118" s="1121"/>
      <c r="E1118" s="1121"/>
      <c r="F1118" s="1121"/>
      <c r="G1118" s="1121"/>
      <c r="H1118" s="1119" t="s">
        <v>167</v>
      </c>
      <c r="I1118" s="1121"/>
      <c r="J1118" s="1119"/>
      <c r="K1118" s="1119"/>
      <c r="L1118" s="1119"/>
    </row>
    <row r="1119" spans="1:16" s="1203" customFormat="1" ht="12.75">
      <c r="A1119" s="1049"/>
      <c r="B1119" s="515"/>
      <c r="C1119" s="1121"/>
      <c r="D1119" s="1121"/>
      <c r="E1119" s="1121"/>
      <c r="F1119" s="1121"/>
      <c r="G1119" s="1121"/>
      <c r="H1119" s="1119"/>
      <c r="I1119" s="1121"/>
      <c r="J1119" s="1119"/>
      <c r="K1119" s="1119"/>
      <c r="L1119" s="1119"/>
    </row>
    <row r="1120" spans="1:16" s="1203" customFormat="1" ht="12.75">
      <c r="A1120" s="1049"/>
      <c r="B1120" s="515"/>
      <c r="C1120" s="1121"/>
      <c r="D1120" s="1121"/>
      <c r="E1120" s="1121"/>
      <c r="F1120" s="1121"/>
      <c r="G1120" s="1121"/>
      <c r="H1120" s="1119"/>
      <c r="I1120" s="1121"/>
      <c r="J1120" s="1119"/>
      <c r="K1120" s="1119"/>
      <c r="L1120" s="1119"/>
    </row>
    <row r="1121" spans="1:21" ht="13.5" thickBot="1">
      <c r="B1121" s="515"/>
      <c r="C1121" s="477"/>
      <c r="D1121" s="477"/>
      <c r="E1121" s="477"/>
      <c r="F1121" s="477"/>
      <c r="G1121" s="477"/>
      <c r="I1121" s="477"/>
      <c r="J1121" s="1312"/>
    </row>
    <row r="1122" spans="1:21" ht="12.75">
      <c r="B1122" s="591"/>
      <c r="C1122" s="592"/>
      <c r="D1122" s="592"/>
      <c r="E1122" s="592"/>
      <c r="F1122" s="592"/>
      <c r="G1122" s="919"/>
      <c r="H1122" s="919"/>
      <c r="I1122" s="919"/>
      <c r="J1122" s="1315"/>
      <c r="K1122" s="843"/>
    </row>
    <row r="1123" spans="1:21" ht="12.75">
      <c r="B1123" s="595" t="s">
        <v>1092</v>
      </c>
      <c r="C1123" s="596"/>
      <c r="D1123" s="596"/>
      <c r="E1123" s="596"/>
      <c r="F1123" s="596"/>
      <c r="G1123" s="920"/>
      <c r="H1123" s="920"/>
      <c r="I1123" s="920"/>
      <c r="J1123" s="1316"/>
      <c r="K1123" s="569" t="s">
        <v>602</v>
      </c>
    </row>
    <row r="1124" spans="1:21" ht="12.75">
      <c r="A1124" s="8"/>
      <c r="B1124" s="595" t="s">
        <v>113</v>
      </c>
      <c r="C1124" s="596"/>
      <c r="D1124" s="596"/>
      <c r="E1124" s="596"/>
      <c r="F1124" s="596"/>
      <c r="G1124" s="567" t="s">
        <v>114</v>
      </c>
      <c r="H1124" s="567" t="s">
        <v>115</v>
      </c>
      <c r="I1124" s="597" t="s">
        <v>244</v>
      </c>
      <c r="J1124" s="920" t="s">
        <v>243</v>
      </c>
      <c r="K1124" s="569" t="s">
        <v>964</v>
      </c>
    </row>
    <row r="1125" spans="1:21" ht="13.5" thickBot="1">
      <c r="A1125" s="8"/>
      <c r="B1125" s="595" t="str">
        <f>"  &lt; 67 år, 67-79 år, 80-89 år, ≥ 90 år , pr. 31.12."</f>
        <v xml:space="preserve">  &lt; 67 år, 67-79 år, 80-89 år, ≥ 90 år , pr. 31.12.</v>
      </c>
      <c r="C1125" s="596"/>
      <c r="D1125" s="596"/>
      <c r="E1125" s="596"/>
      <c r="F1125" s="596"/>
      <c r="G1125" s="920"/>
      <c r="H1125" s="920"/>
      <c r="I1125" s="920"/>
      <c r="J1125" s="1317"/>
      <c r="K1125" s="922"/>
    </row>
    <row r="1126" spans="1:21" ht="13.5" thickBot="1">
      <c r="A1126" s="8"/>
      <c r="B1126" s="683" t="s">
        <v>965</v>
      </c>
      <c r="C1126" s="499"/>
      <c r="D1126" s="499"/>
      <c r="E1126" s="499"/>
      <c r="F1126" s="499"/>
      <c r="G1126" s="580">
        <v>0</v>
      </c>
      <c r="H1126" s="580">
        <v>0</v>
      </c>
      <c r="I1126" s="580">
        <v>0</v>
      </c>
      <c r="J1126" s="580">
        <v>0</v>
      </c>
      <c r="K1126" s="999">
        <f>I1126+J1126</f>
        <v>0</v>
      </c>
    </row>
    <row r="1127" spans="1:21" ht="13.5" thickBot="1">
      <c r="A1127" s="8"/>
      <c r="B1127" s="683" t="s">
        <v>966</v>
      </c>
      <c r="C1127" s="499"/>
      <c r="D1127" s="499"/>
      <c r="E1127" s="499"/>
      <c r="F1127" s="499"/>
      <c r="G1127" s="1064" t="e">
        <f>(I1060+I1061)/G1126</f>
        <v>#DIV/0!</v>
      </c>
      <c r="H1127" s="1065" t="e">
        <f>I1062/H1126</f>
        <v>#DIV/0!</v>
      </c>
      <c r="I1127" s="1065" t="e">
        <f>(I1063+I1064)/I1126</f>
        <v>#DIV/0!</v>
      </c>
      <c r="J1127" s="1066" t="e">
        <f>(I1065+I1066)/J1126</f>
        <v>#DIV/0!</v>
      </c>
      <c r="K1127" s="1066" t="e">
        <f>I1068/K1126</f>
        <v>#DIV/0!</v>
      </c>
    </row>
    <row r="1128" spans="1:21" ht="12.75">
      <c r="A1128" s="8"/>
      <c r="B1128" s="515" t="s">
        <v>1433</v>
      </c>
      <c r="H1128" s="477"/>
    </row>
    <row r="1129" spans="1:21" ht="12.75">
      <c r="A1129" s="8"/>
      <c r="B1129" s="515" t="s">
        <v>399</v>
      </c>
      <c r="H1129" s="477"/>
    </row>
    <row r="1130" spans="1:21" ht="12.75">
      <c r="A1130" s="8"/>
      <c r="B1130" s="515" t="s">
        <v>1015</v>
      </c>
      <c r="H1130" s="477"/>
      <c r="U1130" s="8" t="s">
        <v>167</v>
      </c>
    </row>
    <row r="1131" spans="1:21" ht="12.75">
      <c r="A1131" s="8"/>
      <c r="B1131" s="462" t="s">
        <v>1434</v>
      </c>
      <c r="H1131" s="477"/>
    </row>
    <row r="1132" spans="1:21" ht="12.75">
      <c r="A1132" s="8"/>
      <c r="B1132" s="515" t="s">
        <v>940</v>
      </c>
      <c r="H1132" s="477"/>
    </row>
    <row r="1133" spans="1:21" ht="12.75">
      <c r="A1133" s="8"/>
      <c r="B1133" s="515" t="s">
        <v>803</v>
      </c>
      <c r="H1133" s="477"/>
    </row>
    <row r="1134" spans="1:21" ht="13.5" thickBot="1">
      <c r="A1134" s="8"/>
    </row>
    <row r="1135" spans="1:21" ht="26.25" thickBot="1">
      <c r="A1135" s="8"/>
      <c r="B1135" s="1420" t="s">
        <v>860</v>
      </c>
      <c r="C1135" s="1421"/>
      <c r="D1135" s="1421"/>
      <c r="E1135" s="923"/>
      <c r="F1135" s="923"/>
      <c r="G1135" s="923"/>
      <c r="H1135" s="923"/>
      <c r="I1135" s="923"/>
      <c r="J1135" s="607" t="s">
        <v>1069</v>
      </c>
    </row>
    <row r="1136" spans="1:21" ht="12.75">
      <c r="A1136" s="8"/>
      <c r="B1136" s="582" t="s">
        <v>1072</v>
      </c>
      <c r="C1136" s="524"/>
      <c r="D1136" s="524"/>
      <c r="E1136" s="524"/>
      <c r="F1136" s="524"/>
      <c r="G1136" s="524"/>
      <c r="H1136" s="524"/>
      <c r="I1136" s="524"/>
      <c r="J1136" s="879">
        <v>0</v>
      </c>
    </row>
    <row r="1137" spans="1:10" ht="12.75">
      <c r="A1137" s="8"/>
      <c r="B1137" s="496" t="s">
        <v>1073</v>
      </c>
      <c r="C1137" s="477"/>
      <c r="D1137" s="477"/>
      <c r="E1137" s="477"/>
      <c r="F1137" s="477"/>
      <c r="G1137" s="477"/>
      <c r="H1137" s="477"/>
      <c r="I1137" s="477"/>
      <c r="J1137" s="881">
        <v>0</v>
      </c>
    </row>
    <row r="1138" spans="1:10" ht="12.75">
      <c r="A1138" s="8"/>
      <c r="B1138" s="496" t="s">
        <v>1074</v>
      </c>
      <c r="C1138" s="477"/>
      <c r="D1138" s="477"/>
      <c r="E1138" s="477"/>
      <c r="F1138" s="477"/>
      <c r="G1138" s="477"/>
      <c r="H1138" s="477"/>
      <c r="I1138" s="477"/>
      <c r="J1138" s="881">
        <v>0</v>
      </c>
    </row>
    <row r="1139" spans="1:10" ht="13.5" thickBot="1">
      <c r="A1139" s="8"/>
      <c r="B1139" s="608" t="s">
        <v>1075</v>
      </c>
      <c r="C1139" s="500"/>
      <c r="D1139" s="500"/>
      <c r="E1139" s="500"/>
      <c r="F1139" s="500"/>
      <c r="G1139" s="500"/>
      <c r="H1139" s="500"/>
      <c r="I1139" s="500"/>
      <c r="J1139" s="883">
        <v>0</v>
      </c>
    </row>
    <row r="1140" spans="1:10" ht="12.75">
      <c r="A1140" s="8"/>
      <c r="B1140" s="840" t="s">
        <v>1526</v>
      </c>
      <c r="C1140" s="477"/>
      <c r="D1140" s="477"/>
      <c r="E1140" s="477"/>
      <c r="F1140" s="477"/>
      <c r="G1140" s="477"/>
      <c r="H1140" s="477"/>
      <c r="I1140" s="477"/>
      <c r="J1140" s="884"/>
    </row>
    <row r="1141" spans="1:10" ht="12.75">
      <c r="A1141" s="8"/>
      <c r="B1141" s="840" t="s">
        <v>861</v>
      </c>
      <c r="C1141" s="477"/>
      <c r="D1141" s="477"/>
      <c r="E1141" s="477"/>
      <c r="F1141" s="477"/>
      <c r="G1141" s="477"/>
      <c r="H1141" s="477"/>
      <c r="I1141" s="477"/>
      <c r="J1141" s="884"/>
    </row>
    <row r="1142" spans="1:10" ht="12.75">
      <c r="A1142" s="8"/>
      <c r="B1142" s="515" t="s">
        <v>1076</v>
      </c>
      <c r="H1142" s="477"/>
    </row>
    <row r="1143" spans="1:10" ht="12.75">
      <c r="A1143" s="8"/>
      <c r="B1143" s="515" t="s">
        <v>1077</v>
      </c>
      <c r="H1143" s="477"/>
    </row>
    <row r="1144" spans="1:10" ht="12.75">
      <c r="A1144" s="8"/>
      <c r="B1144" s="515" t="s">
        <v>1078</v>
      </c>
      <c r="H1144" s="477"/>
    </row>
    <row r="1145" spans="1:10" ht="12.75">
      <c r="A1145" s="8"/>
      <c r="H1145" s="477"/>
    </row>
    <row r="1146" spans="1:10" ht="12.75">
      <c r="A1146" s="8"/>
      <c r="H1146" s="477"/>
    </row>
    <row r="1147" spans="1:10" ht="12.75">
      <c r="A1147" s="8"/>
      <c r="B1147" s="515"/>
    </row>
    <row r="1148" spans="1:10" ht="12.75" customHeight="1">
      <c r="A1148" s="8" t="s">
        <v>402</v>
      </c>
      <c r="B1148" s="514" t="s">
        <v>1087</v>
      </c>
      <c r="H1148" s="477"/>
    </row>
    <row r="1149" spans="1:10" ht="12.75" customHeight="1" thickBot="1">
      <c r="A1149" s="1203" t="s">
        <v>402</v>
      </c>
      <c r="H1149" s="477"/>
    </row>
    <row r="1150" spans="1:10" ht="12.75" customHeight="1" thickBot="1">
      <c r="A1150" s="1203" t="s">
        <v>402</v>
      </c>
      <c r="B1150" s="581" t="s">
        <v>368</v>
      </c>
      <c r="C1150" s="581"/>
      <c r="D1150" s="581"/>
      <c r="E1150" s="581"/>
      <c r="I1150" s="483" t="s">
        <v>439</v>
      </c>
      <c r="J1150" s="924">
        <v>0</v>
      </c>
    </row>
    <row r="1151" spans="1:10" ht="12.75" customHeight="1" thickBot="1">
      <c r="A1151" s="1203" t="s">
        <v>402</v>
      </c>
      <c r="B1151" s="581" t="s">
        <v>1530</v>
      </c>
      <c r="C1151" s="581"/>
      <c r="D1151" s="581"/>
      <c r="E1151" s="581"/>
      <c r="I1151" s="685" t="s">
        <v>977</v>
      </c>
      <c r="J1151" s="908" t="s">
        <v>1149</v>
      </c>
    </row>
    <row r="1152" spans="1:10" ht="12.75" customHeight="1" thickBot="1">
      <c r="A1152" s="1203" t="s">
        <v>402</v>
      </c>
      <c r="B1152" s="581" t="s">
        <v>369</v>
      </c>
      <c r="C1152" s="581"/>
      <c r="D1152" s="581"/>
      <c r="E1152" s="581"/>
      <c r="I1152" s="483" t="s">
        <v>439</v>
      </c>
      <c r="J1152" s="924">
        <v>0</v>
      </c>
    </row>
    <row r="1153" spans="1:12" ht="12.75" customHeight="1" thickBot="1">
      <c r="A1153" s="1203" t="s">
        <v>402</v>
      </c>
      <c r="B1153" s="581" t="s">
        <v>1530</v>
      </c>
      <c r="C1153" s="581"/>
      <c r="D1153" s="581"/>
      <c r="E1153" s="581"/>
      <c r="I1153" s="685" t="s">
        <v>977</v>
      </c>
      <c r="J1153" s="908" t="s">
        <v>1149</v>
      </c>
    </row>
    <row r="1154" spans="1:12" ht="12.75" customHeight="1">
      <c r="A1154" s="1203" t="s">
        <v>402</v>
      </c>
      <c r="B1154" s="515" t="s">
        <v>370</v>
      </c>
      <c r="C1154" s="581"/>
      <c r="D1154" s="581"/>
      <c r="E1154" s="581"/>
    </row>
    <row r="1155" spans="1:12" ht="12.75" customHeight="1">
      <c r="A1155" s="1203" t="s">
        <v>402</v>
      </c>
      <c r="B1155" s="515" t="s">
        <v>371</v>
      </c>
      <c r="C1155" s="581"/>
      <c r="D1155" s="581"/>
      <c r="E1155" s="581"/>
      <c r="J1155" s="685"/>
    </row>
    <row r="1156" spans="1:12" ht="12.75" customHeight="1">
      <c r="A1156" s="1203" t="s">
        <v>402</v>
      </c>
      <c r="B1156" s="581" t="s">
        <v>372</v>
      </c>
      <c r="H1156" s="477"/>
      <c r="J1156" s="581"/>
      <c r="K1156" s="477"/>
    </row>
    <row r="1157" spans="1:12" ht="12.75" customHeight="1">
      <c r="A1157" s="1203" t="s">
        <v>402</v>
      </c>
      <c r="B1157" s="494"/>
      <c r="C1157" s="494"/>
      <c r="D1157" s="494"/>
      <c r="E1157" s="494"/>
      <c r="F1157" s="494"/>
      <c r="G1157" s="494"/>
      <c r="H1157" s="516"/>
      <c r="I1157" s="494"/>
      <c r="J1157" s="518"/>
      <c r="K1157" s="516"/>
      <c r="L1157" s="494"/>
    </row>
    <row r="1158" spans="1:12" ht="12.75" customHeight="1">
      <c r="A1158" s="1203" t="s">
        <v>402</v>
      </c>
      <c r="B1158" s="494"/>
      <c r="C1158" s="494"/>
      <c r="D1158" s="494"/>
      <c r="E1158" s="494"/>
      <c r="F1158" s="494"/>
      <c r="G1158" s="494"/>
      <c r="H1158" s="516"/>
      <c r="I1158" s="494"/>
      <c r="J1158" s="518"/>
      <c r="K1158" s="516"/>
      <c r="L1158" s="494"/>
    </row>
    <row r="1159" spans="1:12" ht="12.75" customHeight="1">
      <c r="A1159" s="1203" t="s">
        <v>402</v>
      </c>
      <c r="H1159" s="477"/>
      <c r="J1159" s="581"/>
      <c r="K1159" s="477"/>
    </row>
    <row r="1160" spans="1:12" ht="12.75" customHeight="1" thickBot="1">
      <c r="A1160" s="1203" t="s">
        <v>402</v>
      </c>
      <c r="B1160" s="514" t="s">
        <v>302</v>
      </c>
      <c r="H1160" s="477"/>
      <c r="J1160" s="581"/>
      <c r="K1160" s="477"/>
    </row>
    <row r="1161" spans="1:12" ht="12.75" customHeight="1" thickBot="1">
      <c r="A1161" s="1203" t="s">
        <v>402</v>
      </c>
      <c r="B1161" s="581" t="s">
        <v>303</v>
      </c>
      <c r="H1161" s="477"/>
      <c r="I1161" s="462" t="s">
        <v>613</v>
      </c>
      <c r="J1161" s="925"/>
      <c r="K1161" s="477"/>
    </row>
    <row r="1162" spans="1:12" ht="12.75" customHeight="1" thickBot="1">
      <c r="A1162" s="1203" t="s">
        <v>402</v>
      </c>
      <c r="B1162" s="581" t="s">
        <v>435</v>
      </c>
      <c r="H1162" s="477"/>
      <c r="I1162" s="462" t="s">
        <v>613</v>
      </c>
      <c r="J1162" s="925"/>
      <c r="K1162" s="477"/>
    </row>
    <row r="1163" spans="1:12" ht="12.75" customHeight="1">
      <c r="A1163" s="1203" t="s">
        <v>402</v>
      </c>
      <c r="B1163" s="581" t="s">
        <v>304</v>
      </c>
      <c r="H1163" s="477"/>
      <c r="J1163" s="581"/>
      <c r="K1163" s="477"/>
    </row>
    <row r="1164" spans="1:12" ht="12.75" customHeight="1">
      <c r="A1164" s="1203" t="s">
        <v>402</v>
      </c>
      <c r="C1164" s="494"/>
      <c r="D1164" s="494"/>
      <c r="E1164" s="494"/>
      <c r="F1164" s="494"/>
      <c r="G1164" s="494"/>
      <c r="H1164" s="477"/>
      <c r="J1164" s="581"/>
      <c r="K1164" s="477"/>
    </row>
    <row r="1165" spans="1:12" ht="12.75" customHeight="1">
      <c r="A1165" s="1203" t="s">
        <v>402</v>
      </c>
      <c r="B1165" s="581"/>
      <c r="H1165" s="477"/>
      <c r="J1165" s="581"/>
      <c r="K1165" s="477"/>
    </row>
    <row r="1166" spans="1:12" ht="12.75" customHeight="1" thickBot="1">
      <c r="A1166" s="8"/>
      <c r="B1166" s="581"/>
      <c r="H1166" s="477"/>
      <c r="J1166" s="581"/>
      <c r="K1166" s="477"/>
    </row>
    <row r="1167" spans="1:12" ht="12.75" customHeight="1">
      <c r="A1167" s="8"/>
      <c r="B1167" s="611" t="s">
        <v>1533</v>
      </c>
      <c r="C1167" s="612"/>
      <c r="D1167" s="612"/>
      <c r="E1167" s="612"/>
      <c r="F1167" s="612"/>
      <c r="G1167" s="564" t="s">
        <v>389</v>
      </c>
      <c r="H1167" s="564" t="s">
        <v>389</v>
      </c>
      <c r="J1167" s="581"/>
      <c r="K1167" s="477"/>
    </row>
    <row r="1168" spans="1:12" ht="12.75" customHeight="1">
      <c r="A1168" s="8"/>
      <c r="B1168" s="1408" t="s">
        <v>903</v>
      </c>
      <c r="C1168" s="1409"/>
      <c r="D1168" s="1409"/>
      <c r="E1168" s="1409"/>
      <c r="F1168" s="1410"/>
      <c r="G1168" s="566" t="s">
        <v>880</v>
      </c>
      <c r="H1168" s="566" t="s">
        <v>485</v>
      </c>
      <c r="J1168" s="581"/>
      <c r="K1168" s="477"/>
    </row>
    <row r="1169" spans="1:12" ht="12.75" customHeight="1" thickBot="1">
      <c r="A1169" s="8"/>
      <c r="B1169" s="1411"/>
      <c r="C1169" s="1412"/>
      <c r="D1169" s="1412"/>
      <c r="E1169" s="1412"/>
      <c r="F1169" s="1413"/>
      <c r="G1169" s="571"/>
      <c r="H1169" s="571" t="s">
        <v>486</v>
      </c>
      <c r="J1169" s="581"/>
      <c r="K1169" s="477"/>
    </row>
    <row r="1170" spans="1:12" ht="12.75" customHeight="1" thickBot="1">
      <c r="A1170" s="8"/>
      <c r="B1170" s="683" t="s">
        <v>487</v>
      </c>
      <c r="C1170" s="499"/>
      <c r="D1170" s="499"/>
      <c r="E1170" s="499"/>
      <c r="F1170" s="609"/>
      <c r="G1170" s="639">
        <v>0</v>
      </c>
      <c r="H1170" s="639">
        <v>0</v>
      </c>
      <c r="J1170" s="581"/>
      <c r="K1170" s="477"/>
    </row>
    <row r="1171" spans="1:12" ht="12.75" customHeight="1" thickBot="1">
      <c r="A1171" s="8"/>
      <c r="B1171" s="582" t="s">
        <v>1147</v>
      </c>
      <c r="C1171" s="477"/>
      <c r="D1171" s="477"/>
      <c r="E1171" s="477"/>
      <c r="F1171" s="477"/>
      <c r="G1171" s="1058">
        <f>SUM(G1172:G1174)</f>
        <v>0</v>
      </c>
      <c r="H1171" s="1058">
        <f>SUM(H1172:H1174)</f>
        <v>0</v>
      </c>
      <c r="J1171" s="581"/>
      <c r="K1171" s="477"/>
    </row>
    <row r="1172" spans="1:12" ht="12.75" customHeight="1">
      <c r="B1172" s="496" t="s">
        <v>1531</v>
      </c>
      <c r="D1172" s="477"/>
      <c r="E1172" s="477"/>
      <c r="F1172" s="477"/>
      <c r="G1172" s="668">
        <v>0</v>
      </c>
      <c r="H1172" s="668">
        <v>0</v>
      </c>
      <c r="J1172" s="581"/>
      <c r="K1172" s="477"/>
    </row>
    <row r="1173" spans="1:12" ht="12.75" customHeight="1">
      <c r="B1173" s="496" t="s">
        <v>490</v>
      </c>
      <c r="D1173" s="477"/>
      <c r="E1173" s="477"/>
      <c r="F1173" s="477"/>
      <c r="G1173" s="668">
        <v>0</v>
      </c>
      <c r="H1173" s="668">
        <v>0</v>
      </c>
      <c r="J1173" s="581"/>
      <c r="K1173" s="477"/>
    </row>
    <row r="1174" spans="1:12" ht="12.75" customHeight="1" thickBot="1">
      <c r="B1174" s="608" t="s">
        <v>491</v>
      </c>
      <c r="C1174" s="500"/>
      <c r="D1174" s="500"/>
      <c r="E1174" s="500"/>
      <c r="F1174" s="500"/>
      <c r="G1174" s="1129">
        <v>0</v>
      </c>
      <c r="H1174" s="1129">
        <v>0</v>
      </c>
      <c r="J1174" s="581"/>
      <c r="K1174" s="477"/>
    </row>
    <row r="1175" spans="1:12" ht="12.75" customHeight="1">
      <c r="B1175" s="840" t="s">
        <v>1526</v>
      </c>
      <c r="C1175" s="516"/>
      <c r="D1175" s="516"/>
      <c r="E1175" s="516"/>
      <c r="F1175" s="516"/>
      <c r="G1175" s="516"/>
      <c r="H1175" s="516"/>
      <c r="J1175" s="581"/>
      <c r="K1175" s="477" t="s">
        <v>167</v>
      </c>
    </row>
    <row r="1176" spans="1:12" ht="12.75" customHeight="1">
      <c r="B1176" s="515" t="s">
        <v>794</v>
      </c>
      <c r="J1176" s="581"/>
      <c r="K1176" s="477"/>
    </row>
    <row r="1177" spans="1:12" ht="12.75" customHeight="1">
      <c r="B1177" s="515" t="s">
        <v>795</v>
      </c>
      <c r="J1177" s="581"/>
      <c r="K1177" s="477"/>
    </row>
    <row r="1178" spans="1:12" ht="12.75" customHeight="1">
      <c r="B1178" s="515" t="s">
        <v>1537</v>
      </c>
      <c r="J1178" s="581"/>
      <c r="K1178" s="477"/>
    </row>
    <row r="1179" spans="1:12" s="1203" customFormat="1" ht="12.75" customHeight="1" thickBot="1">
      <c r="A1179" s="1049"/>
      <c r="C1179" s="1119"/>
      <c r="D1179" s="1119"/>
      <c r="E1179" s="1119"/>
      <c r="F1179" s="1119"/>
      <c r="G1179" s="1119"/>
      <c r="H1179" s="1119"/>
      <c r="I1179" s="1119"/>
      <c r="J1179" s="581"/>
      <c r="K1179" s="1121"/>
      <c r="L1179" s="1119"/>
    </row>
    <row r="1180" spans="1:12" s="1203" customFormat="1" ht="12.75" customHeight="1">
      <c r="A1180" s="1049"/>
      <c r="B1180" s="611" t="s">
        <v>1534</v>
      </c>
      <c r="C1180" s="612"/>
      <c r="D1180" s="612"/>
      <c r="E1180" s="612"/>
      <c r="F1180" s="612"/>
      <c r="G1180" s="564" t="s">
        <v>389</v>
      </c>
      <c r="H1180" s="564" t="s">
        <v>389</v>
      </c>
      <c r="I1180" s="1119"/>
      <c r="J1180" s="581"/>
      <c r="K1180" s="1121"/>
      <c r="L1180" s="1119"/>
    </row>
    <row r="1181" spans="1:12" s="1203" customFormat="1" ht="12.75" customHeight="1">
      <c r="A1181" s="1049"/>
      <c r="B1181" s="1408" t="s">
        <v>1538</v>
      </c>
      <c r="C1181" s="1409"/>
      <c r="D1181" s="1409"/>
      <c r="E1181" s="1409"/>
      <c r="F1181" s="1410"/>
      <c r="G1181" s="566" t="s">
        <v>880</v>
      </c>
      <c r="H1181" s="566" t="s">
        <v>485</v>
      </c>
      <c r="I1181" s="1119"/>
      <c r="J1181" s="581"/>
      <c r="K1181" s="1121"/>
      <c r="L1181" s="1119"/>
    </row>
    <row r="1182" spans="1:12" s="1203" customFormat="1" ht="12.75" customHeight="1" thickBot="1">
      <c r="A1182" s="1049"/>
      <c r="B1182" s="1411"/>
      <c r="C1182" s="1412"/>
      <c r="D1182" s="1412"/>
      <c r="E1182" s="1412"/>
      <c r="F1182" s="1413"/>
      <c r="G1182" s="571"/>
      <c r="H1182" s="571" t="s">
        <v>486</v>
      </c>
      <c r="I1182" s="1119"/>
      <c r="J1182" s="581"/>
      <c r="K1182" s="1121"/>
      <c r="L1182" s="1119"/>
    </row>
    <row r="1183" spans="1:12" s="1203" customFormat="1" ht="12.75" customHeight="1" thickBot="1">
      <c r="A1183" s="1049"/>
      <c r="B1183" s="683" t="s">
        <v>1532</v>
      </c>
      <c r="C1183" s="1382"/>
      <c r="D1183" s="1382"/>
      <c r="E1183" s="1382"/>
      <c r="F1183" s="1383"/>
      <c r="G1183" s="571"/>
      <c r="H1183" s="571"/>
      <c r="I1183" s="1119"/>
      <c r="J1183" s="581"/>
      <c r="K1183" s="1121"/>
      <c r="L1183" s="1119"/>
    </row>
    <row r="1184" spans="1:12" s="1203" customFormat="1" ht="12.75" customHeight="1" thickBot="1">
      <c r="A1184" s="1049"/>
      <c r="B1184" s="683" t="s">
        <v>1540</v>
      </c>
      <c r="C1184" s="499"/>
      <c r="D1184" s="499"/>
      <c r="E1184" s="499"/>
      <c r="F1184" s="609"/>
      <c r="G1184" s="639">
        <v>0</v>
      </c>
      <c r="H1184" s="639">
        <v>0</v>
      </c>
      <c r="I1184" s="1119"/>
      <c r="J1184" s="581"/>
      <c r="K1184" s="1121"/>
      <c r="L1184" s="1119"/>
    </row>
    <row r="1185" spans="1:14" s="1203" customFormat="1" ht="12.75" customHeight="1">
      <c r="A1185" s="1049"/>
      <c r="B1185" s="1119" t="s">
        <v>1539</v>
      </c>
      <c r="C1185" s="1119"/>
      <c r="D1185" s="1119"/>
      <c r="E1185" s="1119"/>
      <c r="F1185" s="1119"/>
      <c r="G1185" s="1119"/>
      <c r="H1185" s="1119"/>
      <c r="I1185" s="1119"/>
      <c r="J1185" s="581"/>
      <c r="K1185" s="1121"/>
      <c r="L1185" s="1119"/>
    </row>
    <row r="1186" spans="1:14" s="1203" customFormat="1" ht="12.75" customHeight="1">
      <c r="A1186" s="1049"/>
      <c r="B1186" s="1119" t="s">
        <v>1536</v>
      </c>
      <c r="C1186" s="1119"/>
      <c r="D1186" s="1119"/>
      <c r="E1186" s="1119"/>
      <c r="F1186" s="1119"/>
      <c r="G1186" s="1119"/>
      <c r="H1186" s="1119"/>
      <c r="I1186" s="1119"/>
      <c r="J1186" s="581"/>
      <c r="K1186" s="1121"/>
      <c r="L1186" s="1119"/>
    </row>
    <row r="1187" spans="1:14" s="1203" customFormat="1" ht="12.75" customHeight="1">
      <c r="A1187" s="1049"/>
      <c r="B1187" s="1119" t="s">
        <v>1535</v>
      </c>
      <c r="C1187" s="1119"/>
      <c r="D1187" s="1119"/>
      <c r="E1187" s="1119"/>
      <c r="F1187" s="1119"/>
      <c r="G1187" s="1119"/>
      <c r="H1187" s="1119"/>
      <c r="I1187" s="1119"/>
      <c r="J1187" s="581"/>
      <c r="K1187" s="1121"/>
      <c r="L1187" s="1119"/>
    </row>
    <row r="1188" spans="1:14" s="1203" customFormat="1" ht="12.75" customHeight="1">
      <c r="A1188" s="1049"/>
      <c r="B1188" s="1119" t="s">
        <v>1541</v>
      </c>
      <c r="C1188" s="1119"/>
      <c r="D1188" s="1119"/>
      <c r="E1188" s="1119"/>
      <c r="F1188" s="1119"/>
      <c r="G1188" s="1119"/>
      <c r="H1188" s="1119"/>
      <c r="I1188" s="1119"/>
      <c r="J1188" s="581"/>
      <c r="K1188" s="1121"/>
      <c r="L1188" s="1119"/>
    </row>
    <row r="1189" spans="1:14" ht="12.75" customHeight="1">
      <c r="B1189" s="581" t="s">
        <v>304</v>
      </c>
      <c r="J1189" s="581"/>
      <c r="K1189" s="477"/>
      <c r="N1189" s="8" t="s">
        <v>167</v>
      </c>
    </row>
    <row r="1190" spans="1:14" ht="12.75">
      <c r="B1190" s="494"/>
      <c r="C1190" s="494"/>
      <c r="D1190" s="494"/>
      <c r="E1190" s="494"/>
      <c r="F1190" s="494"/>
      <c r="G1190" s="494"/>
      <c r="H1190" s="494"/>
      <c r="I1190" s="494"/>
    </row>
    <row r="1191" spans="1:14" ht="12.75">
      <c r="B1191" s="494"/>
      <c r="C1191" s="494"/>
      <c r="D1191" s="494"/>
      <c r="E1191" s="494"/>
      <c r="F1191" s="494"/>
      <c r="G1191" s="494" t="s">
        <v>167</v>
      </c>
      <c r="H1191" s="494"/>
      <c r="I1191" s="494"/>
    </row>
    <row r="1192" spans="1:14" ht="13.5" thickBot="1">
      <c r="B1192" s="477"/>
      <c r="C1192" s="477"/>
      <c r="D1192" s="477"/>
      <c r="E1192" s="477"/>
    </row>
    <row r="1193" spans="1:14" ht="12.75" customHeight="1">
      <c r="A1193" s="181" t="s">
        <v>402</v>
      </c>
      <c r="B1193" s="6" t="s">
        <v>492</v>
      </c>
      <c r="C1193" s="250"/>
      <c r="D1193" s="250"/>
      <c r="E1193" s="250"/>
      <c r="F1193" s="250"/>
      <c r="G1193" s="250"/>
      <c r="H1193" s="256"/>
      <c r="I1193" s="8"/>
      <c r="J1193" s="8"/>
      <c r="K1193" s="8"/>
      <c r="L1193" s="8"/>
    </row>
    <row r="1194" spans="1:14" ht="13.5" customHeight="1" thickBot="1">
      <c r="A1194" s="181" t="s">
        <v>402</v>
      </c>
      <c r="B1194" s="10" t="s">
        <v>1354</v>
      </c>
      <c r="C1194" s="12"/>
      <c r="D1194" s="12"/>
      <c r="E1194" s="12"/>
      <c r="F1194" s="12"/>
      <c r="G1194" s="12"/>
      <c r="H1194" s="257" t="s">
        <v>611</v>
      </c>
      <c r="I1194" s="8"/>
      <c r="J1194" s="8"/>
      <c r="K1194" s="8"/>
      <c r="L1194" s="8"/>
    </row>
    <row r="1195" spans="1:14" s="1048" customFormat="1" ht="13.5" customHeight="1" thickBot="1">
      <c r="A1195" s="1049" t="s">
        <v>402</v>
      </c>
      <c r="B1195" s="179" t="s">
        <v>1355</v>
      </c>
      <c r="C1195" s="208"/>
      <c r="D1195" s="208"/>
      <c r="E1195" s="208"/>
      <c r="F1195" s="208"/>
      <c r="G1195" s="208"/>
      <c r="H1195" s="212">
        <v>0</v>
      </c>
      <c r="M1195" s="1048" t="s">
        <v>167</v>
      </c>
    </row>
    <row r="1196" spans="1:14" ht="13.5" customHeight="1" thickBot="1">
      <c r="A1196" s="181" t="s">
        <v>402</v>
      </c>
      <c r="B1196" s="179" t="s">
        <v>1356</v>
      </c>
      <c r="C1196" s="208"/>
      <c r="D1196" s="208"/>
      <c r="E1196" s="208"/>
      <c r="F1196" s="208"/>
      <c r="G1196" s="208"/>
      <c r="H1196" s="212">
        <v>0</v>
      </c>
      <c r="I1196" s="8"/>
      <c r="J1196" s="8"/>
      <c r="K1196" s="8"/>
      <c r="L1196" s="8"/>
    </row>
    <row r="1197" spans="1:14" ht="12.75" customHeight="1">
      <c r="A1197" s="181" t="s">
        <v>402</v>
      </c>
      <c r="B1197" s="20" t="s">
        <v>1526</v>
      </c>
      <c r="C1197" s="36"/>
      <c r="D1197" s="36"/>
      <c r="E1197" s="36"/>
      <c r="F1197" s="36"/>
      <c r="G1197" s="36"/>
      <c r="H1197" s="36"/>
      <c r="I1197" s="165"/>
      <c r="J1197" s="165"/>
      <c r="K1197" s="165"/>
      <c r="L1197" s="165"/>
    </row>
    <row r="1198" spans="1:14" ht="12.75">
      <c r="B1198" s="840"/>
      <c r="C1198" s="552"/>
      <c r="D1198" s="552"/>
      <c r="E1198" s="552"/>
      <c r="F1198" s="552"/>
      <c r="G1198" s="552"/>
      <c r="H1198" s="517"/>
    </row>
    <row r="1199" spans="1:14" ht="12.75">
      <c r="B1199" s="477"/>
      <c r="C1199" s="552"/>
      <c r="D1199" s="552"/>
      <c r="E1199" s="552"/>
      <c r="F1199" s="552"/>
      <c r="G1199" s="552"/>
      <c r="H1199" s="517"/>
    </row>
    <row r="1200" spans="1:14" ht="18.75">
      <c r="B1200" s="926" t="s">
        <v>349</v>
      </c>
      <c r="C1200" s="477"/>
      <c r="D1200" s="477"/>
      <c r="E1200" s="477"/>
      <c r="L1200" s="477"/>
    </row>
    <row r="1201" spans="1:15" ht="13.5" thickBot="1">
      <c r="A1201" s="1049"/>
      <c r="C1201" s="581"/>
      <c r="D1201" s="581"/>
      <c r="E1201" s="581"/>
      <c r="F1201" s="581"/>
      <c r="G1201" s="581"/>
      <c r="H1201" s="581"/>
    </row>
    <row r="1202" spans="1:15" ht="51.75" thickBot="1">
      <c r="B1202" s="927" t="str">
        <f>"  Tabell 3 - 9 - Beboere med vedtak om bolig til pleie- og omsorgsformål - etter kjønn og alder, pr. 31.12.    1)"</f>
        <v xml:space="preserve">  Tabell 3 - 9 - Beboere med vedtak om bolig til pleie- og omsorgsformål - etter kjønn og alder, pr. 31.12.    1)</v>
      </c>
      <c r="C1202" s="928" t="s">
        <v>1017</v>
      </c>
      <c r="D1202" s="929" t="s">
        <v>1018</v>
      </c>
      <c r="E1202" s="929" t="s">
        <v>1019</v>
      </c>
      <c r="F1202" s="929" t="s">
        <v>1020</v>
      </c>
      <c r="G1202" s="929" t="s">
        <v>1021</v>
      </c>
      <c r="H1202" s="929" t="s">
        <v>1022</v>
      </c>
      <c r="I1202" s="930" t="s">
        <v>871</v>
      </c>
      <c r="J1202" s="1365" t="s">
        <v>1463</v>
      </c>
      <c r="K1202" s="928" t="s">
        <v>1464</v>
      </c>
      <c r="L1202" s="928" t="s">
        <v>1099</v>
      </c>
      <c r="O1202" s="8" t="s">
        <v>167</v>
      </c>
    </row>
    <row r="1203" spans="1:15" ht="12.75">
      <c r="A1203" s="1049"/>
      <c r="B1203" s="931" t="s">
        <v>615</v>
      </c>
      <c r="C1203" s="932" t="s">
        <v>676</v>
      </c>
      <c r="D1203" s="932" t="s">
        <v>676</v>
      </c>
      <c r="E1203" s="932" t="s">
        <v>676</v>
      </c>
      <c r="F1203" s="932" t="s">
        <v>676</v>
      </c>
      <c r="G1203" s="932" t="s">
        <v>676</v>
      </c>
      <c r="H1203" s="932" t="s">
        <v>676</v>
      </c>
      <c r="I1203" s="932" t="s">
        <v>676</v>
      </c>
      <c r="J1203" s="932" t="s">
        <v>676</v>
      </c>
      <c r="K1203" s="932" t="s">
        <v>676</v>
      </c>
      <c r="L1203" s="933" t="s">
        <v>676</v>
      </c>
    </row>
    <row r="1204" spans="1:15" ht="12.75">
      <c r="A1204" s="1049"/>
      <c r="B1204" s="913" t="s">
        <v>694</v>
      </c>
      <c r="C1204" s="914">
        <v>0</v>
      </c>
      <c r="D1204" s="914">
        <v>0</v>
      </c>
      <c r="E1204" s="914">
        <v>0</v>
      </c>
      <c r="F1204" s="914">
        <v>0</v>
      </c>
      <c r="G1204" s="914">
        <v>0</v>
      </c>
      <c r="H1204" s="914">
        <v>0</v>
      </c>
      <c r="I1204" s="914">
        <v>0</v>
      </c>
      <c r="J1204" s="914">
        <v>0</v>
      </c>
      <c r="K1204" s="914">
        <v>0</v>
      </c>
      <c r="L1204" s="1061">
        <f>SUM(C1204:K1204)</f>
        <v>0</v>
      </c>
    </row>
    <row r="1205" spans="1:15" ht="12.75">
      <c r="A1205" s="1049"/>
      <c r="B1205" s="913" t="s">
        <v>675</v>
      </c>
      <c r="C1205" s="914">
        <v>0</v>
      </c>
      <c r="D1205" s="914">
        <v>0</v>
      </c>
      <c r="E1205" s="914">
        <v>0</v>
      </c>
      <c r="F1205" s="914">
        <v>0</v>
      </c>
      <c r="G1205" s="914">
        <v>0</v>
      </c>
      <c r="H1205" s="914">
        <v>0</v>
      </c>
      <c r="I1205" s="914">
        <v>0</v>
      </c>
      <c r="J1205" s="914">
        <v>0</v>
      </c>
      <c r="K1205" s="914">
        <v>0</v>
      </c>
      <c r="L1205" s="1061">
        <f>SUM(C1205:K1205)</f>
        <v>0</v>
      </c>
    </row>
    <row r="1206" spans="1:15" ht="12.75">
      <c r="A1206" s="1049"/>
      <c r="B1206" s="913" t="s">
        <v>269</v>
      </c>
      <c r="C1206" s="914">
        <v>0</v>
      </c>
      <c r="D1206" s="914">
        <v>0</v>
      </c>
      <c r="E1206" s="914">
        <v>0</v>
      </c>
      <c r="F1206" s="914">
        <v>0</v>
      </c>
      <c r="G1206" s="914">
        <v>0</v>
      </c>
      <c r="H1206" s="914">
        <v>0</v>
      </c>
      <c r="I1206" s="914">
        <v>0</v>
      </c>
      <c r="J1206" s="914">
        <v>0</v>
      </c>
      <c r="K1206" s="914">
        <v>0</v>
      </c>
      <c r="L1206" s="1061">
        <f>SUM(C1206:K1206)</f>
        <v>0</v>
      </c>
    </row>
    <row r="1207" spans="1:15" ht="13.5" thickBot="1">
      <c r="A1207" s="1049"/>
      <c r="B1207" s="934" t="s">
        <v>695</v>
      </c>
      <c r="C1207" s="935">
        <v>0</v>
      </c>
      <c r="D1207" s="935">
        <v>0</v>
      </c>
      <c r="E1207" s="935">
        <v>0</v>
      </c>
      <c r="F1207" s="935">
        <v>0</v>
      </c>
      <c r="G1207" s="935">
        <v>0</v>
      </c>
      <c r="H1207" s="935">
        <v>0</v>
      </c>
      <c r="I1207" s="935">
        <v>0</v>
      </c>
      <c r="J1207" s="935">
        <v>0</v>
      </c>
      <c r="K1207" s="935">
        <v>0</v>
      </c>
      <c r="L1207" s="1062">
        <f>SUM(C1207:K1207)</f>
        <v>0</v>
      </c>
    </row>
    <row r="1208" spans="1:15" s="3" customFormat="1" ht="13.5" thickBot="1">
      <c r="A1208" s="1049"/>
      <c r="B1208" s="492" t="s">
        <v>1101</v>
      </c>
      <c r="C1208" s="1000">
        <f t="shared" ref="C1208:I1208" si="22">SUM(C1204:C1207)</f>
        <v>0</v>
      </c>
      <c r="D1208" s="1002">
        <f t="shared" si="22"/>
        <v>0</v>
      </c>
      <c r="E1208" s="1002">
        <f t="shared" si="22"/>
        <v>0</v>
      </c>
      <c r="F1208" s="1002">
        <f t="shared" si="22"/>
        <v>0</v>
      </c>
      <c r="G1208" s="1002">
        <f t="shared" si="22"/>
        <v>0</v>
      </c>
      <c r="H1208" s="1002">
        <f t="shared" si="22"/>
        <v>0</v>
      </c>
      <c r="I1208" s="1002">
        <f t="shared" si="22"/>
        <v>0</v>
      </c>
      <c r="J1208" s="1002">
        <f>SUM(J1204:J1207)</f>
        <v>0</v>
      </c>
      <c r="K1208" s="1002">
        <f>SUM(K1204:K1207)</f>
        <v>0</v>
      </c>
      <c r="L1208" s="1002">
        <f>SUM(L1204:L1207)</f>
        <v>0</v>
      </c>
    </row>
    <row r="1209" spans="1:15" ht="12.75">
      <c r="A1209" s="1049"/>
      <c r="B1209" s="931" t="s">
        <v>841</v>
      </c>
      <c r="C1209" s="932" t="s">
        <v>676</v>
      </c>
      <c r="D1209" s="932" t="s">
        <v>676</v>
      </c>
      <c r="E1209" s="932" t="s">
        <v>676</v>
      </c>
      <c r="F1209" s="932" t="s">
        <v>676</v>
      </c>
      <c r="G1209" s="932" t="s">
        <v>676</v>
      </c>
      <c r="H1209" s="932" t="s">
        <v>676</v>
      </c>
      <c r="I1209" s="932" t="s">
        <v>676</v>
      </c>
      <c r="J1209" s="932" t="s">
        <v>676</v>
      </c>
      <c r="K1209" s="932" t="s">
        <v>676</v>
      </c>
      <c r="L1209" s="933" t="s">
        <v>676</v>
      </c>
    </row>
    <row r="1210" spans="1:15" ht="12.75">
      <c r="A1210" s="1049"/>
      <c r="B1210" s="913" t="s">
        <v>694</v>
      </c>
      <c r="C1210" s="914">
        <v>0</v>
      </c>
      <c r="D1210" s="914">
        <v>0</v>
      </c>
      <c r="E1210" s="914">
        <v>0</v>
      </c>
      <c r="F1210" s="914">
        <v>0</v>
      </c>
      <c r="G1210" s="914">
        <v>0</v>
      </c>
      <c r="H1210" s="914">
        <v>0</v>
      </c>
      <c r="I1210" s="914">
        <v>0</v>
      </c>
      <c r="J1210" s="914">
        <v>0</v>
      </c>
      <c r="K1210" s="914">
        <v>0</v>
      </c>
      <c r="L1210" s="1061">
        <f>SUM(C1210:K1210)</f>
        <v>0</v>
      </c>
    </row>
    <row r="1211" spans="1:15" ht="12.75">
      <c r="A1211" s="1049"/>
      <c r="B1211" s="913" t="s">
        <v>675</v>
      </c>
      <c r="C1211" s="914">
        <v>0</v>
      </c>
      <c r="D1211" s="914">
        <v>0</v>
      </c>
      <c r="E1211" s="914">
        <v>0</v>
      </c>
      <c r="F1211" s="914">
        <v>0</v>
      </c>
      <c r="G1211" s="914">
        <v>0</v>
      </c>
      <c r="H1211" s="914">
        <v>0</v>
      </c>
      <c r="I1211" s="914">
        <v>0</v>
      </c>
      <c r="J1211" s="914">
        <v>0</v>
      </c>
      <c r="K1211" s="914">
        <v>0</v>
      </c>
      <c r="L1211" s="1061">
        <f>SUM(C1211:K1211)</f>
        <v>0</v>
      </c>
    </row>
    <row r="1212" spans="1:15" ht="12.75">
      <c r="A1212" s="1049"/>
      <c r="B1212" s="913" t="s">
        <v>269</v>
      </c>
      <c r="C1212" s="914">
        <v>0</v>
      </c>
      <c r="D1212" s="914">
        <v>0</v>
      </c>
      <c r="E1212" s="914">
        <v>0</v>
      </c>
      <c r="F1212" s="914">
        <v>0</v>
      </c>
      <c r="G1212" s="914">
        <v>0</v>
      </c>
      <c r="H1212" s="914">
        <v>0</v>
      </c>
      <c r="I1212" s="914">
        <v>0</v>
      </c>
      <c r="J1212" s="914">
        <v>0</v>
      </c>
      <c r="K1212" s="914">
        <v>0</v>
      </c>
      <c r="L1212" s="1061">
        <f>SUM(C1212:K1212)</f>
        <v>0</v>
      </c>
    </row>
    <row r="1213" spans="1:15" ht="13.5" thickBot="1">
      <c r="A1213" s="1049"/>
      <c r="B1213" s="934" t="s">
        <v>695</v>
      </c>
      <c r="C1213" s="935">
        <v>0</v>
      </c>
      <c r="D1213" s="935">
        <v>0</v>
      </c>
      <c r="E1213" s="935">
        <v>0</v>
      </c>
      <c r="F1213" s="935">
        <v>0</v>
      </c>
      <c r="G1213" s="935">
        <v>0</v>
      </c>
      <c r="H1213" s="935">
        <v>0</v>
      </c>
      <c r="I1213" s="935">
        <v>0</v>
      </c>
      <c r="J1213" s="935">
        <v>0</v>
      </c>
      <c r="K1213" s="935">
        <v>0</v>
      </c>
      <c r="L1213" s="1062">
        <f>SUM(C1213:K1213)</f>
        <v>0</v>
      </c>
    </row>
    <row r="1214" spans="1:15" s="3" customFormat="1" ht="13.5" thickBot="1">
      <c r="A1214" s="1049"/>
      <c r="B1214" s="587" t="s">
        <v>1100</v>
      </c>
      <c r="C1214" s="1005">
        <f t="shared" ref="C1214:I1214" si="23">SUM(C1210:C1213)</f>
        <v>0</v>
      </c>
      <c r="D1214" s="1063">
        <f t="shared" si="23"/>
        <v>0</v>
      </c>
      <c r="E1214" s="1063">
        <f t="shared" si="23"/>
        <v>0</v>
      </c>
      <c r="F1214" s="1063">
        <f t="shared" si="23"/>
        <v>0</v>
      </c>
      <c r="G1214" s="1063">
        <f t="shared" si="23"/>
        <v>0</v>
      </c>
      <c r="H1214" s="1063">
        <f t="shared" si="23"/>
        <v>0</v>
      </c>
      <c r="I1214" s="1063">
        <f t="shared" si="23"/>
        <v>0</v>
      </c>
      <c r="J1214" s="1063">
        <f>SUM(J1210:J1213)</f>
        <v>0</v>
      </c>
      <c r="K1214" s="1063">
        <f>SUM(K1210:K1213)</f>
        <v>0</v>
      </c>
      <c r="L1214" s="1063">
        <f>SUM(L1210:L1213)</f>
        <v>0</v>
      </c>
    </row>
    <row r="1215" spans="1:15" s="3" customFormat="1" ht="13.5" thickBot="1">
      <c r="A1215" s="1049"/>
      <c r="B1215" s="498" t="s">
        <v>1016</v>
      </c>
      <c r="C1215" s="999">
        <f>C1208+C1214</f>
        <v>0</v>
      </c>
      <c r="D1215" s="999">
        <f t="shared" ref="D1215:I1215" si="24">D1208+D1214</f>
        <v>0</v>
      </c>
      <c r="E1215" s="999">
        <f t="shared" si="24"/>
        <v>0</v>
      </c>
      <c r="F1215" s="999">
        <f t="shared" si="24"/>
        <v>0</v>
      </c>
      <c r="G1215" s="999">
        <f t="shared" si="24"/>
        <v>0</v>
      </c>
      <c r="H1215" s="999">
        <f t="shared" si="24"/>
        <v>0</v>
      </c>
      <c r="I1215" s="999">
        <f t="shared" si="24"/>
        <v>0</v>
      </c>
      <c r="J1215" s="1130">
        <f>J1208+J1214</f>
        <v>0</v>
      </c>
      <c r="K1215" s="999">
        <f>K1208+K1214</f>
        <v>0</v>
      </c>
      <c r="L1215" s="999">
        <f>L1208+L1214</f>
        <v>0</v>
      </c>
    </row>
    <row r="1216" spans="1:15" s="3" customFormat="1" ht="26.25" thickBot="1">
      <c r="A1216" s="1049"/>
      <c r="B1216" s="936" t="s">
        <v>451</v>
      </c>
      <c r="C1216" s="639" t="s">
        <v>676</v>
      </c>
      <c r="D1216" s="639">
        <v>0</v>
      </c>
      <c r="E1216" s="639">
        <v>0</v>
      </c>
      <c r="F1216" s="639">
        <v>0</v>
      </c>
      <c r="G1216" s="639">
        <v>0</v>
      </c>
      <c r="H1216" s="639">
        <v>0</v>
      </c>
      <c r="I1216" s="639">
        <v>0</v>
      </c>
      <c r="J1216" s="639">
        <v>0</v>
      </c>
      <c r="K1216" s="639">
        <v>0</v>
      </c>
      <c r="L1216" s="999">
        <f>SUBTOTAL(9,C1216:K1216)</f>
        <v>0</v>
      </c>
    </row>
    <row r="1217" spans="1:16" s="3" customFormat="1" ht="12.75">
      <c r="A1217" s="1049"/>
      <c r="B1217" s="840" t="s">
        <v>1526</v>
      </c>
      <c r="C1217" s="516"/>
      <c r="D1217" s="516"/>
      <c r="E1217" s="516"/>
      <c r="F1217" s="516"/>
      <c r="G1217" s="516"/>
      <c r="H1217" s="516"/>
      <c r="I1217" s="516"/>
      <c r="J1217" s="516"/>
      <c r="K1217" s="517"/>
      <c r="L1217" s="581"/>
    </row>
    <row r="1218" spans="1:16" s="219" customFormat="1" ht="12.75">
      <c r="A1218" s="1049"/>
      <c r="B1218" s="515" t="s">
        <v>325</v>
      </c>
      <c r="C1218" s="472"/>
      <c r="D1218" s="472"/>
      <c r="E1218" s="472"/>
      <c r="F1218" s="472"/>
      <c r="G1218" s="472"/>
      <c r="H1218" s="472"/>
      <c r="I1218" s="472"/>
      <c r="J1218" s="472"/>
      <c r="K1218" s="885"/>
      <c r="L1218" s="885"/>
    </row>
    <row r="1219" spans="1:16" s="219" customFormat="1" ht="12.75">
      <c r="A1219" s="1049"/>
      <c r="B1219" s="515" t="s">
        <v>1109</v>
      </c>
      <c r="C1219" s="472"/>
      <c r="D1219" s="472"/>
      <c r="E1219" s="472"/>
      <c r="F1219" s="472"/>
      <c r="G1219" s="472"/>
      <c r="H1219" s="472"/>
      <c r="I1219" s="472"/>
      <c r="J1219" s="472"/>
      <c r="K1219" s="885"/>
      <c r="L1219" s="885"/>
      <c r="O1219" s="1286"/>
    </row>
    <row r="1220" spans="1:16" s="219" customFormat="1" ht="62.25" customHeight="1">
      <c r="A1220" s="1049"/>
      <c r="B1220" s="1512" t="s">
        <v>1435</v>
      </c>
      <c r="C1220" s="1512"/>
      <c r="D1220" s="1512"/>
      <c r="E1220" s="1512"/>
      <c r="F1220" s="1512"/>
      <c r="G1220" s="1512"/>
      <c r="H1220" s="1512"/>
      <c r="I1220" s="1512"/>
      <c r="J1220" s="1512"/>
      <c r="K1220" s="1512"/>
      <c r="L1220" s="885"/>
    </row>
    <row r="1221" spans="1:16" ht="12.75">
      <c r="A1221" s="1049"/>
      <c r="B1221" s="1409" t="s">
        <v>798</v>
      </c>
      <c r="C1221" s="1409"/>
      <c r="D1221" s="1409"/>
      <c r="E1221" s="1409"/>
      <c r="F1221" s="1409"/>
      <c r="G1221" s="1409"/>
      <c r="H1221" s="1409"/>
      <c r="I1221" s="1409"/>
      <c r="J1221" s="1409"/>
      <c r="K1221" s="1409"/>
    </row>
    <row r="1222" spans="1:16" ht="12.75">
      <c r="A1222" s="1049"/>
      <c r="B1222" s="552" t="s">
        <v>1006</v>
      </c>
      <c r="C1222" s="477"/>
      <c r="D1222" s="477"/>
      <c r="E1222" s="477"/>
    </row>
    <row r="1223" spans="1:16" ht="12.75" customHeight="1" thickBot="1">
      <c r="A1223" s="181" t="s">
        <v>402</v>
      </c>
      <c r="B1223" s="8"/>
      <c r="C1223" s="62"/>
      <c r="D1223" s="62"/>
      <c r="E1223" s="62"/>
      <c r="F1223" s="8"/>
      <c r="G1223" s="8"/>
      <c r="H1223" s="8"/>
      <c r="I1223" s="8"/>
      <c r="J1223" s="8"/>
      <c r="K1223" s="8"/>
      <c r="L1223" s="8"/>
    </row>
    <row r="1224" spans="1:16" ht="12.75" customHeight="1">
      <c r="A1224" s="181" t="s">
        <v>402</v>
      </c>
      <c r="B1224" s="388" t="s">
        <v>25</v>
      </c>
      <c r="C1224" s="389"/>
      <c r="D1224" s="390"/>
      <c r="E1224" s="392"/>
      <c r="F1224" s="8"/>
      <c r="G1224" s="8"/>
      <c r="H1224" s="8"/>
      <c r="I1224" s="8"/>
      <c r="J1224" s="62"/>
      <c r="K1224" s="8"/>
      <c r="L1224" s="165"/>
    </row>
    <row r="1225" spans="1:16" ht="38.25" customHeight="1" thickBot="1">
      <c r="A1225" s="181" t="s">
        <v>402</v>
      </c>
      <c r="B1225" s="1522" t="s">
        <v>1011</v>
      </c>
      <c r="C1225" s="1523"/>
      <c r="D1225" s="1524"/>
      <c r="E1225" s="381" t="s">
        <v>389</v>
      </c>
      <c r="F1225" s="8"/>
      <c r="G1225" s="8"/>
      <c r="H1225" s="8"/>
      <c r="I1225" s="8"/>
      <c r="J1225" s="62"/>
      <c r="K1225" s="8"/>
      <c r="L1225" s="165"/>
    </row>
    <row r="1226" spans="1:16" ht="12.75" customHeight="1">
      <c r="A1226" s="181" t="s">
        <v>402</v>
      </c>
      <c r="B1226" s="177" t="s">
        <v>32</v>
      </c>
      <c r="C1226" s="384"/>
      <c r="D1226" s="384"/>
      <c r="E1226" s="394">
        <v>0</v>
      </c>
      <c r="F1226" s="8"/>
      <c r="G1226" s="8"/>
      <c r="H1226" s="8"/>
      <c r="I1226" s="8"/>
      <c r="J1226" s="62"/>
      <c r="K1226" s="8"/>
      <c r="L1226" s="165"/>
    </row>
    <row r="1227" spans="1:16" ht="12.75" customHeight="1">
      <c r="A1227" s="181" t="s">
        <v>402</v>
      </c>
      <c r="B1227" s="178" t="s">
        <v>33</v>
      </c>
      <c r="C1227" s="384"/>
      <c r="D1227" s="384"/>
      <c r="E1227" s="394">
        <v>0</v>
      </c>
      <c r="F1227" s="8"/>
      <c r="G1227" s="8"/>
      <c r="H1227" s="8"/>
      <c r="I1227" s="8"/>
      <c r="J1227" s="62"/>
      <c r="K1227" s="8"/>
      <c r="L1227" s="165"/>
      <c r="P1227" s="8" t="s">
        <v>167</v>
      </c>
    </row>
    <row r="1228" spans="1:16" ht="12.75" customHeight="1">
      <c r="A1228" s="181" t="s">
        <v>402</v>
      </c>
      <c r="B1228" s="177" t="s">
        <v>34</v>
      </c>
      <c r="C1228" s="384"/>
      <c r="D1228" s="384"/>
      <c r="E1228" s="394">
        <v>0</v>
      </c>
      <c r="F1228" s="8"/>
      <c r="G1228" s="8"/>
      <c r="H1228" s="8"/>
      <c r="I1228" s="8"/>
      <c r="J1228" s="62"/>
      <c r="K1228" s="8"/>
      <c r="L1228" s="165"/>
    </row>
    <row r="1229" spans="1:16" ht="12.75" customHeight="1">
      <c r="A1229" s="181" t="s">
        <v>402</v>
      </c>
      <c r="B1229" s="177" t="s">
        <v>1009</v>
      </c>
      <c r="C1229" s="384"/>
      <c r="D1229" s="384"/>
      <c r="E1229" s="394">
        <v>0</v>
      </c>
      <c r="F1229" s="8"/>
      <c r="G1229" s="8"/>
      <c r="H1229" s="8"/>
      <c r="I1229" s="8"/>
      <c r="J1229" s="62"/>
      <c r="K1229" s="8"/>
      <c r="L1229" s="165"/>
    </row>
    <row r="1230" spans="1:16" s="1048" customFormat="1" ht="12.75" customHeight="1">
      <c r="A1230" s="1049" t="s">
        <v>402</v>
      </c>
      <c r="B1230" s="177" t="s">
        <v>1317</v>
      </c>
      <c r="C1230" s="1194"/>
      <c r="D1230" s="1194"/>
      <c r="E1230" s="394">
        <v>0</v>
      </c>
      <c r="J1230" s="62"/>
      <c r="L1230" s="165"/>
    </row>
    <row r="1231" spans="1:16" ht="12.75" customHeight="1">
      <c r="A1231" s="181" t="s">
        <v>402</v>
      </c>
      <c r="B1231" s="177" t="s">
        <v>36</v>
      </c>
      <c r="C1231" s="384"/>
      <c r="D1231" s="384"/>
      <c r="E1231" s="394">
        <v>0</v>
      </c>
      <c r="F1231" s="8"/>
      <c r="G1231" s="8"/>
      <c r="H1231" s="8"/>
      <c r="I1231" s="8"/>
      <c r="J1231" s="62"/>
      <c r="K1231" s="8"/>
      <c r="L1231" s="165"/>
    </row>
    <row r="1232" spans="1:16" ht="12.75" customHeight="1">
      <c r="A1232" s="181" t="s">
        <v>402</v>
      </c>
      <c r="B1232" s="376" t="s">
        <v>30</v>
      </c>
      <c r="C1232" s="120"/>
      <c r="D1232" s="120"/>
      <c r="E1232" s="419">
        <f>E1226+E1227-E1228-E1229-E1231</f>
        <v>0</v>
      </c>
      <c r="F1232" s="8"/>
      <c r="G1232" s="8"/>
      <c r="H1232" s="8"/>
      <c r="I1232" s="8"/>
      <c r="J1232" s="62"/>
      <c r="K1232" s="8"/>
      <c r="L1232" s="165"/>
    </row>
    <row r="1233" spans="1:12" ht="12.75" customHeight="1" thickBot="1">
      <c r="A1233" s="181" t="s">
        <v>402</v>
      </c>
      <c r="B1233" s="396" t="s">
        <v>1026</v>
      </c>
      <c r="C1233" s="397"/>
      <c r="D1233" s="397"/>
      <c r="E1233" s="400" t="e">
        <f>E1228/(E1228+E1231)</f>
        <v>#DIV/0!</v>
      </c>
      <c r="F1233" s="8"/>
      <c r="G1233" s="8"/>
      <c r="H1233" s="8"/>
      <c r="I1233" s="8"/>
      <c r="J1233" s="62"/>
      <c r="K1233" s="8"/>
      <c r="L1233" s="165"/>
    </row>
    <row r="1234" spans="1:12" ht="12.75" customHeight="1">
      <c r="A1234" s="181" t="s">
        <v>402</v>
      </c>
      <c r="B1234" s="20" t="s">
        <v>1526</v>
      </c>
      <c r="C1234" s="28"/>
      <c r="D1234" s="28"/>
      <c r="E1234" s="8"/>
      <c r="F1234" s="8"/>
      <c r="G1234" s="8"/>
      <c r="H1234" s="62"/>
      <c r="I1234" s="8"/>
      <c r="J1234" s="8"/>
      <c r="K1234" s="8"/>
      <c r="L1234" s="165"/>
    </row>
    <row r="1235" spans="1:12" ht="12.75" customHeight="1" thickBot="1">
      <c r="A1235" s="181" t="s">
        <v>402</v>
      </c>
      <c r="B1235" s="8"/>
      <c r="C1235" s="8"/>
      <c r="D1235" s="8"/>
      <c r="E1235" s="8"/>
      <c r="F1235" s="8"/>
      <c r="G1235" s="8"/>
      <c r="H1235" s="62"/>
      <c r="I1235" s="8"/>
      <c r="J1235" s="8"/>
      <c r="K1235" s="8"/>
      <c r="L1235" s="165"/>
    </row>
    <row r="1236" spans="1:12" ht="12.75" customHeight="1">
      <c r="A1236" s="181" t="s">
        <v>402</v>
      </c>
      <c r="B1236" s="388" t="s">
        <v>26</v>
      </c>
      <c r="C1236" s="389"/>
      <c r="D1236" s="389"/>
      <c r="E1236" s="389"/>
      <c r="F1236" s="389"/>
      <c r="G1236" s="389"/>
      <c r="H1236" s="389"/>
      <c r="I1236" s="390"/>
      <c r="J1236" s="392"/>
      <c r="K1236" s="8"/>
      <c r="L1236" s="165"/>
    </row>
    <row r="1237" spans="1:12" ht="38.25" customHeight="1" thickBot="1">
      <c r="A1237" s="181" t="s">
        <v>402</v>
      </c>
      <c r="B1237" s="411" t="s">
        <v>1012</v>
      </c>
      <c r="C1237" s="380"/>
      <c r="D1237" s="380"/>
      <c r="E1237" s="380"/>
      <c r="F1237" s="380"/>
      <c r="G1237" s="380"/>
      <c r="H1237" s="380"/>
      <c r="I1237" s="412"/>
      <c r="J1237" s="381" t="s">
        <v>389</v>
      </c>
      <c r="K1237" s="8"/>
      <c r="L1237" s="165"/>
    </row>
    <row r="1238" spans="1:12" ht="12.75" customHeight="1">
      <c r="A1238" s="181" t="s">
        <v>402</v>
      </c>
      <c r="B1238" s="402" t="s">
        <v>1013</v>
      </c>
      <c r="C1238" s="383"/>
      <c r="D1238" s="384"/>
      <c r="E1238" s="384"/>
      <c r="F1238" s="384"/>
      <c r="G1238" s="384"/>
      <c r="H1238" s="384"/>
      <c r="I1238" s="385"/>
      <c r="J1238" s="189">
        <v>0</v>
      </c>
      <c r="K1238" s="8"/>
      <c r="L1238" s="165"/>
    </row>
    <row r="1239" spans="1:12" ht="12.75" customHeight="1">
      <c r="A1239" s="181" t="s">
        <v>402</v>
      </c>
      <c r="B1239" s="402" t="s">
        <v>24</v>
      </c>
      <c r="C1239" s="383"/>
      <c r="D1239" s="384"/>
      <c r="E1239" s="384"/>
      <c r="F1239" s="384"/>
      <c r="G1239" s="384"/>
      <c r="H1239" s="384"/>
      <c r="I1239" s="385"/>
      <c r="J1239" s="189">
        <v>0</v>
      </c>
      <c r="K1239" s="8"/>
      <c r="L1239" s="165"/>
    </row>
    <row r="1240" spans="1:12" ht="12.75" customHeight="1">
      <c r="A1240" s="181" t="s">
        <v>402</v>
      </c>
      <c r="B1240" s="402" t="s">
        <v>22</v>
      </c>
      <c r="C1240" s="383"/>
      <c r="D1240" s="384"/>
      <c r="E1240" s="384"/>
      <c r="F1240" s="384"/>
      <c r="G1240" s="384"/>
      <c r="H1240" s="384"/>
      <c r="I1240" s="385"/>
      <c r="J1240" s="189">
        <v>0</v>
      </c>
      <c r="K1240" s="8"/>
      <c r="L1240" s="165"/>
    </row>
    <row r="1241" spans="1:12" ht="12.75" customHeight="1">
      <c r="A1241" s="181" t="s">
        <v>402</v>
      </c>
      <c r="B1241" s="403" t="s">
        <v>21</v>
      </c>
      <c r="C1241" s="217"/>
      <c r="D1241" s="217"/>
      <c r="E1241" s="217"/>
      <c r="F1241" s="217"/>
      <c r="G1241" s="217"/>
      <c r="H1241" s="217"/>
      <c r="I1241" s="218"/>
      <c r="J1241" s="189">
        <v>0</v>
      </c>
      <c r="K1241" s="8"/>
      <c r="L1241" s="165"/>
    </row>
    <row r="1242" spans="1:12" ht="12.75" customHeight="1">
      <c r="A1242" s="181" t="s">
        <v>402</v>
      </c>
      <c r="B1242" s="405" t="s">
        <v>1031</v>
      </c>
      <c r="C1242" s="158"/>
      <c r="D1242" s="163"/>
      <c r="E1242" s="86"/>
      <c r="F1242" s="86"/>
      <c r="G1242" s="86"/>
      <c r="H1242" s="86"/>
      <c r="I1242" s="164"/>
      <c r="J1242" s="406">
        <f>J1239+J1241</f>
        <v>0</v>
      </c>
      <c r="K1242" s="8"/>
      <c r="L1242" s="165"/>
    </row>
    <row r="1243" spans="1:12" ht="12.75" customHeight="1">
      <c r="A1243" s="181" t="s">
        <v>402</v>
      </c>
      <c r="B1243" s="393" t="s">
        <v>1014</v>
      </c>
      <c r="C1243" s="214"/>
      <c r="D1243" s="214"/>
      <c r="E1243" s="214"/>
      <c r="F1243" s="214"/>
      <c r="G1243" s="214"/>
      <c r="H1243" s="214"/>
      <c r="I1243" s="215"/>
      <c r="J1243" s="359">
        <v>0</v>
      </c>
      <c r="K1243" s="8"/>
      <c r="L1243" s="165"/>
    </row>
    <row r="1244" spans="1:12" s="1203" customFormat="1" ht="12.75" customHeight="1">
      <c r="A1244" s="1049" t="s">
        <v>402</v>
      </c>
      <c r="B1244" s="402" t="s">
        <v>1406</v>
      </c>
      <c r="C1244" s="383"/>
      <c r="D1244" s="1195"/>
      <c r="E1244" s="1195"/>
      <c r="F1244" s="1195"/>
      <c r="G1244" s="1195"/>
      <c r="H1244" s="1195"/>
      <c r="I1244" s="1196"/>
      <c r="J1244" s="189">
        <v>0</v>
      </c>
    </row>
    <row r="1245" spans="1:12" ht="12.75" customHeight="1" thickBot="1">
      <c r="A1245" s="181" t="s">
        <v>402</v>
      </c>
      <c r="B1245" s="407" t="s">
        <v>23</v>
      </c>
      <c r="C1245" s="408"/>
      <c r="D1245" s="408"/>
      <c r="E1245" s="408"/>
      <c r="F1245" s="408"/>
      <c r="G1245" s="408"/>
      <c r="H1245" s="408"/>
      <c r="I1245" s="409"/>
      <c r="J1245" s="190">
        <v>0</v>
      </c>
      <c r="K1245" s="8"/>
      <c r="L1245" s="165"/>
    </row>
    <row r="1246" spans="1:12" ht="12.75" customHeight="1">
      <c r="A1246" s="181" t="s">
        <v>402</v>
      </c>
      <c r="B1246" s="20" t="s">
        <v>1526</v>
      </c>
      <c r="C1246" s="88"/>
      <c r="D1246" s="88"/>
      <c r="E1246" s="88"/>
      <c r="F1246" s="88"/>
      <c r="G1246" s="88"/>
      <c r="H1246" s="88"/>
      <c r="I1246" s="88"/>
      <c r="J1246" s="62"/>
      <c r="K1246" s="8"/>
      <c r="L1246" s="165"/>
    </row>
    <row r="1247" spans="1:12" ht="12.75" customHeight="1">
      <c r="A1247" s="181" t="s">
        <v>402</v>
      </c>
      <c r="B1247" s="27" t="s">
        <v>16</v>
      </c>
      <c r="C1247" s="219"/>
      <c r="D1247" s="219"/>
      <c r="E1247" s="8"/>
      <c r="F1247" s="8"/>
      <c r="G1247" s="8"/>
      <c r="H1247" s="62"/>
      <c r="I1247" s="8"/>
      <c r="J1247" s="8"/>
      <c r="K1247" s="8"/>
      <c r="L1247" s="165"/>
    </row>
    <row r="1248" spans="1:12" ht="12.75" customHeight="1">
      <c r="A1248" s="181" t="s">
        <v>402</v>
      </c>
      <c r="B1248" s="27" t="s">
        <v>17</v>
      </c>
      <c r="C1248" s="219"/>
      <c r="D1248" s="219"/>
      <c r="E1248" s="8"/>
      <c r="F1248" s="8"/>
      <c r="G1248" s="8"/>
      <c r="H1248" s="62"/>
      <c r="I1248" s="8"/>
      <c r="J1248" s="8"/>
      <c r="K1248" s="8"/>
      <c r="L1248" s="8"/>
    </row>
    <row r="1249" spans="1:12" ht="12.75" customHeight="1">
      <c r="A1249" s="181" t="s">
        <v>402</v>
      </c>
      <c r="B1249" s="27" t="s">
        <v>18</v>
      </c>
      <c r="C1249" s="219"/>
      <c r="D1249" s="219"/>
      <c r="E1249" s="8"/>
      <c r="F1249" s="8"/>
      <c r="G1249" s="8"/>
      <c r="H1249" s="62"/>
      <c r="I1249" s="8"/>
      <c r="J1249" s="8"/>
      <c r="K1249" s="8"/>
      <c r="L1249" s="8"/>
    </row>
    <row r="1250" spans="1:12" ht="12.75" customHeight="1">
      <c r="A1250" s="181" t="s">
        <v>402</v>
      </c>
      <c r="B1250" s="27" t="s">
        <v>19</v>
      </c>
      <c r="C1250" s="219"/>
      <c r="D1250" s="219"/>
      <c r="E1250" s="8"/>
      <c r="F1250" s="8"/>
      <c r="G1250" s="8"/>
      <c r="H1250" s="62"/>
      <c r="I1250" s="8"/>
      <c r="J1250" s="8"/>
      <c r="K1250" s="8"/>
      <c r="L1250" s="8"/>
    </row>
    <row r="1251" spans="1:12" ht="12.75" customHeight="1">
      <c r="A1251" s="181" t="s">
        <v>402</v>
      </c>
      <c r="B1251" s="27" t="s">
        <v>20</v>
      </c>
      <c r="C1251" s="219"/>
      <c r="D1251" s="219"/>
      <c r="E1251" s="8"/>
      <c r="F1251" s="8"/>
      <c r="G1251" s="8"/>
      <c r="H1251" s="62"/>
      <c r="I1251" s="8"/>
      <c r="J1251" s="8"/>
      <c r="K1251" s="8"/>
      <c r="L1251" s="8"/>
    </row>
    <row r="1252" spans="1:12" ht="12.75" customHeight="1">
      <c r="A1252" s="181" t="s">
        <v>402</v>
      </c>
      <c r="B1252" s="27"/>
      <c r="C1252" s="219"/>
      <c r="D1252" s="219"/>
      <c r="E1252" s="8"/>
      <c r="F1252" s="8"/>
      <c r="G1252" s="8"/>
      <c r="H1252" s="62"/>
      <c r="I1252" s="8"/>
      <c r="J1252" s="8"/>
      <c r="K1252" s="8"/>
      <c r="L1252" s="8"/>
    </row>
    <row r="1253" spans="1:12" ht="13.5" customHeight="1" thickBot="1">
      <c r="A1253" s="181" t="s">
        <v>402</v>
      </c>
      <c r="B1253" s="8"/>
      <c r="C1253" s="8"/>
      <c r="D1253" s="8"/>
      <c r="E1253" s="8"/>
      <c r="F1253" s="8"/>
      <c r="G1253" s="8"/>
      <c r="H1253" s="8"/>
      <c r="I1253" s="8"/>
      <c r="J1253" s="8"/>
      <c r="K1253" s="8"/>
      <c r="L1253" s="8"/>
    </row>
    <row r="1254" spans="1:12" ht="12.75" customHeight="1">
      <c r="A1254" s="181" t="s">
        <v>402</v>
      </c>
      <c r="B1254" s="6" t="s">
        <v>1093</v>
      </c>
      <c r="C1254" s="250"/>
      <c r="D1254" s="250"/>
      <c r="E1254" s="256"/>
      <c r="F1254" s="321" t="s">
        <v>693</v>
      </c>
      <c r="G1254" s="8"/>
      <c r="H1254" s="8"/>
      <c r="I1254" s="8"/>
      <c r="J1254" s="8"/>
      <c r="K1254" s="8"/>
      <c r="L1254" s="8"/>
    </row>
    <row r="1255" spans="1:12" ht="10.5" customHeight="1">
      <c r="A1255" s="181" t="s">
        <v>402</v>
      </c>
      <c r="B1255" s="5" t="s">
        <v>838</v>
      </c>
      <c r="C1255" s="4"/>
      <c r="D1255" s="4"/>
      <c r="E1255" s="248" t="s">
        <v>389</v>
      </c>
      <c r="F1255" s="254" t="s">
        <v>9</v>
      </c>
      <c r="G1255" s="8"/>
      <c r="H1255" s="8"/>
      <c r="I1255" s="8"/>
      <c r="J1255" s="8"/>
      <c r="K1255" s="8"/>
      <c r="L1255" s="8"/>
    </row>
    <row r="1256" spans="1:12" ht="10.5" customHeight="1">
      <c r="A1256" s="181" t="s">
        <v>402</v>
      </c>
      <c r="B1256" s="5" t="s">
        <v>924</v>
      </c>
      <c r="C1256" s="4"/>
      <c r="D1256" s="4"/>
      <c r="E1256" s="248" t="s">
        <v>100</v>
      </c>
      <c r="F1256" s="254" t="s">
        <v>270</v>
      </c>
      <c r="G1256" s="8"/>
      <c r="H1256" s="8"/>
      <c r="I1256" s="8"/>
      <c r="J1256" s="8"/>
      <c r="K1256" s="8"/>
      <c r="L1256" s="8"/>
    </row>
    <row r="1257" spans="1:12" ht="10.5" customHeight="1" thickBot="1">
      <c r="A1257" s="181" t="s">
        <v>402</v>
      </c>
      <c r="B1257" s="10" t="s">
        <v>1357</v>
      </c>
      <c r="C1257" s="12"/>
      <c r="D1257" s="12"/>
      <c r="E1257" s="18"/>
      <c r="F1257" s="255" t="s">
        <v>1150</v>
      </c>
      <c r="G1257" s="8"/>
      <c r="H1257" s="8"/>
      <c r="I1257" s="8"/>
      <c r="J1257" s="8"/>
      <c r="K1257" s="8"/>
      <c r="L1257" s="8"/>
    </row>
    <row r="1258" spans="1:12" ht="14.45" customHeight="1">
      <c r="A1258" s="181" t="s">
        <v>402</v>
      </c>
      <c r="B1258" s="178" t="s">
        <v>271</v>
      </c>
      <c r="C1258" s="62"/>
      <c r="D1258" s="8"/>
      <c r="E1258" s="207">
        <v>0</v>
      </c>
      <c r="F1258" s="189">
        <v>0</v>
      </c>
      <c r="G1258" s="8"/>
      <c r="H1258" s="8"/>
      <c r="I1258" s="8"/>
      <c r="J1258" s="8"/>
      <c r="K1258" s="8"/>
      <c r="L1258" s="8"/>
    </row>
    <row r="1259" spans="1:12" ht="12.75" customHeight="1">
      <c r="A1259" s="181" t="s">
        <v>402</v>
      </c>
      <c r="B1259" s="178" t="s">
        <v>70</v>
      </c>
      <c r="C1259" s="62"/>
      <c r="D1259" s="8"/>
      <c r="E1259" s="207">
        <v>0</v>
      </c>
      <c r="F1259" s="189">
        <v>0</v>
      </c>
      <c r="G1259" s="8"/>
      <c r="H1259" s="8"/>
      <c r="I1259" s="8"/>
      <c r="J1259" s="8"/>
      <c r="K1259" s="8"/>
      <c r="L1259" s="8"/>
    </row>
    <row r="1260" spans="1:12" ht="13.5" customHeight="1" thickBot="1">
      <c r="A1260" s="181" t="s">
        <v>402</v>
      </c>
      <c r="B1260" s="178" t="s">
        <v>122</v>
      </c>
      <c r="C1260" s="62"/>
      <c r="D1260" s="8"/>
      <c r="E1260" s="207">
        <v>0</v>
      </c>
      <c r="F1260" s="189">
        <v>0</v>
      </c>
      <c r="G1260" s="8"/>
      <c r="H1260" s="8"/>
      <c r="I1260" s="8"/>
      <c r="J1260" s="8"/>
      <c r="K1260" s="8"/>
      <c r="L1260" s="8"/>
    </row>
    <row r="1261" spans="1:12" ht="14.45" customHeight="1" thickBot="1">
      <c r="A1261" s="181" t="s">
        <v>402</v>
      </c>
      <c r="B1261" s="179" t="s">
        <v>882</v>
      </c>
      <c r="C1261" s="208"/>
      <c r="D1261" s="208"/>
      <c r="E1261" s="224">
        <f>SUM(E1258:E1260)</f>
        <v>0</v>
      </c>
      <c r="F1261" s="281">
        <f>SUM(F1258:F1260)</f>
        <v>0</v>
      </c>
      <c r="G1261" s="8"/>
      <c r="H1261" s="8"/>
      <c r="I1261" s="8"/>
      <c r="J1261" s="8"/>
      <c r="K1261" s="8"/>
      <c r="L1261" s="8"/>
    </row>
    <row r="1262" spans="1:12" ht="14.45" customHeight="1">
      <c r="A1262" s="181" t="s">
        <v>402</v>
      </c>
      <c r="B1262" s="20" t="s">
        <v>1086</v>
      </c>
      <c r="C1262" s="62"/>
      <c r="D1262" s="62"/>
      <c r="E1262" s="8"/>
      <c r="F1262" s="8"/>
      <c r="G1262" s="8"/>
      <c r="H1262" s="8"/>
      <c r="I1262" s="8"/>
      <c r="J1262" s="8"/>
      <c r="K1262" s="8"/>
      <c r="L1262" s="8"/>
    </row>
    <row r="1263" spans="1:12" ht="12.75" customHeight="1">
      <c r="A1263" s="181" t="s">
        <v>402</v>
      </c>
      <c r="B1263" s="20" t="s">
        <v>1104</v>
      </c>
      <c r="C1263" s="8"/>
      <c r="D1263" s="8"/>
      <c r="E1263" s="8"/>
      <c r="F1263" s="8"/>
      <c r="G1263" s="8"/>
      <c r="H1263" s="8"/>
      <c r="I1263" s="8"/>
      <c r="J1263" s="8"/>
      <c r="K1263" s="8"/>
      <c r="L1263" s="8"/>
    </row>
    <row r="1264" spans="1:12" ht="12.75" customHeight="1">
      <c r="A1264" s="181" t="s">
        <v>402</v>
      </c>
      <c r="B1264" s="29" t="s">
        <v>595</v>
      </c>
      <c r="C1264" s="8"/>
      <c r="D1264" s="8"/>
      <c r="E1264" s="8"/>
      <c r="F1264" s="8"/>
      <c r="G1264" s="8"/>
      <c r="H1264" s="8"/>
      <c r="I1264" s="8"/>
      <c r="J1264" s="8"/>
      <c r="K1264" s="8"/>
      <c r="L1264" s="8"/>
    </row>
    <row r="1265" spans="1:12" ht="13.5" customHeight="1" thickBot="1">
      <c r="A1265" s="181" t="s">
        <v>402</v>
      </c>
      <c r="B1265" s="20"/>
      <c r="C1265" s="8"/>
      <c r="D1265" s="8"/>
      <c r="E1265" s="8"/>
      <c r="F1265" s="8"/>
      <c r="G1265" s="8"/>
      <c r="H1265" s="8"/>
      <c r="I1265" s="8"/>
      <c r="J1265" s="8"/>
      <c r="K1265" s="8"/>
      <c r="L1265" s="8"/>
    </row>
    <row r="1266" spans="1:12" ht="12.75" customHeight="1">
      <c r="A1266" s="181" t="s">
        <v>402</v>
      </c>
      <c r="B1266" s="6" t="s">
        <v>1094</v>
      </c>
      <c r="C1266" s="250"/>
      <c r="D1266" s="250"/>
      <c r="E1266" s="250"/>
      <c r="F1266" s="250"/>
      <c r="G1266" s="256" t="s">
        <v>925</v>
      </c>
      <c r="H1266" s="8"/>
      <c r="I1266" s="8"/>
      <c r="J1266" s="8"/>
      <c r="K1266" s="8"/>
      <c r="L1266" s="8"/>
    </row>
    <row r="1267" spans="1:12" ht="13.5" customHeight="1" thickBot="1">
      <c r="A1267" s="181" t="s">
        <v>402</v>
      </c>
      <c r="B1267" s="10" t="s">
        <v>1358</v>
      </c>
      <c r="C1267" s="12"/>
      <c r="D1267" s="12"/>
      <c r="E1267" s="12"/>
      <c r="F1267" s="12"/>
      <c r="G1267" s="257" t="s">
        <v>880</v>
      </c>
      <c r="H1267" s="8"/>
      <c r="I1267" s="8"/>
      <c r="J1267" s="8"/>
      <c r="K1267" s="8"/>
      <c r="L1267" s="8"/>
    </row>
    <row r="1268" spans="1:12" ht="12.75" customHeight="1">
      <c r="A1268" s="181" t="s">
        <v>402</v>
      </c>
      <c r="B1268" s="178" t="s">
        <v>982</v>
      </c>
      <c r="C1268" s="8"/>
      <c r="D1268" s="8"/>
      <c r="E1268" s="8"/>
      <c r="F1268" s="8"/>
      <c r="G1268" s="207">
        <v>0</v>
      </c>
      <c r="H1268" s="8"/>
      <c r="I1268" s="8"/>
      <c r="J1268" s="8"/>
      <c r="K1268" s="8"/>
      <c r="L1268" s="8"/>
    </row>
    <row r="1269" spans="1:12" ht="12.75" customHeight="1">
      <c r="A1269" s="181" t="s">
        <v>402</v>
      </c>
      <c r="B1269" s="178" t="s">
        <v>983</v>
      </c>
      <c r="C1269" s="8"/>
      <c r="D1269" s="8"/>
      <c r="E1269" s="8"/>
      <c r="F1269" s="8"/>
      <c r="G1269" s="207">
        <v>0</v>
      </c>
      <c r="H1269" s="8"/>
      <c r="I1269" s="8"/>
      <c r="J1269" s="8"/>
      <c r="K1269" s="8"/>
      <c r="L1269" s="8"/>
    </row>
    <row r="1270" spans="1:12" ht="12.75" customHeight="1">
      <c r="A1270" s="181" t="s">
        <v>402</v>
      </c>
      <c r="B1270" s="178" t="s">
        <v>305</v>
      </c>
      <c r="C1270" s="8"/>
      <c r="D1270" s="8"/>
      <c r="E1270" s="8"/>
      <c r="F1270" s="8"/>
      <c r="G1270" s="207">
        <v>0</v>
      </c>
      <c r="H1270" s="8"/>
      <c r="I1270" s="8"/>
      <c r="J1270" s="8"/>
      <c r="K1270" s="8"/>
      <c r="L1270" s="8"/>
    </row>
    <row r="1271" spans="1:12" ht="12.75" customHeight="1">
      <c r="A1271" s="181" t="s">
        <v>402</v>
      </c>
      <c r="B1271" s="178" t="s">
        <v>306</v>
      </c>
      <c r="C1271" s="8"/>
      <c r="D1271" s="8"/>
      <c r="E1271" s="8"/>
      <c r="F1271" s="8"/>
      <c r="G1271" s="207">
        <v>0</v>
      </c>
      <c r="H1271" s="8"/>
      <c r="I1271" s="8"/>
      <c r="J1271" s="8"/>
      <c r="K1271" s="8"/>
      <c r="L1271" s="8"/>
    </row>
    <row r="1272" spans="1:12" ht="13.5" customHeight="1" thickBot="1">
      <c r="A1272" s="181" t="s">
        <v>402</v>
      </c>
      <c r="B1272" s="178" t="s">
        <v>929</v>
      </c>
      <c r="C1272" s="8"/>
      <c r="D1272" s="8"/>
      <c r="E1272" s="8"/>
      <c r="F1272" s="8"/>
      <c r="G1272" s="207">
        <v>0</v>
      </c>
      <c r="H1272" s="8"/>
      <c r="I1272" s="8"/>
      <c r="J1272" s="8"/>
      <c r="K1272" s="8"/>
      <c r="L1272" s="8"/>
    </row>
    <row r="1273" spans="1:12" ht="13.5" customHeight="1" thickBot="1">
      <c r="A1273" s="181" t="s">
        <v>402</v>
      </c>
      <c r="B1273" s="11" t="s">
        <v>930</v>
      </c>
      <c r="C1273" s="208"/>
      <c r="D1273" s="208"/>
      <c r="E1273" s="208"/>
      <c r="F1273" s="208"/>
      <c r="G1273" s="224">
        <f>SUM(G1268:G1272)</f>
        <v>0</v>
      </c>
      <c r="H1273" s="8"/>
      <c r="I1273" s="8"/>
      <c r="J1273" s="8"/>
      <c r="K1273" s="8"/>
      <c r="L1273" s="8"/>
    </row>
    <row r="1274" spans="1:12" ht="12.75" customHeight="1">
      <c r="A1274" s="181" t="s">
        <v>402</v>
      </c>
      <c r="B1274" s="29" t="s">
        <v>235</v>
      </c>
      <c r="C1274" s="8"/>
      <c r="D1274" s="62"/>
      <c r="E1274" s="8"/>
      <c r="F1274" s="8"/>
      <c r="G1274" s="222"/>
      <c r="H1274" s="223" t="s">
        <v>182</v>
      </c>
      <c r="I1274" s="304" t="str">
        <f>IF((E1261-G1273)=0,"","NB! avvik fra tabell 3-10")</f>
        <v/>
      </c>
      <c r="J1274" s="8"/>
      <c r="K1274" s="8"/>
      <c r="L1274" s="8"/>
    </row>
    <row r="1275" spans="1:12" ht="12.75" customHeight="1">
      <c r="A1275" s="181" t="s">
        <v>402</v>
      </c>
      <c r="B1275" s="29" t="s">
        <v>594</v>
      </c>
      <c r="C1275" s="8"/>
      <c r="D1275" s="8"/>
      <c r="E1275" s="8"/>
      <c r="F1275" s="8"/>
      <c r="G1275" s="8"/>
      <c r="H1275" s="8"/>
      <c r="I1275" s="8"/>
      <c r="J1275" s="8"/>
      <c r="K1275" s="8"/>
      <c r="L1275" s="8"/>
    </row>
    <row r="1276" spans="1:12" ht="12.75" customHeight="1">
      <c r="A1276" s="181" t="s">
        <v>402</v>
      </c>
      <c r="B1276" s="21" t="s">
        <v>1097</v>
      </c>
      <c r="C1276" s="8"/>
      <c r="D1276" s="8"/>
      <c r="E1276" s="8"/>
      <c r="F1276" s="8"/>
      <c r="G1276" s="8"/>
      <c r="H1276" s="8"/>
      <c r="I1276" s="8"/>
      <c r="J1276" s="8"/>
      <c r="K1276" s="8"/>
      <c r="L1276" s="8"/>
    </row>
    <row r="1277" spans="1:12" ht="13.5" customHeight="1" thickBot="1">
      <c r="A1277" s="181" t="s">
        <v>402</v>
      </c>
      <c r="B1277" s="8"/>
      <c r="C1277" s="8"/>
      <c r="D1277" s="8"/>
      <c r="E1277" s="8"/>
      <c r="F1277" s="8"/>
      <c r="G1277" s="8"/>
      <c r="H1277" s="8"/>
      <c r="I1277" s="8"/>
      <c r="J1277" s="8"/>
      <c r="K1277" s="8"/>
      <c r="L1277" s="8"/>
    </row>
    <row r="1278" spans="1:12" s="28" customFormat="1" ht="27.75" customHeight="1" thickBot="1">
      <c r="A1278" s="211" t="s">
        <v>402</v>
      </c>
      <c r="B1278" s="1486" t="s">
        <v>1359</v>
      </c>
      <c r="C1278" s="1487"/>
      <c r="D1278" s="1487"/>
      <c r="E1278" s="1487"/>
      <c r="F1278" s="1488"/>
      <c r="G1278" s="227" t="s">
        <v>13</v>
      </c>
    </row>
    <row r="1279" spans="1:12" ht="12.75" customHeight="1">
      <c r="A1279" s="181" t="s">
        <v>402</v>
      </c>
      <c r="B1279" s="305" t="s">
        <v>307</v>
      </c>
      <c r="C1279" s="8"/>
      <c r="D1279" s="8"/>
      <c r="E1279" s="8"/>
      <c r="F1279" s="8"/>
      <c r="G1279" s="261">
        <v>0</v>
      </c>
      <c r="H1279" s="8"/>
      <c r="I1279" s="8"/>
      <c r="J1279" s="8"/>
      <c r="K1279" s="8"/>
      <c r="L1279" s="8"/>
    </row>
    <row r="1280" spans="1:12" ht="12.75" customHeight="1">
      <c r="A1280" s="181" t="s">
        <v>402</v>
      </c>
      <c r="B1280" s="305" t="s">
        <v>308</v>
      </c>
      <c r="C1280" s="8"/>
      <c r="D1280" s="8"/>
      <c r="E1280" s="8"/>
      <c r="F1280" s="8"/>
      <c r="G1280" s="261" t="s">
        <v>601</v>
      </c>
      <c r="H1280" s="8"/>
      <c r="I1280" s="8"/>
      <c r="J1280" s="8"/>
      <c r="K1280" s="8"/>
      <c r="L1280" s="8"/>
    </row>
    <row r="1281" spans="1:12" ht="12.75" customHeight="1">
      <c r="A1281" s="181" t="s">
        <v>402</v>
      </c>
      <c r="B1281" s="305" t="s">
        <v>312</v>
      </c>
      <c r="C1281" s="8"/>
      <c r="D1281" s="8"/>
      <c r="E1281" s="8"/>
      <c r="F1281" s="8"/>
      <c r="G1281" s="261">
        <v>0</v>
      </c>
      <c r="H1281" s="8"/>
      <c r="I1281" s="8"/>
      <c r="J1281" s="8"/>
      <c r="K1281" s="8"/>
      <c r="L1281" s="8"/>
    </row>
    <row r="1282" spans="1:12" ht="12.75" customHeight="1">
      <c r="A1282" s="181" t="s">
        <v>402</v>
      </c>
      <c r="B1282" s="305" t="s">
        <v>309</v>
      </c>
      <c r="C1282" s="8"/>
      <c r="D1282" s="8"/>
      <c r="E1282" s="8"/>
      <c r="F1282" s="8"/>
      <c r="G1282" s="261">
        <v>0</v>
      </c>
      <c r="H1282" s="8"/>
      <c r="I1282" s="8"/>
      <c r="J1282" s="8"/>
      <c r="K1282" s="8"/>
      <c r="L1282" s="8"/>
    </row>
    <row r="1283" spans="1:12" ht="12.75" customHeight="1">
      <c r="A1283" s="181" t="s">
        <v>402</v>
      </c>
      <c r="B1283" s="305" t="s">
        <v>310</v>
      </c>
      <c r="C1283" s="8"/>
      <c r="D1283" s="8"/>
      <c r="E1283" s="8"/>
      <c r="F1283" s="8"/>
      <c r="G1283" s="261">
        <v>0</v>
      </c>
      <c r="H1283" s="8"/>
      <c r="I1283" s="8"/>
      <c r="J1283" s="8"/>
      <c r="K1283" s="8"/>
      <c r="L1283" s="8"/>
    </row>
    <row r="1284" spans="1:12" ht="13.5" customHeight="1" thickBot="1">
      <c r="A1284" s="181" t="s">
        <v>402</v>
      </c>
      <c r="B1284" s="305" t="s">
        <v>311</v>
      </c>
      <c r="C1284" s="8"/>
      <c r="D1284" s="8"/>
      <c r="E1284" s="8"/>
      <c r="F1284" s="8"/>
      <c r="G1284" s="261">
        <v>0</v>
      </c>
      <c r="H1284" s="8"/>
      <c r="I1284" s="8"/>
      <c r="J1284" s="8"/>
      <c r="K1284" s="8"/>
      <c r="L1284" s="8"/>
    </row>
    <row r="1285" spans="1:12" ht="13.5" customHeight="1" thickBot="1">
      <c r="A1285" s="181" t="s">
        <v>402</v>
      </c>
      <c r="B1285" s="11" t="s">
        <v>872</v>
      </c>
      <c r="C1285" s="208"/>
      <c r="D1285" s="208"/>
      <c r="E1285" s="208"/>
      <c r="F1285" s="208"/>
      <c r="G1285" s="224">
        <f>SUM(G1281:G1284)</f>
        <v>0</v>
      </c>
      <c r="H1285" s="8"/>
      <c r="I1285" s="8"/>
      <c r="J1285" s="8"/>
      <c r="K1285" s="8"/>
      <c r="L1285" s="8"/>
    </row>
    <row r="1286" spans="1:12" ht="12.75" customHeight="1">
      <c r="A1286" s="181" t="s">
        <v>402</v>
      </c>
      <c r="B1286" s="29" t="s">
        <v>313</v>
      </c>
      <c r="C1286" s="8"/>
      <c r="D1286" s="8"/>
      <c r="E1286" s="8"/>
      <c r="F1286" s="8"/>
      <c r="G1286" s="8"/>
      <c r="H1286" s="8"/>
      <c r="I1286" s="8"/>
      <c r="J1286" s="8"/>
      <c r="K1286" s="8"/>
      <c r="L1286" s="8"/>
    </row>
    <row r="1287" spans="1:12" ht="12.75" customHeight="1">
      <c r="A1287" s="181" t="s">
        <v>402</v>
      </c>
      <c r="B1287" s="8"/>
      <c r="C1287" s="8"/>
      <c r="D1287" s="8"/>
      <c r="E1287" s="8"/>
      <c r="F1287" s="8"/>
      <c r="G1287" s="8"/>
      <c r="H1287" s="8"/>
      <c r="I1287" s="8"/>
      <c r="J1287" s="8"/>
      <c r="K1287" s="8"/>
      <c r="L1287" s="8"/>
    </row>
    <row r="1288" spans="1:12" ht="12.75" customHeight="1">
      <c r="A1288" s="181" t="s">
        <v>402</v>
      </c>
      <c r="B1288" s="8"/>
      <c r="C1288" s="8"/>
      <c r="D1288" s="297" t="s">
        <v>426</v>
      </c>
      <c r="E1288" s="249" t="str">
        <f>IF(G1279=G1285,"","Sum alle herav skal stemme med tallet i 1. rad")</f>
        <v/>
      </c>
      <c r="F1288" s="8"/>
      <c r="G1288" s="8"/>
      <c r="H1288" s="8"/>
      <c r="I1288" s="8"/>
      <c r="J1288" s="8"/>
      <c r="K1288" s="8"/>
      <c r="L1288" s="8"/>
    </row>
    <row r="1289" spans="1:12" ht="12.75" customHeight="1">
      <c r="A1289" s="181" t="s">
        <v>402</v>
      </c>
      <c r="B1289" s="8"/>
      <c r="C1289" s="8"/>
      <c r="D1289" s="297"/>
      <c r="E1289" s="8"/>
      <c r="F1289" s="8"/>
      <c r="G1289" s="8"/>
      <c r="H1289" s="8"/>
      <c r="I1289" s="8"/>
      <c r="J1289" s="8"/>
      <c r="K1289" s="8"/>
      <c r="L1289" s="8"/>
    </row>
    <row r="1290" spans="1:12" ht="12.75" customHeight="1">
      <c r="A1290" s="181" t="s">
        <v>402</v>
      </c>
      <c r="B1290" s="3"/>
      <c r="C1290" s="3"/>
      <c r="D1290" s="3"/>
      <c r="E1290" s="3"/>
      <c r="F1290" s="3"/>
      <c r="G1290" s="8"/>
      <c r="H1290" s="8"/>
      <c r="I1290" s="8"/>
      <c r="J1290" s="62"/>
      <c r="K1290" s="8"/>
      <c r="L1290" s="8"/>
    </row>
    <row r="1291" spans="1:12" ht="18.75" customHeight="1">
      <c r="A1291" s="181" t="s">
        <v>402</v>
      </c>
      <c r="B1291" s="30" t="s">
        <v>314</v>
      </c>
      <c r="C1291" s="3"/>
      <c r="D1291" s="3"/>
      <c r="E1291" s="3"/>
      <c r="F1291" s="3"/>
      <c r="G1291" s="8"/>
      <c r="H1291" s="8"/>
      <c r="I1291" s="8"/>
      <c r="J1291" s="62"/>
      <c r="K1291" s="8"/>
      <c r="L1291" s="8"/>
    </row>
    <row r="1292" spans="1:12" ht="12.75" customHeight="1">
      <c r="A1292" s="181" t="s">
        <v>402</v>
      </c>
      <c r="B1292" s="8"/>
      <c r="C1292" s="8"/>
      <c r="D1292" s="8"/>
      <c r="E1292" s="8"/>
      <c r="F1292" s="8"/>
      <c r="G1292" s="8"/>
      <c r="H1292" s="8"/>
      <c r="I1292" s="8"/>
      <c r="J1292" s="8"/>
      <c r="K1292" s="8"/>
      <c r="L1292" s="8"/>
    </row>
    <row r="1293" spans="1:12" ht="12.75" customHeight="1">
      <c r="A1293" s="181" t="s">
        <v>402</v>
      </c>
      <c r="B1293" s="8"/>
      <c r="C1293" s="8"/>
      <c r="D1293" s="8"/>
      <c r="E1293" s="8"/>
      <c r="F1293" s="8"/>
      <c r="G1293" s="8"/>
      <c r="H1293" s="8"/>
      <c r="I1293" s="8"/>
      <c r="J1293" s="8"/>
      <c r="K1293" s="8"/>
      <c r="L1293" s="8"/>
    </row>
    <row r="1294" spans="1:12" ht="12.75" customHeight="1">
      <c r="A1294" s="181" t="s">
        <v>402</v>
      </c>
      <c r="B1294" s="8"/>
      <c r="C1294" s="8"/>
      <c r="D1294" s="8"/>
      <c r="E1294" s="8"/>
      <c r="F1294" s="8"/>
      <c r="G1294" s="8"/>
      <c r="H1294" s="8"/>
      <c r="I1294" s="8"/>
      <c r="J1294" s="8"/>
      <c r="K1294" s="8"/>
      <c r="L1294" s="8"/>
    </row>
    <row r="1295" spans="1:12" ht="12.75" customHeight="1">
      <c r="A1295" s="181" t="s">
        <v>402</v>
      </c>
      <c r="B1295" s="8"/>
      <c r="C1295" s="8"/>
      <c r="D1295" s="8"/>
      <c r="E1295" s="8"/>
      <c r="F1295" s="8"/>
      <c r="G1295" s="8"/>
      <c r="H1295" s="8"/>
      <c r="I1295" s="8"/>
      <c r="J1295" s="8"/>
      <c r="K1295" s="8"/>
      <c r="L1295" s="8"/>
    </row>
    <row r="1296" spans="1:12" ht="13.5" customHeight="1" thickBot="1">
      <c r="A1296" s="181" t="s">
        <v>402</v>
      </c>
      <c r="B1296" s="8"/>
      <c r="C1296" s="8"/>
      <c r="D1296" s="8"/>
      <c r="E1296" s="8"/>
      <c r="F1296" s="8"/>
      <c r="G1296" s="8"/>
      <c r="H1296" s="8"/>
      <c r="I1296" s="8"/>
      <c r="J1296" s="8"/>
      <c r="K1296" s="8"/>
      <c r="L1296" s="8"/>
    </row>
    <row r="1297" spans="1:12" ht="12.75" customHeight="1">
      <c r="A1297" s="181" t="s">
        <v>402</v>
      </c>
      <c r="B1297" s="6" t="s">
        <v>846</v>
      </c>
      <c r="C1297" s="250"/>
      <c r="D1297" s="19" t="s">
        <v>389</v>
      </c>
      <c r="E1297" s="264" t="s">
        <v>389</v>
      </c>
      <c r="F1297" s="264" t="s">
        <v>611</v>
      </c>
      <c r="G1297" s="8"/>
      <c r="H1297" s="8"/>
      <c r="I1297" s="8"/>
      <c r="J1297" s="8"/>
      <c r="K1297" s="8"/>
      <c r="L1297" s="8"/>
    </row>
    <row r="1298" spans="1:12" ht="12.75" customHeight="1">
      <c r="A1298" s="181" t="s">
        <v>402</v>
      </c>
      <c r="B1298" s="5" t="s">
        <v>918</v>
      </c>
      <c r="C1298" s="4"/>
      <c r="D1298" s="248" t="s">
        <v>880</v>
      </c>
      <c r="E1298" s="265" t="s">
        <v>697</v>
      </c>
      <c r="F1298" s="265" t="s">
        <v>919</v>
      </c>
      <c r="G1298" s="8"/>
      <c r="H1298" s="8"/>
      <c r="I1298" s="8"/>
      <c r="J1298" s="8"/>
      <c r="K1298" s="8"/>
      <c r="L1298" s="8"/>
    </row>
    <row r="1299" spans="1:12" ht="12.75" customHeight="1">
      <c r="A1299" s="181" t="s">
        <v>402</v>
      </c>
      <c r="B1299" s="5" t="s">
        <v>909</v>
      </c>
      <c r="C1299" s="4"/>
      <c r="D1299" s="248"/>
      <c r="E1299" s="265" t="s">
        <v>3</v>
      </c>
      <c r="F1299" s="265" t="s">
        <v>698</v>
      </c>
      <c r="G1299" s="8"/>
      <c r="H1299" s="8"/>
      <c r="I1299" s="8"/>
      <c r="J1299" s="8"/>
      <c r="K1299" s="8"/>
      <c r="L1299" s="8"/>
    </row>
    <row r="1300" spans="1:12" ht="13.5" customHeight="1" thickBot="1">
      <c r="A1300" s="181" t="s">
        <v>402</v>
      </c>
      <c r="B1300" s="10"/>
      <c r="C1300" s="12"/>
      <c r="D1300" s="18"/>
      <c r="E1300" s="382" t="s">
        <v>1360</v>
      </c>
      <c r="F1300" s="382" t="s">
        <v>1360</v>
      </c>
      <c r="G1300" s="8"/>
      <c r="H1300" s="8"/>
      <c r="I1300" s="8"/>
      <c r="J1300" s="8"/>
      <c r="K1300" s="8"/>
      <c r="L1300" s="8"/>
    </row>
    <row r="1301" spans="1:12" ht="12.75" customHeight="1">
      <c r="A1301" s="181" t="s">
        <v>402</v>
      </c>
      <c r="B1301" s="178" t="s">
        <v>920</v>
      </c>
      <c r="C1301" s="62"/>
      <c r="D1301" s="207">
        <v>0</v>
      </c>
      <c r="E1301" s="189">
        <v>0</v>
      </c>
      <c r="F1301" s="189">
        <v>0</v>
      </c>
      <c r="G1301" s="8"/>
      <c r="H1301" s="8"/>
      <c r="I1301" s="8"/>
      <c r="J1301" s="8"/>
      <c r="K1301" s="8"/>
      <c r="L1301" s="8"/>
    </row>
    <row r="1302" spans="1:12" ht="13.5" customHeight="1" thickBot="1">
      <c r="A1302" s="181" t="s">
        <v>402</v>
      </c>
      <c r="B1302" s="176" t="s">
        <v>921</v>
      </c>
      <c r="C1302" s="182"/>
      <c r="D1302" s="186">
        <v>0</v>
      </c>
      <c r="E1302" s="190">
        <v>0</v>
      </c>
      <c r="F1302" s="255" t="s">
        <v>601</v>
      </c>
      <c r="G1302" s="8"/>
      <c r="H1302" s="8"/>
      <c r="I1302" s="8"/>
      <c r="J1302" s="8"/>
      <c r="K1302" s="8"/>
      <c r="L1302" s="8"/>
    </row>
    <row r="1303" spans="1:12" ht="12.75" customHeight="1">
      <c r="A1303" s="181" t="s">
        <v>402</v>
      </c>
      <c r="B1303" s="29" t="s">
        <v>922</v>
      </c>
      <c r="C1303" s="62"/>
      <c r="D1303" s="62"/>
      <c r="E1303" s="62"/>
      <c r="F1303" s="8"/>
      <c r="G1303" s="8"/>
      <c r="H1303" s="8"/>
      <c r="I1303" s="8"/>
      <c r="J1303" s="8"/>
      <c r="K1303" s="8"/>
      <c r="L1303" s="8"/>
    </row>
    <row r="1304" spans="1:12" ht="12.75" customHeight="1">
      <c r="A1304" s="181" t="s">
        <v>402</v>
      </c>
      <c r="B1304" s="29" t="s">
        <v>116</v>
      </c>
      <c r="C1304" s="8"/>
      <c r="D1304" s="8"/>
      <c r="E1304" s="8"/>
      <c r="F1304" s="8"/>
      <c r="G1304" s="8"/>
      <c r="H1304" s="8"/>
      <c r="I1304" s="8"/>
      <c r="J1304" s="8"/>
      <c r="K1304" s="8"/>
      <c r="L1304" s="8"/>
    </row>
    <row r="1305" spans="1:12" ht="13.5" customHeight="1" thickBot="1">
      <c r="A1305" s="181" t="s">
        <v>402</v>
      </c>
      <c r="B1305" s="8"/>
      <c r="C1305" s="8"/>
      <c r="D1305" s="8"/>
      <c r="E1305" s="8"/>
      <c r="F1305" s="8"/>
      <c r="G1305" s="8"/>
      <c r="H1305" s="8"/>
      <c r="I1305" s="8"/>
      <c r="J1305" s="8"/>
      <c r="K1305" s="8"/>
      <c r="L1305" s="8"/>
    </row>
    <row r="1306" spans="1:12" ht="4.1500000000000004" customHeight="1">
      <c r="A1306" s="181" t="s">
        <v>402</v>
      </c>
      <c r="B1306" s="6"/>
      <c r="C1306" s="250"/>
      <c r="D1306" s="250"/>
      <c r="E1306" s="250"/>
      <c r="F1306" s="250"/>
      <c r="G1306" s="256"/>
      <c r="H1306" s="256"/>
      <c r="I1306" s="8"/>
      <c r="J1306" s="8"/>
      <c r="K1306" s="8"/>
      <c r="L1306" s="8"/>
    </row>
    <row r="1307" spans="1:12" ht="10.5" customHeight="1">
      <c r="A1307" s="181" t="s">
        <v>402</v>
      </c>
      <c r="B1307" s="5" t="s">
        <v>756</v>
      </c>
      <c r="C1307" s="295"/>
      <c r="D1307" s="295"/>
      <c r="E1307" s="295"/>
      <c r="F1307" s="295"/>
      <c r="G1307" s="248" t="s">
        <v>389</v>
      </c>
      <c r="H1307" s="248" t="s">
        <v>142</v>
      </c>
      <c r="I1307" s="8"/>
      <c r="J1307" s="8"/>
      <c r="K1307" s="8"/>
      <c r="L1307" s="8"/>
    </row>
    <row r="1308" spans="1:12" ht="10.5" customHeight="1">
      <c r="A1308" s="181" t="s">
        <v>402</v>
      </c>
      <c r="B1308" s="5" t="s">
        <v>117</v>
      </c>
      <c r="C1308" s="295"/>
      <c r="D1308" s="295"/>
      <c r="E1308" s="295"/>
      <c r="F1308" s="295"/>
      <c r="G1308" s="248" t="s">
        <v>118</v>
      </c>
      <c r="H1308" s="248" t="s">
        <v>143</v>
      </c>
      <c r="I1308" s="8"/>
      <c r="J1308" s="8"/>
      <c r="K1308" s="8"/>
      <c r="L1308" s="8"/>
    </row>
    <row r="1309" spans="1:12" ht="10.5" customHeight="1">
      <c r="A1309" s="181" t="s">
        <v>402</v>
      </c>
      <c r="B1309" s="5"/>
      <c r="C1309" s="295"/>
      <c r="D1309" s="295"/>
      <c r="E1309" s="295"/>
      <c r="F1309" s="295"/>
      <c r="G1309" s="248" t="s">
        <v>93</v>
      </c>
      <c r="H1309" s="248" t="s">
        <v>144</v>
      </c>
      <c r="I1309" s="8"/>
      <c r="J1309" s="8"/>
      <c r="K1309" s="8"/>
      <c r="L1309" s="8"/>
    </row>
    <row r="1310" spans="1:12" ht="10.5" customHeight="1">
      <c r="A1310" s="181" t="s">
        <v>402</v>
      </c>
      <c r="B1310" s="5" t="s">
        <v>167</v>
      </c>
      <c r="C1310" s="295"/>
      <c r="D1310" s="295"/>
      <c r="E1310" s="295"/>
      <c r="F1310" s="295"/>
      <c r="G1310" s="248" t="s">
        <v>696</v>
      </c>
      <c r="H1310" s="248" t="s">
        <v>840</v>
      </c>
      <c r="I1310" s="8"/>
      <c r="J1310" s="8"/>
      <c r="K1310" s="8"/>
      <c r="L1310" s="8"/>
    </row>
    <row r="1311" spans="1:12" ht="12.75" customHeight="1" thickBot="1">
      <c r="A1311" s="181" t="s">
        <v>402</v>
      </c>
      <c r="B1311" s="10"/>
      <c r="C1311" s="12"/>
      <c r="D1311" s="12"/>
      <c r="E1311" s="12"/>
      <c r="F1311" s="12"/>
      <c r="G1311" s="257"/>
      <c r="H1311" s="257"/>
      <c r="I1311" s="8"/>
      <c r="J1311" s="8"/>
      <c r="K1311" s="8"/>
      <c r="L1311" s="8"/>
    </row>
    <row r="1312" spans="1:12" ht="12.75" customHeight="1">
      <c r="A1312" s="181" t="s">
        <v>402</v>
      </c>
      <c r="B1312" s="306" t="s">
        <v>119</v>
      </c>
      <c r="C1312" s="62"/>
      <c r="D1312" s="62"/>
      <c r="E1312" s="62"/>
      <c r="F1312" s="62"/>
      <c r="G1312" s="307" t="s">
        <v>10</v>
      </c>
      <c r="H1312" s="308" t="s">
        <v>10</v>
      </c>
      <c r="I1312" s="8"/>
      <c r="J1312" s="8"/>
      <c r="K1312" s="8"/>
      <c r="L1312" s="8"/>
    </row>
    <row r="1313" spans="1:12" ht="12.75" customHeight="1">
      <c r="A1313" s="181" t="s">
        <v>402</v>
      </c>
      <c r="B1313" s="309" t="s">
        <v>680</v>
      </c>
      <c r="C1313" s="62"/>
      <c r="D1313" s="62"/>
      <c r="E1313" s="62"/>
      <c r="F1313" s="62"/>
      <c r="G1313" s="207">
        <v>0</v>
      </c>
      <c r="H1313" s="310">
        <v>0</v>
      </c>
      <c r="I1313" s="8"/>
      <c r="J1313" s="8"/>
      <c r="K1313" s="8"/>
      <c r="L1313" s="8"/>
    </row>
    <row r="1314" spans="1:12" ht="12.75" customHeight="1">
      <c r="A1314" s="181" t="s">
        <v>402</v>
      </c>
      <c r="B1314" s="178" t="s">
        <v>385</v>
      </c>
      <c r="C1314" s="62"/>
      <c r="D1314" s="62"/>
      <c r="E1314" s="62"/>
      <c r="F1314" s="62"/>
      <c r="G1314" s="207">
        <v>0</v>
      </c>
      <c r="H1314" s="310">
        <v>0</v>
      </c>
      <c r="I1314" s="8"/>
      <c r="J1314" s="8"/>
      <c r="K1314" s="8"/>
      <c r="L1314" s="8"/>
    </row>
    <row r="1315" spans="1:12" ht="12.75" customHeight="1">
      <c r="A1315" s="181" t="s">
        <v>402</v>
      </c>
      <c r="B1315" s="178" t="s">
        <v>272</v>
      </c>
      <c r="C1315" s="62"/>
      <c r="D1315" s="62"/>
      <c r="E1315" s="62"/>
      <c r="F1315" s="62"/>
      <c r="G1315" s="207">
        <v>0</v>
      </c>
      <c r="H1315" s="310">
        <v>0</v>
      </c>
      <c r="I1315" s="8"/>
      <c r="J1315" s="8"/>
      <c r="K1315" s="8"/>
      <c r="L1315" s="8"/>
    </row>
    <row r="1316" spans="1:12" ht="12.75" customHeight="1">
      <c r="A1316" s="181" t="s">
        <v>402</v>
      </c>
      <c r="B1316" s="178" t="s">
        <v>363</v>
      </c>
      <c r="C1316" s="62"/>
      <c r="D1316" s="62"/>
      <c r="E1316" s="62"/>
      <c r="F1316" s="62"/>
      <c r="G1316" s="207">
        <v>0</v>
      </c>
      <c r="H1316" s="310">
        <v>0</v>
      </c>
      <c r="I1316" s="8"/>
      <c r="J1316" s="8"/>
      <c r="K1316" s="8"/>
      <c r="L1316" s="8"/>
    </row>
    <row r="1317" spans="1:12" ht="12.75" customHeight="1">
      <c r="A1317" s="181" t="s">
        <v>402</v>
      </c>
      <c r="B1317" s="178" t="s">
        <v>364</v>
      </c>
      <c r="C1317" s="62"/>
      <c r="D1317" s="62"/>
      <c r="E1317" s="62"/>
      <c r="F1317" s="62"/>
      <c r="G1317" s="207">
        <v>0</v>
      </c>
      <c r="H1317" s="310">
        <v>0</v>
      </c>
      <c r="I1317" s="8"/>
      <c r="J1317" s="8"/>
      <c r="K1317" s="8"/>
      <c r="L1317" s="8"/>
    </row>
    <row r="1318" spans="1:12" ht="13.5" customHeight="1" thickBot="1">
      <c r="A1318" s="181" t="s">
        <v>402</v>
      </c>
      <c r="B1318" s="178" t="s">
        <v>365</v>
      </c>
      <c r="C1318" s="62"/>
      <c r="D1318" s="62"/>
      <c r="E1318" s="62"/>
      <c r="F1318" s="62"/>
      <c r="G1318" s="207">
        <v>0</v>
      </c>
      <c r="H1318" s="311">
        <v>0</v>
      </c>
      <c r="I1318" s="8"/>
      <c r="J1318" s="8"/>
      <c r="K1318" s="8"/>
      <c r="L1318" s="8"/>
    </row>
    <row r="1319" spans="1:12" ht="13.5" customHeight="1" thickBot="1">
      <c r="A1319" s="181" t="s">
        <v>402</v>
      </c>
      <c r="B1319" s="179" t="s">
        <v>120</v>
      </c>
      <c r="C1319" s="208"/>
      <c r="D1319" s="208"/>
      <c r="E1319" s="208"/>
      <c r="F1319" s="208"/>
      <c r="G1319" s="224">
        <f>SUM(G1313:G1318)</f>
        <v>0</v>
      </c>
      <c r="H1319" s="8"/>
      <c r="I1319" s="8"/>
      <c r="J1319" s="8"/>
      <c r="K1319" s="8"/>
      <c r="L1319" s="8"/>
    </row>
    <row r="1320" spans="1:12" ht="12.75" customHeight="1">
      <c r="A1320" s="181" t="s">
        <v>402</v>
      </c>
      <c r="B1320" s="29" t="s">
        <v>121</v>
      </c>
      <c r="C1320" s="8"/>
      <c r="D1320" s="8"/>
      <c r="E1320" s="8"/>
      <c r="F1320" s="8"/>
      <c r="G1320" s="8"/>
      <c r="H1320" s="8"/>
      <c r="I1320" s="8"/>
      <c r="J1320" s="8"/>
      <c r="K1320" s="8"/>
      <c r="L1320" s="8"/>
    </row>
    <row r="1321" spans="1:12" ht="12.75" customHeight="1">
      <c r="A1321" s="181" t="s">
        <v>402</v>
      </c>
      <c r="B1321" s="29" t="s">
        <v>839</v>
      </c>
      <c r="C1321" s="8"/>
      <c r="D1321" s="8"/>
      <c r="E1321" s="8"/>
      <c r="F1321" s="8"/>
      <c r="G1321" s="8"/>
      <c r="H1321" s="8"/>
      <c r="I1321" s="8"/>
      <c r="J1321" s="8"/>
      <c r="K1321" s="8"/>
      <c r="L1321" s="8"/>
    </row>
    <row r="1322" spans="1:12" ht="13.5" customHeight="1" thickBot="1">
      <c r="A1322" s="181" t="s">
        <v>402</v>
      </c>
      <c r="B1322" s="8"/>
      <c r="C1322" s="8"/>
      <c r="D1322" s="8"/>
      <c r="E1322" s="8"/>
      <c r="F1322" s="22"/>
      <c r="G1322" s="3"/>
      <c r="H1322" s="3"/>
      <c r="I1322" s="3"/>
      <c r="J1322" s="3"/>
      <c r="K1322" s="8"/>
      <c r="L1322" s="8"/>
    </row>
    <row r="1323" spans="1:12" ht="51.75" customHeight="1" thickBot="1">
      <c r="A1323" s="181" t="s">
        <v>402</v>
      </c>
      <c r="B1323" s="175" t="s">
        <v>444</v>
      </c>
      <c r="C1323" s="34"/>
      <c r="D1323" s="35"/>
      <c r="E1323" s="312" t="s">
        <v>607</v>
      </c>
      <c r="F1323" s="313" t="s">
        <v>608</v>
      </c>
      <c r="G1323" s="40" t="s">
        <v>606</v>
      </c>
      <c r="H1323" s="22"/>
      <c r="I1323" s="39" t="s">
        <v>145</v>
      </c>
      <c r="J1323" s="8"/>
      <c r="K1323" s="296"/>
      <c r="L1323" s="8"/>
    </row>
    <row r="1324" spans="1:12" ht="13.5" customHeight="1" thickBot="1">
      <c r="A1324" s="181" t="s">
        <v>402</v>
      </c>
      <c r="B1324" s="11" t="s">
        <v>873</v>
      </c>
      <c r="C1324" s="33"/>
      <c r="D1324" s="33"/>
      <c r="E1324" s="314"/>
      <c r="F1324" s="315"/>
      <c r="G1324" s="41"/>
      <c r="H1324" s="8"/>
      <c r="I1324" s="225">
        <v>0</v>
      </c>
      <c r="J1324" s="8"/>
      <c r="K1324" s="8"/>
      <c r="L1324" s="8"/>
    </row>
    <row r="1325" spans="1:12" ht="12.75" customHeight="1">
      <c r="A1325" s="181" t="s">
        <v>402</v>
      </c>
      <c r="B1325" s="29" t="s">
        <v>555</v>
      </c>
      <c r="C1325" s="8"/>
      <c r="D1325" s="8"/>
      <c r="E1325" s="8"/>
      <c r="F1325" s="22"/>
      <c r="G1325" s="3"/>
      <c r="H1325" s="8"/>
      <c r="I1325" s="296"/>
      <c r="J1325" s="8"/>
      <c r="K1325" s="8"/>
      <c r="L1325" s="8"/>
    </row>
    <row r="1326" spans="1:12" ht="12.75" customHeight="1">
      <c r="A1326" s="181" t="s">
        <v>402</v>
      </c>
      <c r="B1326" s="29"/>
      <c r="C1326" s="8"/>
      <c r="D1326" s="8"/>
      <c r="E1326" s="8"/>
      <c r="F1326" s="22"/>
      <c r="G1326" s="3"/>
      <c r="H1326" s="8"/>
      <c r="I1326" s="296"/>
      <c r="J1326" s="8"/>
      <c r="K1326" s="8"/>
      <c r="L1326" s="8"/>
    </row>
    <row r="1327" spans="1:12" ht="12.75" customHeight="1">
      <c r="A1327" s="181" t="s">
        <v>402</v>
      </c>
      <c r="B1327" s="29" t="s">
        <v>1079</v>
      </c>
      <c r="C1327" s="8"/>
      <c r="D1327" s="8"/>
      <c r="E1327" s="8"/>
      <c r="F1327" s="22"/>
      <c r="G1327" s="3"/>
      <c r="H1327" s="8"/>
      <c r="I1327" s="296"/>
      <c r="J1327" s="8"/>
      <c r="K1327" s="8"/>
      <c r="L1327" s="8"/>
    </row>
    <row r="1328" spans="1:12" ht="12.75" customHeight="1">
      <c r="A1328" s="181" t="s">
        <v>402</v>
      </c>
      <c r="B1328" s="29" t="s">
        <v>146</v>
      </c>
      <c r="C1328" s="8"/>
      <c r="D1328" s="8"/>
      <c r="E1328" s="8"/>
      <c r="F1328" s="22"/>
      <c r="G1328" s="3"/>
      <c r="H1328" s="8"/>
      <c r="I1328" s="296"/>
      <c r="J1328" s="8"/>
      <c r="K1328" s="8"/>
      <c r="L1328" s="8"/>
    </row>
    <row r="1329" spans="1:11" ht="12.75">
      <c r="F1329" s="483"/>
      <c r="G1329" s="581"/>
      <c r="I1329" s="860"/>
    </row>
    <row r="1330" spans="1:11" ht="18.75">
      <c r="B1330" s="484" t="s">
        <v>264</v>
      </c>
      <c r="F1330" s="483"/>
      <c r="G1330" s="581"/>
      <c r="I1330" s="860"/>
    </row>
    <row r="1331" spans="1:11" ht="18.75">
      <c r="B1331" s="484"/>
      <c r="F1331" s="483"/>
      <c r="G1331" s="581"/>
      <c r="I1331" s="860"/>
    </row>
    <row r="1332" spans="1:11" ht="13.5" thickBot="1">
      <c r="C1332" s="477"/>
      <c r="H1332" s="494"/>
    </row>
    <row r="1333" spans="1:11" ht="12.75">
      <c r="B1333" s="937"/>
      <c r="C1333" s="938"/>
      <c r="D1333" s="938"/>
      <c r="E1333" s="938"/>
      <c r="F1333" s="939"/>
      <c r="G1333" s="565" t="s">
        <v>382</v>
      </c>
      <c r="H1333" s="919" t="s">
        <v>382</v>
      </c>
      <c r="I1333" s="565" t="s">
        <v>704</v>
      </c>
      <c r="K1333" s="494"/>
    </row>
    <row r="1334" spans="1:11" ht="12.75">
      <c r="B1334" s="526"/>
      <c r="C1334" s="1366"/>
      <c r="D1334" s="1366"/>
      <c r="E1334" s="1366"/>
      <c r="F1334" s="940"/>
      <c r="G1334" s="567" t="s">
        <v>9</v>
      </c>
      <c r="H1334" s="920" t="s">
        <v>9</v>
      </c>
      <c r="I1334" s="567" t="s">
        <v>9</v>
      </c>
      <c r="K1334" s="494"/>
    </row>
    <row r="1335" spans="1:11" ht="12.75">
      <c r="B1335" s="1367" t="s">
        <v>725</v>
      </c>
      <c r="C1335" s="1366"/>
      <c r="D1335" s="1366"/>
      <c r="E1335" s="1366"/>
      <c r="F1335" s="940"/>
      <c r="G1335" s="567" t="s">
        <v>722</v>
      </c>
      <c r="H1335" s="920" t="s">
        <v>722</v>
      </c>
      <c r="I1335" s="567" t="s">
        <v>719</v>
      </c>
      <c r="K1335" s="494"/>
    </row>
    <row r="1336" spans="1:11" ht="12.75">
      <c r="B1336" s="595" t="s">
        <v>728</v>
      </c>
      <c r="C1336" s="1366"/>
      <c r="D1336" s="1366"/>
      <c r="E1336" s="1366"/>
      <c r="F1336" s="940"/>
      <c r="G1336" s="567" t="s">
        <v>720</v>
      </c>
      <c r="H1336" s="920" t="s">
        <v>720</v>
      </c>
      <c r="I1336" s="567" t="s">
        <v>722</v>
      </c>
      <c r="K1336" s="494"/>
    </row>
    <row r="1337" spans="1:11" ht="12.75">
      <c r="B1337" s="1368"/>
      <c r="C1337" s="1366"/>
      <c r="D1337" s="1366"/>
      <c r="E1337" s="1366"/>
      <c r="F1337" s="940"/>
      <c r="G1337" s="567" t="s">
        <v>1510</v>
      </c>
      <c r="H1337" s="920" t="s">
        <v>403</v>
      </c>
      <c r="I1337" s="567" t="s">
        <v>403</v>
      </c>
      <c r="K1337" s="494"/>
    </row>
    <row r="1338" spans="1:11" ht="13.5" thickBot="1">
      <c r="B1338" s="1369"/>
      <c r="C1338" s="942"/>
      <c r="D1338" s="942"/>
      <c r="E1338" s="942"/>
      <c r="F1338" s="943"/>
      <c r="G1338" s="944" t="s">
        <v>385</v>
      </c>
      <c r="H1338" s="945" t="s">
        <v>272</v>
      </c>
      <c r="I1338" s="944" t="s">
        <v>363</v>
      </c>
      <c r="K1338" s="494"/>
    </row>
    <row r="1339" spans="1:11" ht="12.75">
      <c r="B1339" s="496" t="s">
        <v>721</v>
      </c>
      <c r="G1339" s="1109">
        <v>0</v>
      </c>
      <c r="H1339" s="1122">
        <v>0</v>
      </c>
      <c r="I1339" s="946">
        <v>0</v>
      </c>
      <c r="K1339" s="494"/>
    </row>
    <row r="1340" spans="1:11" ht="12.75">
      <c r="B1340" s="496" t="s">
        <v>677</v>
      </c>
      <c r="G1340" s="947" t="s">
        <v>10</v>
      </c>
      <c r="H1340" s="948" t="s">
        <v>10</v>
      </c>
      <c r="I1340" s="949" t="s">
        <v>10</v>
      </c>
      <c r="K1340" s="494"/>
    </row>
    <row r="1341" spans="1:11" ht="12.75">
      <c r="B1341" s="496" t="s">
        <v>127</v>
      </c>
      <c r="G1341" s="1109">
        <v>0</v>
      </c>
      <c r="H1341" s="1109">
        <v>0</v>
      </c>
      <c r="I1341" s="1109">
        <v>0</v>
      </c>
      <c r="K1341" s="494"/>
    </row>
    <row r="1342" spans="1:11" ht="12.75">
      <c r="A1342" s="8"/>
      <c r="B1342" s="496" t="s">
        <v>1065</v>
      </c>
      <c r="G1342" s="1109">
        <v>0</v>
      </c>
      <c r="H1342" s="1109">
        <v>0</v>
      </c>
      <c r="I1342" s="1109">
        <v>0</v>
      </c>
      <c r="K1342" s="494"/>
    </row>
    <row r="1343" spans="1:11" ht="12.75">
      <c r="A1343" s="8"/>
      <c r="B1343" s="496" t="s">
        <v>678</v>
      </c>
      <c r="G1343" s="1109">
        <v>0</v>
      </c>
      <c r="H1343" s="1109">
        <v>0</v>
      </c>
      <c r="I1343" s="1109">
        <v>0</v>
      </c>
      <c r="K1343" s="494"/>
    </row>
    <row r="1344" spans="1:11" ht="13.5" thickBot="1">
      <c r="A1344" s="8"/>
      <c r="B1344" s="496" t="s">
        <v>1066</v>
      </c>
      <c r="G1344" s="1109">
        <v>0</v>
      </c>
      <c r="H1344" s="1109">
        <v>0</v>
      </c>
      <c r="I1344" s="1109">
        <v>0</v>
      </c>
      <c r="K1344" s="494"/>
    </row>
    <row r="1345" spans="1:12" ht="13.5" thickBot="1">
      <c r="A1345" s="8"/>
      <c r="B1345" s="683" t="s">
        <v>679</v>
      </c>
      <c r="C1345" s="499"/>
      <c r="D1345" s="499"/>
      <c r="E1345" s="499"/>
      <c r="F1345" s="499"/>
      <c r="G1345" s="1058">
        <f>SUM(G1341:G1344)</f>
        <v>0</v>
      </c>
      <c r="H1345" s="1059">
        <f>SUM(H1341:H1344)</f>
        <v>0</v>
      </c>
      <c r="I1345" s="1060">
        <f>SUM(I1341:I1344)</f>
        <v>0</v>
      </c>
      <c r="K1345" s="494"/>
    </row>
    <row r="1346" spans="1:12" ht="12.75">
      <c r="A1346" s="8"/>
      <c r="E1346" s="477"/>
      <c r="F1346" s="483" t="s">
        <v>182</v>
      </c>
      <c r="G1346" s="950" t="str">
        <f>IF((G1339-G1345)=0,"","NB! Kontroller tallene. Kontrollsum skal stemme med tallet i første rad")</f>
        <v/>
      </c>
      <c r="H1346" s="950" t="str">
        <f>IF((H1339-H1345)=0,"","NB! Kontroller tallene. Kontrollsum skal stemme med tallet i første rad")</f>
        <v/>
      </c>
      <c r="I1346" s="950" t="str">
        <f>IF((I1339-I1345)=0,"","NB! Kontroller tallene. Kontrollsum skal stemme med tallet i første rad")</f>
        <v/>
      </c>
    </row>
    <row r="1347" spans="1:12" ht="12.75">
      <c r="A1347" s="8"/>
      <c r="B1347" s="840" t="s">
        <v>723</v>
      </c>
      <c r="C1347" s="477"/>
      <c r="D1347" s="477"/>
      <c r="E1347" s="477"/>
      <c r="F1347" s="477"/>
      <c r="G1347" s="516"/>
      <c r="H1347" s="516"/>
    </row>
    <row r="1348" spans="1:12" ht="12.75">
      <c r="A1348" s="8"/>
      <c r="B1348" s="515" t="s">
        <v>1466</v>
      </c>
      <c r="C1348" s="515"/>
    </row>
    <row r="1349" spans="1:12" ht="12.75">
      <c r="A1349" s="8"/>
      <c r="B1349" s="515" t="s">
        <v>1528</v>
      </c>
    </row>
    <row r="1350" spans="1:12" ht="12.75">
      <c r="A1350" s="8"/>
      <c r="B1350" s="515" t="s">
        <v>724</v>
      </c>
    </row>
    <row r="1351" spans="1:12" ht="13.5" thickBot="1">
      <c r="A1351" s="8"/>
    </row>
    <row r="1352" spans="1:12" ht="64.5" thickBot="1">
      <c r="A1352" s="8"/>
      <c r="B1352" s="1515" t="s">
        <v>729</v>
      </c>
      <c r="C1352" s="1516"/>
      <c r="D1352" s="1517"/>
      <c r="E1352" s="1518"/>
      <c r="F1352" s="1519"/>
      <c r="G1352" s="521" t="s">
        <v>1511</v>
      </c>
      <c r="H1352" s="521" t="s">
        <v>726</v>
      </c>
      <c r="K1352" s="494"/>
      <c r="L1352" s="494"/>
    </row>
    <row r="1353" spans="1:12" ht="13.5" thickBot="1">
      <c r="A1353" s="8"/>
      <c r="B1353" s="683" t="s">
        <v>853</v>
      </c>
      <c r="C1353" s="499"/>
      <c r="D1353" s="499"/>
      <c r="E1353" s="499"/>
      <c r="F1353" s="499"/>
      <c r="G1353" s="951">
        <v>0</v>
      </c>
      <c r="H1353" s="951">
        <v>0</v>
      </c>
      <c r="K1353" s="494"/>
    </row>
    <row r="1354" spans="1:12" ht="12.75">
      <c r="A1354" s="8"/>
      <c r="B1354" s="505" t="s">
        <v>727</v>
      </c>
      <c r="K1354" s="494"/>
    </row>
    <row r="1355" spans="1:12" ht="12.75">
      <c r="A1355" s="8"/>
      <c r="B1355" s="515" t="s">
        <v>1466</v>
      </c>
      <c r="G1355" s="515"/>
      <c r="K1355" s="494"/>
    </row>
    <row r="1356" spans="1:12" ht="12.75">
      <c r="A1356" s="8"/>
      <c r="B1356" s="515" t="s">
        <v>1529</v>
      </c>
      <c r="K1356" s="494"/>
    </row>
    <row r="1357" spans="1:12" ht="13.5" thickBot="1">
      <c r="A1357" s="8"/>
      <c r="B1357" s="515"/>
      <c r="C1357" s="477"/>
      <c r="D1357" s="477"/>
      <c r="E1357" s="477"/>
      <c r="F1357" s="477"/>
      <c r="G1357" s="952"/>
      <c r="H1357" s="952"/>
      <c r="K1357" s="494"/>
    </row>
    <row r="1358" spans="1:12" ht="77.25" customHeight="1" thickBot="1">
      <c r="A1358" s="181" t="s">
        <v>402</v>
      </c>
      <c r="B1358" s="1520" t="s">
        <v>227</v>
      </c>
      <c r="C1358" s="1521"/>
      <c r="D1358" s="17"/>
      <c r="E1358" s="17"/>
      <c r="F1358" s="17"/>
      <c r="G1358" s="17"/>
      <c r="H1358" s="233" t="s">
        <v>230</v>
      </c>
      <c r="I1358" s="233" t="s">
        <v>231</v>
      </c>
      <c r="J1358" s="8"/>
      <c r="K1358" s="8"/>
      <c r="L1358" s="8"/>
    </row>
    <row r="1359" spans="1:12" ht="13.5" customHeight="1" thickBot="1">
      <c r="A1359" s="181" t="s">
        <v>402</v>
      </c>
      <c r="B1359" s="179" t="s">
        <v>228</v>
      </c>
      <c r="C1359" s="208"/>
      <c r="D1359" s="208"/>
      <c r="E1359" s="208"/>
      <c r="F1359" s="208"/>
      <c r="G1359" s="208"/>
      <c r="H1359" s="316">
        <v>0</v>
      </c>
      <c r="I1359" s="317">
        <v>0</v>
      </c>
      <c r="J1359" s="8"/>
      <c r="K1359" s="8"/>
      <c r="L1359" s="8"/>
    </row>
    <row r="1360" spans="1:12" s="1203" customFormat="1" ht="13.5" customHeight="1">
      <c r="A1360" s="1049" t="s">
        <v>402</v>
      </c>
      <c r="B1360" s="1260" t="s">
        <v>1405</v>
      </c>
      <c r="C1360" s="1201"/>
      <c r="D1360" s="1201"/>
      <c r="E1360" s="1201"/>
      <c r="F1360" s="1201"/>
      <c r="G1360" s="1201"/>
      <c r="H1360" s="238"/>
      <c r="I1360" s="1284"/>
    </row>
    <row r="1361" spans="1:12" ht="12.75" customHeight="1">
      <c r="A1361" s="181" t="s">
        <v>402</v>
      </c>
      <c r="B1361" s="20" t="s">
        <v>229</v>
      </c>
      <c r="C1361" s="62"/>
      <c r="D1361" s="62"/>
      <c r="E1361" s="62"/>
      <c r="F1361" s="62"/>
      <c r="G1361" s="238"/>
      <c r="H1361" s="238"/>
      <c r="I1361" s="8"/>
      <c r="J1361" s="8"/>
      <c r="K1361" s="8"/>
      <c r="L1361" s="8"/>
    </row>
    <row r="1362" spans="1:12" ht="12.75" customHeight="1">
      <c r="A1362" s="181" t="s">
        <v>402</v>
      </c>
      <c r="B1362" s="29" t="s">
        <v>1008</v>
      </c>
      <c r="C1362" s="62"/>
      <c r="D1362" s="62"/>
      <c r="E1362" s="62"/>
      <c r="F1362" s="62"/>
      <c r="G1362" s="238"/>
      <c r="H1362" s="238"/>
      <c r="I1362" s="8"/>
      <c r="J1362" s="8"/>
      <c r="K1362" s="8"/>
      <c r="L1362" s="8"/>
    </row>
    <row r="1363" spans="1:12" ht="12.75" customHeight="1">
      <c r="A1363" s="181" t="s">
        <v>402</v>
      </c>
      <c r="B1363" s="29" t="s">
        <v>232</v>
      </c>
      <c r="C1363" s="62"/>
      <c r="D1363" s="62"/>
      <c r="E1363" s="62"/>
      <c r="F1363" s="62"/>
      <c r="G1363" s="238"/>
      <c r="H1363" s="238"/>
      <c r="I1363" s="8"/>
      <c r="J1363" s="8"/>
      <c r="K1363" s="8"/>
      <c r="L1363" s="8"/>
    </row>
    <row r="1364" spans="1:12" ht="12.75" customHeight="1">
      <c r="A1364" s="181" t="s">
        <v>402</v>
      </c>
      <c r="B1364" s="29" t="s">
        <v>1008</v>
      </c>
      <c r="C1364" s="62"/>
      <c r="D1364" s="62"/>
      <c r="E1364" s="62"/>
      <c r="F1364" s="62"/>
      <c r="G1364" s="238"/>
      <c r="H1364" s="238"/>
      <c r="I1364" s="8"/>
      <c r="J1364" s="8"/>
      <c r="K1364" s="8"/>
      <c r="L1364" s="8"/>
    </row>
    <row r="1365" spans="1:12" ht="13.5" customHeight="1" thickBot="1">
      <c r="A1365" s="181" t="s">
        <v>402</v>
      </c>
      <c r="B1365" s="8"/>
      <c r="C1365" s="8"/>
      <c r="D1365" s="8"/>
      <c r="E1365" s="8"/>
      <c r="F1365" s="8"/>
      <c r="G1365" s="8"/>
      <c r="H1365" s="8"/>
      <c r="I1365" s="8"/>
      <c r="J1365" s="8"/>
      <c r="K1365" s="8"/>
      <c r="L1365" s="8"/>
    </row>
    <row r="1366" spans="1:12" ht="12.75" customHeight="1">
      <c r="A1366" s="181" t="s">
        <v>402</v>
      </c>
      <c r="B1366" s="1210"/>
      <c r="C1366" s="1200"/>
      <c r="D1366" s="1200"/>
      <c r="E1366" s="1200"/>
      <c r="F1366" s="1200"/>
      <c r="G1366" s="1200"/>
      <c r="H1366" s="1200"/>
      <c r="I1366" s="1259" t="s">
        <v>381</v>
      </c>
      <c r="J1366" s="8"/>
      <c r="K1366" s="8" t="s">
        <v>167</v>
      </c>
      <c r="L1366" s="8"/>
    </row>
    <row r="1367" spans="1:12" ht="12.75" customHeight="1">
      <c r="A1367" s="181" t="s">
        <v>402</v>
      </c>
      <c r="B1367" s="1234" t="s">
        <v>874</v>
      </c>
      <c r="C1367" s="1208"/>
      <c r="D1367" s="1208"/>
      <c r="E1367" s="1208"/>
      <c r="F1367" s="1208"/>
      <c r="G1367" s="1208"/>
      <c r="H1367" s="1208"/>
      <c r="I1367" s="248" t="s">
        <v>383</v>
      </c>
      <c r="J1367" s="1203"/>
      <c r="K1367" s="8"/>
      <c r="L1367" s="8"/>
    </row>
    <row r="1368" spans="1:12" ht="12.75" customHeight="1">
      <c r="A1368" s="181" t="s">
        <v>402</v>
      </c>
      <c r="B1368" s="1234" t="s">
        <v>165</v>
      </c>
      <c r="C1368" s="1208"/>
      <c r="D1368" s="1208"/>
      <c r="E1368" s="1208"/>
      <c r="F1368" s="1208"/>
      <c r="G1368" s="1208"/>
      <c r="H1368" s="1208"/>
      <c r="I1368" s="248" t="s">
        <v>1361</v>
      </c>
      <c r="J1368" s="8"/>
      <c r="K1368" s="8"/>
      <c r="L1368" s="8"/>
    </row>
    <row r="1369" spans="1:12" ht="13.5" customHeight="1" thickBot="1">
      <c r="A1369" s="181" t="s">
        <v>402</v>
      </c>
      <c r="B1369" s="1237"/>
      <c r="C1369" s="1236"/>
      <c r="D1369" s="1202"/>
      <c r="E1369" s="1202"/>
      <c r="F1369" s="1202"/>
      <c r="G1369" s="1202"/>
      <c r="H1369" s="1202"/>
      <c r="I1369" s="1258"/>
      <c r="J1369" s="8"/>
      <c r="K1369" s="8"/>
      <c r="L1369" s="8"/>
    </row>
    <row r="1370" spans="1:12" ht="13.5" customHeight="1" thickBot="1">
      <c r="A1370" s="181" t="s">
        <v>402</v>
      </c>
      <c r="B1370" s="1398" t="s">
        <v>1550</v>
      </c>
      <c r="C1370" s="1204"/>
      <c r="D1370" s="1204"/>
      <c r="E1370" s="1204"/>
      <c r="F1370" s="1204"/>
      <c r="G1370" s="1204"/>
      <c r="H1370" s="1204"/>
      <c r="I1370" s="1238">
        <v>0</v>
      </c>
      <c r="J1370" s="8"/>
      <c r="K1370" s="8"/>
      <c r="L1370" s="8"/>
    </row>
    <row r="1371" spans="1:12" ht="13.5" customHeight="1" thickBot="1">
      <c r="A1371" s="181" t="s">
        <v>402</v>
      </c>
      <c r="B1371" s="1398" t="s">
        <v>1551</v>
      </c>
      <c r="C1371" s="1204"/>
      <c r="D1371" s="1204"/>
      <c r="E1371" s="1204"/>
      <c r="F1371" s="1204"/>
      <c r="G1371" s="1204"/>
      <c r="H1371" s="1204"/>
      <c r="I1371" s="1238">
        <v>0</v>
      </c>
      <c r="J1371" s="8"/>
      <c r="K1371" s="8"/>
      <c r="L1371" s="8"/>
    </row>
    <row r="1372" spans="1:12" ht="12.75" customHeight="1">
      <c r="A1372" s="181" t="s">
        <v>402</v>
      </c>
      <c r="B1372" s="1399" t="s">
        <v>1552</v>
      </c>
      <c r="C1372" s="8"/>
      <c r="D1372" s="8"/>
      <c r="E1372" s="8"/>
      <c r="F1372" s="8"/>
      <c r="G1372" s="8"/>
      <c r="H1372" s="8"/>
      <c r="I1372" s="8"/>
      <c r="J1372" s="8"/>
      <c r="K1372" s="8"/>
      <c r="L1372" s="8"/>
    </row>
    <row r="1373" spans="1:12" ht="12.75" customHeight="1">
      <c r="A1373" s="181" t="s">
        <v>402</v>
      </c>
      <c r="B1373" s="1399" t="s">
        <v>1553</v>
      </c>
      <c r="C1373" s="8"/>
      <c r="D1373" s="8"/>
      <c r="E1373" s="8"/>
      <c r="F1373" s="8"/>
      <c r="G1373" s="8"/>
      <c r="H1373" s="8"/>
      <c r="I1373" s="8"/>
      <c r="J1373" s="8"/>
      <c r="K1373" s="8"/>
      <c r="L1373" s="8"/>
    </row>
    <row r="1374" spans="1:12" ht="12.75" customHeight="1">
      <c r="A1374" s="181" t="s">
        <v>402</v>
      </c>
      <c r="B1374" s="1399" t="s">
        <v>673</v>
      </c>
      <c r="C1374" s="8"/>
      <c r="D1374" s="8"/>
      <c r="E1374" s="8"/>
      <c r="F1374" s="8"/>
      <c r="G1374" s="8"/>
      <c r="H1374" s="8"/>
      <c r="I1374" s="8"/>
      <c r="J1374" s="8"/>
      <c r="K1374" s="8"/>
      <c r="L1374" s="8"/>
    </row>
    <row r="1375" spans="1:12" ht="12.75" customHeight="1">
      <c r="A1375" s="181" t="s">
        <v>402</v>
      </c>
      <c r="B1375" s="1399" t="s">
        <v>1554</v>
      </c>
      <c r="C1375" s="8"/>
      <c r="D1375" s="8"/>
      <c r="E1375" s="8"/>
      <c r="F1375" s="8"/>
      <c r="G1375" s="8"/>
      <c r="H1375" s="8"/>
      <c r="I1375" s="8"/>
      <c r="J1375" s="8"/>
      <c r="K1375" s="8"/>
      <c r="L1375" s="8"/>
    </row>
    <row r="1376" spans="1:12" ht="12.75" customHeight="1">
      <c r="A1376" s="181" t="s">
        <v>402</v>
      </c>
      <c r="B1376" s="29"/>
      <c r="C1376" s="8"/>
      <c r="D1376" s="8"/>
      <c r="E1376" s="8"/>
      <c r="F1376" s="8"/>
      <c r="G1376" s="8"/>
      <c r="H1376" s="8"/>
      <c r="I1376" s="191"/>
      <c r="J1376" s="8"/>
      <c r="K1376" s="8"/>
      <c r="L1376" s="8"/>
    </row>
    <row r="1377" spans="1:12" ht="12.75" customHeight="1">
      <c r="A1377" s="181" t="s">
        <v>402</v>
      </c>
      <c r="B1377" s="8"/>
      <c r="C1377" s="8"/>
      <c r="D1377" s="8"/>
      <c r="E1377" s="8"/>
      <c r="F1377" s="8"/>
      <c r="G1377" s="8"/>
      <c r="H1377" s="8"/>
      <c r="I1377" s="191"/>
      <c r="J1377" s="8"/>
      <c r="K1377" s="8"/>
      <c r="L1377" s="8"/>
    </row>
    <row r="1378" spans="1:12" ht="12.75" customHeight="1">
      <c r="A1378" s="181" t="s">
        <v>402</v>
      </c>
      <c r="B1378" s="29" t="s">
        <v>167</v>
      </c>
      <c r="C1378" s="8"/>
      <c r="D1378" s="8"/>
      <c r="E1378" s="8"/>
      <c r="F1378" s="8"/>
      <c r="G1378" s="8"/>
      <c r="H1378" s="8"/>
      <c r="I1378" s="191"/>
      <c r="J1378" s="8"/>
      <c r="K1378" s="8"/>
      <c r="L1378" s="8"/>
    </row>
    <row r="1379" spans="1:12" ht="12.75" customHeight="1">
      <c r="A1379" s="181" t="s">
        <v>402</v>
      </c>
      <c r="B1379" s="8" t="s">
        <v>275</v>
      </c>
      <c r="C1379" s="8"/>
      <c r="D1379" s="8"/>
      <c r="E1379" s="8"/>
      <c r="F1379" s="8"/>
      <c r="G1379" s="8"/>
      <c r="H1379" s="8"/>
      <c r="I1379" s="191"/>
      <c r="J1379" s="8"/>
      <c r="K1379" s="8"/>
      <c r="L1379" s="8"/>
    </row>
    <row r="1380" spans="1:12" ht="12.75" customHeight="1">
      <c r="A1380" s="181" t="s">
        <v>402</v>
      </c>
      <c r="B1380" s="8"/>
      <c r="C1380" s="8"/>
      <c r="D1380" s="8"/>
      <c r="E1380" s="8"/>
      <c r="F1380" s="8"/>
      <c r="G1380" s="8"/>
      <c r="H1380" s="8"/>
      <c r="I1380" s="191"/>
      <c r="J1380" s="8"/>
      <c r="K1380" s="8"/>
      <c r="L1380" s="8"/>
    </row>
    <row r="1381" spans="1:12" ht="12.75" customHeight="1">
      <c r="A1381" s="181" t="s">
        <v>402</v>
      </c>
      <c r="B1381" s="8"/>
      <c r="C1381" s="8"/>
      <c r="D1381" s="8"/>
      <c r="E1381" s="8"/>
      <c r="F1381" s="8"/>
      <c r="G1381" s="8"/>
      <c r="H1381" s="8"/>
      <c r="I1381" s="191"/>
      <c r="J1381" s="8"/>
      <c r="K1381" s="8"/>
      <c r="L1381" s="8"/>
    </row>
    <row r="1382" spans="1:12" ht="12.75" customHeight="1">
      <c r="A1382" s="181" t="s">
        <v>402</v>
      </c>
      <c r="B1382" s="8"/>
      <c r="C1382" s="8"/>
      <c r="D1382" s="8"/>
      <c r="E1382" s="8"/>
      <c r="F1382" s="8"/>
      <c r="G1382" s="8"/>
      <c r="H1382" s="8"/>
      <c r="I1382" s="191"/>
      <c r="J1382" s="8"/>
      <c r="K1382" s="8"/>
      <c r="L1382" s="8"/>
    </row>
    <row r="1383" spans="1:12" ht="12.75" customHeight="1">
      <c r="I1383" s="953"/>
    </row>
    <row r="1384" spans="1:12" ht="18.75" hidden="1">
      <c r="A1384" s="181" t="s">
        <v>981</v>
      </c>
      <c r="B1384" s="484" t="s">
        <v>616</v>
      </c>
      <c r="C1384" s="464"/>
      <c r="D1384" s="464"/>
      <c r="E1384" s="464"/>
      <c r="F1384" s="464"/>
      <c r="G1384" s="464"/>
      <c r="H1384" s="471"/>
      <c r="I1384" s="464"/>
      <c r="J1384" s="464"/>
      <c r="K1384" s="464"/>
    </row>
    <row r="1385" spans="1:12" ht="10.5" hidden="1" customHeight="1">
      <c r="A1385" s="181" t="s">
        <v>981</v>
      </c>
      <c r="B1385" s="515"/>
      <c r="C1385" s="514"/>
      <c r="H1385" s="477"/>
    </row>
    <row r="1386" spans="1:12" ht="10.5" hidden="1" customHeight="1">
      <c r="A1386" s="181" t="s">
        <v>981</v>
      </c>
      <c r="B1386" s="515"/>
      <c r="C1386" s="514"/>
      <c r="H1386" s="477"/>
    </row>
    <row r="1387" spans="1:12" ht="10.5" hidden="1" customHeight="1">
      <c r="A1387" s="181" t="s">
        <v>981</v>
      </c>
      <c r="B1387" s="515"/>
      <c r="C1387" s="514"/>
      <c r="H1387" s="477"/>
    </row>
    <row r="1388" spans="1:12" ht="10.5" hidden="1" customHeight="1">
      <c r="A1388" s="181" t="s">
        <v>981</v>
      </c>
      <c r="B1388" s="515"/>
      <c r="C1388" s="514"/>
      <c r="H1388" s="477"/>
    </row>
    <row r="1389" spans="1:12" ht="10.5" hidden="1" customHeight="1">
      <c r="A1389" s="181" t="s">
        <v>981</v>
      </c>
      <c r="B1389" s="515"/>
      <c r="C1389" s="514"/>
      <c r="H1389" s="477"/>
    </row>
    <row r="1390" spans="1:12" ht="10.5" hidden="1" customHeight="1">
      <c r="A1390" s="181" t="s">
        <v>981</v>
      </c>
      <c r="B1390" s="515"/>
      <c r="C1390" s="514"/>
      <c r="H1390" s="477"/>
    </row>
    <row r="1391" spans="1:12" ht="10.5" hidden="1" customHeight="1">
      <c r="A1391" s="181" t="s">
        <v>981</v>
      </c>
      <c r="B1391" s="515"/>
      <c r="C1391" s="514"/>
      <c r="H1391" s="477"/>
    </row>
    <row r="1392" spans="1:12" ht="10.5" hidden="1" customHeight="1">
      <c r="A1392" s="181" t="s">
        <v>981</v>
      </c>
      <c r="B1392" s="515"/>
      <c r="C1392" s="514"/>
      <c r="H1392" s="477"/>
    </row>
    <row r="1393" spans="1:11" ht="10.5" hidden="1" customHeight="1">
      <c r="A1393" s="181" t="s">
        <v>981</v>
      </c>
      <c r="B1393" s="515"/>
      <c r="C1393" s="514"/>
      <c r="H1393" s="477"/>
    </row>
    <row r="1394" spans="1:11" ht="10.5" hidden="1" customHeight="1">
      <c r="A1394" s="181" t="s">
        <v>981</v>
      </c>
      <c r="B1394" s="515"/>
      <c r="C1394" s="514"/>
      <c r="H1394" s="477"/>
    </row>
    <row r="1395" spans="1:11" ht="10.5" hidden="1" customHeight="1">
      <c r="A1395" s="181" t="s">
        <v>981</v>
      </c>
      <c r="B1395" s="515"/>
      <c r="C1395" s="514"/>
      <c r="H1395" s="477"/>
    </row>
    <row r="1396" spans="1:11" ht="10.5" hidden="1" customHeight="1">
      <c r="A1396" s="181" t="s">
        <v>981</v>
      </c>
      <c r="B1396" s="514" t="s">
        <v>617</v>
      </c>
      <c r="C1396" s="514" t="s">
        <v>167</v>
      </c>
      <c r="H1396" s="477"/>
    </row>
    <row r="1397" spans="1:11" ht="10.5" hidden="1" customHeight="1">
      <c r="A1397" s="181" t="s">
        <v>981</v>
      </c>
      <c r="F1397" s="464"/>
      <c r="G1397" s="464"/>
      <c r="H1397" s="477"/>
    </row>
    <row r="1398" spans="1:11" ht="10.5" hidden="1" customHeight="1">
      <c r="A1398" s="181" t="s">
        <v>981</v>
      </c>
      <c r="B1398" s="581" t="s">
        <v>167</v>
      </c>
      <c r="C1398" s="464"/>
      <c r="D1398" s="464"/>
      <c r="E1398" s="464"/>
      <c r="H1398" s="471"/>
      <c r="I1398" s="464"/>
      <c r="J1398" s="464"/>
      <c r="K1398" s="464"/>
    </row>
    <row r="1399" spans="1:11" ht="10.5" hidden="1" customHeight="1">
      <c r="A1399" s="181" t="s">
        <v>981</v>
      </c>
      <c r="H1399" s="477"/>
    </row>
    <row r="1400" spans="1:11" ht="10.5" hidden="1" customHeight="1">
      <c r="A1400" s="181" t="s">
        <v>981</v>
      </c>
      <c r="B1400" s="581"/>
      <c r="H1400" s="477"/>
    </row>
    <row r="1401" spans="1:11" ht="21" hidden="1" customHeight="1">
      <c r="A1401" s="181" t="s">
        <v>981</v>
      </c>
      <c r="B1401" s="581"/>
      <c r="H1401" s="477"/>
    </row>
    <row r="1402" spans="1:11" ht="12.75" hidden="1">
      <c r="A1402" s="181" t="s">
        <v>981</v>
      </c>
      <c r="B1402" s="581"/>
      <c r="H1402" s="477"/>
    </row>
    <row r="1403" spans="1:11" ht="12.75" hidden="1">
      <c r="A1403" s="181" t="s">
        <v>981</v>
      </c>
      <c r="H1403" s="477"/>
    </row>
    <row r="1404" spans="1:11" ht="12.75" hidden="1">
      <c r="A1404" s="181" t="s">
        <v>981</v>
      </c>
      <c r="B1404" s="954"/>
      <c r="H1404" s="477"/>
    </row>
    <row r="1405" spans="1:11" ht="12.75" hidden="1">
      <c r="A1405" s="181" t="s">
        <v>981</v>
      </c>
      <c r="B1405" s="954"/>
      <c r="H1405" s="477"/>
    </row>
    <row r="1406" spans="1:11" ht="12.75" hidden="1">
      <c r="A1406" s="181" t="s">
        <v>981</v>
      </c>
      <c r="B1406" s="954"/>
      <c r="H1406" s="477"/>
    </row>
    <row r="1407" spans="1:11" ht="12.75" hidden="1">
      <c r="A1407" s="181" t="s">
        <v>981</v>
      </c>
      <c r="B1407" s="954"/>
      <c r="H1407" s="477"/>
    </row>
    <row r="1408" spans="1:11" ht="12.75" hidden="1">
      <c r="A1408" s="181" t="s">
        <v>981</v>
      </c>
      <c r="B1408" s="514" t="s">
        <v>618</v>
      </c>
      <c r="G1408" s="462" t="s">
        <v>167</v>
      </c>
      <c r="H1408" s="477" t="s">
        <v>167</v>
      </c>
    </row>
    <row r="1409" spans="1:12" ht="12.75" hidden="1">
      <c r="A1409" s="181" t="s">
        <v>981</v>
      </c>
      <c r="B1409" s="514" t="s">
        <v>619</v>
      </c>
      <c r="G1409" s="462" t="s">
        <v>167</v>
      </c>
      <c r="H1409" s="477"/>
    </row>
    <row r="1410" spans="1:12" ht="12.75" hidden="1">
      <c r="A1410" s="181" t="s">
        <v>981</v>
      </c>
      <c r="B1410" s="954"/>
      <c r="H1410" s="477"/>
    </row>
    <row r="1411" spans="1:12" ht="38.25" hidden="1">
      <c r="A1411" s="181" t="s">
        <v>981</v>
      </c>
      <c r="B1411" s="1513" t="s">
        <v>620</v>
      </c>
      <c r="C1411" s="1514"/>
      <c r="D1411" s="1514"/>
      <c r="E1411" s="1514"/>
      <c r="F1411" s="522"/>
      <c r="G1411" s="522"/>
      <c r="H1411" s="523" t="s">
        <v>895</v>
      </c>
      <c r="I1411" s="523" t="s">
        <v>621</v>
      </c>
      <c r="J1411" s="523" t="s">
        <v>885</v>
      </c>
      <c r="K1411" s="523" t="s">
        <v>622</v>
      </c>
      <c r="L1411" s="491"/>
    </row>
    <row r="1412" spans="1:12" ht="12.75" hidden="1">
      <c r="A1412" s="181" t="s">
        <v>981</v>
      </c>
      <c r="B1412" s="582" t="s">
        <v>623</v>
      </c>
      <c r="C1412" s="524"/>
      <c r="D1412" s="524"/>
      <c r="E1412" s="524"/>
      <c r="F1412" s="524"/>
      <c r="G1412" s="613"/>
      <c r="H1412" s="1055" t="e">
        <f>I118</f>
        <v>#DIV/0!</v>
      </c>
      <c r="I1412" s="955">
        <v>0</v>
      </c>
      <c r="J1412" s="955">
        <v>0</v>
      </c>
      <c r="K1412" s="1055">
        <f>I1412-J1412</f>
        <v>0</v>
      </c>
      <c r="L1412" s="494"/>
    </row>
    <row r="1413" spans="1:12" ht="12.75" hidden="1">
      <c r="A1413" s="181" t="s">
        <v>981</v>
      </c>
      <c r="B1413" s="496" t="s">
        <v>624</v>
      </c>
      <c r="C1413" s="477"/>
      <c r="D1413" s="477"/>
      <c r="E1413" s="477"/>
      <c r="F1413" s="477"/>
      <c r="G1413" s="616"/>
      <c r="H1413" s="1056" t="e">
        <f>I125</f>
        <v>#DIV/0!</v>
      </c>
      <c r="I1413" s="956">
        <v>0</v>
      </c>
      <c r="J1413" s="956">
        <v>0</v>
      </c>
      <c r="K1413" s="1056">
        <f>I1413-J1413</f>
        <v>0</v>
      </c>
      <c r="L1413" s="494"/>
    </row>
    <row r="1414" spans="1:12" ht="13.5" hidden="1" thickBot="1">
      <c r="A1414" s="181" t="s">
        <v>981</v>
      </c>
      <c r="B1414" s="608" t="s">
        <v>625</v>
      </c>
      <c r="C1414" s="500"/>
      <c r="D1414" s="500"/>
      <c r="E1414" s="500"/>
      <c r="F1414" s="500"/>
      <c r="G1414" s="619"/>
      <c r="H1414" s="1057" t="e">
        <f>I131</f>
        <v>#DIV/0!</v>
      </c>
      <c r="I1414" s="957">
        <v>0</v>
      </c>
      <c r="J1414" s="957">
        <v>0</v>
      </c>
      <c r="K1414" s="1057">
        <f>I1414-J1414</f>
        <v>0</v>
      </c>
      <c r="L1414" s="494"/>
    </row>
    <row r="1415" spans="1:12" ht="12.75" hidden="1">
      <c r="A1415" s="181" t="s">
        <v>981</v>
      </c>
      <c r="B1415" s="581" t="s">
        <v>626</v>
      </c>
    </row>
    <row r="1416" spans="1:12" ht="12.75" hidden="1">
      <c r="A1416" s="181" t="s">
        <v>981</v>
      </c>
      <c r="B1416" s="1119"/>
      <c r="C1416" s="1119"/>
      <c r="D1416" s="1119"/>
      <c r="E1416" s="1119"/>
      <c r="F1416" s="1119"/>
      <c r="G1416" s="1119"/>
      <c r="H1416" s="1119"/>
      <c r="I1416" s="1119"/>
      <c r="J1416" s="1119"/>
      <c r="K1416" s="1119"/>
    </row>
    <row r="1417" spans="1:12" ht="12.75" hidden="1">
      <c r="A1417" s="181" t="s">
        <v>981</v>
      </c>
      <c r="B1417" s="1119"/>
      <c r="C1417" s="1119"/>
      <c r="D1417" s="1119"/>
      <c r="E1417" s="1119"/>
      <c r="F1417" s="1119"/>
      <c r="G1417" s="1119"/>
      <c r="H1417" s="1119"/>
      <c r="I1417" s="1119"/>
      <c r="J1417" s="1119"/>
      <c r="K1417" s="1119"/>
    </row>
    <row r="1418" spans="1:12" ht="19.5" hidden="1" customHeight="1" thickBot="1">
      <c r="A1418" s="181" t="s">
        <v>981</v>
      </c>
      <c r="B1418" s="477"/>
      <c r="C1418" s="477"/>
      <c r="D1418" s="477"/>
      <c r="E1418" s="477"/>
      <c r="F1418" s="477"/>
      <c r="G1418" s="477"/>
      <c r="H1418" s="477"/>
      <c r="I1418" s="477"/>
      <c r="J1418" s="477"/>
      <c r="K1418" s="477"/>
    </row>
    <row r="1419" spans="1:12" ht="38.25" hidden="1">
      <c r="A1419" s="1049" t="s">
        <v>981</v>
      </c>
      <c r="B1419" s="591" t="s">
        <v>627</v>
      </c>
      <c r="C1419" s="593"/>
      <c r="D1419" s="593"/>
      <c r="E1419" s="593"/>
      <c r="F1419" s="593"/>
      <c r="G1419" s="958"/>
      <c r="H1419" s="523" t="s">
        <v>896</v>
      </c>
      <c r="I1419" s="919"/>
      <c r="J1419" s="919"/>
      <c r="K1419" s="565"/>
      <c r="L1419" s="497"/>
    </row>
    <row r="1420" spans="1:12" ht="12.75" hidden="1">
      <c r="A1420" s="1049" t="s">
        <v>981</v>
      </c>
      <c r="B1420" s="959" t="s">
        <v>1506</v>
      </c>
      <c r="C1420" s="598"/>
      <c r="D1420" s="598"/>
      <c r="E1420" s="596"/>
      <c r="F1420" s="596"/>
      <c r="G1420" s="960"/>
      <c r="H1420" s="961" t="s">
        <v>897</v>
      </c>
      <c r="I1420" s="920"/>
      <c r="J1420" s="920"/>
      <c r="K1420" s="567"/>
      <c r="L1420" s="497"/>
    </row>
    <row r="1421" spans="1:12" ht="12.75" hidden="1">
      <c r="A1421" s="1049" t="s">
        <v>981</v>
      </c>
      <c r="B1421" s="595" t="s">
        <v>628</v>
      </c>
      <c r="C1421" s="596"/>
      <c r="D1421" s="941"/>
      <c r="E1421" s="596"/>
      <c r="F1421" s="596"/>
      <c r="G1421" s="960"/>
      <c r="H1421" s="961" t="s">
        <v>556</v>
      </c>
      <c r="I1421" s="920"/>
      <c r="J1421" s="920"/>
      <c r="K1421" s="567"/>
      <c r="L1421" s="494"/>
    </row>
    <row r="1422" spans="1:12" ht="48.75" hidden="1" thickBot="1">
      <c r="A1422" s="1049" t="s">
        <v>981</v>
      </c>
      <c r="B1422" s="962" t="s">
        <v>893</v>
      </c>
      <c r="C1422" s="602"/>
      <c r="D1422" s="602"/>
      <c r="E1422" s="602"/>
      <c r="F1422" s="602"/>
      <c r="G1422" s="963"/>
      <c r="H1422" s="964" t="s">
        <v>993</v>
      </c>
      <c r="I1422" s="965" t="s">
        <v>1003</v>
      </c>
      <c r="J1422" s="966" t="s">
        <v>1507</v>
      </c>
      <c r="K1422" s="849" t="s">
        <v>622</v>
      </c>
      <c r="L1422" s="494"/>
    </row>
    <row r="1423" spans="1:12" ht="12.75" hidden="1">
      <c r="A1423" s="1049" t="s">
        <v>981</v>
      </c>
      <c r="B1423" s="496" t="s">
        <v>568</v>
      </c>
      <c r="D1423" s="552"/>
      <c r="E1423" s="552"/>
      <c r="F1423" s="552"/>
      <c r="G1423" s="552"/>
      <c r="H1423" s="1000">
        <f>E168</f>
        <v>0</v>
      </c>
      <c r="I1423" s="496"/>
      <c r="J1423" s="496"/>
      <c r="K1423" s="1000">
        <f>I1423-J1423</f>
        <v>0</v>
      </c>
      <c r="L1423" s="494"/>
    </row>
    <row r="1424" spans="1:12" ht="13.5" hidden="1" thickBot="1">
      <c r="A1424" s="1049" t="s">
        <v>981</v>
      </c>
      <c r="B1424" s="557" t="s">
        <v>569</v>
      </c>
      <c r="C1424" s="517"/>
      <c r="D1424" s="517"/>
      <c r="E1424" s="517"/>
      <c r="F1424" s="517"/>
      <c r="G1424" s="517"/>
      <c r="H1424" s="1000">
        <f>E169</f>
        <v>0</v>
      </c>
      <c r="I1424" s="496"/>
      <c r="J1424" s="608"/>
      <c r="K1424" s="1005">
        <f>I1424-J1424</f>
        <v>0</v>
      </c>
      <c r="L1424" s="494"/>
    </row>
    <row r="1425" spans="1:21" ht="13.5" hidden="1" thickBot="1">
      <c r="A1425" s="1049" t="s">
        <v>981</v>
      </c>
      <c r="B1425" s="498" t="s">
        <v>176</v>
      </c>
      <c r="C1425" s="499"/>
      <c r="D1425" s="499"/>
      <c r="E1425" s="499"/>
      <c r="F1425" s="499"/>
      <c r="G1425" s="499"/>
      <c r="H1425" s="999">
        <f>SUM(H1423:H1424)</f>
        <v>0</v>
      </c>
      <c r="I1425" s="999">
        <f>SUM(I1423:I1424)</f>
        <v>0</v>
      </c>
      <c r="J1425" s="1004">
        <f>SUM(J1423:J1424)</f>
        <v>0</v>
      </c>
      <c r="K1425" s="1005">
        <f>I1425-J1425</f>
        <v>0</v>
      </c>
      <c r="L1425" s="494"/>
      <c r="U1425" s="1203"/>
    </row>
    <row r="1426" spans="1:21" ht="12.75" hidden="1">
      <c r="A1426" s="1049" t="s">
        <v>981</v>
      </c>
      <c r="B1426" s="515" t="s">
        <v>635</v>
      </c>
      <c r="C1426" s="524"/>
      <c r="D1426" s="524"/>
      <c r="E1426" s="524"/>
      <c r="F1426" s="524"/>
      <c r="G1426" s="524"/>
      <c r="H1426" s="967"/>
      <c r="I1426" s="967"/>
      <c r="J1426" s="968" t="s">
        <v>636</v>
      </c>
      <c r="K1426" s="969" t="str">
        <f>IF(J1425=0,"","Bydelen må nedenfor kommentere årsaken til at man avviker fra bystyrets måltall ")</f>
        <v/>
      </c>
      <c r="L1426" s="494"/>
      <c r="U1426" s="1203"/>
    </row>
    <row r="1427" spans="1:21" ht="12.75" hidden="1">
      <c r="A1427" s="1049" t="s">
        <v>981</v>
      </c>
      <c r="B1427" s="515"/>
      <c r="C1427" s="477"/>
      <c r="D1427" s="477"/>
      <c r="E1427" s="477"/>
      <c r="F1427" s="477"/>
      <c r="G1427" s="477"/>
      <c r="H1427" s="517"/>
      <c r="I1427" s="517"/>
      <c r="J1427" s="970"/>
      <c r="K1427" s="577"/>
      <c r="L1427" s="494"/>
      <c r="U1427" s="1203"/>
    </row>
    <row r="1428" spans="1:21" ht="12.75" hidden="1">
      <c r="A1428" s="1049" t="s">
        <v>981</v>
      </c>
      <c r="B1428" s="581" t="s">
        <v>626</v>
      </c>
      <c r="C1428" s="477"/>
      <c r="D1428" s="477"/>
      <c r="E1428" s="477"/>
      <c r="F1428" s="477"/>
      <c r="G1428" s="477"/>
      <c r="H1428" s="517"/>
      <c r="I1428" s="517"/>
      <c r="J1428" s="970"/>
      <c r="K1428" s="577"/>
      <c r="L1428" s="494"/>
      <c r="U1428" s="1203"/>
    </row>
    <row r="1429" spans="1:21" ht="12.75" hidden="1">
      <c r="A1429" s="1049" t="s">
        <v>981</v>
      </c>
      <c r="C1429" s="477"/>
      <c r="D1429" s="477"/>
      <c r="E1429" s="477"/>
      <c r="F1429" s="477"/>
      <c r="G1429" s="477"/>
      <c r="H1429" s="516"/>
      <c r="I1429" s="516"/>
      <c r="J1429" s="970"/>
      <c r="K1429" s="971"/>
      <c r="L1429" s="494"/>
      <c r="U1429" s="1203"/>
    </row>
    <row r="1430" spans="1:21" ht="12.75" hidden="1">
      <c r="A1430" s="1049" t="s">
        <v>981</v>
      </c>
      <c r="C1430" s="477"/>
      <c r="D1430" s="477"/>
      <c r="E1430" s="477"/>
      <c r="F1430" s="477"/>
      <c r="G1430" s="477"/>
      <c r="H1430" s="516"/>
      <c r="I1430" s="516"/>
      <c r="J1430" s="970"/>
      <c r="K1430" s="971"/>
      <c r="L1430" s="494"/>
      <c r="U1430" s="1203"/>
    </row>
    <row r="1431" spans="1:21" ht="12.75" hidden="1">
      <c r="A1431" s="1049" t="s">
        <v>981</v>
      </c>
      <c r="C1431" s="477"/>
      <c r="D1431" s="477"/>
      <c r="E1431" s="477"/>
      <c r="F1431" s="477"/>
      <c r="G1431" s="477"/>
      <c r="H1431" s="516"/>
      <c r="I1431" s="516"/>
      <c r="J1431" s="516"/>
      <c r="K1431" s="516"/>
      <c r="L1431" s="494"/>
      <c r="U1431" s="1203"/>
    </row>
    <row r="1432" spans="1:21" ht="12.75" hidden="1">
      <c r="A1432" s="1049" t="s">
        <v>981</v>
      </c>
      <c r="B1432" s="591" t="s">
        <v>570</v>
      </c>
      <c r="C1432" s="593"/>
      <c r="D1432" s="593"/>
      <c r="E1432" s="593"/>
      <c r="F1432" s="593"/>
      <c r="G1432" s="958"/>
      <c r="H1432" s="972"/>
      <c r="I1432" s="1046"/>
      <c r="J1432" s="973"/>
      <c r="K1432" s="565"/>
      <c r="L1432" s="494"/>
      <c r="U1432" s="1203"/>
    </row>
    <row r="1433" spans="1:21" ht="12.75" hidden="1">
      <c r="A1433" s="1049" t="s">
        <v>981</v>
      </c>
      <c r="B1433" s="1313" t="s">
        <v>1506</v>
      </c>
      <c r="C1433" s="599"/>
      <c r="D1433" s="599"/>
      <c r="E1433" s="596"/>
      <c r="F1433" s="596"/>
      <c r="G1433" s="960"/>
      <c r="H1433" s="1050" t="s">
        <v>389</v>
      </c>
      <c r="I1433" s="1045" t="s">
        <v>631</v>
      </c>
      <c r="J1433" s="920" t="s">
        <v>629</v>
      </c>
      <c r="K1433" s="567" t="s">
        <v>630</v>
      </c>
      <c r="L1433" s="494"/>
      <c r="U1433" s="1203"/>
    </row>
    <row r="1434" spans="1:21" ht="12.75" hidden="1">
      <c r="A1434" s="1049" t="s">
        <v>981</v>
      </c>
      <c r="B1434" s="595" t="s">
        <v>1000</v>
      </c>
      <c r="C1434" s="596"/>
      <c r="D1434" s="941"/>
      <c r="E1434" s="596"/>
      <c r="F1434" s="596"/>
      <c r="G1434" s="960"/>
      <c r="H1434" s="961" t="s">
        <v>403</v>
      </c>
      <c r="I1434" s="1044" t="s">
        <v>1001</v>
      </c>
      <c r="J1434" s="920" t="s">
        <v>632</v>
      </c>
      <c r="K1434" s="567" t="s">
        <v>989</v>
      </c>
      <c r="L1434" s="494"/>
      <c r="U1434" s="1203"/>
    </row>
    <row r="1435" spans="1:21" ht="13.5" hidden="1" thickBot="1">
      <c r="A1435" s="1049" t="s">
        <v>981</v>
      </c>
      <c r="B1435" s="974" t="s">
        <v>999</v>
      </c>
      <c r="C1435" s="602"/>
      <c r="D1435" s="602"/>
      <c r="E1435" s="602"/>
      <c r="F1435" s="602"/>
      <c r="G1435" s="963"/>
      <c r="H1435" s="964"/>
      <c r="I1435" s="1047" t="s">
        <v>1002</v>
      </c>
      <c r="J1435" s="920" t="s">
        <v>1508</v>
      </c>
      <c r="K1435" s="975" t="s">
        <v>990</v>
      </c>
      <c r="L1435" s="494"/>
      <c r="U1435" s="1203"/>
    </row>
    <row r="1436" spans="1:21" ht="13.5" hidden="1" thickBot="1">
      <c r="A1436" s="1049" t="s">
        <v>981</v>
      </c>
      <c r="B1436" s="976" t="s">
        <v>998</v>
      </c>
      <c r="C1436" s="977"/>
      <c r="D1436" s="977"/>
      <c r="E1436" s="977"/>
      <c r="F1436" s="977"/>
      <c r="G1436" s="977"/>
      <c r="H1436" s="1005">
        <f>G158+H158</f>
        <v>0</v>
      </c>
      <c r="I1436" s="683"/>
      <c r="J1436" s="580"/>
      <c r="K1436" s="999">
        <f>I1436-J1436</f>
        <v>0</v>
      </c>
      <c r="L1436" s="494"/>
      <c r="U1436" s="1203"/>
    </row>
    <row r="1437" spans="1:21" ht="12.75" hidden="1">
      <c r="A1437" s="1049" t="s">
        <v>981</v>
      </c>
      <c r="B1437" s="505" t="s">
        <v>997</v>
      </c>
      <c r="C1437" s="477"/>
      <c r="H1437" s="477"/>
      <c r="J1437" s="968" t="s">
        <v>636</v>
      </c>
      <c r="K1437" s="969" t="str">
        <f>IF(J1436=0,"","Bydelen må nedenfor kommentere årsaken til at man avviker fra bystyrets måltall ")</f>
        <v/>
      </c>
      <c r="S1437" s="165"/>
    </row>
    <row r="1438" spans="1:21" ht="12.75" hidden="1">
      <c r="A1438" s="1049" t="s">
        <v>981</v>
      </c>
      <c r="B1438" s="515" t="s">
        <v>996</v>
      </c>
      <c r="C1438" s="477"/>
      <c r="J1438" s="563"/>
      <c r="K1438" s="978"/>
      <c r="L1438" s="979"/>
    </row>
    <row r="1439" spans="1:21" ht="12.75" hidden="1">
      <c r="A1439" s="1049" t="s">
        <v>981</v>
      </c>
      <c r="I1439" s="533"/>
    </row>
    <row r="1440" spans="1:21" ht="12.75" hidden="1">
      <c r="A1440" s="1049" t="s">
        <v>981</v>
      </c>
      <c r="B1440" s="581" t="s">
        <v>626</v>
      </c>
      <c r="I1440" s="533"/>
    </row>
    <row r="1441" spans="1:16" ht="12.75" hidden="1">
      <c r="A1441" s="1049" t="s">
        <v>981</v>
      </c>
      <c r="I1441" s="550"/>
    </row>
    <row r="1442" spans="1:16" ht="12.75" hidden="1">
      <c r="A1442" s="1049" t="s">
        <v>981</v>
      </c>
      <c r="I1442" s="477"/>
    </row>
    <row r="1443" spans="1:16" ht="12.75" hidden="1">
      <c r="A1443" s="1049" t="s">
        <v>981</v>
      </c>
      <c r="B1443" s="980"/>
      <c r="H1443" s="477"/>
    </row>
    <row r="1444" spans="1:16" ht="12.75" hidden="1">
      <c r="A1444" s="1049" t="s">
        <v>981</v>
      </c>
      <c r="C1444" s="552"/>
      <c r="D1444" s="501"/>
      <c r="H1444" s="477"/>
    </row>
    <row r="1445" spans="1:16" ht="12.75" hidden="1">
      <c r="A1445" s="181" t="s">
        <v>981</v>
      </c>
      <c r="B1445" s="514" t="s">
        <v>637</v>
      </c>
      <c r="C1445" s="552"/>
      <c r="D1445" s="501"/>
      <c r="H1445" s="477"/>
    </row>
    <row r="1446" spans="1:16" ht="12.75" hidden="1">
      <c r="A1446" s="181" t="s">
        <v>981</v>
      </c>
      <c r="B1446" s="514" t="s">
        <v>638</v>
      </c>
      <c r="H1446" s="477"/>
    </row>
    <row r="1447" spans="1:16" ht="12.75" hidden="1">
      <c r="A1447" s="181" t="s">
        <v>981</v>
      </c>
      <c r="B1447" s="552"/>
      <c r="H1447" s="477"/>
    </row>
    <row r="1448" spans="1:16" ht="12.75" hidden="1">
      <c r="A1448" s="181" t="s">
        <v>981</v>
      </c>
      <c r="B1448" s="591" t="s">
        <v>639</v>
      </c>
      <c r="C1448" s="592"/>
      <c r="D1448" s="592"/>
      <c r="E1448" s="592"/>
      <c r="F1448" s="973"/>
      <c r="G1448" s="981"/>
      <c r="H1448" s="981"/>
      <c r="I1448" s="981"/>
    </row>
    <row r="1449" spans="1:16" ht="12.75" hidden="1">
      <c r="A1449" s="181" t="s">
        <v>981</v>
      </c>
      <c r="B1449" s="595" t="s">
        <v>640</v>
      </c>
      <c r="C1449" s="596"/>
      <c r="D1449" s="596"/>
      <c r="E1449" s="596"/>
      <c r="F1449" s="569" t="s">
        <v>797</v>
      </c>
      <c r="G1449" s="567" t="s">
        <v>631</v>
      </c>
      <c r="H1449" s="567" t="s">
        <v>642</v>
      </c>
      <c r="I1449" s="567" t="s">
        <v>630</v>
      </c>
    </row>
    <row r="1450" spans="1:16" ht="12.75" hidden="1">
      <c r="A1450" s="181" t="s">
        <v>981</v>
      </c>
      <c r="B1450" s="595" t="s">
        <v>643</v>
      </c>
      <c r="C1450" s="596"/>
      <c r="D1450" s="596"/>
      <c r="E1450" s="596"/>
      <c r="F1450" s="569" t="s">
        <v>404</v>
      </c>
      <c r="G1450" s="567" t="s">
        <v>644</v>
      </c>
      <c r="H1450" s="567" t="s">
        <v>644</v>
      </c>
      <c r="I1450" s="567" t="s">
        <v>633</v>
      </c>
      <c r="K1450" s="462" t="s">
        <v>167</v>
      </c>
    </row>
    <row r="1451" spans="1:16" ht="13.5" hidden="1" thickBot="1">
      <c r="A1451" s="181" t="s">
        <v>981</v>
      </c>
      <c r="B1451" s="595"/>
      <c r="C1451" s="596"/>
      <c r="D1451" s="596"/>
      <c r="E1451" s="596"/>
      <c r="F1451" s="922" t="s">
        <v>405</v>
      </c>
      <c r="G1451" s="982" t="s">
        <v>1002</v>
      </c>
      <c r="H1451" s="982" t="s">
        <v>405</v>
      </c>
      <c r="I1451" s="982" t="s">
        <v>634</v>
      </c>
      <c r="L1451" s="494"/>
    </row>
    <row r="1452" spans="1:16" ht="25.5" hidden="1">
      <c r="A1452" s="181" t="s">
        <v>981</v>
      </c>
      <c r="B1452" s="983" t="s">
        <v>1468</v>
      </c>
      <c r="C1452" s="524"/>
      <c r="D1452" s="524"/>
      <c r="E1452" s="613"/>
      <c r="F1452" s="1374">
        <v>0</v>
      </c>
      <c r="G1452" s="984">
        <v>0</v>
      </c>
      <c r="H1452" s="984">
        <v>0</v>
      </c>
      <c r="I1452" s="1053">
        <f>G1452-H1452</f>
        <v>0</v>
      </c>
    </row>
    <row r="1453" spans="1:16" ht="42" hidden="1" customHeight="1">
      <c r="A1453" s="181" t="s">
        <v>981</v>
      </c>
      <c r="B1453" s="985" t="s">
        <v>1470</v>
      </c>
      <c r="C1453" s="477"/>
      <c r="D1453" s="477"/>
      <c r="E1453" s="616"/>
      <c r="F1453" s="986" t="s">
        <v>1213</v>
      </c>
      <c r="G1453" s="1180">
        <v>0</v>
      </c>
      <c r="H1453" s="1180">
        <v>0</v>
      </c>
      <c r="I1453" s="1179">
        <f>G1453-H1453</f>
        <v>0</v>
      </c>
      <c r="P1453" s="1161"/>
    </row>
    <row r="1454" spans="1:16" ht="38.25" hidden="1">
      <c r="A1454" s="181" t="s">
        <v>981</v>
      </c>
      <c r="B1454" s="985" t="s">
        <v>1471</v>
      </c>
      <c r="C1454" s="477"/>
      <c r="D1454" s="477"/>
      <c r="E1454" s="616"/>
      <c r="F1454" s="986" t="s">
        <v>1213</v>
      </c>
      <c r="G1454" s="1180">
        <v>0</v>
      </c>
      <c r="H1454" s="1180">
        <v>0</v>
      </c>
      <c r="I1454" s="1179">
        <f>G1454-H1454</f>
        <v>0</v>
      </c>
      <c r="L1454" s="462" t="s">
        <v>167</v>
      </c>
    </row>
    <row r="1455" spans="1:16" ht="26.25" hidden="1" thickBot="1">
      <c r="A1455" s="181" t="s">
        <v>981</v>
      </c>
      <c r="B1455" s="987" t="s">
        <v>1472</v>
      </c>
      <c r="C1455" s="500"/>
      <c r="D1455" s="500"/>
      <c r="E1455" s="619"/>
      <c r="F1455" s="1054" t="e">
        <f>I636</f>
        <v>#DIV/0!</v>
      </c>
      <c r="G1455" s="988">
        <v>0</v>
      </c>
      <c r="H1455" s="989">
        <v>0</v>
      </c>
      <c r="I1455" s="1054">
        <f>G1455-H1455</f>
        <v>0</v>
      </c>
    </row>
    <row r="1456" spans="1:16" ht="12.75" hidden="1">
      <c r="A1456" s="181" t="s">
        <v>981</v>
      </c>
      <c r="B1456" s="462" t="s">
        <v>1473</v>
      </c>
      <c r="C1456" s="494"/>
      <c r="D1456" s="494"/>
      <c r="E1456" s="494"/>
      <c r="F1456" s="494"/>
    </row>
    <row r="1457" spans="1:16" ht="12.75" hidden="1">
      <c r="A1457" s="181" t="s">
        <v>981</v>
      </c>
      <c r="B1457" s="1336" t="s">
        <v>1512</v>
      </c>
    </row>
    <row r="1458" spans="1:16" ht="12.75" hidden="1">
      <c r="A1458" s="181" t="s">
        <v>981</v>
      </c>
      <c r="B1458" s="1121" t="s">
        <v>1469</v>
      </c>
    </row>
    <row r="1459" spans="1:16" ht="12.75" hidden="1">
      <c r="A1459" s="181" t="s">
        <v>981</v>
      </c>
      <c r="B1459" s="477"/>
      <c r="C1459" s="477"/>
      <c r="D1459" s="477"/>
      <c r="E1459" s="552"/>
      <c r="H1459" s="477"/>
    </row>
    <row r="1460" spans="1:16" ht="12.75" hidden="1">
      <c r="A1460" s="181" t="s">
        <v>981</v>
      </c>
      <c r="B1460" s="581" t="s">
        <v>626</v>
      </c>
      <c r="C1460" s="477"/>
      <c r="D1460" s="477"/>
      <c r="E1460" s="552"/>
      <c r="H1460" s="477"/>
    </row>
    <row r="1461" spans="1:16" ht="12.75" hidden="1">
      <c r="A1461" s="181" t="s">
        <v>981</v>
      </c>
      <c r="B1461" s="1160"/>
      <c r="C1461" s="494"/>
      <c r="D1461" s="494"/>
      <c r="E1461" s="494"/>
      <c r="F1461" s="494"/>
      <c r="G1461" s="494"/>
      <c r="H1461" s="516"/>
      <c r="P1461" s="8" t="s">
        <v>167</v>
      </c>
    </row>
    <row r="1462" spans="1:16" ht="12.75" hidden="1">
      <c r="A1462" s="181" t="s">
        <v>981</v>
      </c>
      <c r="B1462" s="514" t="s">
        <v>1115</v>
      </c>
      <c r="C1462" s="477"/>
      <c r="D1462" s="477"/>
      <c r="E1462" s="477"/>
      <c r="F1462" s="477"/>
      <c r="G1462" s="477"/>
      <c r="H1462" s="477"/>
      <c r="I1462" s="477"/>
      <c r="J1462" s="477"/>
    </row>
    <row r="1463" spans="1:16" ht="12.75" hidden="1">
      <c r="A1463" s="181" t="s">
        <v>981</v>
      </c>
      <c r="B1463" s="514" t="s">
        <v>326</v>
      </c>
      <c r="C1463" s="477"/>
      <c r="D1463" s="477"/>
      <c r="E1463" s="477"/>
      <c r="F1463" s="477"/>
      <c r="G1463" s="477"/>
      <c r="H1463" s="477"/>
      <c r="I1463" s="477"/>
      <c r="J1463" s="477"/>
    </row>
    <row r="1464" spans="1:16" ht="12.75" hidden="1">
      <c r="A1464" s="181" t="s">
        <v>981</v>
      </c>
      <c r="B1464" s="477"/>
      <c r="C1464" s="477"/>
      <c r="D1464" s="477"/>
      <c r="E1464" s="477"/>
      <c r="F1464" s="477"/>
      <c r="G1464" s="477"/>
      <c r="H1464" s="477"/>
      <c r="I1464" s="477"/>
      <c r="J1464" s="477"/>
    </row>
    <row r="1465" spans="1:16" ht="12.75" hidden="1">
      <c r="A1465" s="181" t="s">
        <v>981</v>
      </c>
      <c r="B1465" s="937"/>
      <c r="C1465" s="593"/>
      <c r="D1465" s="593"/>
      <c r="E1465" s="593"/>
      <c r="F1465" s="593"/>
      <c r="G1465" s="919" t="s">
        <v>641</v>
      </c>
      <c r="H1465" s="565"/>
    </row>
    <row r="1466" spans="1:16" ht="12.75" hidden="1">
      <c r="A1466" s="181" t="s">
        <v>981</v>
      </c>
      <c r="B1466" s="595" t="s">
        <v>327</v>
      </c>
      <c r="C1466" s="599"/>
      <c r="D1466" s="598"/>
      <c r="E1466" s="598"/>
      <c r="F1466" s="598"/>
      <c r="G1466" s="920" t="s">
        <v>404</v>
      </c>
      <c r="H1466" s="567" t="s">
        <v>631</v>
      </c>
      <c r="L1466" s="494"/>
    </row>
    <row r="1467" spans="1:16" ht="12.75" hidden="1">
      <c r="A1467" s="181" t="s">
        <v>981</v>
      </c>
      <c r="B1467" s="595" t="s">
        <v>806</v>
      </c>
      <c r="C1467" s="597"/>
      <c r="D1467" s="598"/>
      <c r="E1467" s="598"/>
      <c r="F1467" s="598"/>
      <c r="G1467" s="990" t="s">
        <v>405</v>
      </c>
      <c r="H1467" s="991" t="s">
        <v>894</v>
      </c>
    </row>
    <row r="1468" spans="1:16" ht="13.5" hidden="1" thickBot="1">
      <c r="A1468" s="181" t="s">
        <v>981</v>
      </c>
      <c r="B1468" s="992" t="s">
        <v>1275</v>
      </c>
      <c r="C1468" s="602"/>
      <c r="D1468" s="601"/>
      <c r="E1468" s="601"/>
      <c r="F1468" s="601"/>
      <c r="G1468" s="921" t="s">
        <v>680</v>
      </c>
      <c r="H1468" s="572" t="s">
        <v>808</v>
      </c>
    </row>
    <row r="1469" spans="1:16" ht="12.75" hidden="1">
      <c r="A1469" s="181" t="s">
        <v>981</v>
      </c>
      <c r="B1469" s="496" t="s">
        <v>809</v>
      </c>
      <c r="G1469" s="1051">
        <f>$H$1339</f>
        <v>0</v>
      </c>
      <c r="H1469" s="1107">
        <v>0</v>
      </c>
    </row>
    <row r="1470" spans="1:16" ht="12.75" hidden="1">
      <c r="A1470" s="181" t="s">
        <v>981</v>
      </c>
      <c r="B1470" s="496" t="s">
        <v>127</v>
      </c>
      <c r="G1470" s="1051">
        <f>$H$1341</f>
        <v>0</v>
      </c>
      <c r="H1470" s="1109">
        <v>0</v>
      </c>
    </row>
    <row r="1471" spans="1:16" ht="12.75" hidden="1">
      <c r="A1471" s="181" t="s">
        <v>981</v>
      </c>
      <c r="B1471" s="496" t="s">
        <v>1065</v>
      </c>
      <c r="G1471" s="1051">
        <f>$H$1342</f>
        <v>0</v>
      </c>
      <c r="H1471" s="1109">
        <v>0</v>
      </c>
    </row>
    <row r="1472" spans="1:16" ht="12.75" hidden="1">
      <c r="A1472" s="181" t="s">
        <v>981</v>
      </c>
      <c r="B1472" s="496" t="s">
        <v>678</v>
      </c>
      <c r="G1472" s="1051">
        <f>$H$1343</f>
        <v>0</v>
      </c>
      <c r="H1472" s="1109">
        <v>0</v>
      </c>
    </row>
    <row r="1473" spans="1:12" ht="13.5" hidden="1" thickBot="1">
      <c r="A1473" s="181" t="s">
        <v>981</v>
      </c>
      <c r="B1473" s="496" t="s">
        <v>1066</v>
      </c>
      <c r="G1473" s="1051">
        <f>$H$1344</f>
        <v>0</v>
      </c>
      <c r="H1473" s="1110">
        <v>0</v>
      </c>
    </row>
    <row r="1474" spans="1:12" ht="13.5" hidden="1" thickBot="1">
      <c r="A1474" s="181" t="s">
        <v>981</v>
      </c>
      <c r="B1474" s="683" t="s">
        <v>810</v>
      </c>
      <c r="C1474" s="499"/>
      <c r="D1474" s="499"/>
      <c r="E1474" s="499"/>
      <c r="F1474" s="499"/>
      <c r="G1474" s="1052">
        <f>$H$1353</f>
        <v>0</v>
      </c>
      <c r="H1474" s="580">
        <v>0</v>
      </c>
    </row>
    <row r="1475" spans="1:12" ht="12.75" hidden="1">
      <c r="A1475" s="181" t="s">
        <v>981</v>
      </c>
      <c r="B1475" s="840" t="s">
        <v>518</v>
      </c>
      <c r="C1475" s="477"/>
      <c r="D1475" s="477"/>
      <c r="E1475" s="477"/>
      <c r="F1475" s="685"/>
      <c r="G1475" s="685"/>
      <c r="H1475" s="477"/>
    </row>
    <row r="1476" spans="1:12" ht="12.75" hidden="1">
      <c r="A1476" s="181" t="s">
        <v>981</v>
      </c>
      <c r="B1476" s="840" t="s">
        <v>811</v>
      </c>
      <c r="C1476" s="477"/>
      <c r="D1476" s="477"/>
      <c r="E1476" s="477"/>
      <c r="F1476" s="685"/>
      <c r="G1476" s="685"/>
      <c r="H1476" s="477"/>
    </row>
    <row r="1477" spans="1:12" ht="12.75" hidden="1">
      <c r="A1477" s="181" t="s">
        <v>981</v>
      </c>
      <c r="B1477" s="552"/>
      <c r="C1477" s="477"/>
      <c r="D1477" s="477"/>
      <c r="E1477" s="477"/>
      <c r="F1477" s="685"/>
      <c r="G1477" s="685"/>
      <c r="H1477" s="477"/>
    </row>
    <row r="1478" spans="1:12" ht="12.75" hidden="1">
      <c r="A1478" s="181" t="s">
        <v>981</v>
      </c>
      <c r="B1478" s="477"/>
      <c r="C1478" s="477"/>
      <c r="D1478" s="477"/>
      <c r="E1478" s="477"/>
      <c r="F1478" s="685"/>
      <c r="G1478" s="685"/>
      <c r="H1478" s="477"/>
    </row>
    <row r="1479" spans="1:12" ht="12.75" hidden="1">
      <c r="A1479" s="181" t="s">
        <v>981</v>
      </c>
      <c r="B1479" s="954" t="s">
        <v>812</v>
      </c>
      <c r="D1479" s="1119"/>
      <c r="E1479" s="1119"/>
      <c r="F1479" s="1119"/>
      <c r="G1479" s="1119"/>
      <c r="H1479" s="1121"/>
      <c r="I1479" s="1119"/>
      <c r="J1479" s="1161"/>
      <c r="K1479" s="1119"/>
    </row>
    <row r="1480" spans="1:12" ht="12.75">
      <c r="B1480" s="1119"/>
      <c r="C1480" s="1119"/>
      <c r="D1480" s="1119"/>
      <c r="E1480" s="1119"/>
      <c r="F1480" s="1119"/>
      <c r="G1480" s="1119"/>
      <c r="H1480" s="1121"/>
      <c r="I1480" s="1119"/>
      <c r="J1480" s="1119"/>
      <c r="K1480" s="1119"/>
      <c r="L1480" s="993"/>
    </row>
    <row r="1481" spans="1:12" ht="12.75">
      <c r="B1481" s="1119"/>
      <c r="H1481" s="477"/>
      <c r="L1481" s="993"/>
    </row>
    <row r="1482" spans="1:12" ht="12.75">
      <c r="H1482" s="477"/>
    </row>
    <row r="1483" spans="1:12" ht="12.75">
      <c r="H1483" s="477"/>
    </row>
    <row r="1484" spans="1:12" ht="10.5" customHeight="1">
      <c r="H1484" s="477"/>
    </row>
  </sheetData>
  <sheetProtection insertRows="0" selectLockedCells="1"/>
  <autoFilter ref="A2:A1484">
    <filterColumn colId="0">
      <filters blank="1">
        <filter val="2t"/>
        <filter val="x"/>
      </filters>
    </filterColumn>
  </autoFilter>
  <mergeCells count="92">
    <mergeCell ref="B137:D137"/>
    <mergeCell ref="E151:I151"/>
    <mergeCell ref="B142:D142"/>
    <mergeCell ref="F244:G244"/>
    <mergeCell ref="B167:D167"/>
    <mergeCell ref="E164:E167"/>
    <mergeCell ref="B166:D166"/>
    <mergeCell ref="B155:C155"/>
    <mergeCell ref="B243:C243"/>
    <mergeCell ref="F243:G243"/>
    <mergeCell ref="F242:G242"/>
    <mergeCell ref="B244:C244"/>
    <mergeCell ref="F245:G245"/>
    <mergeCell ref="B256:D256"/>
    <mergeCell ref="B1168:F1169"/>
    <mergeCell ref="B536:C536"/>
    <mergeCell ref="D869:J869"/>
    <mergeCell ref="B920:D920"/>
    <mergeCell ref="B975:H975"/>
    <mergeCell ref="B1003:F1003"/>
    <mergeCell ref="B887:J887"/>
    <mergeCell ref="I812:K812"/>
    <mergeCell ref="B809:J809"/>
    <mergeCell ref="B806:J806"/>
    <mergeCell ref="B1094:G1094"/>
    <mergeCell ref="B1135:D1135"/>
    <mergeCell ref="B245:C245"/>
    <mergeCell ref="B255:D255"/>
    <mergeCell ref="B1221:K1221"/>
    <mergeCell ref="B1220:K1220"/>
    <mergeCell ref="B1411:E1411"/>
    <mergeCell ref="B1352:F1352"/>
    <mergeCell ref="B1358:C1358"/>
    <mergeCell ref="B1225:D1225"/>
    <mergeCell ref="B1278:F1278"/>
    <mergeCell ref="B109:F109"/>
    <mergeCell ref="B113:D113"/>
    <mergeCell ref="B16:K16"/>
    <mergeCell ref="B18:K18"/>
    <mergeCell ref="B94:C94"/>
    <mergeCell ref="B100:C100"/>
    <mergeCell ref="B20:K20"/>
    <mergeCell ref="B17:K17"/>
    <mergeCell ref="I36:J36"/>
    <mergeCell ref="B110:F110"/>
    <mergeCell ref="B474:E474"/>
    <mergeCell ref="E645:H645"/>
    <mergeCell ref="B254:D254"/>
    <mergeCell ref="B253:D253"/>
    <mergeCell ref="F246:G246"/>
    <mergeCell ref="B247:J247"/>
    <mergeCell ref="B252:D252"/>
    <mergeCell ref="E481:K481"/>
    <mergeCell ref="B414:F414"/>
    <mergeCell ref="B422:F422"/>
    <mergeCell ref="B415:F415"/>
    <mergeCell ref="B416:F416"/>
    <mergeCell ref="B417:F417"/>
    <mergeCell ref="B418:F418"/>
    <mergeCell ref="B421:F421"/>
    <mergeCell ref="B987:F987"/>
    <mergeCell ref="B988:F988"/>
    <mergeCell ref="B1074:E1074"/>
    <mergeCell ref="B257:D257"/>
    <mergeCell ref="B411:L411"/>
    <mergeCell ref="B258:J258"/>
    <mergeCell ref="B397:E397"/>
    <mergeCell ref="B301:C301"/>
    <mergeCell ref="K645:K646"/>
    <mergeCell ref="B529:C529"/>
    <mergeCell ref="G439:J439"/>
    <mergeCell ref="B522:C522"/>
    <mergeCell ref="C439:F439"/>
    <mergeCell ref="B508:C508"/>
    <mergeCell ref="B515:C515"/>
    <mergeCell ref="B645:D646"/>
    <mergeCell ref="B1181:F1182"/>
    <mergeCell ref="G700:I700"/>
    <mergeCell ref="B676:I676"/>
    <mergeCell ref="B890:E890"/>
    <mergeCell ref="I645:I646"/>
    <mergeCell ref="B1110:G1110"/>
    <mergeCell ref="B933:D933"/>
    <mergeCell ref="B934:D934"/>
    <mergeCell ref="B935:C935"/>
    <mergeCell ref="B936:D936"/>
    <mergeCell ref="B938:D938"/>
    <mergeCell ref="B939:D939"/>
    <mergeCell ref="B1088:G1088"/>
    <mergeCell ref="B1059:E1059"/>
    <mergeCell ref="B1004:F1004"/>
    <mergeCell ref="B986:F986"/>
  </mergeCells>
  <phoneticPr fontId="27" type="noConversion"/>
  <printOptions horizontalCentered="1"/>
  <pageMargins left="0.31496062992125984" right="0.31496062992125984" top="0.47244094488188981" bottom="0.55118110236220474" header="0.27559055118110237" footer="0.23622047244094491"/>
  <pageSetup paperSize="9" scale="88" fitToHeight="0" orientation="portrait" r:id="rId1"/>
  <headerFooter alignWithMargins="0">
    <oddHeader>&amp;C&amp;"Times New Roman,Normal"&amp;9K1-MAL - bydel -01.XLS&amp;RSide &amp;P av &amp;N</oddHeader>
  </headerFooter>
  <rowBreaks count="27" manualBreakCount="27">
    <brk id="37" min="1" max="11" man="1"/>
    <brk id="99" min="1" max="11" man="1"/>
    <brk id="150" min="1" max="11" man="1"/>
    <brk id="204" min="1" max="11" man="1"/>
    <brk id="249" min="1" max="11" man="1"/>
    <brk id="298" min="1" max="11" man="1"/>
    <brk id="363" min="1" max="11" man="1"/>
    <brk id="426" min="1" max="11" man="1"/>
    <brk id="501" min="1" max="11" man="1"/>
    <brk id="547" min="1" max="11" man="1"/>
    <brk id="564" min="1" max="11" man="1"/>
    <brk id="642" min="1" max="11" man="1"/>
    <brk id="699" min="1" max="11" man="1"/>
    <brk id="716" min="1" max="11" man="1"/>
    <brk id="783" min="1" max="11" man="1"/>
    <brk id="839" min="1" max="11" man="1"/>
    <brk id="899" min="1" max="11" man="1"/>
    <brk id="960" min="1" max="11" man="1"/>
    <brk id="1001" min="1" max="11" man="1"/>
    <brk id="1056" min="1" max="11" man="1"/>
    <brk id="1086" min="1" max="11" man="1"/>
    <brk id="1121" min="1" max="11" man="1"/>
    <brk id="1163" min="1" max="11" man="1"/>
    <brk id="1222" min="1" max="11" man="1"/>
    <brk id="1329" min="1" max="11" man="1"/>
    <brk id="1383" min="1" max="11" man="1"/>
    <brk id="1444" min="1" max="11" man="1"/>
  </rowBreaks>
  <colBreaks count="1" manualBreakCount="1">
    <brk id="4" max="1482" man="1"/>
  </colBreaks>
  <cellWatches>
    <cellWatch r="B66"/>
    <cellWatch r="C66"/>
    <cellWatch r="D66"/>
    <cellWatch r="E66"/>
    <cellWatch r="F66"/>
    <cellWatch r="G66"/>
    <cellWatch r="H66"/>
    <cellWatch r="I66"/>
    <cellWatch r="B67"/>
    <cellWatch r="C67"/>
    <cellWatch r="D67"/>
    <cellWatch r="E67"/>
    <cellWatch r="F67"/>
    <cellWatch r="G67"/>
    <cellWatch r="H67"/>
    <cellWatch r="I67"/>
    <cellWatch r="B68"/>
    <cellWatch r="C68"/>
    <cellWatch r="D68"/>
    <cellWatch r="E68"/>
    <cellWatch r="F68"/>
    <cellWatch r="G68"/>
    <cellWatch r="H68"/>
    <cellWatch r="I68"/>
    <cellWatch r="B69"/>
    <cellWatch r="C69"/>
    <cellWatch r="D69"/>
    <cellWatch r="E69"/>
    <cellWatch r="F69"/>
    <cellWatch r="G69"/>
    <cellWatch r="H69"/>
    <cellWatch r="I69"/>
    <cellWatch r="B70"/>
    <cellWatch r="C70"/>
    <cellWatch r="D70"/>
    <cellWatch r="E70"/>
    <cellWatch r="F70"/>
    <cellWatch r="G70"/>
    <cellWatch r="H70"/>
    <cellWatch r="I70"/>
    <cellWatch r="B71"/>
    <cellWatch r="C71"/>
    <cellWatch r="D71"/>
    <cellWatch r="E71"/>
    <cellWatch r="F71"/>
    <cellWatch r="G71"/>
    <cellWatch r="H71"/>
    <cellWatch r="I71"/>
    <cellWatch r="B72"/>
    <cellWatch r="C72"/>
    <cellWatch r="D72"/>
    <cellWatch r="E72"/>
    <cellWatch r="F72"/>
    <cellWatch r="G72"/>
    <cellWatch r="H72"/>
    <cellWatch r="I72"/>
    <cellWatch r="B73"/>
    <cellWatch r="C73"/>
    <cellWatch r="D73"/>
    <cellWatch r="E73"/>
    <cellWatch r="F73"/>
    <cellWatch r="G73"/>
    <cellWatch r="H73"/>
    <cellWatch r="I73"/>
    <cellWatch r="B74"/>
    <cellWatch r="C74"/>
    <cellWatch r="D74"/>
    <cellWatch r="E74"/>
    <cellWatch r="F74"/>
    <cellWatch r="G74"/>
    <cellWatch r="H74"/>
    <cellWatch r="I74"/>
    <cellWatch r="B75"/>
    <cellWatch r="C75"/>
    <cellWatch r="D75"/>
    <cellWatch r="E75"/>
    <cellWatch r="F75"/>
    <cellWatch r="G75"/>
    <cellWatch r="H75"/>
    <cellWatch r="I75"/>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P2015"/>
  <sheetViews>
    <sheetView zoomScale="75" workbookViewId="0">
      <selection activeCell="P13" sqref="P13"/>
    </sheetView>
  </sheetViews>
  <sheetFormatPr baseColWidth="10" defaultColWidth="9.140625" defaultRowHeight="12.75"/>
  <cols>
    <col min="1" max="1" width="8.140625" style="7" customWidth="1"/>
    <col min="2" max="2" width="81.28515625" style="83" customWidth="1"/>
    <col min="3" max="4" width="14.85546875" style="46" customWidth="1"/>
    <col min="5" max="5" width="12" style="7" bestFit="1" customWidth="1"/>
    <col min="6" max="6" width="9.140625" style="7"/>
    <col min="7" max="7" width="9.140625" style="327"/>
    <col min="8" max="16384" width="9.140625" style="7"/>
  </cols>
  <sheetData>
    <row r="1" spans="1:7">
      <c r="A1" s="7" t="s">
        <v>56</v>
      </c>
      <c r="B1" s="1085"/>
      <c r="C1" s="1086" t="s">
        <v>301</v>
      </c>
      <c r="D1" s="1086" t="s">
        <v>301</v>
      </c>
      <c r="E1" s="71"/>
    </row>
    <row r="2" spans="1:7">
      <c r="B2" s="1087"/>
      <c r="C2" s="1086">
        <v>1</v>
      </c>
      <c r="D2" s="1086">
        <v>1</v>
      </c>
      <c r="E2" s="71"/>
    </row>
    <row r="3" spans="1:7" ht="18.75">
      <c r="B3" s="1088" t="s">
        <v>1090</v>
      </c>
      <c r="C3" s="1085"/>
      <c r="D3" s="1085"/>
      <c r="E3" s="71"/>
    </row>
    <row r="4" spans="1:7">
      <c r="B4" s="108" t="s">
        <v>579</v>
      </c>
      <c r="C4" s="1089"/>
      <c r="D4" s="1089"/>
      <c r="E4" s="1085"/>
    </row>
    <row r="5" spans="1:7">
      <c r="B5" s="108" t="s">
        <v>125</v>
      </c>
      <c r="C5" s="1089" t="s">
        <v>126</v>
      </c>
      <c r="D5" s="1089" t="s">
        <v>126</v>
      </c>
      <c r="E5" s="1085"/>
    </row>
    <row r="6" spans="1:7">
      <c r="B6" s="108" t="s">
        <v>579</v>
      </c>
      <c r="C6" s="1089"/>
      <c r="D6" s="1089"/>
      <c r="E6" s="1085"/>
    </row>
    <row r="7" spans="1:7">
      <c r="B7" s="108" t="s">
        <v>125</v>
      </c>
      <c r="C7" s="1089" t="s">
        <v>126</v>
      </c>
      <c r="D7" s="1089" t="s">
        <v>126</v>
      </c>
      <c r="E7" s="1085"/>
    </row>
    <row r="8" spans="1:7">
      <c r="B8" s="452" t="s">
        <v>267</v>
      </c>
      <c r="C8" s="1089">
        <f>'MALT3-2015A.XLS'!I68</f>
        <v>0</v>
      </c>
      <c r="D8" s="1089">
        <f>'MALT3-2015A.XLS'!$I$68</f>
        <v>0</v>
      </c>
      <c r="E8" s="1090"/>
    </row>
    <row r="9" spans="1:7">
      <c r="B9" s="452" t="s">
        <v>199</v>
      </c>
      <c r="C9" s="1089">
        <f>'MALT3-2015A.XLS'!I69</f>
        <v>0</v>
      </c>
      <c r="D9" s="1089">
        <f>'MALT3-2015A.XLS'!$I$69</f>
        <v>0</v>
      </c>
      <c r="E9" s="1090"/>
    </row>
    <row r="10" spans="1:7">
      <c r="B10" s="452" t="s">
        <v>197</v>
      </c>
      <c r="C10" s="1089">
        <f>'MALT3-2015A.XLS'!I70</f>
        <v>0</v>
      </c>
      <c r="D10" s="1089">
        <f>'MALT3-2015A.XLS'!$I$70</f>
        <v>0</v>
      </c>
      <c r="E10" s="1090"/>
    </row>
    <row r="11" spans="1:7" s="69" customFormat="1">
      <c r="B11" s="452" t="s">
        <v>198</v>
      </c>
      <c r="C11" s="1089">
        <f>'MALT3-2015A.XLS'!I71</f>
        <v>0</v>
      </c>
      <c r="D11" s="1089">
        <f>'MALT3-2015A.XLS'!$I$71</f>
        <v>0</v>
      </c>
      <c r="E11" s="1090"/>
      <c r="G11" s="327"/>
    </row>
    <row r="12" spans="1:7">
      <c r="B12" s="452" t="s">
        <v>571</v>
      </c>
      <c r="C12" s="1089">
        <f>'MALT3-2015A.XLS'!I72</f>
        <v>0</v>
      </c>
      <c r="D12" s="1089">
        <f>'MALT3-2015A.XLS'!$I$72</f>
        <v>0</v>
      </c>
      <c r="E12" s="1090"/>
    </row>
    <row r="13" spans="1:7">
      <c r="B13" s="118" t="s">
        <v>667</v>
      </c>
      <c r="C13" s="1091">
        <f>'MALT3-2015A.XLS'!I73</f>
        <v>0</v>
      </c>
      <c r="D13" s="1091">
        <f>'MALT3-2015A.XLS'!$I$73</f>
        <v>0</v>
      </c>
      <c r="E13" s="1092"/>
    </row>
    <row r="14" spans="1:7">
      <c r="B14" s="452" t="s">
        <v>668</v>
      </c>
      <c r="C14" s="1089">
        <f>'MALT3-2015A.XLS'!I74</f>
        <v>0</v>
      </c>
      <c r="D14" s="1089">
        <f>'MALT3-2015A.XLS'!$I$74</f>
        <v>0</v>
      </c>
      <c r="E14" s="1090"/>
    </row>
    <row r="15" spans="1:7" ht="15" customHeight="1">
      <c r="B15" s="108" t="s">
        <v>669</v>
      </c>
      <c r="C15" s="1089">
        <f>'MALT3-2015A.XLS'!I75</f>
        <v>0</v>
      </c>
      <c r="D15" s="1089">
        <f>'MALT3-2015A.XLS'!$I$75</f>
        <v>0</v>
      </c>
      <c r="E15" s="1090"/>
    </row>
    <row r="16" spans="1:7">
      <c r="B16" s="1089"/>
      <c r="C16" s="1089"/>
      <c r="D16" s="1089"/>
      <c r="E16" s="1090"/>
      <c r="F16" s="71"/>
    </row>
    <row r="17" spans="1:6" ht="27.75" customHeight="1">
      <c r="A17" s="7" t="s">
        <v>402</v>
      </c>
      <c r="B17" s="1089" t="s">
        <v>1209</v>
      </c>
      <c r="C17" s="1089"/>
      <c r="D17" s="1089"/>
      <c r="E17" s="1090"/>
      <c r="F17" s="71"/>
    </row>
    <row r="18" spans="1:6" ht="12.75" customHeight="1">
      <c r="A18" s="7" t="s">
        <v>402</v>
      </c>
      <c r="B18" s="1089" t="s">
        <v>1111</v>
      </c>
      <c r="C18" s="1089">
        <f>'MALT3-2015A.XLS'!E95</f>
        <v>0</v>
      </c>
      <c r="D18" s="1089">
        <f>'MALT3-2015A.XLS'!$E$95</f>
        <v>0</v>
      </c>
      <c r="E18" s="1090"/>
      <c r="F18" s="71"/>
    </row>
    <row r="19" spans="1:6" ht="12.75" customHeight="1">
      <c r="A19" s="7" t="s">
        <v>402</v>
      </c>
      <c r="B19" s="1089" t="s">
        <v>162</v>
      </c>
      <c r="C19" s="1089">
        <f>'MALT3-2015A.XLS'!E96</f>
        <v>0</v>
      </c>
      <c r="D19" s="1089">
        <f>'MALT3-2015A.XLS'!$E$96</f>
        <v>0</v>
      </c>
      <c r="E19" s="1090"/>
      <c r="F19" s="71"/>
    </row>
    <row r="20" spans="1:6" ht="12.75" customHeight="1">
      <c r="A20" s="7" t="s">
        <v>402</v>
      </c>
      <c r="B20" s="1089" t="s">
        <v>163</v>
      </c>
      <c r="C20" s="1089">
        <f>'MALT3-2015A.XLS'!E97</f>
        <v>0</v>
      </c>
      <c r="D20" s="1089">
        <f>'MALT3-2015A.XLS'!$E$97</f>
        <v>0</v>
      </c>
      <c r="E20" s="1090"/>
      <c r="F20" s="71"/>
    </row>
    <row r="21" spans="1:6" ht="12.75" customHeight="1">
      <c r="A21" s="7" t="s">
        <v>402</v>
      </c>
      <c r="B21" s="1089"/>
      <c r="C21" s="1089"/>
      <c r="D21" s="1089"/>
      <c r="E21" s="1090"/>
      <c r="F21" s="71"/>
    </row>
    <row r="22" spans="1:6" ht="12.75" customHeight="1">
      <c r="A22" s="7" t="s">
        <v>402</v>
      </c>
      <c r="B22" s="1089" t="s">
        <v>391</v>
      </c>
      <c r="C22" s="1089"/>
      <c r="D22" s="1089"/>
      <c r="E22" s="1090"/>
      <c r="F22" s="71"/>
    </row>
    <row r="23" spans="1:6" ht="12.75" customHeight="1">
      <c r="A23" s="7" t="s">
        <v>402</v>
      </c>
      <c r="B23" s="1089" t="s">
        <v>433</v>
      </c>
      <c r="C23" s="1089">
        <f>'MALT3-2015A.XLS'!F101</f>
        <v>0</v>
      </c>
      <c r="D23" s="1089">
        <f>'MALT3-2015A.XLS'!$F$101</f>
        <v>0</v>
      </c>
      <c r="E23" s="1090"/>
      <c r="F23" s="71"/>
    </row>
    <row r="24" spans="1:6" ht="12.75" customHeight="1">
      <c r="A24" s="7" t="s">
        <v>402</v>
      </c>
      <c r="B24" s="1089" t="s">
        <v>1088</v>
      </c>
      <c r="C24" s="1089">
        <f>'MALT3-2015A.XLS'!F101</f>
        <v>0</v>
      </c>
      <c r="D24" s="1089">
        <f>'MALT3-2015A.XLS'!$F$102</f>
        <v>0</v>
      </c>
      <c r="E24" s="1090"/>
      <c r="F24" s="71"/>
    </row>
    <row r="25" spans="1:6" ht="12.75" customHeight="1">
      <c r="A25" s="7" t="s">
        <v>402</v>
      </c>
      <c r="B25" s="1089" t="s">
        <v>1085</v>
      </c>
      <c r="C25" s="1089">
        <f>SUM(C23:C24)</f>
        <v>0</v>
      </c>
      <c r="D25" s="1089">
        <f>SUM(D23:D24)</f>
        <v>0</v>
      </c>
      <c r="E25" s="1090"/>
      <c r="F25" s="71"/>
    </row>
    <row r="26" spans="1:6">
      <c r="B26" s="1089"/>
      <c r="C26" s="1089"/>
      <c r="D26" s="1089"/>
      <c r="E26" s="1090"/>
      <c r="F26" s="71"/>
    </row>
    <row r="27" spans="1:6">
      <c r="B27" s="1089"/>
      <c r="C27" s="1089"/>
      <c r="D27" s="1089"/>
      <c r="E27" s="1090"/>
      <c r="F27" s="71"/>
    </row>
    <row r="28" spans="1:6">
      <c r="B28" s="108" t="s">
        <v>322</v>
      </c>
      <c r="C28" s="1089"/>
      <c r="D28" s="1089"/>
      <c r="E28" s="1090"/>
      <c r="F28" s="71"/>
    </row>
    <row r="29" spans="1:6">
      <c r="B29" s="452" t="s">
        <v>274</v>
      </c>
      <c r="C29" s="1089">
        <f>'MALT3-2015A.XLS'!G109</f>
        <v>0</v>
      </c>
      <c r="D29" s="1089">
        <f>'MALT3-2015A.XLS'!$G$109</f>
        <v>0</v>
      </c>
      <c r="E29" s="1090"/>
      <c r="F29" s="71"/>
    </row>
    <row r="30" spans="1:6">
      <c r="B30" s="452" t="s">
        <v>421</v>
      </c>
      <c r="C30" s="1089">
        <f>'MALT3-2015A.XLS'!G110</f>
        <v>0</v>
      </c>
      <c r="D30" s="1089">
        <f>'MALT3-2015A.XLS'!$G$110</f>
        <v>0</v>
      </c>
      <c r="E30" s="1090"/>
      <c r="F30" s="71"/>
    </row>
    <row r="31" spans="1:6">
      <c r="B31" s="1085"/>
      <c r="C31" s="1093"/>
      <c r="D31" s="1093"/>
      <c r="E31" s="1085"/>
      <c r="F31" s="71"/>
    </row>
    <row r="32" spans="1:6">
      <c r="B32" s="1094" t="s">
        <v>427</v>
      </c>
      <c r="C32" s="1093"/>
      <c r="D32" s="1093"/>
      <c r="E32" s="1085"/>
      <c r="F32" s="71"/>
    </row>
    <row r="33" spans="1:11">
      <c r="B33" s="451" t="s">
        <v>1273</v>
      </c>
      <c r="C33" s="335" t="s">
        <v>10</v>
      </c>
      <c r="D33" s="335" t="s">
        <v>10</v>
      </c>
      <c r="E33" s="1085"/>
      <c r="F33" s="71"/>
    </row>
    <row r="34" spans="1:11" s="69" customFormat="1">
      <c r="B34" s="452" t="s">
        <v>645</v>
      </c>
      <c r="C34" s="1095" t="s">
        <v>601</v>
      </c>
      <c r="D34" s="1095" t="s">
        <v>601</v>
      </c>
      <c r="E34" s="1085"/>
      <c r="F34" s="1092"/>
      <c r="G34" s="327"/>
    </row>
    <row r="35" spans="1:11">
      <c r="B35" s="452" t="s">
        <v>415</v>
      </c>
      <c r="C35" s="1095">
        <f>'MALT3-2015A.XLS'!H115</f>
        <v>0</v>
      </c>
      <c r="D35" s="1095">
        <f>'MALT3-2015A.XLS'!$H$115</f>
        <v>0</v>
      </c>
      <c r="E35" s="1085"/>
      <c r="F35" s="71"/>
    </row>
    <row r="36" spans="1:11">
      <c r="B36" s="452" t="s">
        <v>416</v>
      </c>
      <c r="C36" s="1095">
        <f>'MALT3-2015A.XLS'!H116</f>
        <v>0</v>
      </c>
      <c r="D36" s="1095">
        <f>'MALT3-2015A.XLS'!$H$116</f>
        <v>0</v>
      </c>
      <c r="E36" s="1085"/>
      <c r="F36" s="71"/>
    </row>
    <row r="37" spans="1:11">
      <c r="B37" s="452" t="s">
        <v>417</v>
      </c>
      <c r="C37" s="1095">
        <f>'MALT3-2015A.XLS'!H117</f>
        <v>0</v>
      </c>
      <c r="D37" s="1095">
        <f>'MALT3-2015A.XLS'!$H$117</f>
        <v>0</v>
      </c>
      <c r="E37" s="1085"/>
      <c r="F37" s="71"/>
    </row>
    <row r="38" spans="1:11">
      <c r="B38" s="452" t="s">
        <v>418</v>
      </c>
      <c r="C38" s="1163" t="e">
        <f>'MALT3-2015A.XLS'!H118</f>
        <v>#DIV/0!</v>
      </c>
      <c r="D38" s="1163" t="e">
        <f>'MALT3-2015A.XLS'!$H$118</f>
        <v>#DIV/0!</v>
      </c>
      <c r="E38" s="332" t="s">
        <v>1274</v>
      </c>
      <c r="F38" s="71"/>
    </row>
    <row r="39" spans="1:11">
      <c r="B39" s="452" t="s">
        <v>419</v>
      </c>
      <c r="C39" s="1095">
        <f>'MALT3-2015A.XLS'!H119</f>
        <v>0</v>
      </c>
      <c r="D39" s="1095">
        <f>'MALT3-2015A.XLS'!$H$119</f>
        <v>0</v>
      </c>
      <c r="E39" s="1085"/>
      <c r="F39" s="71"/>
      <c r="K39" s="370"/>
    </row>
    <row r="40" spans="1:11">
      <c r="B40" s="452" t="s">
        <v>420</v>
      </c>
      <c r="C40" s="1095">
        <f>'MALT3-2015A.XLS'!H120</f>
        <v>0</v>
      </c>
      <c r="D40" s="1095">
        <f>'MALT3-2015A.XLS'!$H$120</f>
        <v>0</v>
      </c>
      <c r="E40" s="1085"/>
      <c r="F40" s="71"/>
    </row>
    <row r="41" spans="1:11">
      <c r="B41" s="108" t="s">
        <v>969</v>
      </c>
      <c r="C41" s="1095" t="str">
        <f>'MALT3-2015A.XLS'!H121</f>
        <v>xxxx</v>
      </c>
      <c r="D41" s="1095" t="str">
        <f>'MALT3-2015A.XLS'!$H$121</f>
        <v>xxxx</v>
      </c>
      <c r="E41" s="1085"/>
      <c r="F41" s="71"/>
    </row>
    <row r="42" spans="1:11">
      <c r="B42" s="452" t="s">
        <v>282</v>
      </c>
      <c r="C42" s="1095">
        <f>'MALT3-2015A.XLS'!H122</f>
        <v>0</v>
      </c>
      <c r="D42" s="1095">
        <f>'MALT3-2015A.XLS'!$H$122</f>
        <v>0</v>
      </c>
      <c r="E42" s="1085"/>
      <c r="F42" s="71"/>
    </row>
    <row r="43" spans="1:11">
      <c r="B43" s="452" t="s">
        <v>283</v>
      </c>
      <c r="C43" s="1095">
        <f>'MALT3-2015A.XLS'!H123</f>
        <v>0</v>
      </c>
      <c r="D43" s="1095">
        <f>'MALT3-2015A.XLS'!$H$123</f>
        <v>0</v>
      </c>
      <c r="E43" s="1085"/>
      <c r="F43" s="71"/>
    </row>
    <row r="44" spans="1:11">
      <c r="B44" s="452" t="s">
        <v>284</v>
      </c>
      <c r="C44" s="1095">
        <f>'MALT3-2015A.XLS'!H124</f>
        <v>0</v>
      </c>
      <c r="D44" s="1095">
        <f>'MALT3-2015A.XLS'!$H$124</f>
        <v>0</v>
      </c>
      <c r="E44" s="1085"/>
      <c r="F44" s="71"/>
    </row>
    <row r="45" spans="1:11">
      <c r="B45" s="452" t="s">
        <v>285</v>
      </c>
      <c r="C45" s="1163" t="e">
        <f>'MALT3-2015A.XLS'!H125</f>
        <v>#DIV/0!</v>
      </c>
      <c r="D45" s="1163" t="e">
        <f>'MALT3-2015A.XLS'!$H$125</f>
        <v>#DIV/0!</v>
      </c>
      <c r="E45" s="332" t="s">
        <v>1274</v>
      </c>
      <c r="F45" s="71"/>
    </row>
    <row r="46" spans="1:11">
      <c r="B46" s="452" t="s">
        <v>286</v>
      </c>
      <c r="C46" s="1095">
        <f>'MALT3-2015A.XLS'!H126</f>
        <v>0</v>
      </c>
      <c r="D46" s="1095">
        <f>'MALT3-2015A.XLS'!$H$126</f>
        <v>0</v>
      </c>
      <c r="E46" s="1085"/>
      <c r="F46" s="71" t="s">
        <v>161</v>
      </c>
    </row>
    <row r="47" spans="1:11">
      <c r="A47" s="48"/>
      <c r="B47" s="1121" t="s">
        <v>1547</v>
      </c>
      <c r="C47" s="1095">
        <f>'MALT3-2015A.XLS'!H127</f>
        <v>0</v>
      </c>
      <c r="D47" s="1095">
        <f>'MALT3-2015A.XLS'!$H$127</f>
        <v>0</v>
      </c>
      <c r="E47" s="1085"/>
      <c r="F47" s="71"/>
    </row>
    <row r="48" spans="1:11">
      <c r="B48" s="452" t="s">
        <v>287</v>
      </c>
      <c r="C48" s="1095">
        <f>'MALT3-2015A.XLS'!H128</f>
        <v>0</v>
      </c>
      <c r="D48" s="1095">
        <f>'MALT3-2015A.XLS'!$H$128</f>
        <v>0</v>
      </c>
      <c r="E48" s="1085"/>
      <c r="F48" s="71"/>
    </row>
    <row r="49" spans="2:13">
      <c r="B49" s="452" t="s">
        <v>288</v>
      </c>
      <c r="C49" s="1095">
        <f>'MALT3-2015A.XLS'!H129</f>
        <v>0</v>
      </c>
      <c r="D49" s="1095">
        <f>'MALT3-2015A.XLS'!$H$129</f>
        <v>0</v>
      </c>
      <c r="E49" s="1085"/>
      <c r="F49" s="71"/>
    </row>
    <row r="50" spans="2:13">
      <c r="B50" s="452" t="s">
        <v>289</v>
      </c>
      <c r="C50" s="1095">
        <f>'MALT3-2015A.XLS'!H130</f>
        <v>0</v>
      </c>
      <c r="D50" s="1095">
        <f>'MALT3-2015A.XLS'!$H$130</f>
        <v>0</v>
      </c>
      <c r="E50" s="1085"/>
      <c r="F50" s="71"/>
    </row>
    <row r="51" spans="2:13">
      <c r="B51" s="452" t="s">
        <v>290</v>
      </c>
      <c r="C51" s="1163" t="e">
        <f>'MALT3-2015A.XLS'!H131</f>
        <v>#DIV/0!</v>
      </c>
      <c r="D51" s="1163" t="e">
        <f>'MALT3-2015A.XLS'!$H$131</f>
        <v>#DIV/0!</v>
      </c>
      <c r="E51" s="332" t="s">
        <v>1274</v>
      </c>
      <c r="F51" s="71"/>
    </row>
    <row r="52" spans="2:13">
      <c r="B52" s="452"/>
      <c r="C52" s="1096"/>
      <c r="D52" s="1096"/>
      <c r="E52" s="1085"/>
      <c r="F52" s="71"/>
    </row>
    <row r="53" spans="2:13">
      <c r="B53" s="451" t="s">
        <v>400</v>
      </c>
      <c r="C53" s="335" t="s">
        <v>10</v>
      </c>
      <c r="D53" s="335" t="s">
        <v>10</v>
      </c>
      <c r="E53" s="1085"/>
      <c r="F53" s="71"/>
    </row>
    <row r="54" spans="2:13">
      <c r="B54" s="452" t="s">
        <v>645</v>
      </c>
      <c r="C54" s="1096"/>
      <c r="D54" s="1096"/>
      <c r="E54" s="1085"/>
      <c r="F54" s="71" t="s">
        <v>161</v>
      </c>
    </row>
    <row r="55" spans="2:13">
      <c r="B55" s="452" t="s">
        <v>415</v>
      </c>
      <c r="C55" s="1095">
        <f>'MALT3-2015A.XLS'!I115</f>
        <v>0</v>
      </c>
      <c r="D55" s="1095">
        <f>'MALT3-2015A.XLS'!$I$115</f>
        <v>0</v>
      </c>
      <c r="E55" s="1085"/>
      <c r="F55" s="71"/>
    </row>
    <row r="56" spans="2:13">
      <c r="B56" s="452" t="s">
        <v>416</v>
      </c>
      <c r="C56" s="1095">
        <f>'MALT3-2015A.XLS'!I116</f>
        <v>0</v>
      </c>
      <c r="D56" s="1095">
        <f>'MALT3-2015A.XLS'!$I$116</f>
        <v>0</v>
      </c>
      <c r="E56" s="1085"/>
      <c r="F56" s="71"/>
    </row>
    <row r="57" spans="2:13">
      <c r="B57" s="452" t="s">
        <v>417</v>
      </c>
      <c r="C57" s="1095">
        <f>'MALT3-2015A.XLS'!I117</f>
        <v>0</v>
      </c>
      <c r="D57" s="1095">
        <f>'MALT3-2015A.XLS'!$I$117</f>
        <v>0</v>
      </c>
      <c r="E57" s="1085"/>
      <c r="F57" s="71"/>
    </row>
    <row r="58" spans="2:13">
      <c r="B58" s="452" t="s">
        <v>418</v>
      </c>
      <c r="C58" s="1163" t="e">
        <f>'MALT3-2015A.XLS'!I118</f>
        <v>#DIV/0!</v>
      </c>
      <c r="D58" s="1163" t="e">
        <f>'MALT3-2015A.XLS'!$I$118</f>
        <v>#DIV/0!</v>
      </c>
      <c r="E58" s="332" t="s">
        <v>1274</v>
      </c>
      <c r="F58" s="71"/>
    </row>
    <row r="59" spans="2:13">
      <c r="B59" s="452" t="s">
        <v>419</v>
      </c>
      <c r="C59" s="1095">
        <f>'MALT3-2015A.XLS'!I119</f>
        <v>0</v>
      </c>
      <c r="D59" s="1095">
        <f>'MALT3-2015A.XLS'!$I$119</f>
        <v>0</v>
      </c>
      <c r="E59" s="1085"/>
      <c r="F59" s="71" t="s">
        <v>161</v>
      </c>
    </row>
    <row r="60" spans="2:13">
      <c r="B60" s="452" t="s">
        <v>420</v>
      </c>
      <c r="C60" s="1095">
        <f>'MALT3-2015A.XLS'!I120</f>
        <v>0</v>
      </c>
      <c r="D60" s="1095">
        <f>'MALT3-2015A.XLS'!$I$120</f>
        <v>0</v>
      </c>
      <c r="E60" s="1085"/>
      <c r="F60" s="71"/>
    </row>
    <row r="61" spans="2:13">
      <c r="B61" s="108" t="s">
        <v>969</v>
      </c>
      <c r="C61" s="1095" t="str">
        <f>'MALT3-2015A.XLS'!I121</f>
        <v>xxxx</v>
      </c>
      <c r="D61" s="1095" t="str">
        <f>'MALT3-2015A.XLS'!$I$121</f>
        <v>xxxx</v>
      </c>
      <c r="E61" s="1085"/>
      <c r="F61" s="71"/>
    </row>
    <row r="62" spans="2:13">
      <c r="B62" s="452" t="s">
        <v>282</v>
      </c>
      <c r="C62" s="1095">
        <f>'MALT3-2015A.XLS'!I122</f>
        <v>0</v>
      </c>
      <c r="D62" s="1095">
        <f>'MALT3-2015A.XLS'!$I$122</f>
        <v>0</v>
      </c>
      <c r="E62" s="1085"/>
      <c r="F62" s="71"/>
    </row>
    <row r="63" spans="2:13">
      <c r="B63" s="452" t="s">
        <v>283</v>
      </c>
      <c r="C63" s="1095">
        <f>'MALT3-2015A.XLS'!I123</f>
        <v>0</v>
      </c>
      <c r="D63" s="1095">
        <f>'MALT3-2015A.XLS'!$I$123</f>
        <v>0</v>
      </c>
      <c r="E63" s="1085"/>
      <c r="F63" s="71"/>
    </row>
    <row r="64" spans="2:13">
      <c r="B64" s="452" t="s">
        <v>284</v>
      </c>
      <c r="C64" s="1095">
        <f>'MALT3-2015A.XLS'!I124</f>
        <v>0</v>
      </c>
      <c r="D64" s="1095">
        <f>'MALT3-2015A.XLS'!$I$124</f>
        <v>0</v>
      </c>
      <c r="E64" s="1085"/>
      <c r="F64" s="71"/>
      <c r="M64" s="7" t="s">
        <v>1450</v>
      </c>
    </row>
    <row r="65" spans="1:7">
      <c r="B65" s="452" t="s">
        <v>285</v>
      </c>
      <c r="C65" s="1163" t="e">
        <f>'MALT3-2015A.XLS'!I125</f>
        <v>#DIV/0!</v>
      </c>
      <c r="D65" s="1163" t="e">
        <f>'MALT3-2015A.XLS'!$I$125</f>
        <v>#DIV/0!</v>
      </c>
      <c r="E65" s="332" t="s">
        <v>1274</v>
      </c>
      <c r="F65" s="71"/>
    </row>
    <row r="66" spans="1:7">
      <c r="B66" s="452" t="s">
        <v>286</v>
      </c>
      <c r="C66" s="1095">
        <f>'MALT3-2015A.XLS'!I126</f>
        <v>0</v>
      </c>
      <c r="D66" s="1095">
        <f>'MALT3-2015A.XLS'!$I$126</f>
        <v>0</v>
      </c>
      <c r="E66" s="1085"/>
      <c r="F66" s="71" t="s">
        <v>161</v>
      </c>
    </row>
    <row r="67" spans="1:7">
      <c r="B67" s="1122" t="s">
        <v>1547</v>
      </c>
      <c r="C67" s="1095">
        <f>'MALT3-2015A.XLS'!I127</f>
        <v>0</v>
      </c>
      <c r="D67" s="1095">
        <f>'MALT3-2015A.XLS'!$I$127</f>
        <v>0</v>
      </c>
      <c r="E67" s="1085"/>
      <c r="F67" s="71"/>
    </row>
    <row r="68" spans="1:7">
      <c r="B68" s="452" t="s">
        <v>287</v>
      </c>
      <c r="C68" s="1095">
        <f>'MALT3-2015A.XLS'!I128</f>
        <v>0</v>
      </c>
      <c r="D68" s="1095">
        <f>'MALT3-2015A.XLS'!$I$128</f>
        <v>0</v>
      </c>
      <c r="E68" s="1085"/>
      <c r="F68" s="71"/>
    </row>
    <row r="69" spans="1:7">
      <c r="B69" s="452" t="s">
        <v>288</v>
      </c>
      <c r="C69" s="1095">
        <f>'MALT3-2015A.XLS'!I129</f>
        <v>0</v>
      </c>
      <c r="D69" s="1095">
        <f>'MALT3-2015A.XLS'!$I$129</f>
        <v>0</v>
      </c>
      <c r="E69" s="1085"/>
      <c r="F69" s="71"/>
    </row>
    <row r="70" spans="1:7">
      <c r="B70" s="452" t="s">
        <v>289</v>
      </c>
      <c r="C70" s="1095">
        <f>'MALT3-2015A.XLS'!I130</f>
        <v>0</v>
      </c>
      <c r="D70" s="1095">
        <f>'MALT3-2015A.XLS'!$I$130</f>
        <v>0</v>
      </c>
      <c r="E70" s="1085"/>
      <c r="F70" s="71"/>
    </row>
    <row r="71" spans="1:7">
      <c r="B71" s="452" t="s">
        <v>290</v>
      </c>
      <c r="C71" s="1163" t="e">
        <f>'MALT3-2015A.XLS'!I131</f>
        <v>#DIV/0!</v>
      </c>
      <c r="D71" s="1163" t="e">
        <f>'MALT3-2015A.XLS'!$I$131</f>
        <v>#DIV/0!</v>
      </c>
      <c r="E71" s="332" t="s">
        <v>1274</v>
      </c>
      <c r="F71" s="71"/>
      <c r="G71" s="328"/>
    </row>
    <row r="72" spans="1:7">
      <c r="B72" s="452"/>
      <c r="C72" s="1095"/>
      <c r="D72" s="1095"/>
      <c r="E72" s="332"/>
      <c r="F72" s="71"/>
      <c r="G72" s="328"/>
    </row>
    <row r="73" spans="1:7">
      <c r="A73" s="7" t="s">
        <v>402</v>
      </c>
      <c r="B73" s="1333" t="s">
        <v>1447</v>
      </c>
      <c r="C73" s="1095"/>
      <c r="D73" s="1095"/>
      <c r="E73" s="332"/>
      <c r="F73" s="71"/>
      <c r="G73" s="328"/>
    </row>
    <row r="74" spans="1:7">
      <c r="A74" s="7" t="s">
        <v>402</v>
      </c>
      <c r="B74" s="1332" t="s">
        <v>171</v>
      </c>
      <c r="C74" s="1095">
        <f>'MALT3-2015A.XLS'!I138</f>
        <v>0</v>
      </c>
      <c r="D74" s="1095">
        <f>'MALT3-2015A.XLS'!$I$138</f>
        <v>0</v>
      </c>
      <c r="E74" s="332"/>
      <c r="F74" s="71"/>
      <c r="G74" s="328"/>
    </row>
    <row r="75" spans="1:7">
      <c r="A75" s="7" t="s">
        <v>402</v>
      </c>
      <c r="B75" s="1332" t="s">
        <v>341</v>
      </c>
      <c r="C75" s="1095">
        <f>'MALT3-2015A.XLS'!I139</f>
        <v>0</v>
      </c>
      <c r="D75" s="1095">
        <f>'MALT3-2015A.XLS'!$I$139</f>
        <v>0</v>
      </c>
      <c r="E75" s="332"/>
      <c r="F75" s="71"/>
      <c r="G75" s="328"/>
    </row>
    <row r="76" spans="1:7">
      <c r="A76" s="7" t="s">
        <v>402</v>
      </c>
      <c r="B76" s="1332" t="s">
        <v>970</v>
      </c>
      <c r="C76" s="1095">
        <f>'MALT3-2015A.XLS'!I140</f>
        <v>0</v>
      </c>
      <c r="D76" s="1095">
        <f>'MALT3-2015A.XLS'!$I$140</f>
        <v>0</v>
      </c>
      <c r="E76" s="332"/>
      <c r="F76" s="71"/>
      <c r="G76" s="328"/>
    </row>
    <row r="77" spans="1:7">
      <c r="A77" s="7" t="s">
        <v>402</v>
      </c>
      <c r="B77" s="1332"/>
      <c r="C77" s="1095"/>
      <c r="D77" s="1095"/>
      <c r="E77" s="332"/>
      <c r="F77" s="71"/>
      <c r="G77" s="328"/>
    </row>
    <row r="78" spans="1:7">
      <c r="A78" s="7" t="s">
        <v>402</v>
      </c>
      <c r="B78" s="67" t="str">
        <f>'[1]MAL3T-2013A.XLS'!B142:D142</f>
        <v>1) Tid fra kommunal bolig er innvilget til boligtildeling er effektuert</v>
      </c>
      <c r="C78" s="1095"/>
      <c r="D78" s="1095"/>
      <c r="E78" s="332"/>
      <c r="F78" s="71"/>
      <c r="G78" s="328"/>
    </row>
    <row r="79" spans="1:7">
      <c r="A79" s="7" t="s">
        <v>402</v>
      </c>
      <c r="B79" s="1332" t="s">
        <v>1448</v>
      </c>
      <c r="C79" s="1095">
        <f>'MALT3-2015A.XLS'!F143</f>
        <v>0</v>
      </c>
      <c r="D79" s="1095">
        <f>'MALT3-2015A.XLS'!$F$143</f>
        <v>0</v>
      </c>
      <c r="E79" s="332"/>
      <c r="F79" s="71"/>
      <c r="G79" s="328"/>
    </row>
    <row r="80" spans="1:7">
      <c r="A80" s="7" t="s">
        <v>402</v>
      </c>
      <c r="B80" s="1332" t="s">
        <v>1449</v>
      </c>
      <c r="C80" s="1095">
        <f>'MALT3-2015A.XLS'!G143</f>
        <v>0</v>
      </c>
      <c r="D80" s="1095">
        <f>'MALT3-2015A.XLS'!$G$143</f>
        <v>0</v>
      </c>
      <c r="E80" s="332"/>
      <c r="F80" s="71"/>
      <c r="G80" s="328"/>
    </row>
    <row r="81" spans="1:12">
      <c r="A81" s="7" t="s">
        <v>402</v>
      </c>
      <c r="B81" s="1332" t="s">
        <v>765</v>
      </c>
      <c r="C81" s="1095">
        <f>'MALT3-2015A.XLS'!H143</f>
        <v>0</v>
      </c>
      <c r="D81" s="1095">
        <f>'MALT3-2015A.XLS'!$H$143</f>
        <v>0</v>
      </c>
      <c r="E81" s="332"/>
      <c r="F81" s="71"/>
      <c r="G81" s="328"/>
    </row>
    <row r="82" spans="1:12">
      <c r="A82" s="7" t="s">
        <v>402</v>
      </c>
      <c r="B82" s="1332" t="s">
        <v>766</v>
      </c>
      <c r="C82" s="1095">
        <f>'MALT3-2015A.XLS'!I143</f>
        <v>0</v>
      </c>
      <c r="D82" s="1095">
        <f>'MALT3-2015A.XLS'!$I$143</f>
        <v>0</v>
      </c>
      <c r="E82" s="332"/>
      <c r="F82" s="71"/>
      <c r="G82" s="328"/>
    </row>
    <row r="83" spans="1:12">
      <c r="A83" s="7" t="s">
        <v>402</v>
      </c>
      <c r="B83" s="1332" t="s">
        <v>77</v>
      </c>
      <c r="C83" s="1095">
        <f>'MALT3-2015A.XLS'!J143</f>
        <v>0</v>
      </c>
      <c r="D83" s="1095">
        <f>'MALT3-2015A.XLS'!$J$143</f>
        <v>0</v>
      </c>
      <c r="E83" s="332"/>
      <c r="F83" s="71"/>
      <c r="G83" s="328"/>
    </row>
    <row r="84" spans="1:12">
      <c r="A84" s="7" t="s">
        <v>402</v>
      </c>
      <c r="B84" s="67" t="s">
        <v>935</v>
      </c>
      <c r="C84" s="1095">
        <f>'MALT3-2015A.XLS'!K143</f>
        <v>0</v>
      </c>
      <c r="D84" s="1095">
        <f>'MALT3-2015A.XLS'!$K$143</f>
        <v>0</v>
      </c>
      <c r="E84" s="332"/>
      <c r="F84" s="71"/>
      <c r="G84" s="328"/>
    </row>
    <row r="85" spans="1:12">
      <c r="A85" s="7" t="s">
        <v>402</v>
      </c>
      <c r="B85" s="1332"/>
      <c r="C85" s="1095"/>
      <c r="D85" s="1095"/>
      <c r="E85" s="332"/>
      <c r="F85" s="71"/>
      <c r="G85" s="328"/>
    </row>
    <row r="86" spans="1:12">
      <c r="A86" s="7" t="s">
        <v>402</v>
      </c>
      <c r="B86" s="1334" t="s">
        <v>128</v>
      </c>
      <c r="C86" s="1095" t="str">
        <f>'MALT3-2015A.XLS'!G148</f>
        <v/>
      </c>
      <c r="D86" s="1095"/>
      <c r="E86" s="332"/>
      <c r="F86" s="71"/>
      <c r="G86" s="328"/>
    </row>
    <row r="87" spans="1:12">
      <c r="B87" s="452"/>
      <c r="C87" s="1095"/>
      <c r="D87" s="1095"/>
      <c r="E87" s="332"/>
      <c r="F87" s="71"/>
      <c r="G87" s="328"/>
    </row>
    <row r="88" spans="1:12">
      <c r="B88" s="452"/>
      <c r="C88" s="1095"/>
      <c r="D88" s="1095"/>
      <c r="E88" s="332"/>
      <c r="F88" s="71"/>
      <c r="G88" s="328"/>
    </row>
    <row r="89" spans="1:12">
      <c r="B89" s="85"/>
      <c r="C89" s="50"/>
      <c r="D89" s="50"/>
    </row>
    <row r="90" spans="1:12" s="52" customFormat="1" ht="57" customHeight="1">
      <c r="B90" s="73" t="s">
        <v>891</v>
      </c>
      <c r="C90" s="51"/>
      <c r="D90" s="51"/>
      <c r="G90" s="327"/>
    </row>
    <row r="91" spans="1:12" s="52" customFormat="1">
      <c r="B91" s="90" t="s">
        <v>646</v>
      </c>
      <c r="C91" s="51"/>
      <c r="D91" s="51"/>
      <c r="G91" s="327"/>
    </row>
    <row r="92" spans="1:12" s="52" customFormat="1">
      <c r="B92" s="85" t="s">
        <v>265</v>
      </c>
      <c r="C92" s="51"/>
      <c r="D92" s="51"/>
      <c r="F92" s="455"/>
      <c r="G92" s="455"/>
    </row>
    <row r="93" spans="1:12">
      <c r="B93" s="334" t="s">
        <v>572</v>
      </c>
      <c r="C93" s="46">
        <f>'MALT3-2015A.XLS'!E156</f>
        <v>0</v>
      </c>
      <c r="D93" s="46">
        <f>'MALT3-2015A.XLS'!$E$156</f>
        <v>0</v>
      </c>
      <c r="G93" s="7"/>
    </row>
    <row r="94" spans="1:12">
      <c r="B94" s="334" t="s">
        <v>573</v>
      </c>
      <c r="C94" s="46">
        <f>'MALT3-2015A.XLS'!F156</f>
        <v>0</v>
      </c>
      <c r="D94" s="46">
        <f>'MALT3-2015A.XLS'!$F$156</f>
        <v>0</v>
      </c>
      <c r="G94" s="7"/>
    </row>
    <row r="95" spans="1:12">
      <c r="B95" s="334" t="s">
        <v>574</v>
      </c>
      <c r="C95" s="46">
        <f>'MALT3-2015A.XLS'!G156</f>
        <v>0</v>
      </c>
      <c r="D95" s="46">
        <f>'MALT3-2015A.XLS'!$G$156</f>
        <v>0</v>
      </c>
      <c r="G95" s="7"/>
    </row>
    <row r="96" spans="1:12">
      <c r="B96" s="334" t="s">
        <v>575</v>
      </c>
      <c r="C96" s="46">
        <f>'MALT3-2015A.XLS'!H156</f>
        <v>0</v>
      </c>
      <c r="D96" s="46">
        <f>'MALT3-2015A.XLS'!$H$156</f>
        <v>0</v>
      </c>
      <c r="G96" s="7"/>
      <c r="L96" s="7" t="s">
        <v>167</v>
      </c>
    </row>
    <row r="97" spans="2:7" s="52" customFormat="1">
      <c r="B97" s="86" t="s">
        <v>148</v>
      </c>
      <c r="C97" s="78">
        <f>'MALT3-2015A.XLS'!I156</f>
        <v>0</v>
      </c>
      <c r="D97" s="78">
        <f>'MALT3-2015A.XLS'!$I$156</f>
        <v>0</v>
      </c>
      <c r="F97" s="455"/>
      <c r="G97" s="455"/>
    </row>
    <row r="98" spans="2:7" s="52" customFormat="1">
      <c r="F98" s="455"/>
      <c r="G98" s="455"/>
    </row>
    <row r="99" spans="2:7" s="52" customFormat="1" ht="17.25" customHeight="1">
      <c r="B99" s="91" t="s">
        <v>266</v>
      </c>
      <c r="C99" s="51"/>
      <c r="D99" s="51"/>
      <c r="F99" s="455"/>
      <c r="G99" s="455"/>
    </row>
    <row r="100" spans="2:7">
      <c r="B100" s="334" t="s">
        <v>572</v>
      </c>
      <c r="C100" s="46">
        <f>'MALT3-2015A.XLS'!E157</f>
        <v>0</v>
      </c>
      <c r="D100" s="46">
        <f>'MALT3-2015A.XLS'!$E$157</f>
        <v>0</v>
      </c>
      <c r="G100" s="7"/>
    </row>
    <row r="101" spans="2:7">
      <c r="B101" s="334" t="s">
        <v>573</v>
      </c>
      <c r="C101" s="46">
        <f>'MALT3-2015A.XLS'!F157</f>
        <v>0</v>
      </c>
      <c r="D101" s="46">
        <f>'MALT3-2015A.XLS'!$F$157</f>
        <v>0</v>
      </c>
      <c r="G101" s="7"/>
    </row>
    <row r="102" spans="2:7">
      <c r="B102" s="334" t="s">
        <v>574</v>
      </c>
      <c r="C102" s="46">
        <f>'MALT3-2015A.XLS'!G157</f>
        <v>0</v>
      </c>
      <c r="D102" s="46">
        <f>'MALT3-2015A.XLS'!$G$157</f>
        <v>0</v>
      </c>
      <c r="G102" s="7"/>
    </row>
    <row r="103" spans="2:7">
      <c r="B103" s="334" t="s">
        <v>575</v>
      </c>
      <c r="C103" s="46">
        <f>'MALT3-2015A.XLS'!H157</f>
        <v>0</v>
      </c>
      <c r="D103" s="46">
        <f>'MALT3-2015A.XLS'!$H$157</f>
        <v>0</v>
      </c>
      <c r="G103" s="7"/>
    </row>
    <row r="104" spans="2:7" s="52" customFormat="1">
      <c r="B104" s="86" t="s">
        <v>576</v>
      </c>
      <c r="C104" s="78">
        <f>'MALT3-2015A.XLS'!I157</f>
        <v>0</v>
      </c>
      <c r="D104" s="78">
        <f>'MALT3-2015A.XLS'!$I$157</f>
        <v>0</v>
      </c>
      <c r="F104" s="455"/>
      <c r="G104" s="455"/>
    </row>
    <row r="105" spans="2:7">
      <c r="G105" s="7"/>
    </row>
    <row r="106" spans="2:7" s="52" customFormat="1" ht="18.75" customHeight="1">
      <c r="B106" s="91" t="s">
        <v>850</v>
      </c>
      <c r="C106" s="51"/>
      <c r="D106" s="51"/>
      <c r="F106" s="455"/>
      <c r="G106" s="455"/>
    </row>
    <row r="107" spans="2:7">
      <c r="B107" s="334" t="s">
        <v>572</v>
      </c>
      <c r="C107" s="46">
        <f>'MALT3-2015A.XLS'!E158</f>
        <v>0</v>
      </c>
      <c r="D107" s="46">
        <f>'MALT3-2015A.XLS'!$E$158</f>
        <v>0</v>
      </c>
      <c r="G107" s="7"/>
    </row>
    <row r="108" spans="2:7">
      <c r="B108" s="334" t="s">
        <v>573</v>
      </c>
      <c r="C108" s="46">
        <f>'MALT3-2015A.XLS'!F158</f>
        <v>0</v>
      </c>
      <c r="D108" s="46">
        <f>'MALT3-2015A.XLS'!$F$158</f>
        <v>0</v>
      </c>
      <c r="G108" s="7"/>
    </row>
    <row r="109" spans="2:7">
      <c r="B109" s="334" t="s">
        <v>574</v>
      </c>
      <c r="C109" s="46">
        <f>'MALT3-2015A.XLS'!G158</f>
        <v>0</v>
      </c>
      <c r="D109" s="46">
        <f>'MALT3-2015A.XLS'!$G$158</f>
        <v>0</v>
      </c>
      <c r="G109" s="7"/>
    </row>
    <row r="110" spans="2:7">
      <c r="B110" s="334" t="s">
        <v>575</v>
      </c>
      <c r="C110" s="46">
        <f>'MALT3-2015A.XLS'!H158</f>
        <v>0</v>
      </c>
      <c r="D110" s="46">
        <f>'MALT3-2015A.XLS'!$H$158</f>
        <v>0</v>
      </c>
      <c r="G110" s="7"/>
    </row>
    <row r="111" spans="2:7" s="52" customFormat="1">
      <c r="B111" s="86" t="s">
        <v>176</v>
      </c>
      <c r="C111" s="78">
        <f>'MALT3-2015A.XLS'!I158</f>
        <v>0</v>
      </c>
      <c r="D111" s="78">
        <f>'MALT3-2015A.XLS'!$I$158</f>
        <v>0</v>
      </c>
      <c r="F111" s="455"/>
      <c r="G111" s="455"/>
    </row>
    <row r="112" spans="2:7" s="52" customFormat="1" ht="24.75" customHeight="1">
      <c r="F112" s="455"/>
      <c r="G112" s="455"/>
    </row>
    <row r="113" spans="2:7" s="52" customFormat="1" ht="12.75" customHeight="1">
      <c r="B113" s="361" t="s">
        <v>714</v>
      </c>
      <c r="C113" s="204"/>
      <c r="D113" s="204"/>
      <c r="F113" s="455"/>
      <c r="G113" s="455"/>
    </row>
    <row r="114" spans="2:7" s="52" customFormat="1" ht="12.75" customHeight="1">
      <c r="B114" s="362" t="s">
        <v>796</v>
      </c>
      <c r="C114" s="36"/>
      <c r="D114" s="36"/>
      <c r="F114" s="455"/>
      <c r="G114" s="455"/>
    </row>
    <row r="115" spans="2:7" s="52" customFormat="1" ht="12.75" customHeight="1">
      <c r="B115" s="363" t="s">
        <v>717</v>
      </c>
      <c r="C115" s="360"/>
      <c r="D115" s="360"/>
      <c r="F115" s="455"/>
      <c r="G115" s="455"/>
    </row>
    <row r="116" spans="2:7" s="52" customFormat="1" ht="12.75" customHeight="1">
      <c r="B116" s="364" t="s">
        <v>718</v>
      </c>
      <c r="C116" s="360"/>
      <c r="D116" s="360"/>
      <c r="F116" s="455"/>
      <c r="G116" s="455"/>
    </row>
    <row r="117" spans="2:7" s="52" customFormat="1" ht="12.75" customHeight="1">
      <c r="B117" s="124" t="s">
        <v>804</v>
      </c>
      <c r="C117" s="125">
        <f>'MALT3-2015A.XLS'!E168</f>
        <v>0</v>
      </c>
      <c r="D117" s="125">
        <f>'MALT3-2015A.XLS'!$E$168</f>
        <v>0</v>
      </c>
      <c r="F117" s="455"/>
      <c r="G117" s="455"/>
    </row>
    <row r="118" spans="2:7" s="52" customFormat="1">
      <c r="B118" s="86" t="s">
        <v>580</v>
      </c>
      <c r="C118" s="78">
        <f>'MALT3-2015A.XLS'!E169</f>
        <v>0</v>
      </c>
      <c r="D118" s="78">
        <f>'MALT3-2015A.XLS'!$E$169</f>
        <v>0</v>
      </c>
      <c r="F118" s="455"/>
      <c r="G118" s="455"/>
    </row>
    <row r="119" spans="2:7" s="52" customFormat="1" ht="27" customHeight="1">
      <c r="B119" s="86" t="s">
        <v>578</v>
      </c>
      <c r="C119" s="78">
        <f>'MALT3-2015A.XLS'!E170</f>
        <v>0</v>
      </c>
      <c r="D119" s="78">
        <f>'MALT3-2015A.XLS'!$E$170</f>
        <v>0</v>
      </c>
      <c r="F119" s="455"/>
      <c r="G119" s="455"/>
    </row>
    <row r="120" spans="2:7" s="52" customFormat="1" ht="12.75" customHeight="1">
      <c r="B120" s="68"/>
      <c r="C120" s="45"/>
      <c r="D120" s="45"/>
      <c r="F120" s="455"/>
      <c r="G120" s="455"/>
    </row>
    <row r="121" spans="2:7" s="52" customFormat="1" ht="12.75" customHeight="1">
      <c r="B121" s="68"/>
      <c r="C121" s="45"/>
      <c r="D121" s="45"/>
      <c r="F121" s="332"/>
      <c r="G121" s="327"/>
    </row>
    <row r="122" spans="2:7" s="52" customFormat="1">
      <c r="B122" s="68"/>
      <c r="C122" s="45"/>
      <c r="D122" s="45"/>
      <c r="G122" s="327"/>
    </row>
    <row r="123" spans="2:7">
      <c r="C123" s="47"/>
      <c r="D123" s="47"/>
    </row>
    <row r="124" spans="2:7" s="52" customFormat="1" ht="49.5" customHeight="1">
      <c r="B124" s="73" t="s">
        <v>892</v>
      </c>
      <c r="C124" s="51"/>
      <c r="D124" s="51"/>
      <c r="G124" s="327"/>
    </row>
    <row r="125" spans="2:7" s="52" customFormat="1">
      <c r="B125" s="90" t="s">
        <v>889</v>
      </c>
      <c r="C125" s="51"/>
      <c r="D125" s="51"/>
      <c r="G125" s="327"/>
    </row>
    <row r="126" spans="2:7" s="52" customFormat="1">
      <c r="B126" s="85" t="s">
        <v>265</v>
      </c>
      <c r="C126" s="51">
        <f>'MALT3-2015A.XLS'!$G$178</f>
        <v>0</v>
      </c>
      <c r="D126" s="51">
        <f>'MALT3-2015A.XLS'!$G$178</f>
        <v>0</v>
      </c>
      <c r="G126" s="327"/>
    </row>
    <row r="127" spans="2:7" s="52" customFormat="1">
      <c r="B127" s="91" t="s">
        <v>266</v>
      </c>
      <c r="C127" s="51">
        <f>'MALT3-2015A.XLS'!$G$179</f>
        <v>0</v>
      </c>
      <c r="D127" s="51">
        <f>'MALT3-2015A.XLS'!$G$179</f>
        <v>0</v>
      </c>
      <c r="G127" s="327"/>
    </row>
    <row r="128" spans="2:7" s="52" customFormat="1">
      <c r="B128" s="86" t="s">
        <v>176</v>
      </c>
      <c r="C128" s="78">
        <f>'MALT3-2015A.XLS'!$G$180</f>
        <v>0</v>
      </c>
      <c r="D128" s="78">
        <f>'MALT3-2015A.XLS'!$G$180</f>
        <v>0</v>
      </c>
      <c r="G128" s="327"/>
    </row>
    <row r="129" spans="2:7" s="52" customFormat="1">
      <c r="B129" s="90" t="s">
        <v>890</v>
      </c>
      <c r="C129" s="54"/>
      <c r="D129" s="54"/>
      <c r="G129" s="327"/>
    </row>
    <row r="130" spans="2:7" s="52" customFormat="1">
      <c r="B130" s="85" t="s">
        <v>265</v>
      </c>
      <c r="C130" s="51">
        <f>'MALT3-2015A.XLS'!$H$178</f>
        <v>0</v>
      </c>
      <c r="D130" s="51">
        <f>'MALT3-2015A.XLS'!$H$178</f>
        <v>0</v>
      </c>
      <c r="G130" s="327"/>
    </row>
    <row r="131" spans="2:7" s="52" customFormat="1">
      <c r="B131" s="91" t="s">
        <v>266</v>
      </c>
      <c r="C131" s="51">
        <f>'MALT3-2015A.XLS'!$H$179</f>
        <v>0</v>
      </c>
      <c r="D131" s="51">
        <f>'MALT3-2015A.XLS'!$H$179</f>
        <v>0</v>
      </c>
      <c r="G131" s="327"/>
    </row>
    <row r="132" spans="2:7" s="52" customFormat="1">
      <c r="B132" s="86" t="s">
        <v>176</v>
      </c>
      <c r="C132" s="78">
        <f>'MALT3-2015A.XLS'!$H$180</f>
        <v>0</v>
      </c>
      <c r="D132" s="78">
        <f>'MALT3-2015A.XLS'!$H$180</f>
        <v>0</v>
      </c>
      <c r="G132" s="327"/>
    </row>
    <row r="133" spans="2:7" s="52" customFormat="1">
      <c r="B133" s="90" t="s">
        <v>805</v>
      </c>
      <c r="C133" s="51"/>
      <c r="D133" s="51"/>
      <c r="G133" s="327"/>
    </row>
    <row r="134" spans="2:7" s="52" customFormat="1">
      <c r="B134" s="85" t="s">
        <v>265</v>
      </c>
      <c r="C134" s="51">
        <f>'MALT3-2015A.XLS'!$I$178</f>
        <v>0</v>
      </c>
      <c r="D134" s="51">
        <f>'MALT3-2015A.XLS'!$I$178</f>
        <v>0</v>
      </c>
      <c r="G134" s="327"/>
    </row>
    <row r="135" spans="2:7" s="52" customFormat="1">
      <c r="B135" s="91" t="s">
        <v>266</v>
      </c>
      <c r="C135" s="51">
        <f>'MALT3-2015A.XLS'!$I$179</f>
        <v>0</v>
      </c>
      <c r="D135" s="51">
        <f>'MALT3-2015A.XLS'!$I$179</f>
        <v>0</v>
      </c>
      <c r="G135" s="327"/>
    </row>
    <row r="136" spans="2:7" s="52" customFormat="1">
      <c r="B136" s="86" t="s">
        <v>176</v>
      </c>
      <c r="C136" s="78">
        <f>'MALT3-2015A.XLS'!$I$180</f>
        <v>0</v>
      </c>
      <c r="D136" s="78">
        <f>'MALT3-2015A.XLS'!$I$180</f>
        <v>0</v>
      </c>
      <c r="G136" s="327"/>
    </row>
    <row r="137" spans="2:7" s="52" customFormat="1">
      <c r="B137" s="68"/>
      <c r="C137" s="51"/>
      <c r="D137" s="51"/>
      <c r="G137" s="327"/>
    </row>
    <row r="138" spans="2:7" s="52" customFormat="1">
      <c r="B138" s="93" t="s">
        <v>652</v>
      </c>
      <c r="C138" s="53" t="str">
        <f>'MALT3-2015A.XLS'!$H$181</f>
        <v/>
      </c>
      <c r="D138" s="53" t="str">
        <f>'MALT3-2015A.XLS'!$H$181</f>
        <v/>
      </c>
      <c r="F138" s="332"/>
      <c r="G138" s="327"/>
    </row>
    <row r="139" spans="2:7" s="52" customFormat="1">
      <c r="B139" s="108"/>
      <c r="C139" s="335"/>
      <c r="D139" s="335"/>
      <c r="F139" s="332"/>
      <c r="G139" s="327"/>
    </row>
    <row r="140" spans="2:7" s="52" customFormat="1" ht="27" customHeight="1">
      <c r="B140" s="350" t="s">
        <v>40</v>
      </c>
      <c r="C140" s="78">
        <f>'MALT3-2015A.XLS'!I183</f>
        <v>0</v>
      </c>
      <c r="D140" s="78">
        <f>'MALT3-2015A.XLS'!$I$183</f>
        <v>0</v>
      </c>
      <c r="F140" s="332"/>
      <c r="G140" s="327"/>
    </row>
    <row r="141" spans="2:7" s="52" customFormat="1">
      <c r="B141" s="68"/>
      <c r="C141" s="51"/>
      <c r="D141" s="51"/>
      <c r="G141" s="327"/>
    </row>
    <row r="142" spans="2:7" s="52" customFormat="1">
      <c r="B142" s="94"/>
      <c r="C142" s="51"/>
      <c r="D142" s="51"/>
      <c r="G142" s="327"/>
    </row>
    <row r="143" spans="2:7" s="52" customFormat="1" ht="25.5">
      <c r="B143" s="73" t="s">
        <v>1192</v>
      </c>
      <c r="C143" s="51"/>
      <c r="D143" s="51"/>
      <c r="G143" s="327"/>
    </row>
    <row r="144" spans="2:7" s="52" customFormat="1" ht="33" customHeight="1">
      <c r="B144" s="87" t="s">
        <v>521</v>
      </c>
      <c r="C144" s="51"/>
      <c r="D144" s="51"/>
      <c r="G144" s="327"/>
    </row>
    <row r="145" spans="2:7" s="52" customFormat="1">
      <c r="B145" s="85" t="s">
        <v>265</v>
      </c>
      <c r="C145" s="51">
        <f>'MALT3-2015A.XLS'!$F$197</f>
        <v>0</v>
      </c>
      <c r="D145" s="51">
        <f>'MALT3-2015A.XLS'!$F$197</f>
        <v>0</v>
      </c>
      <c r="G145" s="327"/>
    </row>
    <row r="146" spans="2:7" s="52" customFormat="1">
      <c r="B146" s="91" t="s">
        <v>266</v>
      </c>
      <c r="C146" s="51">
        <f>'MALT3-2015A.XLS'!$F$198</f>
        <v>0</v>
      </c>
      <c r="D146" s="51">
        <f>'MALT3-2015A.XLS'!$F$198</f>
        <v>0</v>
      </c>
      <c r="G146" s="327"/>
    </row>
    <row r="147" spans="2:7" s="52" customFormat="1">
      <c r="B147" s="86" t="s">
        <v>141</v>
      </c>
      <c r="C147" s="78">
        <f>'MALT3-2015A.XLS'!$F$199</f>
        <v>0</v>
      </c>
      <c r="D147" s="78">
        <f>'MALT3-2015A.XLS'!$F$199</f>
        <v>0</v>
      </c>
      <c r="G147" s="327"/>
    </row>
    <row r="148" spans="2:7" s="52" customFormat="1" ht="27" customHeight="1">
      <c r="B148" s="87" t="s">
        <v>522</v>
      </c>
      <c r="C148" s="51"/>
      <c r="D148" s="51"/>
      <c r="G148" s="327"/>
    </row>
    <row r="149" spans="2:7" s="52" customFormat="1">
      <c r="B149" s="85" t="s">
        <v>265</v>
      </c>
      <c r="C149" s="51">
        <f>'MALT3-2015A.XLS'!$G$197</f>
        <v>0</v>
      </c>
      <c r="D149" s="51">
        <f>'MALT3-2015A.XLS'!$G$197</f>
        <v>0</v>
      </c>
      <c r="G149" s="327"/>
    </row>
    <row r="150" spans="2:7" s="52" customFormat="1">
      <c r="B150" s="91" t="s">
        <v>266</v>
      </c>
      <c r="C150" s="51">
        <f>'MALT3-2015A.XLS'!$G$198</f>
        <v>0</v>
      </c>
      <c r="D150" s="51">
        <f>'MALT3-2015A.XLS'!$G$198</f>
        <v>0</v>
      </c>
      <c r="G150" s="327"/>
    </row>
    <row r="151" spans="2:7" s="52" customFormat="1">
      <c r="B151" s="86" t="s">
        <v>141</v>
      </c>
      <c r="C151" s="78">
        <f>'MALT3-2015A.XLS'!$G$199</f>
        <v>0</v>
      </c>
      <c r="D151" s="78">
        <f>'MALT3-2015A.XLS'!$G$199</f>
        <v>0</v>
      </c>
      <c r="G151" s="327"/>
    </row>
    <row r="152" spans="2:7" s="52" customFormat="1">
      <c r="B152" s="87" t="s">
        <v>523</v>
      </c>
      <c r="C152" s="51"/>
      <c r="D152" s="51"/>
      <c r="G152" s="327"/>
    </row>
    <row r="153" spans="2:7" s="52" customFormat="1">
      <c r="B153" s="85" t="s">
        <v>265</v>
      </c>
      <c r="C153" s="51">
        <f>'MALT3-2015A.XLS'!$H$197</f>
        <v>0</v>
      </c>
      <c r="D153" s="51">
        <f>'MALT3-2015A.XLS'!$H$197</f>
        <v>0</v>
      </c>
      <c r="G153" s="327"/>
    </row>
    <row r="154" spans="2:7" s="52" customFormat="1">
      <c r="B154" s="91" t="s">
        <v>266</v>
      </c>
      <c r="C154" s="51">
        <f>'MALT3-2015A.XLS'!$H$198</f>
        <v>0</v>
      </c>
      <c r="D154" s="51">
        <f>'MALT3-2015A.XLS'!$H$198</f>
        <v>0</v>
      </c>
      <c r="G154" s="327"/>
    </row>
    <row r="155" spans="2:7" s="52" customFormat="1">
      <c r="B155" s="86" t="s">
        <v>141</v>
      </c>
      <c r="C155" s="78">
        <f>'MALT3-2015A.XLS'!$H$199</f>
        <v>0</v>
      </c>
      <c r="D155" s="78">
        <f>'MALT3-2015A.XLS'!$H$199</f>
        <v>0</v>
      </c>
      <c r="G155" s="327"/>
    </row>
    <row r="156" spans="2:7" s="52" customFormat="1">
      <c r="B156" s="87" t="s">
        <v>524</v>
      </c>
      <c r="C156" s="51"/>
      <c r="D156" s="51"/>
      <c r="G156" s="327"/>
    </row>
    <row r="157" spans="2:7" s="52" customFormat="1">
      <c r="B157" s="85" t="s">
        <v>265</v>
      </c>
      <c r="C157" s="51">
        <f>'MALT3-2015A.XLS'!$I$197</f>
        <v>0</v>
      </c>
      <c r="D157" s="51">
        <f>'MALT3-2015A.XLS'!$I$197</f>
        <v>0</v>
      </c>
      <c r="G157" s="327"/>
    </row>
    <row r="158" spans="2:7" s="52" customFormat="1">
      <c r="B158" s="91" t="s">
        <v>266</v>
      </c>
      <c r="C158" s="51">
        <f>'MALT3-2015A.XLS'!$I$198</f>
        <v>0</v>
      </c>
      <c r="D158" s="51">
        <f>'MALT3-2015A.XLS'!$I$198</f>
        <v>0</v>
      </c>
      <c r="G158" s="327"/>
    </row>
    <row r="159" spans="2:7" s="52" customFormat="1">
      <c r="B159" s="86" t="s">
        <v>141</v>
      </c>
      <c r="C159" s="78">
        <f>'MALT3-2015A.XLS'!$I$199</f>
        <v>0</v>
      </c>
      <c r="D159" s="78">
        <f>'MALT3-2015A.XLS'!$I$199</f>
        <v>0</v>
      </c>
      <c r="G159" s="327"/>
    </row>
    <row r="160" spans="2:7" s="52" customFormat="1">
      <c r="B160" s="87" t="s">
        <v>525</v>
      </c>
      <c r="C160" s="51"/>
      <c r="D160" s="51"/>
      <c r="G160" s="327"/>
    </row>
    <row r="161" spans="2:7" s="52" customFormat="1">
      <c r="B161" s="85" t="s">
        <v>265</v>
      </c>
      <c r="C161" s="51">
        <f>'MALT3-2015A.XLS'!$J$197</f>
        <v>0</v>
      </c>
      <c r="D161" s="51">
        <f>'MALT3-2015A.XLS'!$J$197</f>
        <v>0</v>
      </c>
      <c r="G161" s="327"/>
    </row>
    <row r="162" spans="2:7" s="52" customFormat="1">
      <c r="B162" s="91" t="s">
        <v>266</v>
      </c>
      <c r="C162" s="51">
        <f>'MALT3-2015A.XLS'!$J$198</f>
        <v>0</v>
      </c>
      <c r="D162" s="51">
        <f>'MALT3-2015A.XLS'!$J$198</f>
        <v>0</v>
      </c>
      <c r="G162" s="327"/>
    </row>
    <row r="163" spans="2:7" s="52" customFormat="1">
      <c r="B163" s="86" t="s">
        <v>141</v>
      </c>
      <c r="C163" s="78">
        <f>'MALT3-2015A.XLS'!$J$199</f>
        <v>0</v>
      </c>
      <c r="D163" s="78">
        <f>'MALT3-2015A.XLS'!$J$199</f>
        <v>0</v>
      </c>
      <c r="G163" s="327"/>
    </row>
    <row r="164" spans="2:7" s="52" customFormat="1">
      <c r="B164" s="87" t="s">
        <v>526</v>
      </c>
      <c r="C164" s="51"/>
      <c r="D164" s="51"/>
      <c r="G164" s="327"/>
    </row>
    <row r="165" spans="2:7" s="52" customFormat="1">
      <c r="B165" s="85" t="s">
        <v>265</v>
      </c>
      <c r="C165" s="51">
        <f>'MALT3-2015A.XLS'!$K$197</f>
        <v>0</v>
      </c>
      <c r="D165" s="51">
        <f>'MALT3-2015A.XLS'!$K$197</f>
        <v>0</v>
      </c>
      <c r="G165" s="327"/>
    </row>
    <row r="166" spans="2:7" s="52" customFormat="1">
      <c r="B166" s="91" t="s">
        <v>266</v>
      </c>
      <c r="C166" s="51">
        <f>'MALT3-2015A.XLS'!$K$198</f>
        <v>0</v>
      </c>
      <c r="D166" s="51">
        <f>'MALT3-2015A.XLS'!$K$198</f>
        <v>0</v>
      </c>
      <c r="G166" s="327"/>
    </row>
    <row r="167" spans="2:7" s="52" customFormat="1">
      <c r="B167" s="86" t="s">
        <v>141</v>
      </c>
      <c r="C167" s="78">
        <f>'MALT3-2015A.XLS'!$K$199</f>
        <v>0</v>
      </c>
      <c r="D167" s="78">
        <f>'MALT3-2015A.XLS'!$K$199</f>
        <v>0</v>
      </c>
      <c r="G167" s="327"/>
    </row>
    <row r="168" spans="2:7" s="52" customFormat="1">
      <c r="B168" s="87" t="s">
        <v>373</v>
      </c>
      <c r="C168" s="51"/>
      <c r="D168" s="51"/>
      <c r="G168" s="327"/>
    </row>
    <row r="169" spans="2:7" s="52" customFormat="1">
      <c r="B169" s="85" t="s">
        <v>265</v>
      </c>
      <c r="C169" s="51">
        <f>'MALT3-2015A.XLS'!$L$197</f>
        <v>0</v>
      </c>
      <c r="D169" s="51">
        <f>'MALT3-2015A.XLS'!$L$197</f>
        <v>0</v>
      </c>
      <c r="G169" s="327"/>
    </row>
    <row r="170" spans="2:7" s="52" customFormat="1">
      <c r="B170" s="91" t="s">
        <v>266</v>
      </c>
      <c r="C170" s="51">
        <f>'MALT3-2015A.XLS'!$L$198</f>
        <v>0</v>
      </c>
      <c r="D170" s="51">
        <f>'MALT3-2015A.XLS'!$L$198</f>
        <v>0</v>
      </c>
      <c r="G170" s="327"/>
    </row>
    <row r="171" spans="2:7" s="52" customFormat="1">
      <c r="B171" s="86" t="s">
        <v>141</v>
      </c>
      <c r="C171" s="78">
        <f>'MALT3-2015A.XLS'!$L$199</f>
        <v>0</v>
      </c>
      <c r="D171" s="78">
        <f>'MALT3-2015A.XLS'!$L$199</f>
        <v>0</v>
      </c>
      <c r="G171" s="327"/>
    </row>
    <row r="172" spans="2:7" s="52" customFormat="1">
      <c r="B172" s="94"/>
      <c r="C172" s="51"/>
      <c r="D172" s="51"/>
      <c r="G172" s="327"/>
    </row>
    <row r="173" spans="2:7" s="52" customFormat="1">
      <c r="B173" s="67" t="s">
        <v>1191</v>
      </c>
      <c r="C173" s="51"/>
      <c r="D173" s="51"/>
      <c r="G173" s="327"/>
    </row>
    <row r="174" spans="2:7" s="52" customFormat="1">
      <c r="B174" s="94" t="s">
        <v>884</v>
      </c>
      <c r="C174" s="51">
        <f>'MALT3-2015A.XLS'!$D$209</f>
        <v>0</v>
      </c>
      <c r="D174" s="51">
        <f>'MALT3-2015A.XLS'!$D$209</f>
        <v>0</v>
      </c>
      <c r="G174" s="327"/>
    </row>
    <row r="175" spans="2:7" s="52" customFormat="1">
      <c r="B175" s="94" t="str">
        <f>'MALT3-2015A.XLS'!E208</f>
        <v>2 uker-2 md.</v>
      </c>
      <c r="C175" s="51">
        <f>'MALT3-2015A.XLS'!$E$209</f>
        <v>0</v>
      </c>
      <c r="D175" s="51">
        <f>'MALT3-2015A.XLS'!$E$209</f>
        <v>0</v>
      </c>
      <c r="G175" s="327"/>
    </row>
    <row r="176" spans="2:7" s="52" customFormat="1">
      <c r="B176" s="94" t="str">
        <f>'MALT3-2015A.XLS'!F208</f>
        <v xml:space="preserve"> 2-4 md.</v>
      </c>
      <c r="C176" s="51">
        <f>'MALT3-2015A.XLS'!$F$209</f>
        <v>0</v>
      </c>
      <c r="D176" s="51">
        <f>'MALT3-2015A.XLS'!$F$209</f>
        <v>0</v>
      </c>
      <c r="G176" s="327"/>
    </row>
    <row r="177" spans="2:7" s="52" customFormat="1">
      <c r="B177" s="94" t="str">
        <f>'MALT3-2015A.XLS'!G208</f>
        <v>4- 6 md.</v>
      </c>
      <c r="C177" s="51">
        <f>'MALT3-2015A.XLS'!$G$209</f>
        <v>0</v>
      </c>
      <c r="D177" s="51">
        <f>'MALT3-2015A.XLS'!$G$209</f>
        <v>0</v>
      </c>
      <c r="G177" s="327"/>
    </row>
    <row r="178" spans="2:7" s="52" customFormat="1">
      <c r="B178" s="94" t="str">
        <f>'MALT3-2015A.XLS'!H208</f>
        <v>6-12 md.</v>
      </c>
      <c r="C178" s="51">
        <f>'MALT3-2015A.XLS'!$H$209</f>
        <v>0</v>
      </c>
      <c r="D178" s="51">
        <f>'MALT3-2015A.XLS'!$H$209</f>
        <v>0</v>
      </c>
      <c r="G178" s="327"/>
    </row>
    <row r="179" spans="2:7" s="52" customFormat="1">
      <c r="B179" s="94" t="str">
        <f>'MALT3-2015A.XLS'!I208</f>
        <v>&gt; 12 md.</v>
      </c>
      <c r="C179" s="51">
        <f>'MALT3-2015A.XLS'!$I$209</f>
        <v>0</v>
      </c>
      <c r="D179" s="51">
        <f>'MALT3-2015A.XLS'!$I$209</f>
        <v>0</v>
      </c>
      <c r="G179" s="327"/>
    </row>
    <row r="180" spans="2:7" s="52" customFormat="1">
      <c r="B180" s="95" t="s">
        <v>596</v>
      </c>
      <c r="C180" s="78">
        <f>'MALT3-2015A.XLS'!$J$209</f>
        <v>0</v>
      </c>
      <c r="D180" s="78">
        <f>'MALT3-2015A.XLS'!$J$209</f>
        <v>0</v>
      </c>
      <c r="G180" s="327"/>
    </row>
    <row r="181" spans="2:7" s="52" customFormat="1">
      <c r="B181" s="68" t="s">
        <v>936</v>
      </c>
      <c r="C181" s="141">
        <f>'MALT3-2015A.XLS'!$K$209</f>
        <v>0</v>
      </c>
      <c r="D181" s="141">
        <f>IF(D174=0,0,D174/D180)</f>
        <v>0</v>
      </c>
      <c r="E181" s="135" t="s">
        <v>1279</v>
      </c>
      <c r="F181" s="52" t="s">
        <v>161</v>
      </c>
      <c r="G181" s="327"/>
    </row>
    <row r="182" spans="2:7" s="52" customFormat="1">
      <c r="B182" s="68"/>
      <c r="C182" s="51"/>
      <c r="D182" s="51"/>
      <c r="G182" s="327"/>
    </row>
    <row r="183" spans="2:7" s="52" customFormat="1">
      <c r="B183" s="73" t="s">
        <v>1193</v>
      </c>
      <c r="C183" s="51"/>
      <c r="D183" s="51"/>
      <c r="G183" s="327"/>
    </row>
    <row r="184" spans="2:7" s="52" customFormat="1">
      <c r="B184" s="94" t="s">
        <v>884</v>
      </c>
      <c r="C184" s="51">
        <f>'MALT3-2015A.XLS'!$D$216</f>
        <v>0</v>
      </c>
      <c r="D184" s="51">
        <f>'MALT3-2015A.XLS'!$D$216</f>
        <v>0</v>
      </c>
      <c r="G184" s="327"/>
    </row>
    <row r="185" spans="2:7" s="52" customFormat="1">
      <c r="B185" s="94" t="str">
        <f>'MALT3-2015A.XLS'!E215</f>
        <v>2 uker-2 md.</v>
      </c>
      <c r="C185" s="51">
        <f>'MALT3-2015A.XLS'!$E$216</f>
        <v>0</v>
      </c>
      <c r="D185" s="51">
        <f>'MALT3-2015A.XLS'!$E$216</f>
        <v>0</v>
      </c>
      <c r="G185" s="327"/>
    </row>
    <row r="186" spans="2:7" s="52" customFormat="1">
      <c r="B186" s="94" t="str">
        <f>'MALT3-2015A.XLS'!F215</f>
        <v xml:space="preserve"> 2-4 md.</v>
      </c>
      <c r="C186" s="51">
        <f>'MALT3-2015A.XLS'!$F$216</f>
        <v>0</v>
      </c>
      <c r="D186" s="51">
        <f>'MALT3-2015A.XLS'!$F$216</f>
        <v>0</v>
      </c>
      <c r="G186" s="327"/>
    </row>
    <row r="187" spans="2:7" s="52" customFormat="1">
      <c r="B187" s="94" t="str">
        <f>'MALT3-2015A.XLS'!G215</f>
        <v>4- 6 md.</v>
      </c>
      <c r="C187" s="51">
        <f>'MALT3-2015A.XLS'!$G$216</f>
        <v>0</v>
      </c>
      <c r="D187" s="51">
        <f>'MALT3-2015A.XLS'!$G$216</f>
        <v>0</v>
      </c>
      <c r="G187" s="327"/>
    </row>
    <row r="188" spans="2:7" s="52" customFormat="1">
      <c r="B188" s="94" t="str">
        <f>'MALT3-2015A.XLS'!H215</f>
        <v>6-12 md.</v>
      </c>
      <c r="C188" s="51">
        <f>'MALT3-2015A.XLS'!$H$216</f>
        <v>0</v>
      </c>
      <c r="D188" s="51">
        <f>'MALT3-2015A.XLS'!$H$216</f>
        <v>0</v>
      </c>
      <c r="G188" s="327"/>
    </row>
    <row r="189" spans="2:7" s="52" customFormat="1">
      <c r="B189" s="94" t="str">
        <f>'MALT3-2015A.XLS'!I215</f>
        <v>&gt; 12 md.</v>
      </c>
      <c r="C189" s="51">
        <f>'MALT3-2015A.XLS'!$I$216</f>
        <v>0</v>
      </c>
      <c r="D189" s="51">
        <f>'MALT3-2015A.XLS'!$I$216</f>
        <v>0</v>
      </c>
      <c r="G189" s="327"/>
    </row>
    <row r="190" spans="2:7" s="52" customFormat="1">
      <c r="B190" s="95" t="s">
        <v>614</v>
      </c>
      <c r="C190" s="78">
        <f>'MALT3-2015A.XLS'!$J$216</f>
        <v>0</v>
      </c>
      <c r="D190" s="78">
        <f>'MALT3-2015A.XLS'!$J$216</f>
        <v>0</v>
      </c>
      <c r="G190" s="327"/>
    </row>
    <row r="191" spans="2:7" s="52" customFormat="1">
      <c r="B191" s="68" t="s">
        <v>936</v>
      </c>
      <c r="C191" s="141">
        <f>'MALT3-2015A.XLS'!$K$216</f>
        <v>0</v>
      </c>
      <c r="D191" s="141">
        <f>IF(D184=0,0,D184/D190)</f>
        <v>0</v>
      </c>
      <c r="E191" s="135" t="s">
        <v>1279</v>
      </c>
      <c r="F191" s="52" t="s">
        <v>161</v>
      </c>
      <c r="G191" s="327"/>
    </row>
    <row r="192" spans="2:7" s="52" customFormat="1">
      <c r="B192" s="68"/>
      <c r="C192" s="51"/>
      <c r="D192" s="51"/>
      <c r="G192" s="327"/>
    </row>
    <row r="193" spans="2:8" ht="27.75" customHeight="1">
      <c r="B193" s="73" t="str">
        <f>'MALT3-2015A.XLS'!B222</f>
        <v>Tabell 1 - 9  -  Tilgjengelighet ved sosialtjenesten pr. 31.12.</v>
      </c>
    </row>
    <row r="194" spans="2:8" s="52" customFormat="1">
      <c r="B194" s="94" t="s">
        <v>149</v>
      </c>
      <c r="C194" s="55">
        <f>'MALT3-2015A.XLS'!$E$224</f>
        <v>0</v>
      </c>
      <c r="D194" s="55">
        <f>'MALT3-2015A.XLS'!$E$224</f>
        <v>0</v>
      </c>
      <c r="G194" s="327"/>
    </row>
    <row r="195" spans="2:8" s="52" customFormat="1">
      <c r="B195" s="94" t="s">
        <v>150</v>
      </c>
      <c r="C195" s="55">
        <f>'MALT3-2015A.XLS'!$E$225</f>
        <v>0</v>
      </c>
      <c r="D195" s="55">
        <f>'MALT3-2015A.XLS'!$E$225</f>
        <v>0</v>
      </c>
      <c r="G195" s="327"/>
    </row>
    <row r="196" spans="2:8" s="52" customFormat="1">
      <c r="B196" s="94" t="s">
        <v>151</v>
      </c>
      <c r="C196" s="55">
        <f>'MALT3-2015A.XLS'!$E$226</f>
        <v>0</v>
      </c>
      <c r="D196" s="55">
        <f>'MALT3-2015A.XLS'!$E$226</f>
        <v>0</v>
      </c>
      <c r="G196" s="327"/>
    </row>
    <row r="197" spans="2:8" s="52" customFormat="1">
      <c r="B197" s="94"/>
      <c r="C197" s="55"/>
      <c r="D197" s="55"/>
      <c r="G197" s="327"/>
    </row>
    <row r="198" spans="2:8" s="69" customFormat="1">
      <c r="B198" s="68"/>
      <c r="C198" s="172"/>
      <c r="D198" s="172"/>
      <c r="F198" s="450"/>
      <c r="G198" s="450"/>
      <c r="H198" s="450"/>
    </row>
    <row r="199" spans="2:8" s="69" customFormat="1">
      <c r="B199" s="367" t="s">
        <v>220</v>
      </c>
      <c r="C199" s="36"/>
      <c r="D199" s="62"/>
      <c r="F199" s="450"/>
      <c r="G199" s="450"/>
      <c r="H199" s="450"/>
    </row>
    <row r="200" spans="2:8" s="69" customFormat="1" ht="15.75">
      <c r="B200" s="363" t="s">
        <v>1194</v>
      </c>
      <c r="C200" s="356">
        <f>'MALT3-2015A.XLS'!$G$231</f>
        <v>0</v>
      </c>
      <c r="D200" s="356">
        <f>'MALT3-2015A.XLS'!$G$231</f>
        <v>0</v>
      </c>
      <c r="F200" s="450"/>
      <c r="G200" s="450"/>
      <c r="H200" s="450"/>
    </row>
    <row r="201" spans="2:8" s="69" customFormat="1">
      <c r="B201" s="367" t="s">
        <v>221</v>
      </c>
      <c r="C201" s="55"/>
      <c r="D201" s="55"/>
      <c r="F201" s="450"/>
      <c r="G201" s="450"/>
      <c r="H201" s="450"/>
    </row>
    <row r="202" spans="2:8" s="69" customFormat="1">
      <c r="B202" s="363" t="s">
        <v>1195</v>
      </c>
      <c r="C202" s="356">
        <f>'MALT3-2015A.XLS'!$H$236</f>
        <v>0</v>
      </c>
      <c r="D202" s="356">
        <f>'MALT3-2015A.XLS'!$H$236</f>
        <v>0</v>
      </c>
      <c r="F202" s="450"/>
      <c r="G202" s="450"/>
      <c r="H202" s="450"/>
    </row>
    <row r="203" spans="2:8" s="69" customFormat="1">
      <c r="B203" s="367" t="s">
        <v>703</v>
      </c>
      <c r="C203" s="55"/>
      <c r="D203" s="55"/>
      <c r="F203" s="450"/>
      <c r="G203" s="450"/>
      <c r="H203" s="450"/>
    </row>
    <row r="204" spans="2:8" s="69" customFormat="1" ht="15.75">
      <c r="B204" s="363" t="s">
        <v>1196</v>
      </c>
      <c r="C204" s="172">
        <f>'MALT3-2015A.XLS'!$F$238</f>
        <v>0</v>
      </c>
      <c r="D204" s="172">
        <f>'MALT3-2015A.XLS'!$F$238</f>
        <v>0</v>
      </c>
      <c r="F204" s="450"/>
      <c r="G204" s="450"/>
      <c r="H204" s="450"/>
    </row>
    <row r="205" spans="2:8" s="69" customFormat="1">
      <c r="B205" s="68"/>
      <c r="C205" s="172"/>
      <c r="D205" s="172"/>
      <c r="F205" s="450"/>
      <c r="G205" s="450"/>
      <c r="H205" s="450"/>
    </row>
    <row r="206" spans="2:8" s="69" customFormat="1">
      <c r="B206" s="68"/>
      <c r="C206" s="172"/>
      <c r="D206" s="172"/>
      <c r="F206" s="450"/>
      <c r="G206" s="450"/>
      <c r="H206" s="450"/>
    </row>
    <row r="207" spans="2:8" s="52" customFormat="1">
      <c r="B207" s="73" t="str">
        <f>'MALT3-2015A.XLS'!B242</f>
        <v xml:space="preserve">Tabell 1-11-C Tiltaksbruk i sosialtjenesten:  Antall deltakere som er i tiltak pr 31.12.  </v>
      </c>
      <c r="C207" s="55"/>
      <c r="D207" s="55"/>
      <c r="F207" s="455"/>
      <c r="G207" s="455"/>
      <c r="H207" s="455"/>
    </row>
    <row r="208" spans="2:8" s="52" customFormat="1">
      <c r="B208" s="87" t="s">
        <v>450</v>
      </c>
      <c r="C208" s="55"/>
      <c r="D208" s="55"/>
      <c r="F208" s="455"/>
      <c r="G208" s="455"/>
      <c r="H208" s="455"/>
    </row>
    <row r="209" spans="2:8" s="52" customFormat="1">
      <c r="B209" s="358" t="s">
        <v>53</v>
      </c>
      <c r="C209" s="55">
        <f>'MALT3-2015A.XLS'!$D$243</f>
        <v>0</v>
      </c>
      <c r="D209" s="55">
        <f>'MALT3-2015A.XLS'!$D$243</f>
        <v>0</v>
      </c>
      <c r="F209" s="455"/>
      <c r="G209" s="455"/>
      <c r="H209" s="455"/>
    </row>
    <row r="210" spans="2:8" s="52" customFormat="1">
      <c r="B210" s="358" t="s">
        <v>701</v>
      </c>
      <c r="C210" s="55">
        <f>'MALT3-2015A.XLS'!$D$244</f>
        <v>0</v>
      </c>
      <c r="D210" s="55">
        <f>'MALT3-2015A.XLS'!$D$244</f>
        <v>0</v>
      </c>
      <c r="F210" s="455"/>
      <c r="G210" s="455"/>
      <c r="H210" s="455"/>
    </row>
    <row r="211" spans="2:8" s="52" customFormat="1">
      <c r="B211" s="358" t="s">
        <v>702</v>
      </c>
      <c r="C211" s="55">
        <f>'MALT3-2015A.XLS'!$D$245</f>
        <v>0</v>
      </c>
      <c r="D211" s="55">
        <f>'MALT3-2015A.XLS'!$D$245</f>
        <v>0</v>
      </c>
      <c r="F211" s="455"/>
      <c r="G211" s="455"/>
      <c r="H211" s="455"/>
    </row>
    <row r="212" spans="2:8" s="52" customFormat="1">
      <c r="B212" s="108" t="s">
        <v>602</v>
      </c>
      <c r="C212" s="172">
        <f>'MALT3-2015A.XLS'!$D$246</f>
        <v>0</v>
      </c>
      <c r="D212" s="172">
        <f>'MALT3-2015A.XLS'!$D$246</f>
        <v>0</v>
      </c>
      <c r="F212" s="455"/>
      <c r="G212" s="455"/>
      <c r="H212" s="455"/>
    </row>
    <row r="213" spans="2:8" s="52" customFormat="1">
      <c r="B213" s="368" t="s">
        <v>731</v>
      </c>
      <c r="C213" s="172"/>
      <c r="D213" s="172"/>
      <c r="F213" s="455"/>
      <c r="G213" s="455"/>
      <c r="H213" s="455"/>
    </row>
    <row r="214" spans="2:8" s="52" customFormat="1">
      <c r="B214" s="358" t="s">
        <v>53</v>
      </c>
      <c r="C214" s="55">
        <f>'MALT3-2015A.XLS'!$E$243</f>
        <v>0</v>
      </c>
      <c r="D214" s="55">
        <f>'MALT3-2015A.XLS'!$E$243</f>
        <v>0</v>
      </c>
      <c r="F214" s="455"/>
      <c r="G214" s="455"/>
      <c r="H214" s="455"/>
    </row>
    <row r="215" spans="2:8" s="52" customFormat="1">
      <c r="B215" s="358" t="s">
        <v>701</v>
      </c>
      <c r="C215" s="55">
        <f>'MALT3-2015A.XLS'!$E$244</f>
        <v>0</v>
      </c>
      <c r="D215" s="55">
        <f>'MALT3-2015A.XLS'!$E$244</f>
        <v>0</v>
      </c>
      <c r="F215" s="455"/>
      <c r="G215" s="455"/>
      <c r="H215" s="455"/>
    </row>
    <row r="216" spans="2:8" s="52" customFormat="1">
      <c r="B216" s="358" t="s">
        <v>702</v>
      </c>
      <c r="C216" s="55">
        <f>'MALT3-2015A.XLS'!$E$245</f>
        <v>0</v>
      </c>
      <c r="D216" s="55">
        <f>'MALT3-2015A.XLS'!$E$245</f>
        <v>0</v>
      </c>
      <c r="F216" s="455"/>
      <c r="G216" s="455"/>
      <c r="H216" s="455"/>
    </row>
    <row r="217" spans="2:8" s="52" customFormat="1">
      <c r="B217" s="108" t="s">
        <v>602</v>
      </c>
      <c r="C217" s="172">
        <f>'MALT3-2015A.XLS'!$E$246</f>
        <v>0</v>
      </c>
      <c r="D217" s="172">
        <f>'MALT3-2015A.XLS'!$E$246</f>
        <v>0</v>
      </c>
      <c r="F217" s="455"/>
      <c r="G217" s="455"/>
      <c r="H217" s="455"/>
    </row>
    <row r="218" spans="2:8" s="52" customFormat="1">
      <c r="B218" s="87" t="s">
        <v>732</v>
      </c>
      <c r="C218" s="55"/>
      <c r="D218" s="55"/>
      <c r="F218" s="455"/>
      <c r="G218" s="455"/>
      <c r="H218" s="455"/>
    </row>
    <row r="219" spans="2:8" s="52" customFormat="1">
      <c r="B219" s="358" t="s">
        <v>53</v>
      </c>
      <c r="C219" s="55">
        <f>'MALT3-2015A.XLS'!$F$243</f>
        <v>0</v>
      </c>
      <c r="D219" s="55">
        <f>'MALT3-2015A.XLS'!$F$243</f>
        <v>0</v>
      </c>
      <c r="F219" s="455"/>
      <c r="G219" s="455"/>
      <c r="H219" s="455"/>
    </row>
    <row r="220" spans="2:8" s="52" customFormat="1">
      <c r="B220" s="358" t="s">
        <v>701</v>
      </c>
      <c r="C220" s="55">
        <f>'MALT3-2015A.XLS'!$F$244</f>
        <v>0</v>
      </c>
      <c r="D220" s="55">
        <f>'MALT3-2015A.XLS'!$F$244</f>
        <v>0</v>
      </c>
      <c r="F220" s="455"/>
      <c r="G220" s="455"/>
      <c r="H220" s="455"/>
    </row>
    <row r="221" spans="2:8" s="52" customFormat="1">
      <c r="B221" s="358" t="s">
        <v>702</v>
      </c>
      <c r="C221" s="55">
        <f>'MALT3-2015A.XLS'!$F$245</f>
        <v>0</v>
      </c>
      <c r="D221" s="55">
        <f>'MALT3-2015A.XLS'!$F$245</f>
        <v>0</v>
      </c>
      <c r="F221" s="455"/>
      <c r="G221" s="455"/>
      <c r="H221" s="455"/>
    </row>
    <row r="222" spans="2:8" s="52" customFormat="1">
      <c r="B222" s="108" t="s">
        <v>602</v>
      </c>
      <c r="C222" s="172">
        <f>'MALT3-2015A.XLS'!$F$246</f>
        <v>0</v>
      </c>
      <c r="D222" s="172">
        <f>'MALT3-2015A.XLS'!$F$246</f>
        <v>0</v>
      </c>
      <c r="F222" s="455"/>
      <c r="G222" s="455"/>
      <c r="H222" s="455"/>
    </row>
    <row r="223" spans="2:8" s="52" customFormat="1">
      <c r="B223" s="68"/>
      <c r="C223" s="172"/>
      <c r="D223" s="172"/>
      <c r="F223" s="455"/>
      <c r="G223" s="455"/>
      <c r="H223" s="455"/>
    </row>
    <row r="224" spans="2:8" s="52" customFormat="1">
      <c r="B224" s="363" t="s">
        <v>864</v>
      </c>
      <c r="C224" s="360"/>
      <c r="D224" s="360"/>
      <c r="F224" s="455"/>
      <c r="G224" s="455"/>
      <c r="H224" s="455"/>
    </row>
    <row r="225" spans="2:8" s="52" customFormat="1" ht="55.5" customHeight="1">
      <c r="B225" s="367" t="s">
        <v>1197</v>
      </c>
      <c r="C225" s="365"/>
      <c r="D225" s="366"/>
      <c r="F225" s="455"/>
      <c r="G225" s="455"/>
      <c r="H225" s="455"/>
    </row>
    <row r="226" spans="2:8" s="52" customFormat="1" ht="15.75">
      <c r="B226" s="358" t="s">
        <v>712</v>
      </c>
      <c r="C226" s="55">
        <f>'MALT3-2015A.XLS'!$E$254</f>
        <v>0</v>
      </c>
      <c r="D226" s="55">
        <f>'MALT3-2015A.XLS'!$E$254</f>
        <v>0</v>
      </c>
      <c r="F226" s="455"/>
      <c r="G226" s="455"/>
      <c r="H226" s="455"/>
    </row>
    <row r="227" spans="2:8" s="52" customFormat="1">
      <c r="B227" s="358" t="s">
        <v>705</v>
      </c>
      <c r="C227" s="55">
        <f>'MALT3-2015A.XLS'!$E$255</f>
        <v>0</v>
      </c>
      <c r="D227" s="55">
        <f>'MALT3-2015A.XLS'!$E$255</f>
        <v>0</v>
      </c>
      <c r="F227" s="455"/>
      <c r="G227" s="455"/>
      <c r="H227" s="455"/>
    </row>
    <row r="228" spans="2:8" s="52" customFormat="1" ht="25.5">
      <c r="B228" s="334" t="s">
        <v>711</v>
      </c>
      <c r="C228" s="55">
        <f>'MALT3-2015A.XLS'!$E$256</f>
        <v>0</v>
      </c>
      <c r="D228" s="55">
        <f>'MALT3-2015A.XLS'!$E$256</f>
        <v>0</v>
      </c>
      <c r="F228" s="455"/>
      <c r="G228" s="455"/>
      <c r="H228" s="455"/>
    </row>
    <row r="229" spans="2:8" s="52" customFormat="1">
      <c r="B229" s="356" t="s">
        <v>870</v>
      </c>
      <c r="C229" s="172">
        <f>'MALT3-2015A.XLS'!$E$257</f>
        <v>0</v>
      </c>
      <c r="D229" s="172">
        <f>'MALT3-2015A.XLS'!$E$257</f>
        <v>0</v>
      </c>
      <c r="F229" s="455"/>
      <c r="G229" s="455"/>
      <c r="H229" s="455"/>
    </row>
    <row r="230" spans="2:8" s="52" customFormat="1">
      <c r="B230" s="173"/>
      <c r="C230" s="55"/>
      <c r="D230" s="55"/>
      <c r="F230" s="455"/>
      <c r="G230" s="455"/>
      <c r="H230" s="455"/>
    </row>
    <row r="231" spans="2:8" s="52" customFormat="1">
      <c r="B231" s="85"/>
      <c r="C231" s="55"/>
      <c r="D231" s="55"/>
      <c r="F231" s="455"/>
      <c r="G231" s="455"/>
      <c r="H231" s="455"/>
    </row>
    <row r="232" spans="2:8" s="52" customFormat="1">
      <c r="B232" s="73" t="s">
        <v>358</v>
      </c>
      <c r="C232" s="55"/>
      <c r="D232" s="55"/>
      <c r="F232" s="455"/>
      <c r="G232" s="455"/>
      <c r="H232" s="455"/>
    </row>
    <row r="233" spans="2:8" s="52" customFormat="1">
      <c r="B233" s="204" t="s">
        <v>744</v>
      </c>
      <c r="C233" s="55">
        <f>'MALT3-2015A.XLS'!$D$266</f>
        <v>0</v>
      </c>
      <c r="D233" s="55">
        <f>'MALT3-2015A.XLS'!$D$266</f>
        <v>0</v>
      </c>
      <c r="F233" s="455"/>
      <c r="G233" s="455"/>
      <c r="H233" s="455"/>
    </row>
    <row r="234" spans="2:8" s="52" customFormat="1">
      <c r="B234" s="204" t="s">
        <v>862</v>
      </c>
      <c r="C234" s="55">
        <f>'MALT3-2015A.XLS'!$D$267</f>
        <v>0</v>
      </c>
      <c r="D234" s="55">
        <f>'MALT3-2015A.XLS'!$D$267</f>
        <v>0</v>
      </c>
      <c r="F234" s="455"/>
      <c r="G234" s="455"/>
      <c r="H234" s="455"/>
    </row>
    <row r="235" spans="2:8" s="52" customFormat="1">
      <c r="B235" s="204" t="s">
        <v>709</v>
      </c>
      <c r="C235" s="55">
        <f>'MALT3-2015A.XLS'!$D$268</f>
        <v>0</v>
      </c>
      <c r="D235" s="55">
        <f>'MALT3-2015A.XLS'!$D$268</f>
        <v>0</v>
      </c>
      <c r="F235" s="455"/>
      <c r="G235" s="455"/>
      <c r="H235" s="455"/>
    </row>
    <row r="236" spans="2:8" s="52" customFormat="1">
      <c r="B236" s="204" t="s">
        <v>746</v>
      </c>
      <c r="C236" s="55">
        <f>'MALT3-2015A.XLS'!$D$269</f>
        <v>0</v>
      </c>
      <c r="D236" s="55">
        <f>'MALT3-2015A.XLS'!$D$269</f>
        <v>0</v>
      </c>
      <c r="F236" s="455"/>
      <c r="G236" s="455"/>
      <c r="H236" s="455"/>
    </row>
    <row r="237" spans="2:8" s="52" customFormat="1">
      <c r="B237" s="204" t="s">
        <v>745</v>
      </c>
      <c r="C237" s="55">
        <f>'MALT3-2015A.XLS'!$D$270</f>
        <v>0</v>
      </c>
      <c r="D237" s="55">
        <f>'MALT3-2015A.XLS'!$D$270</f>
        <v>0</v>
      </c>
      <c r="F237" s="455"/>
      <c r="G237" s="455"/>
      <c r="H237" s="455"/>
    </row>
    <row r="238" spans="2:8" s="52" customFormat="1">
      <c r="B238" s="204" t="s">
        <v>863</v>
      </c>
      <c r="C238" s="55">
        <f>'MALT3-2015A.XLS'!$D$271</f>
        <v>0</v>
      </c>
      <c r="D238" s="55">
        <f>'MALT3-2015A.XLS'!$D$271</f>
        <v>0</v>
      </c>
      <c r="F238" s="455"/>
      <c r="G238" s="455"/>
      <c r="H238" s="455"/>
    </row>
    <row r="239" spans="2:8" s="52" customFormat="1">
      <c r="B239" s="204" t="s">
        <v>706</v>
      </c>
      <c r="C239" s="55">
        <f>'MALT3-2015A.XLS'!$D$272</f>
        <v>0</v>
      </c>
      <c r="D239" s="55">
        <f>'MALT3-2015A.XLS'!$D$272</f>
        <v>0</v>
      </c>
      <c r="F239" s="455"/>
      <c r="G239" s="455"/>
      <c r="H239" s="455"/>
    </row>
    <row r="240" spans="2:8" s="52" customFormat="1">
      <c r="B240" s="204" t="s">
        <v>710</v>
      </c>
      <c r="C240" s="55">
        <f>'MALT3-2015A.XLS'!$D$273</f>
        <v>0</v>
      </c>
      <c r="D240" s="55">
        <f>'MALT3-2015A.XLS'!$D$273</f>
        <v>0</v>
      </c>
      <c r="F240" s="455"/>
      <c r="G240" s="455"/>
      <c r="H240" s="455"/>
    </row>
    <row r="241" spans="2:8" s="52" customFormat="1">
      <c r="B241" s="369" t="str">
        <f>'MALT3-2015A.XLS'!B274</f>
        <v>Sum</v>
      </c>
      <c r="C241" s="76">
        <f>'MALT3-2015A.XLS'!$D$274</f>
        <v>0</v>
      </c>
      <c r="D241" s="76">
        <f>'MALT3-2015A.XLS'!$D$274</f>
        <v>0</v>
      </c>
      <c r="F241" s="455"/>
      <c r="G241" s="455"/>
      <c r="H241" s="455"/>
    </row>
    <row r="242" spans="2:8" s="52" customFormat="1">
      <c r="B242" s="204" t="s">
        <v>707</v>
      </c>
      <c r="C242" s="55">
        <f>'MALT3-2015A.XLS'!$D$275</f>
        <v>0</v>
      </c>
      <c r="D242" s="55">
        <f>'MALT3-2015A.XLS'!$D$275</f>
        <v>0</v>
      </c>
      <c r="F242" s="455"/>
      <c r="G242" s="455"/>
      <c r="H242" s="455"/>
    </row>
    <row r="243" spans="2:8" s="52" customFormat="1">
      <c r="B243" s="204" t="s">
        <v>708</v>
      </c>
      <c r="C243" s="55">
        <f>'MALT3-2015A.XLS'!$D$276</f>
        <v>0</v>
      </c>
      <c r="D243" s="55">
        <f>'MALT3-2015A.XLS'!$D$276</f>
        <v>0</v>
      </c>
      <c r="F243" s="455"/>
      <c r="G243" s="455"/>
      <c r="H243" s="455"/>
    </row>
    <row r="244" spans="2:8" s="52" customFormat="1">
      <c r="B244" s="118" t="s">
        <v>870</v>
      </c>
      <c r="C244" s="76">
        <f>'MALT3-2015A.XLS'!$D$277</f>
        <v>0</v>
      </c>
      <c r="D244" s="76">
        <f>'MALT3-2015A.XLS'!$D$277</f>
        <v>0</v>
      </c>
      <c r="F244" s="455"/>
      <c r="G244" s="455"/>
      <c r="H244" s="455"/>
    </row>
    <row r="245" spans="2:8" s="52" customFormat="1">
      <c r="B245" s="68"/>
      <c r="C245" s="172"/>
      <c r="D245" s="172"/>
      <c r="F245" s="455"/>
      <c r="G245" s="455"/>
      <c r="H245" s="455"/>
    </row>
    <row r="246" spans="2:8" s="52" customFormat="1">
      <c r="B246" s="68"/>
      <c r="C246" s="172"/>
      <c r="D246" s="172"/>
      <c r="F246" s="455"/>
      <c r="G246" s="455"/>
      <c r="H246" s="455"/>
    </row>
    <row r="247" spans="2:8" s="52" customFormat="1" ht="27.75" customHeight="1">
      <c r="B247" s="73" t="s">
        <v>733</v>
      </c>
      <c r="C247" s="55"/>
      <c r="D247" s="55"/>
      <c r="F247" s="455"/>
      <c r="G247" s="455"/>
      <c r="H247" s="455"/>
    </row>
    <row r="248" spans="2:8" s="52" customFormat="1">
      <c r="B248" s="204" t="s">
        <v>744</v>
      </c>
      <c r="C248" s="55">
        <f>'MALT3-2015A.XLS'!$D$284</f>
        <v>0</v>
      </c>
      <c r="D248" s="55">
        <f>'MALT3-2015A.XLS'!$D$284</f>
        <v>0</v>
      </c>
      <c r="F248" s="455"/>
      <c r="G248" s="455"/>
      <c r="H248" s="455"/>
    </row>
    <row r="249" spans="2:8" s="52" customFormat="1">
      <c r="B249" s="204" t="s">
        <v>862</v>
      </c>
      <c r="C249" s="55">
        <f>'MALT3-2015A.XLS'!$D$285</f>
        <v>0</v>
      </c>
      <c r="D249" s="55">
        <f>'MALT3-2015A.XLS'!$D$285</f>
        <v>0</v>
      </c>
      <c r="F249" s="455"/>
      <c r="G249" s="455"/>
      <c r="H249" s="455"/>
    </row>
    <row r="250" spans="2:8" s="52" customFormat="1">
      <c r="B250" s="204" t="s">
        <v>709</v>
      </c>
      <c r="C250" s="55">
        <f>'MALT3-2015A.XLS'!$D$286</f>
        <v>0</v>
      </c>
      <c r="D250" s="55">
        <f>'MALT3-2015A.XLS'!$D$286</f>
        <v>0</v>
      </c>
      <c r="F250" s="455"/>
      <c r="G250" s="455"/>
      <c r="H250" s="455"/>
    </row>
    <row r="251" spans="2:8" s="52" customFormat="1">
      <c r="B251" s="204" t="s">
        <v>746</v>
      </c>
      <c r="C251" s="55">
        <f>'MALT3-2015A.XLS'!$D$287</f>
        <v>0</v>
      </c>
      <c r="D251" s="55">
        <f>'MALT3-2015A.XLS'!$D$287</f>
        <v>0</v>
      </c>
      <c r="F251" s="455"/>
      <c r="G251" s="455"/>
      <c r="H251" s="455"/>
    </row>
    <row r="252" spans="2:8" s="52" customFormat="1">
      <c r="B252" s="204" t="s">
        <v>747</v>
      </c>
      <c r="C252" s="55">
        <f>'MALT3-2015A.XLS'!$D$288</f>
        <v>0</v>
      </c>
      <c r="D252" s="55">
        <f>'MALT3-2015A.XLS'!$D$288</f>
        <v>0</v>
      </c>
      <c r="F252" s="455"/>
      <c r="G252" s="455"/>
      <c r="H252" s="455"/>
    </row>
    <row r="253" spans="2:8" s="52" customFormat="1">
      <c r="B253" s="204" t="s">
        <v>863</v>
      </c>
      <c r="C253" s="55">
        <f>'MALT3-2015A.XLS'!$D$289</f>
        <v>0</v>
      </c>
      <c r="D253" s="55">
        <f>'MALT3-2015A.XLS'!$D$289</f>
        <v>0</v>
      </c>
      <c r="F253" s="455"/>
      <c r="G253" s="455"/>
      <c r="H253" s="455"/>
    </row>
    <row r="254" spans="2:8" s="52" customFormat="1">
      <c r="B254" s="204" t="s">
        <v>706</v>
      </c>
      <c r="C254" s="55">
        <f>'MALT3-2015A.XLS'!$D$290</f>
        <v>0</v>
      </c>
      <c r="D254" s="55">
        <f>'MALT3-2015A.XLS'!$D$290</f>
        <v>0</v>
      </c>
      <c r="F254" s="455"/>
      <c r="G254" s="455"/>
      <c r="H254" s="455"/>
    </row>
    <row r="255" spans="2:8" s="52" customFormat="1">
      <c r="B255" s="204" t="s">
        <v>710</v>
      </c>
      <c r="C255" s="55">
        <f>'MALT3-2015A.XLS'!$D$291</f>
        <v>0</v>
      </c>
      <c r="D255" s="55">
        <f>'MALT3-2015A.XLS'!$D$291</f>
        <v>0</v>
      </c>
      <c r="F255" s="455"/>
      <c r="G255" s="455"/>
      <c r="H255" s="455"/>
    </row>
    <row r="256" spans="2:8" s="52" customFormat="1">
      <c r="B256" s="369" t="str">
        <f>'MALT3-2015A.XLS'!B292</f>
        <v>Sum</v>
      </c>
      <c r="C256" s="76">
        <f>'MALT3-2015A.XLS'!$D$292</f>
        <v>0</v>
      </c>
      <c r="D256" s="76">
        <f>'MALT3-2015A.XLS'!$D$292</f>
        <v>0</v>
      </c>
      <c r="F256" s="455"/>
      <c r="G256" s="455"/>
      <c r="H256" s="455"/>
    </row>
    <row r="257" spans="2:8" s="52" customFormat="1">
      <c r="B257" s="204" t="s">
        <v>707</v>
      </c>
      <c r="C257" s="55">
        <f>'MALT3-2015A.XLS'!$D$293</f>
        <v>0</v>
      </c>
      <c r="D257" s="55">
        <f>'MALT3-2015A.XLS'!$D$293</f>
        <v>0</v>
      </c>
      <c r="F257" s="455"/>
      <c r="G257" s="455"/>
      <c r="H257" s="455"/>
    </row>
    <row r="258" spans="2:8" s="52" customFormat="1">
      <c r="B258" s="204" t="s">
        <v>708</v>
      </c>
      <c r="C258" s="55">
        <f>'MALT3-2015A.XLS'!$D$294</f>
        <v>0</v>
      </c>
      <c r="D258" s="55">
        <f>'MALT3-2015A.XLS'!$D$294</f>
        <v>0</v>
      </c>
      <c r="F258" s="455"/>
      <c r="G258" s="455"/>
      <c r="H258" s="455"/>
    </row>
    <row r="259" spans="2:8" s="52" customFormat="1">
      <c r="B259" s="118" t="s">
        <v>870</v>
      </c>
      <c r="C259" s="76">
        <f>'MALT3-2015A.XLS'!$D$295</f>
        <v>0</v>
      </c>
      <c r="D259" s="76">
        <f>'MALT3-2015A.XLS'!$D$295</f>
        <v>0</v>
      </c>
      <c r="F259" s="455"/>
      <c r="G259" s="455"/>
      <c r="H259" s="455"/>
    </row>
    <row r="260" spans="2:8" s="52" customFormat="1">
      <c r="B260" s="68"/>
      <c r="C260" s="172"/>
      <c r="D260" s="172"/>
      <c r="F260" s="455"/>
      <c r="G260" s="455"/>
      <c r="H260" s="455"/>
    </row>
    <row r="261" spans="2:8" s="52" customFormat="1">
      <c r="B261" s="68"/>
      <c r="C261" s="172"/>
      <c r="D261" s="172"/>
      <c r="F261" s="455"/>
      <c r="G261" s="455"/>
      <c r="H261" s="455"/>
    </row>
    <row r="262" spans="2:8" s="52" customFormat="1">
      <c r="B262" s="68"/>
      <c r="C262" s="172"/>
      <c r="D262" s="172"/>
      <c r="F262" s="455"/>
      <c r="G262" s="455"/>
      <c r="H262" s="455"/>
    </row>
    <row r="263" spans="2:8" s="52" customFormat="1" ht="41.25" customHeight="1">
      <c r="B263" s="108" t="s">
        <v>734</v>
      </c>
      <c r="C263" s="55"/>
      <c r="D263" s="55"/>
      <c r="F263" s="455"/>
      <c r="G263" s="455"/>
      <c r="H263" s="455"/>
    </row>
    <row r="264" spans="2:8" s="52" customFormat="1">
      <c r="B264" s="204" t="s">
        <v>744</v>
      </c>
      <c r="C264" s="55">
        <f>'MALT3-2015A.XLS'!$D$302</f>
        <v>0</v>
      </c>
      <c r="D264" s="55">
        <f>'MALT3-2015A.XLS'!$D$302</f>
        <v>0</v>
      </c>
      <c r="F264" s="455"/>
      <c r="G264" s="455"/>
      <c r="H264" s="455"/>
    </row>
    <row r="265" spans="2:8" s="52" customFormat="1">
      <c r="B265" s="204" t="s">
        <v>862</v>
      </c>
      <c r="C265" s="55">
        <f>'MALT3-2015A.XLS'!$D$303</f>
        <v>0</v>
      </c>
      <c r="D265" s="55">
        <f>'MALT3-2015A.XLS'!$D$303</f>
        <v>0</v>
      </c>
      <c r="F265" s="455"/>
      <c r="G265" s="455"/>
      <c r="H265" s="455"/>
    </row>
    <row r="266" spans="2:8" s="52" customFormat="1">
      <c r="B266" s="204" t="s">
        <v>709</v>
      </c>
      <c r="C266" s="55">
        <f>'MALT3-2015A.XLS'!$D$304</f>
        <v>0</v>
      </c>
      <c r="D266" s="55">
        <f>'MALT3-2015A.XLS'!$D$304</f>
        <v>0</v>
      </c>
      <c r="F266" s="455"/>
      <c r="G266" s="455"/>
      <c r="H266" s="455"/>
    </row>
    <row r="267" spans="2:8" s="52" customFormat="1">
      <c r="B267" s="204" t="s">
        <v>746</v>
      </c>
      <c r="C267" s="55">
        <f>'MALT3-2015A.XLS'!$D$305</f>
        <v>0</v>
      </c>
      <c r="D267" s="55">
        <f>'MALT3-2015A.XLS'!$D$305</f>
        <v>0</v>
      </c>
      <c r="F267" s="455"/>
      <c r="G267" s="455"/>
      <c r="H267" s="455"/>
    </row>
    <row r="268" spans="2:8" s="52" customFormat="1">
      <c r="B268" s="204" t="s">
        <v>747</v>
      </c>
      <c r="C268" s="55">
        <f>'MALT3-2015A.XLS'!$D$306</f>
        <v>0</v>
      </c>
      <c r="D268" s="55">
        <f>'MALT3-2015A.XLS'!$D$306</f>
        <v>0</v>
      </c>
      <c r="F268" s="455"/>
      <c r="G268" s="455"/>
      <c r="H268" s="455"/>
    </row>
    <row r="269" spans="2:8" s="52" customFormat="1">
      <c r="B269" s="204" t="s">
        <v>863</v>
      </c>
      <c r="C269" s="55">
        <f>'MALT3-2015A.XLS'!$D$307</f>
        <v>0</v>
      </c>
      <c r="D269" s="55">
        <f>'MALT3-2015A.XLS'!$D$307</f>
        <v>0</v>
      </c>
      <c r="F269" s="455"/>
      <c r="G269" s="455"/>
      <c r="H269" s="455"/>
    </row>
    <row r="270" spans="2:8" s="52" customFormat="1">
      <c r="B270" s="204" t="s">
        <v>706</v>
      </c>
      <c r="C270" s="55">
        <f>'MALT3-2015A.XLS'!$D$308</f>
        <v>0</v>
      </c>
      <c r="D270" s="55">
        <f>'MALT3-2015A.XLS'!$D$308</f>
        <v>0</v>
      </c>
      <c r="F270" s="455"/>
      <c r="G270" s="455"/>
      <c r="H270" s="455"/>
    </row>
    <row r="271" spans="2:8" s="52" customFormat="1">
      <c r="B271" s="204" t="s">
        <v>710</v>
      </c>
      <c r="C271" s="55">
        <f>'MALT3-2015A.XLS'!$D$309</f>
        <v>0</v>
      </c>
      <c r="D271" s="55">
        <f>'MALT3-2015A.XLS'!$D$309</f>
        <v>0</v>
      </c>
      <c r="F271" s="455"/>
      <c r="G271" s="455"/>
      <c r="H271" s="455"/>
    </row>
    <row r="272" spans="2:8" s="52" customFormat="1">
      <c r="B272" s="369" t="str">
        <f>'MALT3-2015A.XLS'!B310</f>
        <v xml:space="preserve">Sum </v>
      </c>
      <c r="C272" s="76">
        <f>'MALT3-2015A.XLS'!$D$310</f>
        <v>0</v>
      </c>
      <c r="D272" s="76">
        <f>'MALT3-2015A.XLS'!$D$310</f>
        <v>0</v>
      </c>
      <c r="F272" s="455"/>
      <c r="G272" s="455"/>
      <c r="H272" s="455"/>
    </row>
    <row r="273" spans="2:8" s="52" customFormat="1">
      <c r="B273" s="204" t="s">
        <v>707</v>
      </c>
      <c r="C273" s="55">
        <f>'MALT3-2015A.XLS'!$D$311</f>
        <v>0</v>
      </c>
      <c r="D273" s="55">
        <f>'MALT3-2015A.XLS'!$D$311</f>
        <v>0</v>
      </c>
      <c r="F273" s="455"/>
      <c r="G273" s="455"/>
      <c r="H273" s="455"/>
    </row>
    <row r="274" spans="2:8" s="52" customFormat="1">
      <c r="B274" s="204" t="s">
        <v>708</v>
      </c>
      <c r="C274" s="55">
        <f>'MALT3-2015A.XLS'!$D$312</f>
        <v>0</v>
      </c>
      <c r="D274" s="55">
        <f>'MALT3-2015A.XLS'!$D$312</f>
        <v>0</v>
      </c>
      <c r="F274" s="455"/>
      <c r="G274" s="455"/>
      <c r="H274" s="455"/>
    </row>
    <row r="275" spans="2:8" s="52" customFormat="1">
      <c r="B275" s="118" t="s">
        <v>870</v>
      </c>
      <c r="C275" s="76">
        <f>'MALT3-2015A.XLS'!$D$313</f>
        <v>0</v>
      </c>
      <c r="D275" s="76">
        <f>'MALT3-2015A.XLS'!$D$313</f>
        <v>0</v>
      </c>
      <c r="F275" s="455"/>
      <c r="G275" s="455"/>
      <c r="H275" s="455"/>
    </row>
    <row r="276" spans="2:8" s="52" customFormat="1">
      <c r="B276" s="68"/>
      <c r="C276" s="172"/>
      <c r="D276" s="172"/>
      <c r="F276" s="455"/>
      <c r="G276" s="455"/>
      <c r="H276" s="455"/>
    </row>
    <row r="277" spans="2:8" s="52" customFormat="1">
      <c r="B277" s="68"/>
      <c r="C277" s="172"/>
      <c r="D277" s="172"/>
      <c r="F277" s="455"/>
      <c r="G277" s="455"/>
      <c r="H277" s="455"/>
    </row>
    <row r="278" spans="2:8" s="52" customFormat="1">
      <c r="B278" s="68"/>
      <c r="C278" s="172"/>
      <c r="D278" s="172"/>
      <c r="F278" s="455"/>
      <c r="G278" s="455"/>
      <c r="H278" s="455"/>
    </row>
    <row r="279" spans="2:8" s="52" customFormat="1">
      <c r="B279" s="68"/>
      <c r="C279" s="172"/>
      <c r="D279" s="172"/>
      <c r="F279" s="455"/>
      <c r="G279" s="455"/>
      <c r="H279" s="455"/>
    </row>
    <row r="280" spans="2:8" s="52" customFormat="1">
      <c r="B280" s="68"/>
      <c r="C280" s="172"/>
      <c r="D280" s="172"/>
      <c r="F280" s="455"/>
      <c r="G280" s="455"/>
      <c r="H280" s="455"/>
    </row>
    <row r="281" spans="2:8" s="52" customFormat="1" ht="38.25" customHeight="1">
      <c r="B281" s="73" t="s">
        <v>735</v>
      </c>
      <c r="C281" s="51"/>
      <c r="D281" s="51"/>
      <c r="F281" s="455"/>
      <c r="G281" s="455"/>
      <c r="H281" s="455"/>
    </row>
    <row r="282" spans="2:8" s="52" customFormat="1">
      <c r="B282" s="90" t="s">
        <v>400</v>
      </c>
      <c r="C282" s="51"/>
      <c r="D282" s="51"/>
      <c r="F282" s="455"/>
      <c r="G282" s="455"/>
      <c r="H282" s="455"/>
    </row>
    <row r="283" spans="2:8" s="52" customFormat="1">
      <c r="B283" s="85" t="s">
        <v>917</v>
      </c>
      <c r="C283" s="46">
        <f>'MALT3-2015A.XLS'!$H$323</f>
        <v>0</v>
      </c>
      <c r="D283" s="46">
        <f>'MALT3-2015A.XLS'!$H$323</f>
        <v>0</v>
      </c>
      <c r="G283" s="327"/>
    </row>
    <row r="284" spans="2:8" s="52" customFormat="1">
      <c r="B284" s="85" t="s">
        <v>318</v>
      </c>
      <c r="C284" s="46">
        <f>'MALT3-2015A.XLS'!$H$324</f>
        <v>0</v>
      </c>
      <c r="D284" s="46">
        <f>'MALT3-2015A.XLS'!$H$324</f>
        <v>0</v>
      </c>
      <c r="G284" s="327"/>
    </row>
    <row r="285" spans="2:8" s="52" customFormat="1">
      <c r="B285" s="85" t="s">
        <v>664</v>
      </c>
      <c r="C285" s="46">
        <f>'MALT3-2015A.XLS'!$H$325</f>
        <v>0</v>
      </c>
      <c r="D285" s="46">
        <f>'MALT3-2015A.XLS'!$H$325</f>
        <v>0</v>
      </c>
      <c r="G285" s="327"/>
    </row>
    <row r="286" spans="2:8" s="52" customFormat="1">
      <c r="B286" s="90" t="s">
        <v>452</v>
      </c>
      <c r="C286" s="46"/>
      <c r="D286" s="46"/>
      <c r="G286" s="327"/>
    </row>
    <row r="287" spans="2:8" s="52" customFormat="1">
      <c r="B287" s="85" t="s">
        <v>917</v>
      </c>
      <c r="C287" s="51">
        <f>'MALT3-2015A.XLS'!$K$323</f>
        <v>0</v>
      </c>
      <c r="D287" s="51">
        <f>'MALT3-2015A.XLS'!$K$323</f>
        <v>0</v>
      </c>
      <c r="G287" s="327"/>
    </row>
    <row r="288" spans="2:8" s="52" customFormat="1">
      <c r="B288" s="85" t="s">
        <v>318</v>
      </c>
      <c r="C288" s="51">
        <f>'MALT3-2015A.XLS'!$K$324</f>
        <v>0</v>
      </c>
      <c r="D288" s="51">
        <f>'MALT3-2015A.XLS'!$K$324</f>
        <v>0</v>
      </c>
      <c r="G288" s="327"/>
    </row>
    <row r="289" spans="1:7" s="52" customFormat="1">
      <c r="B289" s="85" t="s">
        <v>664</v>
      </c>
      <c r="C289" s="51">
        <f>'MALT3-2015A.XLS'!$K$325</f>
        <v>0</v>
      </c>
      <c r="D289" s="51">
        <f>'MALT3-2015A.XLS'!$K$325</f>
        <v>0</v>
      </c>
      <c r="G289" s="327"/>
    </row>
    <row r="290" spans="1:7">
      <c r="B290" s="92"/>
      <c r="C290" s="56"/>
      <c r="D290" s="56"/>
    </row>
    <row r="291" spans="1:7">
      <c r="B291" s="93" t="s">
        <v>128</v>
      </c>
      <c r="C291" s="57" t="str">
        <f>'MALT3-2015A.XLS'!$J$323</f>
        <v/>
      </c>
      <c r="D291" s="57" t="str">
        <f>'MALT3-2015A.XLS'!$J$323</f>
        <v/>
      </c>
    </row>
    <row r="292" spans="1:7">
      <c r="B292" s="93" t="s">
        <v>128</v>
      </c>
      <c r="C292" s="57" t="str">
        <f>'MALT3-2015A.XLS'!$J$324</f>
        <v/>
      </c>
      <c r="D292" s="57" t="str">
        <f>'MALT3-2015A.XLS'!$J$324</f>
        <v/>
      </c>
    </row>
    <row r="293" spans="1:7">
      <c r="B293" s="93" t="s">
        <v>128</v>
      </c>
      <c r="C293" s="44">
        <f>'MALT3-2015A.XLS'!$G$326</f>
        <v>0</v>
      </c>
      <c r="D293" s="44">
        <f>'MALT3-2015A.XLS'!$G$326</f>
        <v>0</v>
      </c>
    </row>
    <row r="294" spans="1:7">
      <c r="B294" s="93" t="s">
        <v>128</v>
      </c>
      <c r="C294" s="44" t="str">
        <f>'MALT3-2015A.XLS'!$H$326</f>
        <v xml:space="preserve"> </v>
      </c>
      <c r="D294" s="44" t="str">
        <f>'MALT3-2015A.XLS'!$H$326</f>
        <v xml:space="preserve"> </v>
      </c>
    </row>
    <row r="295" spans="1:7">
      <c r="B295" s="93" t="s">
        <v>128</v>
      </c>
      <c r="C295" s="44" t="str">
        <f>'MALT3-2015A.XLS'!$H$327</f>
        <v/>
      </c>
      <c r="D295" s="44" t="str">
        <f>'MALT3-2015A.XLS'!$H$327</f>
        <v/>
      </c>
    </row>
    <row r="297" spans="1:7" s="69" customFormat="1" ht="15.75" customHeight="1">
      <c r="A297" s="69" t="s">
        <v>402</v>
      </c>
      <c r="B297" s="73" t="s">
        <v>428</v>
      </c>
      <c r="C297" s="45"/>
      <c r="D297" s="45"/>
      <c r="G297" s="327"/>
    </row>
    <row r="298" spans="1:7">
      <c r="A298" s="7" t="s">
        <v>402</v>
      </c>
      <c r="B298" s="88" t="s">
        <v>378</v>
      </c>
      <c r="C298" s="46">
        <f>'MALT3-2015A.XLS'!$F$342</f>
        <v>0</v>
      </c>
      <c r="D298" s="46">
        <f>'MALT3-2015A.XLS'!$F$342</f>
        <v>0</v>
      </c>
    </row>
    <row r="299" spans="1:7">
      <c r="A299" s="7" t="s">
        <v>402</v>
      </c>
      <c r="B299" s="88" t="s">
        <v>379</v>
      </c>
      <c r="C299" s="46">
        <f>'MALT3-2015A.XLS'!$F$343</f>
        <v>0</v>
      </c>
      <c r="D299" s="46">
        <f>'MALT3-2015A.XLS'!$F$343</f>
        <v>0</v>
      </c>
    </row>
    <row r="300" spans="1:7">
      <c r="A300" s="7" t="s">
        <v>402</v>
      </c>
      <c r="B300" s="88" t="s">
        <v>344</v>
      </c>
      <c r="C300" s="46">
        <f>'MALT3-2015A.XLS'!$F$344</f>
        <v>0</v>
      </c>
      <c r="D300" s="46">
        <f>'MALT3-2015A.XLS'!$F$344</f>
        <v>0</v>
      </c>
    </row>
    <row r="301" spans="1:7">
      <c r="A301" s="7" t="s">
        <v>402</v>
      </c>
      <c r="B301" s="88" t="s">
        <v>842</v>
      </c>
      <c r="C301" s="46">
        <f>'MALT3-2015A.XLS'!$F$345</f>
        <v>0</v>
      </c>
      <c r="D301" s="46">
        <f>'MALT3-2015A.XLS'!$F$345</f>
        <v>0</v>
      </c>
    </row>
    <row r="302" spans="1:7">
      <c r="A302" s="7" t="s">
        <v>402</v>
      </c>
      <c r="B302" s="88" t="s">
        <v>843</v>
      </c>
      <c r="C302" s="46">
        <f>'MALT3-2015A.XLS'!$F$346</f>
        <v>0</v>
      </c>
      <c r="D302" s="46">
        <f>'MALT3-2015A.XLS'!$F$346</f>
        <v>0</v>
      </c>
    </row>
    <row r="303" spans="1:7">
      <c r="A303" s="7" t="s">
        <v>402</v>
      </c>
      <c r="B303" s="88" t="s">
        <v>844</v>
      </c>
      <c r="C303" s="46">
        <f>'MALT3-2015A.XLS'!$F$347</f>
        <v>0</v>
      </c>
      <c r="D303" s="46">
        <f>'MALT3-2015A.XLS'!$F$347</f>
        <v>0</v>
      </c>
    </row>
    <row r="304" spans="1:7">
      <c r="A304" s="7" t="s">
        <v>402</v>
      </c>
    </row>
    <row r="305" spans="1:7">
      <c r="A305" s="7" t="s">
        <v>402</v>
      </c>
      <c r="B305" s="73" t="s">
        <v>41</v>
      </c>
      <c r="C305" s="46">
        <f>'MALT3-2015A.XLS'!$I$367</f>
        <v>0</v>
      </c>
      <c r="D305" s="46">
        <f>'MALT3-2015A.XLS'!$I$367</f>
        <v>0</v>
      </c>
    </row>
    <row r="306" spans="1:7" s="69" customFormat="1">
      <c r="A306" s="69" t="s">
        <v>402</v>
      </c>
      <c r="B306" s="92"/>
      <c r="C306" s="45"/>
      <c r="D306" s="45"/>
      <c r="G306" s="327"/>
    </row>
    <row r="307" spans="1:7" s="69" customFormat="1">
      <c r="A307" s="69" t="s">
        <v>402</v>
      </c>
      <c r="B307" s="73" t="s">
        <v>458</v>
      </c>
      <c r="C307" s="45"/>
      <c r="D307" s="45"/>
      <c r="G307" s="327"/>
    </row>
    <row r="308" spans="1:7">
      <c r="A308" s="7" t="s">
        <v>402</v>
      </c>
      <c r="B308" s="88" t="s">
        <v>407</v>
      </c>
      <c r="C308" s="46">
        <f>'MALT3-2015A.XLS'!$J$372</f>
        <v>0</v>
      </c>
      <c r="D308" s="46">
        <f>'MALT3-2015A.XLS'!$J$372</f>
        <v>0</v>
      </c>
    </row>
    <row r="309" spans="1:7">
      <c r="A309" s="7" t="s">
        <v>402</v>
      </c>
      <c r="B309" s="85" t="s">
        <v>123</v>
      </c>
      <c r="C309" s="46">
        <f>'MALT3-2015A.XLS'!$J$373</f>
        <v>0</v>
      </c>
      <c r="D309" s="46">
        <f>'MALT3-2015A.XLS'!$J$373</f>
        <v>0</v>
      </c>
    </row>
    <row r="310" spans="1:7">
      <c r="A310" s="7" t="s">
        <v>402</v>
      </c>
      <c r="B310" s="85" t="s">
        <v>408</v>
      </c>
      <c r="C310" s="46">
        <f>'MALT3-2015A.XLS'!$J$374</f>
        <v>0</v>
      </c>
      <c r="D310" s="46">
        <f>'MALT3-2015A.XLS'!$J$374</f>
        <v>0</v>
      </c>
    </row>
    <row r="311" spans="1:7">
      <c r="A311" s="7" t="s">
        <v>402</v>
      </c>
      <c r="B311" s="85" t="s">
        <v>409</v>
      </c>
      <c r="C311" s="46" t="str">
        <f>'MALT3-2015A.XLS'!$J$375</f>
        <v>xxx</v>
      </c>
      <c r="D311" s="46" t="str">
        <f>'MALT3-2015A.XLS'!$J$375</f>
        <v>xxx</v>
      </c>
    </row>
    <row r="312" spans="1:7">
      <c r="A312" s="7" t="s">
        <v>402</v>
      </c>
      <c r="B312" s="85" t="s">
        <v>454</v>
      </c>
      <c r="C312" s="46">
        <f>'MALT3-2015A.XLS'!$J$376</f>
        <v>0</v>
      </c>
      <c r="D312" s="46">
        <f>'MALT3-2015A.XLS'!$J$376</f>
        <v>0</v>
      </c>
    </row>
    <row r="313" spans="1:7">
      <c r="A313" s="7" t="s">
        <v>402</v>
      </c>
      <c r="B313" s="85" t="s">
        <v>455</v>
      </c>
      <c r="C313" s="46">
        <f>'MALT3-2015A.XLS'!$J$377</f>
        <v>0</v>
      </c>
      <c r="D313" s="46">
        <f>'MALT3-2015A.XLS'!$J$377</f>
        <v>0</v>
      </c>
    </row>
    <row r="314" spans="1:7">
      <c r="A314" s="7" t="s">
        <v>402</v>
      </c>
      <c r="B314" s="85" t="s">
        <v>456</v>
      </c>
      <c r="C314" s="46">
        <f>'MALT3-2015A.XLS'!$J$378</f>
        <v>0</v>
      </c>
      <c r="D314" s="46">
        <f>'MALT3-2015A.XLS'!$J$378</f>
        <v>0</v>
      </c>
    </row>
    <row r="315" spans="1:7">
      <c r="A315" s="7" t="s">
        <v>402</v>
      </c>
      <c r="B315" s="85" t="s">
        <v>457</v>
      </c>
      <c r="C315" s="46">
        <f>'MALT3-2015A.XLS'!$J$379</f>
        <v>0</v>
      </c>
      <c r="D315" s="46">
        <f>'MALT3-2015A.XLS'!$J$379</f>
        <v>0</v>
      </c>
    </row>
    <row r="316" spans="1:7">
      <c r="A316" s="7" t="s">
        <v>402</v>
      </c>
      <c r="B316" s="85" t="s">
        <v>124</v>
      </c>
      <c r="C316" s="46">
        <f>'MALT3-2015A.XLS'!$J$380</f>
        <v>0</v>
      </c>
      <c r="D316" s="46">
        <f>'MALT3-2015A.XLS'!$J$380</f>
        <v>0</v>
      </c>
    </row>
    <row r="317" spans="1:7">
      <c r="A317" s="7" t="s">
        <v>402</v>
      </c>
      <c r="B317" s="85" t="s">
        <v>916</v>
      </c>
      <c r="C317" s="46">
        <f>'MALT3-2015A.XLS'!$J$381</f>
        <v>0</v>
      </c>
      <c r="D317" s="46">
        <f>'MALT3-2015A.XLS'!$J$381</f>
        <v>0</v>
      </c>
    </row>
    <row r="318" spans="1:7">
      <c r="B318" s="85"/>
    </row>
    <row r="319" spans="1:7">
      <c r="A319" s="7" t="s">
        <v>402</v>
      </c>
      <c r="B319" s="73" t="s">
        <v>1043</v>
      </c>
    </row>
    <row r="320" spans="1:7">
      <c r="A320" s="7" t="s">
        <v>402</v>
      </c>
      <c r="B320" s="85" t="s">
        <v>1057</v>
      </c>
    </row>
    <row r="321" spans="1:4">
      <c r="A321" s="7" t="s">
        <v>402</v>
      </c>
      <c r="B321" s="85" t="s">
        <v>459</v>
      </c>
      <c r="C321" s="46">
        <f>'MALT3-2015A.XLS'!$I$388</f>
        <v>0</v>
      </c>
      <c r="D321" s="46">
        <f>'MALT3-2015A.XLS'!$I$388</f>
        <v>0</v>
      </c>
    </row>
    <row r="322" spans="1:4">
      <c r="A322" s="7" t="s">
        <v>402</v>
      </c>
      <c r="B322" s="85" t="s">
        <v>1058</v>
      </c>
      <c r="C322" s="46">
        <f>'MALT3-2015A.XLS'!$I$389</f>
        <v>0</v>
      </c>
      <c r="D322" s="46">
        <f>'MALT3-2015A.XLS'!$I$389</f>
        <v>0</v>
      </c>
    </row>
    <row r="323" spans="1:4">
      <c r="A323" s="7" t="s">
        <v>402</v>
      </c>
      <c r="B323" s="85" t="s">
        <v>1059</v>
      </c>
      <c r="C323" s="46">
        <f>'MALT3-2015A.XLS'!$I$390</f>
        <v>0</v>
      </c>
      <c r="D323" s="46">
        <f>'MALT3-2015A.XLS'!$I$390</f>
        <v>0</v>
      </c>
    </row>
    <row r="324" spans="1:4">
      <c r="A324" s="7" t="s">
        <v>402</v>
      </c>
      <c r="B324" s="85" t="s">
        <v>1060</v>
      </c>
      <c r="C324" s="46">
        <f>'MALT3-2015A.XLS'!$I$391</f>
        <v>0</v>
      </c>
      <c r="D324" s="46">
        <f>'MALT3-2015A.XLS'!$I$391</f>
        <v>0</v>
      </c>
    </row>
    <row r="325" spans="1:4">
      <c r="A325" s="7" t="s">
        <v>402</v>
      </c>
      <c r="B325" s="85" t="s">
        <v>1061</v>
      </c>
      <c r="C325" s="46">
        <f>'MALT3-2015A.XLS'!$I$392</f>
        <v>0</v>
      </c>
      <c r="D325" s="46">
        <f>'MALT3-2015A.XLS'!$I$392</f>
        <v>0</v>
      </c>
    </row>
    <row r="326" spans="1:4">
      <c r="A326" s="7" t="s">
        <v>402</v>
      </c>
      <c r="B326" s="85" t="s">
        <v>1062</v>
      </c>
      <c r="C326" s="46">
        <f>'MALT3-2015A.XLS'!$I$393</f>
        <v>0</v>
      </c>
      <c r="D326" s="46">
        <f>'MALT3-2015A.XLS'!$I$393</f>
        <v>0</v>
      </c>
    </row>
    <row r="327" spans="1:4">
      <c r="A327" s="7" t="s">
        <v>402</v>
      </c>
      <c r="B327" s="85" t="s">
        <v>1063</v>
      </c>
      <c r="C327" s="46">
        <f>'MALT3-2015A.XLS'!$I$394</f>
        <v>0</v>
      </c>
      <c r="D327" s="46">
        <f>'MALT3-2015A.XLS'!$I$394</f>
        <v>0</v>
      </c>
    </row>
    <row r="328" spans="1:4">
      <c r="A328" s="7" t="s">
        <v>402</v>
      </c>
      <c r="B328" s="85" t="s">
        <v>1064</v>
      </c>
      <c r="C328" s="46">
        <f>'MALT3-2015A.XLS'!$I$395</f>
        <v>0</v>
      </c>
      <c r="D328" s="46">
        <f>'MALT3-2015A.XLS'!$I$395</f>
        <v>0</v>
      </c>
    </row>
    <row r="329" spans="1:4">
      <c r="B329" s="85"/>
    </row>
    <row r="330" spans="1:4">
      <c r="B330" s="85"/>
    </row>
    <row r="331" spans="1:4" ht="57" customHeight="1">
      <c r="B331" s="73" t="s">
        <v>1198</v>
      </c>
    </row>
    <row r="332" spans="1:4">
      <c r="B332" s="85" t="s">
        <v>659</v>
      </c>
      <c r="C332" s="46">
        <f>'MALT3-2015A.XLS'!$K$398</f>
        <v>0</v>
      </c>
      <c r="D332" s="46">
        <f>'MALT3-2015A.XLS'!$K$398</f>
        <v>0</v>
      </c>
    </row>
    <row r="333" spans="1:4">
      <c r="B333" s="85" t="s">
        <v>251</v>
      </c>
      <c r="C333" s="46">
        <f>'MALT3-2015A.XLS'!$K$399</f>
        <v>0</v>
      </c>
      <c r="D333" s="46">
        <f>'MALT3-2015A.XLS'!$K$399</f>
        <v>0</v>
      </c>
    </row>
    <row r="334" spans="1:4">
      <c r="B334" s="85" t="s">
        <v>252</v>
      </c>
      <c r="C334" s="46">
        <f>'MALT3-2015A.XLS'!$K$400</f>
        <v>0</v>
      </c>
      <c r="D334" s="46">
        <f>'MALT3-2015A.XLS'!$K$400</f>
        <v>0</v>
      </c>
    </row>
    <row r="335" spans="1:4">
      <c r="B335" s="85" t="s">
        <v>253</v>
      </c>
      <c r="C335" s="46">
        <f>'MALT3-2015A.XLS'!$K$401</f>
        <v>0</v>
      </c>
      <c r="D335" s="46">
        <f>'MALT3-2015A.XLS'!$K$401</f>
        <v>0</v>
      </c>
    </row>
    <row r="336" spans="1:4">
      <c r="B336" s="85" t="s">
        <v>424</v>
      </c>
      <c r="C336" s="46">
        <f>'MALT3-2015A.XLS'!$K$402</f>
        <v>0</v>
      </c>
      <c r="D336" s="46">
        <f>'MALT3-2015A.XLS'!$K$402</f>
        <v>0</v>
      </c>
    </row>
    <row r="337" spans="1:7">
      <c r="B337" s="85" t="s">
        <v>425</v>
      </c>
      <c r="C337" s="46">
        <f>'MALT3-2015A.XLS'!$K$403</f>
        <v>0</v>
      </c>
      <c r="D337" s="46">
        <f>'MALT3-2015A.XLS'!$K$403</f>
        <v>0</v>
      </c>
    </row>
    <row r="338" spans="1:7">
      <c r="B338" s="85" t="s">
        <v>654</v>
      </c>
      <c r="C338" s="46">
        <f>'MALT3-2015A.XLS'!$K$404</f>
        <v>0</v>
      </c>
      <c r="D338" s="46">
        <f>'MALT3-2015A.XLS'!$K$404</f>
        <v>0</v>
      </c>
    </row>
    <row r="339" spans="1:7">
      <c r="B339" s="85" t="s">
        <v>655</v>
      </c>
      <c r="C339" s="46">
        <f>'MALT3-2015A.XLS'!$K$405</f>
        <v>0</v>
      </c>
      <c r="D339" s="46">
        <f>'MALT3-2015A.XLS'!$K$405</f>
        <v>0</v>
      </c>
    </row>
    <row r="340" spans="1:7">
      <c r="B340" s="204" t="s">
        <v>367</v>
      </c>
      <c r="C340" s="46">
        <f>'MALT3-2015A.XLS'!K406</f>
        <v>0</v>
      </c>
      <c r="D340" s="46">
        <f>'MALT3-2015A.XLS'!$K$406</f>
        <v>0</v>
      </c>
    </row>
    <row r="341" spans="1:7">
      <c r="B341" s="62" t="s">
        <v>330</v>
      </c>
      <c r="C341" s="46">
        <f>'MALT3-2015A.XLS'!K407</f>
        <v>0</v>
      </c>
      <c r="D341" s="46">
        <f>'MALT3-2015A.XLS'!$K$407</f>
        <v>0</v>
      </c>
    </row>
    <row r="342" spans="1:7">
      <c r="B342" s="62" t="s">
        <v>331</v>
      </c>
      <c r="C342" s="46">
        <f>'MALT3-2015A.XLS'!K408</f>
        <v>0</v>
      </c>
      <c r="D342" s="46">
        <f>'MALT3-2015A.XLS'!$K$408</f>
        <v>0</v>
      </c>
    </row>
    <row r="343" spans="1:7">
      <c r="B343" s="62" t="s">
        <v>332</v>
      </c>
      <c r="C343" s="46">
        <f>'MALT3-2015A.XLS'!K409</f>
        <v>0</v>
      </c>
      <c r="D343" s="46">
        <f>'MALT3-2015A.XLS'!$K$409</f>
        <v>0</v>
      </c>
    </row>
    <row r="344" spans="1:7">
      <c r="B344" s="62" t="s">
        <v>333</v>
      </c>
      <c r="C344" s="46">
        <f>'MALT3-2015A.XLS'!K410</f>
        <v>0</v>
      </c>
      <c r="D344" s="46">
        <f>'MALT3-2015A.XLS'!$K$410</f>
        <v>0</v>
      </c>
    </row>
    <row r="345" spans="1:7">
      <c r="B345" s="85"/>
      <c r="E345" s="46"/>
      <c r="F345" s="46"/>
      <c r="G345" s="46"/>
    </row>
    <row r="346" spans="1:7">
      <c r="A346" s="7" t="s">
        <v>402</v>
      </c>
      <c r="B346" s="73" t="s">
        <v>1563</v>
      </c>
      <c r="E346" s="46"/>
      <c r="F346" s="46"/>
      <c r="G346" s="46"/>
    </row>
    <row r="347" spans="1:7">
      <c r="A347" s="7" t="s">
        <v>402</v>
      </c>
      <c r="B347" s="73" t="s">
        <v>1557</v>
      </c>
      <c r="E347" s="46"/>
      <c r="F347" s="46"/>
      <c r="G347" s="46"/>
    </row>
    <row r="348" spans="1:7">
      <c r="A348" s="7" t="s">
        <v>402</v>
      </c>
      <c r="B348" s="1405" t="s">
        <v>1562</v>
      </c>
      <c r="C348" s="46">
        <f>'MALT3-2015A.XLS'!G415</f>
        <v>0</v>
      </c>
      <c r="D348" s="49">
        <f>'MALT3-2015A.XLS'!$G$415</f>
        <v>0</v>
      </c>
      <c r="E348" s="1405"/>
      <c r="F348" s="1405"/>
    </row>
    <row r="349" spans="1:7">
      <c r="A349" s="7" t="s">
        <v>402</v>
      </c>
      <c r="B349" s="1405" t="s">
        <v>1558</v>
      </c>
      <c r="C349" s="46">
        <f>'MALT3-2015A.XLS'!G416</f>
        <v>0</v>
      </c>
      <c r="D349" s="49">
        <f>'MALT3-2015A.XLS'!$G$416</f>
        <v>0</v>
      </c>
      <c r="E349" s="1405"/>
      <c r="F349" s="1405"/>
    </row>
    <row r="350" spans="1:7">
      <c r="A350" s="7" t="s">
        <v>402</v>
      </c>
      <c r="B350" s="1405" t="s">
        <v>1559</v>
      </c>
      <c r="C350" s="46">
        <f>'MALT3-2015A.XLS'!G417</f>
        <v>0</v>
      </c>
      <c r="D350" s="49">
        <f>'MALT3-2015A.XLS'!$G$417</f>
        <v>0</v>
      </c>
      <c r="E350" s="1405"/>
      <c r="F350" s="1405"/>
    </row>
    <row r="351" spans="1:7">
      <c r="A351" s="7" t="s">
        <v>402</v>
      </c>
      <c r="B351" s="1405" t="s">
        <v>1561</v>
      </c>
      <c r="C351" s="46">
        <f>'MALT3-2015A.XLS'!G418</f>
        <v>0</v>
      </c>
      <c r="D351" s="49">
        <f>'MALT3-2015A.XLS'!$G$418</f>
        <v>0</v>
      </c>
      <c r="E351" s="1405"/>
      <c r="F351" s="1405"/>
    </row>
    <row r="352" spans="1:7">
      <c r="A352" s="7" t="s">
        <v>402</v>
      </c>
      <c r="B352" s="73" t="s">
        <v>1567</v>
      </c>
    </row>
    <row r="353" spans="1:13">
      <c r="A353" s="7" t="s">
        <v>402</v>
      </c>
      <c r="B353" s="1405" t="s">
        <v>1562</v>
      </c>
      <c r="C353" s="49">
        <f>'MALT3-2015A.XLS'!H415</f>
        <v>0</v>
      </c>
      <c r="D353" s="49">
        <f>'MALT3-2015A.XLS'!$H$415</f>
        <v>0</v>
      </c>
    </row>
    <row r="354" spans="1:13">
      <c r="A354" s="7" t="s">
        <v>402</v>
      </c>
      <c r="B354" s="1405" t="s">
        <v>1558</v>
      </c>
      <c r="C354" s="49">
        <f>'MALT3-2015A.XLS'!H416</f>
        <v>0</v>
      </c>
      <c r="D354" s="49">
        <f>'MALT3-2015A.XLS'!$H$416</f>
        <v>0</v>
      </c>
    </row>
    <row r="355" spans="1:13">
      <c r="A355" s="7" t="s">
        <v>402</v>
      </c>
      <c r="B355" s="1405" t="s">
        <v>1559</v>
      </c>
      <c r="C355" s="49">
        <f>'MALT3-2015A.XLS'!H417</f>
        <v>0</v>
      </c>
      <c r="D355" s="49">
        <f>'MALT3-2015A.XLS'!$H$417</f>
        <v>0</v>
      </c>
    </row>
    <row r="356" spans="1:13">
      <c r="A356" s="7" t="s">
        <v>402</v>
      </c>
      <c r="B356" s="1405" t="s">
        <v>1569</v>
      </c>
      <c r="C356" s="49">
        <f>'MALT3-2015A.XLS'!H418</f>
        <v>0</v>
      </c>
      <c r="D356" s="49">
        <f>'MALT3-2015A.XLS'!$H$418</f>
        <v>0</v>
      </c>
    </row>
    <row r="357" spans="1:13">
      <c r="A357" s="7" t="s">
        <v>402</v>
      </c>
      <c r="B357" s="85"/>
      <c r="C357" s="49"/>
      <c r="D357" s="49"/>
      <c r="E357" s="49"/>
    </row>
    <row r="358" spans="1:13">
      <c r="A358" s="7" t="s">
        <v>402</v>
      </c>
      <c r="B358" s="73" t="s">
        <v>1565</v>
      </c>
      <c r="C358" s="49"/>
      <c r="D358" s="49"/>
      <c r="E358" s="49"/>
      <c r="F358" s="108"/>
      <c r="G358" s="328"/>
    </row>
    <row r="359" spans="1:13">
      <c r="A359" s="7" t="s">
        <v>402</v>
      </c>
      <c r="B359" s="73" t="s">
        <v>1557</v>
      </c>
      <c r="C359" s="49"/>
      <c r="D359" s="49"/>
      <c r="E359" s="49"/>
      <c r="F359" s="108"/>
      <c r="G359" s="328"/>
    </row>
    <row r="360" spans="1:13">
      <c r="A360" s="7" t="s">
        <v>402</v>
      </c>
      <c r="B360" s="1405" t="s">
        <v>1560</v>
      </c>
      <c r="C360" s="49">
        <f>'MALT3-2015A.XLS'!G422</f>
        <v>0</v>
      </c>
      <c r="D360" s="49">
        <f>'MALT3-2015A.XLS'!$G$422</f>
        <v>0</v>
      </c>
      <c r="E360" s="49"/>
      <c r="F360" s="1406"/>
      <c r="G360" s="328"/>
    </row>
    <row r="361" spans="1:13">
      <c r="A361" s="7" t="s">
        <v>402</v>
      </c>
      <c r="B361" s="73" t="s">
        <v>1567</v>
      </c>
      <c r="C361" s="49"/>
      <c r="D361" s="49"/>
      <c r="E361" s="49"/>
      <c r="F361" s="71"/>
      <c r="G361" s="328"/>
    </row>
    <row r="362" spans="1:13">
      <c r="A362" s="7" t="s">
        <v>402</v>
      </c>
      <c r="B362" s="1405" t="s">
        <v>1560</v>
      </c>
      <c r="C362" s="49">
        <f>'MALT3-2015A.XLS'!H422</f>
        <v>0</v>
      </c>
      <c r="D362" s="49">
        <f>'MALT3-2015A.XLS'!$H$422</f>
        <v>0</v>
      </c>
      <c r="E362" s="49"/>
      <c r="F362" s="71"/>
      <c r="G362" s="328"/>
    </row>
    <row r="363" spans="1:13">
      <c r="B363" s="85"/>
      <c r="C363" s="49"/>
      <c r="D363" s="49"/>
      <c r="E363" s="49"/>
      <c r="F363" s="71"/>
      <c r="G363" s="328"/>
    </row>
    <row r="364" spans="1:13">
      <c r="B364" s="85"/>
      <c r="C364" s="49"/>
      <c r="D364" s="49"/>
      <c r="E364" s="49"/>
      <c r="F364" s="71"/>
      <c r="G364" s="328"/>
    </row>
    <row r="365" spans="1:13">
      <c r="B365" s="85" t="s">
        <v>167</v>
      </c>
      <c r="C365" s="49"/>
      <c r="D365" s="49"/>
      <c r="E365" s="49"/>
      <c r="F365" s="71"/>
      <c r="G365" s="328"/>
    </row>
    <row r="366" spans="1:13">
      <c r="B366" s="85"/>
      <c r="C366" s="72"/>
      <c r="D366" s="72"/>
      <c r="E366" s="71"/>
      <c r="F366" s="71"/>
      <c r="G366" s="328"/>
    </row>
    <row r="367" spans="1:13">
      <c r="B367" s="85"/>
      <c r="C367" s="72"/>
      <c r="D367" s="72"/>
      <c r="E367" s="71"/>
      <c r="F367" s="71"/>
      <c r="G367" s="328"/>
    </row>
    <row r="368" spans="1:13">
      <c r="B368" s="85"/>
      <c r="M368" s="7" t="s">
        <v>167</v>
      </c>
    </row>
    <row r="369" spans="1:10">
      <c r="B369" s="85"/>
    </row>
    <row r="370" spans="1:10">
      <c r="B370" s="85"/>
    </row>
    <row r="371" spans="1:10" ht="18.75">
      <c r="B371" s="84" t="s">
        <v>852</v>
      </c>
    </row>
    <row r="372" spans="1:10">
      <c r="B372" s="85"/>
    </row>
    <row r="374" spans="1:10">
      <c r="B374" s="73" t="s">
        <v>887</v>
      </c>
      <c r="C374" s="49"/>
      <c r="D374" s="49"/>
    </row>
    <row r="375" spans="1:10">
      <c r="A375" s="7" t="s">
        <v>402</v>
      </c>
      <c r="B375" s="89" t="s">
        <v>374</v>
      </c>
      <c r="C375" s="49" t="s">
        <v>601</v>
      </c>
      <c r="D375" s="49" t="s">
        <v>601</v>
      </c>
    </row>
    <row r="376" spans="1:10">
      <c r="A376" s="7" t="s">
        <v>402</v>
      </c>
      <c r="B376" s="91" t="s">
        <v>72</v>
      </c>
      <c r="C376" s="49">
        <f>'MALT3-2015A.XLS'!$E$434</f>
        <v>0</v>
      </c>
      <c r="D376" s="49">
        <f>'MALT3-2015A.XLS'!$E$434</f>
        <v>0</v>
      </c>
    </row>
    <row r="377" spans="1:10">
      <c r="A377" s="7" t="s">
        <v>402</v>
      </c>
      <c r="B377" s="91" t="s">
        <v>71</v>
      </c>
      <c r="C377" s="49">
        <f>'MALT3-2015A.XLS'!$E$435</f>
        <v>0</v>
      </c>
      <c r="D377" s="49">
        <f>'MALT3-2015A.XLS'!$E$435</f>
        <v>0</v>
      </c>
    </row>
    <row r="378" spans="1:10" s="2" customFormat="1">
      <c r="A378" s="7" t="s">
        <v>402</v>
      </c>
      <c r="B378" s="86" t="s">
        <v>602</v>
      </c>
      <c r="C378" s="79">
        <f>'MALT3-2015A.XLS'!$E$436</f>
        <v>0</v>
      </c>
      <c r="D378" s="79">
        <f>'MALT3-2015A.XLS'!$E$436</f>
        <v>0</v>
      </c>
      <c r="G378" s="329"/>
      <c r="J378" s="7"/>
    </row>
    <row r="379" spans="1:10" s="2" customFormat="1">
      <c r="A379" s="2" t="s">
        <v>402</v>
      </c>
      <c r="B379" s="68"/>
      <c r="C379" s="49"/>
      <c r="D379" s="49"/>
      <c r="G379" s="329"/>
      <c r="J379" s="7"/>
    </row>
    <row r="380" spans="1:10" s="2" customFormat="1" ht="25.5">
      <c r="A380" s="2" t="s">
        <v>402</v>
      </c>
      <c r="B380" s="67" t="s">
        <v>886</v>
      </c>
      <c r="C380" s="58"/>
      <c r="D380" s="58"/>
      <c r="G380" s="329"/>
      <c r="J380" s="7"/>
    </row>
    <row r="381" spans="1:10" s="2" customFormat="1">
      <c r="A381" s="2" t="s">
        <v>402</v>
      </c>
      <c r="B381" s="102" t="s">
        <v>666</v>
      </c>
      <c r="C381" s="58" t="s">
        <v>601</v>
      </c>
      <c r="D381" s="58" t="s">
        <v>601</v>
      </c>
      <c r="G381" s="329"/>
      <c r="J381" s="7"/>
    </row>
    <row r="382" spans="1:10" s="2" customFormat="1">
      <c r="A382" s="2" t="s">
        <v>402</v>
      </c>
      <c r="B382" s="90" t="str">
        <f>CONCATENATE("0 år - født ",'MALT3-2015A.XLS'!$B$18,":")</f>
        <v>0 år - født 2015:</v>
      </c>
      <c r="C382" s="58" t="s">
        <v>601</v>
      </c>
      <c r="D382" s="58" t="s">
        <v>601</v>
      </c>
      <c r="G382" s="329"/>
      <c r="J382" s="7"/>
    </row>
    <row r="383" spans="1:10" s="2" customFormat="1">
      <c r="A383" s="2" t="s">
        <v>402</v>
      </c>
      <c r="B383" s="97" t="s">
        <v>1122</v>
      </c>
      <c r="C383" s="58">
        <f>'MALT3-2015A.XLS'!$C$441</f>
        <v>0</v>
      </c>
      <c r="D383" s="58">
        <f>'MALT3-2015A.XLS'!$C$441</f>
        <v>0</v>
      </c>
      <c r="G383" s="329"/>
      <c r="J383" s="7"/>
    </row>
    <row r="384" spans="1:10" s="2" customFormat="1">
      <c r="A384" s="2" t="s">
        <v>402</v>
      </c>
      <c r="B384" s="97" t="s">
        <v>1123</v>
      </c>
      <c r="C384" s="58">
        <f>'MALT3-2015A.XLS'!$C$442</f>
        <v>0</v>
      </c>
      <c r="D384" s="58">
        <f>'MALT3-2015A.XLS'!$C$442</f>
        <v>0</v>
      </c>
      <c r="G384" s="329"/>
      <c r="J384" s="7"/>
    </row>
    <row r="385" spans="1:10" s="2" customFormat="1">
      <c r="A385" s="2" t="s">
        <v>402</v>
      </c>
      <c r="B385" s="97" t="s">
        <v>1124</v>
      </c>
      <c r="C385" s="58">
        <f>'MALT3-2015A.XLS'!$C$443</f>
        <v>0</v>
      </c>
      <c r="D385" s="58">
        <f>'MALT3-2015A.XLS'!$C$443</f>
        <v>0</v>
      </c>
      <c r="G385" s="329"/>
      <c r="J385" s="7"/>
    </row>
    <row r="386" spans="1:10" s="2" customFormat="1">
      <c r="A386" s="2" t="s">
        <v>402</v>
      </c>
      <c r="B386" s="97" t="s">
        <v>1125</v>
      </c>
      <c r="C386" s="58">
        <f>'MALT3-2015A.XLS'!$C$444</f>
        <v>0</v>
      </c>
      <c r="D386" s="58">
        <f>'MALT3-2015A.XLS'!$C$444</f>
        <v>0</v>
      </c>
      <c r="G386" s="329"/>
      <c r="J386" s="7"/>
    </row>
    <row r="387" spans="1:10" s="2" customFormat="1">
      <c r="A387" s="2" t="s">
        <v>402</v>
      </c>
      <c r="B387" s="97" t="s">
        <v>1126</v>
      </c>
      <c r="C387" s="58">
        <f>'MALT3-2015A.XLS'!$C$445</f>
        <v>0</v>
      </c>
      <c r="D387" s="58">
        <f>'MALT3-2015A.XLS'!$C$445</f>
        <v>0</v>
      </c>
      <c r="G387" s="329"/>
      <c r="J387" s="7"/>
    </row>
    <row r="388" spans="1:10" s="2" customFormat="1">
      <c r="A388" s="2" t="s">
        <v>402</v>
      </c>
      <c r="B388" s="97" t="s">
        <v>1127</v>
      </c>
      <c r="C388" s="58">
        <f>'MALT3-2015A.XLS'!$C$446</f>
        <v>0</v>
      </c>
      <c r="D388" s="58">
        <f>'MALT3-2015A.XLS'!$C$446</f>
        <v>0</v>
      </c>
      <c r="G388" s="329"/>
      <c r="J388" s="7"/>
    </row>
    <row r="389" spans="1:10" s="2" customFormat="1">
      <c r="A389" s="2" t="s">
        <v>402</v>
      </c>
      <c r="B389" s="97" t="s">
        <v>1128</v>
      </c>
      <c r="C389" s="58">
        <f>'MALT3-2015A.XLS'!$C$447</f>
        <v>0</v>
      </c>
      <c r="D389" s="58">
        <f>'MALT3-2015A.XLS'!$C$447</f>
        <v>0</v>
      </c>
      <c r="G389" s="329"/>
      <c r="J389" s="7"/>
    </row>
    <row r="390" spans="1:10" s="2" customFormat="1">
      <c r="A390" s="2" t="s">
        <v>402</v>
      </c>
      <c r="B390" s="97" t="s">
        <v>1129</v>
      </c>
      <c r="C390" s="58">
        <f>'MALT3-2015A.XLS'!$C$448</f>
        <v>0</v>
      </c>
      <c r="D390" s="58">
        <f>'MALT3-2015A.XLS'!$C$448</f>
        <v>0</v>
      </c>
      <c r="G390" s="329"/>
      <c r="J390" s="7"/>
    </row>
    <row r="391" spans="1:10" s="2" customFormat="1">
      <c r="A391" s="2" t="s">
        <v>402</v>
      </c>
      <c r="B391" s="97" t="s">
        <v>1130</v>
      </c>
      <c r="C391" s="58">
        <f>'MALT3-2015A.XLS'!$C$449</f>
        <v>0</v>
      </c>
      <c r="D391" s="58">
        <f>'MALT3-2015A.XLS'!$C$449</f>
        <v>0</v>
      </c>
      <c r="G391" s="329"/>
      <c r="J391" s="7"/>
    </row>
    <row r="392" spans="1:10" s="2" customFormat="1">
      <c r="A392" s="2" t="s">
        <v>402</v>
      </c>
      <c r="B392" s="97" t="s">
        <v>1131</v>
      </c>
      <c r="C392" s="58">
        <f>'MALT3-2015A.XLS'!$C$450</f>
        <v>0</v>
      </c>
      <c r="D392" s="58">
        <f>'MALT3-2015A.XLS'!$C$450</f>
        <v>0</v>
      </c>
      <c r="G392" s="329"/>
      <c r="J392" s="7"/>
    </row>
    <row r="393" spans="1:10" s="2" customFormat="1">
      <c r="A393" s="2" t="s">
        <v>402</v>
      </c>
      <c r="B393" s="97" t="s">
        <v>1132</v>
      </c>
      <c r="C393" s="58">
        <f>'MALT3-2015A.XLS'!$C$451</f>
        <v>0</v>
      </c>
      <c r="D393" s="58">
        <f>'MALT3-2015A.XLS'!$C$451</f>
        <v>0</v>
      </c>
      <c r="G393" s="329"/>
      <c r="J393" s="7"/>
    </row>
    <row r="394" spans="1:10" s="2" customFormat="1">
      <c r="A394" s="2" t="s">
        <v>402</v>
      </c>
      <c r="B394" s="97" t="s">
        <v>1133</v>
      </c>
      <c r="C394" s="58">
        <f>'MALT3-2015A.XLS'!$C$452</f>
        <v>0</v>
      </c>
      <c r="D394" s="58">
        <f>'MALT3-2015A.XLS'!$C$452</f>
        <v>0</v>
      </c>
      <c r="G394" s="329"/>
      <c r="J394" s="7"/>
    </row>
    <row r="395" spans="1:10" s="2" customFormat="1">
      <c r="A395" s="2" t="s">
        <v>402</v>
      </c>
      <c r="B395" s="97" t="s">
        <v>1134</v>
      </c>
      <c r="C395" s="58">
        <f>'MALT3-2015A.XLS'!$C$453</f>
        <v>0</v>
      </c>
      <c r="D395" s="58">
        <f>'MALT3-2015A.XLS'!$C$453</f>
        <v>0</v>
      </c>
      <c r="G395" s="329"/>
      <c r="J395" s="7"/>
    </row>
    <row r="396" spans="1:10" s="2" customFormat="1">
      <c r="A396" s="2" t="s">
        <v>402</v>
      </c>
      <c r="B396" s="97" t="s">
        <v>848</v>
      </c>
      <c r="C396" s="58">
        <f>'MALT3-2015A.XLS'!$C$454</f>
        <v>0</v>
      </c>
      <c r="D396" s="58">
        <f>'MALT3-2015A.XLS'!$C$454</f>
        <v>0</v>
      </c>
      <c r="G396" s="329"/>
      <c r="J396" s="7"/>
    </row>
    <row r="397" spans="1:10" s="2" customFormat="1">
      <c r="A397" s="2" t="s">
        <v>402</v>
      </c>
      <c r="B397" s="97" t="s">
        <v>849</v>
      </c>
      <c r="C397" s="58">
        <f>'MALT3-2015A.XLS'!$C$455</f>
        <v>0</v>
      </c>
      <c r="D397" s="58">
        <f>'MALT3-2015A.XLS'!$C$455</f>
        <v>0</v>
      </c>
      <c r="G397" s="329"/>
      <c r="J397" s="7"/>
    </row>
    <row r="398" spans="1:10" s="2" customFormat="1">
      <c r="A398" s="2" t="s">
        <v>402</v>
      </c>
      <c r="B398" s="97" t="s">
        <v>692</v>
      </c>
      <c r="C398" s="58">
        <f>'MALT3-2015A.XLS'!$C$456</f>
        <v>0</v>
      </c>
      <c r="D398" s="58">
        <f>'MALT3-2015A.XLS'!$C$456</f>
        <v>0</v>
      </c>
      <c r="G398" s="329"/>
      <c r="J398" s="7"/>
    </row>
    <row r="399" spans="1:10" s="2" customFormat="1">
      <c r="A399" s="2" t="s">
        <v>402</v>
      </c>
      <c r="B399" s="98" t="s">
        <v>446</v>
      </c>
      <c r="C399" s="81">
        <f>'MALT3-2015A.XLS'!$C$457</f>
        <v>0</v>
      </c>
      <c r="D399" s="81">
        <f>'MALT3-2015A.XLS'!$C$457</f>
        <v>0</v>
      </c>
      <c r="G399" s="329"/>
      <c r="J399" s="7"/>
    </row>
    <row r="400" spans="1:10" s="2" customFormat="1">
      <c r="A400" s="2" t="s">
        <v>402</v>
      </c>
      <c r="B400" s="90" t="str">
        <f>CONCATENATE("1- 2 år - født ",'MALT3-2015A.XLS'!$B$18-2,"-",'MALT3-2015A.XLS'!$B$18-1,":")</f>
        <v>1- 2 år - født 2013-2014:</v>
      </c>
      <c r="C400" s="58" t="s">
        <v>601</v>
      </c>
      <c r="D400" s="58" t="s">
        <v>601</v>
      </c>
      <c r="G400" s="329"/>
      <c r="J400" s="7"/>
    </row>
    <row r="401" spans="1:10" s="2" customFormat="1">
      <c r="A401" s="2" t="s">
        <v>402</v>
      </c>
      <c r="B401" s="97" t="s">
        <v>1122</v>
      </c>
      <c r="C401" s="58">
        <f>'MALT3-2015A.XLS'!$D$441</f>
        <v>0</v>
      </c>
      <c r="D401" s="58">
        <f>'MALT3-2015A.XLS'!$D$441</f>
        <v>0</v>
      </c>
      <c r="G401" s="329"/>
      <c r="J401" s="7"/>
    </row>
    <row r="402" spans="1:10" s="2" customFormat="1">
      <c r="A402" s="2" t="s">
        <v>402</v>
      </c>
      <c r="B402" s="97" t="s">
        <v>1123</v>
      </c>
      <c r="C402" s="58">
        <f>'MALT3-2015A.XLS'!$D$442</f>
        <v>0</v>
      </c>
      <c r="D402" s="58">
        <f>'MALT3-2015A.XLS'!$D$442</f>
        <v>0</v>
      </c>
      <c r="G402" s="329"/>
      <c r="J402" s="7"/>
    </row>
    <row r="403" spans="1:10" s="2" customFormat="1">
      <c r="A403" s="2" t="s">
        <v>402</v>
      </c>
      <c r="B403" s="97" t="s">
        <v>1124</v>
      </c>
      <c r="C403" s="58">
        <f>'MALT3-2015A.XLS'!$D$443</f>
        <v>0</v>
      </c>
      <c r="D403" s="58">
        <f>'MALT3-2015A.XLS'!$D$443</f>
        <v>0</v>
      </c>
      <c r="G403" s="329"/>
      <c r="J403" s="7"/>
    </row>
    <row r="404" spans="1:10" s="2" customFormat="1">
      <c r="A404" s="2" t="s">
        <v>402</v>
      </c>
      <c r="B404" s="97" t="s">
        <v>1125</v>
      </c>
      <c r="C404" s="58">
        <f>'MALT3-2015A.XLS'!$D$444</f>
        <v>0</v>
      </c>
      <c r="D404" s="58">
        <f>'MALT3-2015A.XLS'!$D$444</f>
        <v>0</v>
      </c>
      <c r="G404" s="329"/>
      <c r="J404" s="7"/>
    </row>
    <row r="405" spans="1:10" s="2" customFormat="1">
      <c r="A405" s="2" t="s">
        <v>402</v>
      </c>
      <c r="B405" s="97" t="s">
        <v>1126</v>
      </c>
      <c r="C405" s="58">
        <f>'MALT3-2015A.XLS'!$D$445</f>
        <v>0</v>
      </c>
      <c r="D405" s="58">
        <f>'MALT3-2015A.XLS'!$D$445</f>
        <v>0</v>
      </c>
      <c r="G405" s="329"/>
      <c r="J405" s="7"/>
    </row>
    <row r="406" spans="1:10" s="2" customFormat="1">
      <c r="A406" s="2" t="s">
        <v>402</v>
      </c>
      <c r="B406" s="97" t="s">
        <v>1127</v>
      </c>
      <c r="C406" s="58">
        <f>'MALT3-2015A.XLS'!$D$446</f>
        <v>0</v>
      </c>
      <c r="D406" s="58">
        <f>'MALT3-2015A.XLS'!$D$446</f>
        <v>0</v>
      </c>
      <c r="G406" s="329"/>
      <c r="J406" s="7"/>
    </row>
    <row r="407" spans="1:10" s="2" customFormat="1">
      <c r="A407" s="2" t="s">
        <v>402</v>
      </c>
      <c r="B407" s="97" t="s">
        <v>1128</v>
      </c>
      <c r="C407" s="58">
        <f>'MALT3-2015A.XLS'!$D$447</f>
        <v>0</v>
      </c>
      <c r="D407" s="58">
        <f>'MALT3-2015A.XLS'!$D$447</f>
        <v>0</v>
      </c>
      <c r="G407" s="329"/>
      <c r="J407" s="7"/>
    </row>
    <row r="408" spans="1:10" s="2" customFormat="1">
      <c r="A408" s="2" t="s">
        <v>402</v>
      </c>
      <c r="B408" s="97" t="s">
        <v>1129</v>
      </c>
      <c r="C408" s="58">
        <f>'MALT3-2015A.XLS'!$D$448</f>
        <v>0</v>
      </c>
      <c r="D408" s="58">
        <f>'MALT3-2015A.XLS'!$D$448</f>
        <v>0</v>
      </c>
      <c r="G408" s="329"/>
      <c r="J408" s="7"/>
    </row>
    <row r="409" spans="1:10" s="2" customFormat="1">
      <c r="A409" s="2" t="s">
        <v>402</v>
      </c>
      <c r="B409" s="97" t="s">
        <v>1130</v>
      </c>
      <c r="C409" s="58">
        <f>'MALT3-2015A.XLS'!$D$449</f>
        <v>0</v>
      </c>
      <c r="D409" s="58">
        <f>'MALT3-2015A.XLS'!$D$449</f>
        <v>0</v>
      </c>
      <c r="G409" s="329"/>
      <c r="J409" s="7"/>
    </row>
    <row r="410" spans="1:10" s="2" customFormat="1">
      <c r="A410" s="2" t="s">
        <v>402</v>
      </c>
      <c r="B410" s="97" t="s">
        <v>1131</v>
      </c>
      <c r="C410" s="58">
        <f>'MALT3-2015A.XLS'!$D$450</f>
        <v>0</v>
      </c>
      <c r="D410" s="58">
        <f>'MALT3-2015A.XLS'!$D$450</f>
        <v>0</v>
      </c>
      <c r="G410" s="329"/>
      <c r="J410" s="7"/>
    </row>
    <row r="411" spans="1:10" s="2" customFormat="1">
      <c r="A411" s="2" t="s">
        <v>402</v>
      </c>
      <c r="B411" s="97" t="s">
        <v>1132</v>
      </c>
      <c r="C411" s="58">
        <f>'MALT3-2015A.XLS'!$D$451</f>
        <v>0</v>
      </c>
      <c r="D411" s="58">
        <f>'MALT3-2015A.XLS'!$D$451</f>
        <v>0</v>
      </c>
      <c r="G411" s="329"/>
      <c r="J411" s="7"/>
    </row>
    <row r="412" spans="1:10" s="2" customFormat="1">
      <c r="A412" s="2" t="s">
        <v>402</v>
      </c>
      <c r="B412" s="97" t="s">
        <v>1133</v>
      </c>
      <c r="C412" s="58">
        <f>'MALT3-2015A.XLS'!$D$452</f>
        <v>0</v>
      </c>
      <c r="D412" s="58">
        <f>'MALT3-2015A.XLS'!$D$452</f>
        <v>0</v>
      </c>
      <c r="G412" s="329"/>
      <c r="J412" s="7"/>
    </row>
    <row r="413" spans="1:10" s="2" customFormat="1">
      <c r="A413" s="2" t="s">
        <v>402</v>
      </c>
      <c r="B413" s="97" t="s">
        <v>1134</v>
      </c>
      <c r="C413" s="58">
        <f>'MALT3-2015A.XLS'!$D$453</f>
        <v>0</v>
      </c>
      <c r="D413" s="58">
        <f>'MALT3-2015A.XLS'!$D$453</f>
        <v>0</v>
      </c>
      <c r="G413" s="329"/>
      <c r="J413" s="7"/>
    </row>
    <row r="414" spans="1:10" s="2" customFormat="1">
      <c r="A414" s="2" t="s">
        <v>402</v>
      </c>
      <c r="B414" s="97" t="s">
        <v>848</v>
      </c>
      <c r="C414" s="58">
        <f>'MALT3-2015A.XLS'!$D$454</f>
        <v>0</v>
      </c>
      <c r="D414" s="58">
        <f>'MALT3-2015A.XLS'!$D$454</f>
        <v>0</v>
      </c>
      <c r="G414" s="329"/>
      <c r="J414" s="7"/>
    </row>
    <row r="415" spans="1:10" s="2" customFormat="1">
      <c r="A415" s="2" t="s">
        <v>402</v>
      </c>
      <c r="B415" s="97" t="s">
        <v>849</v>
      </c>
      <c r="C415" s="58">
        <f>'MALT3-2015A.XLS'!$D$455</f>
        <v>0</v>
      </c>
      <c r="D415" s="58">
        <f>'MALT3-2015A.XLS'!$D$455</f>
        <v>0</v>
      </c>
      <c r="G415" s="329"/>
      <c r="J415" s="7"/>
    </row>
    <row r="416" spans="1:10" s="2" customFormat="1">
      <c r="A416" s="2" t="s">
        <v>402</v>
      </c>
      <c r="B416" s="97" t="s">
        <v>692</v>
      </c>
      <c r="C416" s="58">
        <f>'MALT3-2015A.XLS'!$D$456</f>
        <v>0</v>
      </c>
      <c r="D416" s="58">
        <f>'MALT3-2015A.XLS'!$D$456</f>
        <v>0</v>
      </c>
      <c r="G416" s="329"/>
      <c r="J416" s="7"/>
    </row>
    <row r="417" spans="1:10" s="2" customFormat="1">
      <c r="A417" s="2" t="s">
        <v>402</v>
      </c>
      <c r="B417" s="96" t="s">
        <v>447</v>
      </c>
      <c r="C417" s="82">
        <f>'MALT3-2015A.XLS'!$D$457</f>
        <v>0</v>
      </c>
      <c r="D417" s="82">
        <f>'MALT3-2015A.XLS'!$D$457</f>
        <v>0</v>
      </c>
      <c r="G417" s="329"/>
      <c r="J417" s="7"/>
    </row>
    <row r="418" spans="1:10" s="2" customFormat="1">
      <c r="A418" s="2" t="s">
        <v>402</v>
      </c>
      <c r="B418" s="90" t="str">
        <f>CONCATENATE("3- 5 år - født ",'MALT3-2015A.XLS'!$B$18-5,"-",'MALT3-2015A.XLS'!$B$18-3,":")</f>
        <v>3- 5 år - født 2010-2012:</v>
      </c>
      <c r="C418" s="58" t="s">
        <v>601</v>
      </c>
      <c r="D418" s="58" t="s">
        <v>601</v>
      </c>
      <c r="G418" s="329"/>
    </row>
    <row r="419" spans="1:10" s="2" customFormat="1">
      <c r="A419" s="2" t="s">
        <v>402</v>
      </c>
      <c r="B419" s="97" t="s">
        <v>1122</v>
      </c>
      <c r="C419" s="58">
        <f>'MALT3-2015A.XLS'!$E$441</f>
        <v>0</v>
      </c>
      <c r="D419" s="58">
        <f>'MALT3-2015A.XLS'!$E$441</f>
        <v>0</v>
      </c>
      <c r="G419" s="329"/>
    </row>
    <row r="420" spans="1:10" s="2" customFormat="1">
      <c r="A420" s="2" t="s">
        <v>402</v>
      </c>
      <c r="B420" s="97" t="s">
        <v>1123</v>
      </c>
      <c r="C420" s="58">
        <f>'MALT3-2015A.XLS'!$E$442</f>
        <v>0</v>
      </c>
      <c r="D420" s="58">
        <f>'MALT3-2015A.XLS'!$E$442</f>
        <v>0</v>
      </c>
      <c r="G420" s="329"/>
    </row>
    <row r="421" spans="1:10" s="2" customFormat="1">
      <c r="A421" s="2" t="s">
        <v>402</v>
      </c>
      <c r="B421" s="97" t="s">
        <v>1124</v>
      </c>
      <c r="C421" s="58">
        <f>'MALT3-2015A.XLS'!$E$443</f>
        <v>0</v>
      </c>
      <c r="D421" s="58">
        <f>'MALT3-2015A.XLS'!$E$443</f>
        <v>0</v>
      </c>
      <c r="G421" s="329"/>
    </row>
    <row r="422" spans="1:10" s="2" customFormat="1">
      <c r="A422" s="2" t="s">
        <v>402</v>
      </c>
      <c r="B422" s="97" t="s">
        <v>1125</v>
      </c>
      <c r="C422" s="58">
        <f>'MALT3-2015A.XLS'!$E$444</f>
        <v>0</v>
      </c>
      <c r="D422" s="58">
        <f>'MALT3-2015A.XLS'!$E$444</f>
        <v>0</v>
      </c>
      <c r="G422" s="329"/>
    </row>
    <row r="423" spans="1:10" s="2" customFormat="1">
      <c r="A423" s="2" t="s">
        <v>402</v>
      </c>
      <c r="B423" s="97" t="s">
        <v>1126</v>
      </c>
      <c r="C423" s="58">
        <f>'MALT3-2015A.XLS'!$E$445</f>
        <v>0</v>
      </c>
      <c r="D423" s="58">
        <f>'MALT3-2015A.XLS'!$E$445</f>
        <v>0</v>
      </c>
      <c r="G423" s="329"/>
    </row>
    <row r="424" spans="1:10" s="2" customFormat="1">
      <c r="A424" s="2" t="s">
        <v>402</v>
      </c>
      <c r="B424" s="97" t="s">
        <v>1127</v>
      </c>
      <c r="C424" s="58">
        <f>'MALT3-2015A.XLS'!$E$446</f>
        <v>0</v>
      </c>
      <c r="D424" s="58">
        <f>'MALT3-2015A.XLS'!$E$446</f>
        <v>0</v>
      </c>
      <c r="G424" s="329"/>
    </row>
    <row r="425" spans="1:10" s="2" customFormat="1">
      <c r="A425" s="2" t="s">
        <v>402</v>
      </c>
      <c r="B425" s="97" t="s">
        <v>1128</v>
      </c>
      <c r="C425" s="58">
        <f>'MALT3-2015A.XLS'!$E$447</f>
        <v>0</v>
      </c>
      <c r="D425" s="58">
        <f>'MALT3-2015A.XLS'!$E$447</f>
        <v>0</v>
      </c>
      <c r="G425" s="329"/>
    </row>
    <row r="426" spans="1:10" s="2" customFormat="1">
      <c r="A426" s="2" t="s">
        <v>402</v>
      </c>
      <c r="B426" s="97" t="s">
        <v>1129</v>
      </c>
      <c r="C426" s="58">
        <f>'MALT3-2015A.XLS'!$E$448</f>
        <v>0</v>
      </c>
      <c r="D426" s="58">
        <f>'MALT3-2015A.XLS'!$E$448</f>
        <v>0</v>
      </c>
      <c r="G426" s="329"/>
    </row>
    <row r="427" spans="1:10" s="2" customFormat="1">
      <c r="A427" s="2" t="s">
        <v>402</v>
      </c>
      <c r="B427" s="97" t="s">
        <v>1130</v>
      </c>
      <c r="C427" s="58">
        <f>'MALT3-2015A.XLS'!$E$449</f>
        <v>0</v>
      </c>
      <c r="D427" s="58">
        <f>'MALT3-2015A.XLS'!$E$449</f>
        <v>0</v>
      </c>
      <c r="G427" s="329"/>
    </row>
    <row r="428" spans="1:10" s="2" customFormat="1">
      <c r="A428" s="2" t="s">
        <v>402</v>
      </c>
      <c r="B428" s="97" t="s">
        <v>1131</v>
      </c>
      <c r="C428" s="58">
        <f>'MALT3-2015A.XLS'!$E$450</f>
        <v>0</v>
      </c>
      <c r="D428" s="58">
        <f>'MALT3-2015A.XLS'!$E$450</f>
        <v>0</v>
      </c>
      <c r="G428" s="329"/>
    </row>
    <row r="429" spans="1:10" s="2" customFormat="1">
      <c r="A429" s="2" t="s">
        <v>402</v>
      </c>
      <c r="B429" s="97" t="s">
        <v>1132</v>
      </c>
      <c r="C429" s="58">
        <f>'MALT3-2015A.XLS'!$E$451</f>
        <v>0</v>
      </c>
      <c r="D429" s="58">
        <f>'MALT3-2015A.XLS'!$E$451</f>
        <v>0</v>
      </c>
      <c r="G429" s="329"/>
    </row>
    <row r="430" spans="1:10" s="2" customFormat="1">
      <c r="A430" s="2" t="s">
        <v>402</v>
      </c>
      <c r="B430" s="97" t="s">
        <v>1133</v>
      </c>
      <c r="C430" s="58">
        <f>'MALT3-2015A.XLS'!$E$452</f>
        <v>0</v>
      </c>
      <c r="D430" s="58">
        <f>'MALT3-2015A.XLS'!$E$452</f>
        <v>0</v>
      </c>
      <c r="G430" s="329"/>
    </row>
    <row r="431" spans="1:10" s="2" customFormat="1">
      <c r="A431" s="2" t="s">
        <v>402</v>
      </c>
      <c r="B431" s="97" t="s">
        <v>1134</v>
      </c>
      <c r="C431" s="58">
        <f>'MALT3-2015A.XLS'!$E$453</f>
        <v>0</v>
      </c>
      <c r="D431" s="58">
        <f>'MALT3-2015A.XLS'!$E$453</f>
        <v>0</v>
      </c>
      <c r="G431" s="329"/>
    </row>
    <row r="432" spans="1:10" s="2" customFormat="1">
      <c r="A432" s="2" t="s">
        <v>402</v>
      </c>
      <c r="B432" s="97" t="s">
        <v>848</v>
      </c>
      <c r="C432" s="58">
        <f>'MALT3-2015A.XLS'!$E$454</f>
        <v>0</v>
      </c>
      <c r="D432" s="58">
        <f>'MALT3-2015A.XLS'!$E$454</f>
        <v>0</v>
      </c>
      <c r="G432" s="329"/>
    </row>
    <row r="433" spans="1:7" s="2" customFormat="1">
      <c r="A433" s="2" t="s">
        <v>402</v>
      </c>
      <c r="B433" s="97" t="s">
        <v>849</v>
      </c>
      <c r="C433" s="58">
        <f>'MALT3-2015A.XLS'!$E$455</f>
        <v>0</v>
      </c>
      <c r="D433" s="58">
        <f>'MALT3-2015A.XLS'!$E$455</f>
        <v>0</v>
      </c>
      <c r="G433" s="329"/>
    </row>
    <row r="434" spans="1:7" s="2" customFormat="1">
      <c r="A434" s="2" t="s">
        <v>402</v>
      </c>
      <c r="B434" s="97" t="s">
        <v>692</v>
      </c>
      <c r="C434" s="58">
        <f>'MALT3-2015A.XLS'!$E$456</f>
        <v>0</v>
      </c>
      <c r="D434" s="58">
        <f>'MALT3-2015A.XLS'!$E$456</f>
        <v>0</v>
      </c>
      <c r="G434" s="329"/>
    </row>
    <row r="435" spans="1:7" s="2" customFormat="1">
      <c r="A435" s="2" t="s">
        <v>402</v>
      </c>
      <c r="B435" s="96" t="s">
        <v>448</v>
      </c>
      <c r="C435" s="81">
        <f>'MALT3-2015A.XLS'!$E$457</f>
        <v>0</v>
      </c>
      <c r="D435" s="81">
        <f>'MALT3-2015A.XLS'!$E$457</f>
        <v>0</v>
      </c>
      <c r="G435" s="329"/>
    </row>
    <row r="436" spans="1:7" s="2" customFormat="1">
      <c r="A436" s="2" t="s">
        <v>402</v>
      </c>
      <c r="B436" s="90" t="str">
        <f>CONCATENATE("6 år - født ",'MALT3-2015A.XLS'!$B$18-6,,,":")</f>
        <v>6 år - født 2009:</v>
      </c>
      <c r="C436" s="58" t="s">
        <v>601</v>
      </c>
      <c r="D436" s="58" t="s">
        <v>601</v>
      </c>
      <c r="G436" s="329"/>
    </row>
    <row r="437" spans="1:7" s="2" customFormat="1">
      <c r="A437" s="2" t="s">
        <v>402</v>
      </c>
      <c r="B437" s="97" t="s">
        <v>1122</v>
      </c>
      <c r="C437" s="58">
        <f>'MALT3-2015A.XLS'!$F$441</f>
        <v>0</v>
      </c>
      <c r="D437" s="58">
        <f>'MALT3-2015A.XLS'!$F$441</f>
        <v>0</v>
      </c>
      <c r="G437" s="329"/>
    </row>
    <row r="438" spans="1:7" s="2" customFormat="1">
      <c r="A438" s="2" t="s">
        <v>402</v>
      </c>
      <c r="B438" s="97" t="s">
        <v>1123</v>
      </c>
      <c r="C438" s="58">
        <f>'MALT3-2015A.XLS'!$F$442</f>
        <v>0</v>
      </c>
      <c r="D438" s="58">
        <f>'MALT3-2015A.XLS'!$F$442</f>
        <v>0</v>
      </c>
      <c r="G438" s="329"/>
    </row>
    <row r="439" spans="1:7" s="2" customFormat="1">
      <c r="A439" s="2" t="s">
        <v>402</v>
      </c>
      <c r="B439" s="97" t="s">
        <v>1124</v>
      </c>
      <c r="C439" s="58">
        <f>'MALT3-2015A.XLS'!$F$443</f>
        <v>0</v>
      </c>
      <c r="D439" s="58">
        <f>'MALT3-2015A.XLS'!$F$443</f>
        <v>0</v>
      </c>
      <c r="G439" s="329"/>
    </row>
    <row r="440" spans="1:7" s="2" customFormat="1">
      <c r="A440" s="2" t="s">
        <v>402</v>
      </c>
      <c r="B440" s="97" t="s">
        <v>1125</v>
      </c>
      <c r="C440" s="58">
        <f>'MALT3-2015A.XLS'!$F$444</f>
        <v>0</v>
      </c>
      <c r="D440" s="58">
        <f>'MALT3-2015A.XLS'!$F$444</f>
        <v>0</v>
      </c>
      <c r="G440" s="329"/>
    </row>
    <row r="441" spans="1:7" s="2" customFormat="1">
      <c r="A441" s="2" t="s">
        <v>402</v>
      </c>
      <c r="B441" s="97" t="s">
        <v>1126</v>
      </c>
      <c r="C441" s="58">
        <f>'MALT3-2015A.XLS'!$F$445</f>
        <v>0</v>
      </c>
      <c r="D441" s="58">
        <f>'MALT3-2015A.XLS'!$F$445</f>
        <v>0</v>
      </c>
      <c r="G441" s="329"/>
    </row>
    <row r="442" spans="1:7" s="2" customFormat="1">
      <c r="A442" s="2" t="s">
        <v>402</v>
      </c>
      <c r="B442" s="97" t="s">
        <v>1127</v>
      </c>
      <c r="C442" s="58">
        <f>'MALT3-2015A.XLS'!$F$446</f>
        <v>0</v>
      </c>
      <c r="D442" s="58">
        <f>'MALT3-2015A.XLS'!$F$446</f>
        <v>0</v>
      </c>
      <c r="G442" s="329"/>
    </row>
    <row r="443" spans="1:7" s="2" customFormat="1">
      <c r="A443" s="2" t="s">
        <v>402</v>
      </c>
      <c r="B443" s="97" t="s">
        <v>1128</v>
      </c>
      <c r="C443" s="58">
        <f>'MALT3-2015A.XLS'!$F$447</f>
        <v>0</v>
      </c>
      <c r="D443" s="58">
        <f>'MALT3-2015A.XLS'!$F$447</f>
        <v>0</v>
      </c>
      <c r="G443" s="329"/>
    </row>
    <row r="444" spans="1:7" s="2" customFormat="1">
      <c r="A444" s="2" t="s">
        <v>402</v>
      </c>
      <c r="B444" s="97" t="s">
        <v>1129</v>
      </c>
      <c r="C444" s="58">
        <f>'MALT3-2015A.XLS'!$F$448</f>
        <v>0</v>
      </c>
      <c r="D444" s="58">
        <f>'MALT3-2015A.XLS'!$F$448</f>
        <v>0</v>
      </c>
      <c r="G444" s="329"/>
    </row>
    <row r="445" spans="1:7" s="2" customFormat="1">
      <c r="A445" s="2" t="s">
        <v>402</v>
      </c>
      <c r="B445" s="97" t="s">
        <v>1130</v>
      </c>
      <c r="C445" s="58">
        <f>'MALT3-2015A.XLS'!$F$449</f>
        <v>0</v>
      </c>
      <c r="D445" s="58">
        <f>'MALT3-2015A.XLS'!$F$449</f>
        <v>0</v>
      </c>
      <c r="G445" s="329"/>
    </row>
    <row r="446" spans="1:7" s="2" customFormat="1">
      <c r="A446" s="2" t="s">
        <v>402</v>
      </c>
      <c r="B446" s="97" t="s">
        <v>1131</v>
      </c>
      <c r="C446" s="58">
        <f>'MALT3-2015A.XLS'!$F$450</f>
        <v>0</v>
      </c>
      <c r="D446" s="58">
        <f>'MALT3-2015A.XLS'!$F$450</f>
        <v>0</v>
      </c>
      <c r="G446" s="329"/>
    </row>
    <row r="447" spans="1:7" s="2" customFormat="1">
      <c r="A447" s="2" t="s">
        <v>402</v>
      </c>
      <c r="B447" s="97" t="s">
        <v>1132</v>
      </c>
      <c r="C447" s="58">
        <f>'MALT3-2015A.XLS'!$F$451</f>
        <v>0</v>
      </c>
      <c r="D447" s="58">
        <f>'MALT3-2015A.XLS'!$F$451</f>
        <v>0</v>
      </c>
      <c r="G447" s="329"/>
    </row>
    <row r="448" spans="1:7" s="2" customFormat="1">
      <c r="A448" s="2" t="s">
        <v>402</v>
      </c>
      <c r="B448" s="97" t="s">
        <v>1133</v>
      </c>
      <c r="C448" s="58">
        <f>'MALT3-2015A.XLS'!$F$452</f>
        <v>0</v>
      </c>
      <c r="D448" s="58">
        <f>'MALT3-2015A.XLS'!$F$452</f>
        <v>0</v>
      </c>
      <c r="G448" s="329"/>
    </row>
    <row r="449" spans="1:7" s="2" customFormat="1">
      <c r="A449" s="2" t="s">
        <v>402</v>
      </c>
      <c r="B449" s="97" t="s">
        <v>1134</v>
      </c>
      <c r="C449" s="58">
        <f>'MALT3-2015A.XLS'!$F$453</f>
        <v>0</v>
      </c>
      <c r="D449" s="58">
        <f>'MALT3-2015A.XLS'!$F$453</f>
        <v>0</v>
      </c>
      <c r="G449" s="329"/>
    </row>
    <row r="450" spans="1:7" s="2" customFormat="1">
      <c r="A450" s="2" t="s">
        <v>402</v>
      </c>
      <c r="B450" s="97" t="s">
        <v>848</v>
      </c>
      <c r="C450" s="58">
        <f>'MALT3-2015A.XLS'!$F$454</f>
        <v>0</v>
      </c>
      <c r="D450" s="58">
        <f>'MALT3-2015A.XLS'!$F$454</f>
        <v>0</v>
      </c>
      <c r="G450" s="329"/>
    </row>
    <row r="451" spans="1:7" s="2" customFormat="1">
      <c r="A451" s="2" t="s">
        <v>402</v>
      </c>
      <c r="B451" s="97" t="s">
        <v>849</v>
      </c>
      <c r="C451" s="58">
        <f>'MALT3-2015A.XLS'!$F$455</f>
        <v>0</v>
      </c>
      <c r="D451" s="58">
        <f>'MALT3-2015A.XLS'!$F$455</f>
        <v>0</v>
      </c>
      <c r="G451" s="329"/>
    </row>
    <row r="452" spans="1:7" s="2" customFormat="1">
      <c r="A452" s="2" t="s">
        <v>402</v>
      </c>
      <c r="B452" s="97" t="s">
        <v>692</v>
      </c>
      <c r="C452" s="58">
        <f>'MALT3-2015A.XLS'!$F$456</f>
        <v>0</v>
      </c>
      <c r="D452" s="58">
        <f>'MALT3-2015A.XLS'!$F$456</f>
        <v>0</v>
      </c>
      <c r="G452" s="329"/>
    </row>
    <row r="453" spans="1:7" s="2" customFormat="1">
      <c r="A453" s="2" t="s">
        <v>402</v>
      </c>
      <c r="B453" s="98" t="s">
        <v>449</v>
      </c>
      <c r="C453" s="81">
        <f>'MALT3-2015A.XLS'!$F$457</f>
        <v>0</v>
      </c>
      <c r="D453" s="81">
        <f>'MALT3-2015A.XLS'!$F$457</f>
        <v>0</v>
      </c>
      <c r="G453" s="329"/>
    </row>
    <row r="454" spans="1:7" s="2" customFormat="1">
      <c r="A454" s="2" t="s">
        <v>402</v>
      </c>
      <c r="B454" s="99" t="s">
        <v>375</v>
      </c>
      <c r="C454" s="80" t="s">
        <v>601</v>
      </c>
      <c r="D454" s="80" t="s">
        <v>601</v>
      </c>
      <c r="G454" s="329"/>
    </row>
    <row r="455" spans="1:7" s="2" customFormat="1">
      <c r="A455" s="2" t="s">
        <v>402</v>
      </c>
      <c r="B455" s="100" t="s">
        <v>1122</v>
      </c>
      <c r="C455" s="80">
        <f>$C$383+$C$401+$C$419+$C$437</f>
        <v>0</v>
      </c>
      <c r="D455" s="80">
        <f>$C$383+$C$401+$C$419+$C$437</f>
        <v>0</v>
      </c>
      <c r="G455" s="329"/>
    </row>
    <row r="456" spans="1:7" s="2" customFormat="1">
      <c r="A456" s="2" t="s">
        <v>402</v>
      </c>
      <c r="B456" s="100" t="s">
        <v>1123</v>
      </c>
      <c r="C456" s="80">
        <f>$C$384+$C$402+$C$420+$C$438</f>
        <v>0</v>
      </c>
      <c r="D456" s="80">
        <f>$C$384+$C$402+$C$420+$C$438</f>
        <v>0</v>
      </c>
      <c r="G456" s="329"/>
    </row>
    <row r="457" spans="1:7" s="2" customFormat="1">
      <c r="A457" s="2" t="s">
        <v>402</v>
      </c>
      <c r="B457" s="100" t="s">
        <v>1124</v>
      </c>
      <c r="C457" s="80">
        <f>$C$385+$C$403+$C$421+$C$439</f>
        <v>0</v>
      </c>
      <c r="D457" s="80">
        <f>$C$385+$C$403+$C$421+$C$439</f>
        <v>0</v>
      </c>
      <c r="G457" s="329"/>
    </row>
    <row r="458" spans="1:7" s="2" customFormat="1">
      <c r="A458" s="2" t="s">
        <v>402</v>
      </c>
      <c r="B458" s="100" t="s">
        <v>1125</v>
      </c>
      <c r="C458" s="80">
        <f>$C$386+$C$404+$C$422+$C$440</f>
        <v>0</v>
      </c>
      <c r="D458" s="80">
        <f>$C$386+$C$404+$C$422+$C$440</f>
        <v>0</v>
      </c>
      <c r="G458" s="329"/>
    </row>
    <row r="459" spans="1:7" s="2" customFormat="1">
      <c r="A459" s="2" t="s">
        <v>402</v>
      </c>
      <c r="B459" s="100" t="s">
        <v>1126</v>
      </c>
      <c r="C459" s="80">
        <f>$C$387+$C$405+$C$423+$C$441</f>
        <v>0</v>
      </c>
      <c r="D459" s="80">
        <f>$C$387+$C$405+$C$423+$C$441</f>
        <v>0</v>
      </c>
      <c r="G459" s="329"/>
    </row>
    <row r="460" spans="1:7" s="2" customFormat="1">
      <c r="A460" s="2" t="s">
        <v>402</v>
      </c>
      <c r="B460" s="100" t="s">
        <v>1127</v>
      </c>
      <c r="C460" s="80">
        <f>$C$388+$C$406+$C$424+$C$442</f>
        <v>0</v>
      </c>
      <c r="D460" s="80">
        <f>$C$388+$C$406+$C$424+$C$442</f>
        <v>0</v>
      </c>
      <c r="G460" s="329"/>
    </row>
    <row r="461" spans="1:7" s="2" customFormat="1">
      <c r="A461" s="2" t="s">
        <v>402</v>
      </c>
      <c r="B461" s="100" t="s">
        <v>1128</v>
      </c>
      <c r="C461" s="80">
        <f>$C$389+$C$407+$C$425+$C$443</f>
        <v>0</v>
      </c>
      <c r="D461" s="80">
        <f>$C$389+$C$407+$C$425+$C$443</f>
        <v>0</v>
      </c>
      <c r="G461" s="329"/>
    </row>
    <row r="462" spans="1:7" s="2" customFormat="1">
      <c r="A462" s="2" t="s">
        <v>402</v>
      </c>
      <c r="B462" s="100" t="s">
        <v>1129</v>
      </c>
      <c r="C462" s="80">
        <f>$C$390+$C$408+$C$426+$C$444</f>
        <v>0</v>
      </c>
      <c r="D462" s="80">
        <f>$C$390+$C$408+$C$426+$C$444</f>
        <v>0</v>
      </c>
      <c r="G462" s="329"/>
    </row>
    <row r="463" spans="1:7" s="2" customFormat="1">
      <c r="A463" s="2" t="s">
        <v>402</v>
      </c>
      <c r="B463" s="100" t="s">
        <v>1130</v>
      </c>
      <c r="C463" s="80">
        <f>$C$391+$C$409+$C$427+$C$445</f>
        <v>0</v>
      </c>
      <c r="D463" s="80">
        <f>$C$391+$C$409+$C$427+$C$445</f>
        <v>0</v>
      </c>
      <c r="G463" s="329"/>
    </row>
    <row r="464" spans="1:7" s="2" customFormat="1">
      <c r="A464" s="2" t="s">
        <v>402</v>
      </c>
      <c r="B464" s="100" t="s">
        <v>1131</v>
      </c>
      <c r="C464" s="80">
        <f>$C$392+$C$410+$C$428+$C$446</f>
        <v>0</v>
      </c>
      <c r="D464" s="80">
        <f>$C$392+$C$410+$C$428+$C$446</f>
        <v>0</v>
      </c>
      <c r="G464" s="329"/>
    </row>
    <row r="465" spans="1:7" s="2" customFormat="1">
      <c r="A465" s="2" t="s">
        <v>402</v>
      </c>
      <c r="B465" s="100" t="s">
        <v>1132</v>
      </c>
      <c r="C465" s="80">
        <f>$C$393+$C$411+$C$429+$C$447</f>
        <v>0</v>
      </c>
      <c r="D465" s="80">
        <f>$C$393+$C$411+$C$429+$C$447</f>
        <v>0</v>
      </c>
      <c r="G465" s="329"/>
    </row>
    <row r="466" spans="1:7" s="2" customFormat="1">
      <c r="A466" s="2" t="s">
        <v>402</v>
      </c>
      <c r="B466" s="100" t="s">
        <v>1133</v>
      </c>
      <c r="C466" s="80">
        <f>$C$394+$C$412+$C$430+$C$448</f>
        <v>0</v>
      </c>
      <c r="D466" s="80">
        <f>$C$394+$C$412+$C$430+$C$448</f>
        <v>0</v>
      </c>
      <c r="G466" s="329"/>
    </row>
    <row r="467" spans="1:7" s="2" customFormat="1">
      <c r="A467" s="2" t="s">
        <v>402</v>
      </c>
      <c r="B467" s="100" t="s">
        <v>1134</v>
      </c>
      <c r="C467" s="80">
        <f>$C$395+$C$413+$C$431+$C$449</f>
        <v>0</v>
      </c>
      <c r="D467" s="80">
        <f>$C$395+$C$413+$C$431+$C$449</f>
        <v>0</v>
      </c>
      <c r="G467" s="329"/>
    </row>
    <row r="468" spans="1:7" s="2" customFormat="1">
      <c r="A468" s="2" t="s">
        <v>402</v>
      </c>
      <c r="B468" s="100" t="s">
        <v>848</v>
      </c>
      <c r="C468" s="80">
        <f>$C$396+$C$414+$C$432+$C$450</f>
        <v>0</v>
      </c>
      <c r="D468" s="80">
        <f>$C$396+$C$414+$C$432+$C$450</f>
        <v>0</v>
      </c>
      <c r="G468" s="329"/>
    </row>
    <row r="469" spans="1:7" s="2" customFormat="1">
      <c r="A469" s="2" t="s">
        <v>402</v>
      </c>
      <c r="B469" s="100" t="s">
        <v>849</v>
      </c>
      <c r="C469" s="80">
        <f>$C$397+$C$415+$C$433+$C$451</f>
        <v>0</v>
      </c>
      <c r="D469" s="80">
        <f>$C$397+$C$415+$C$433+$C$451</f>
        <v>0</v>
      </c>
      <c r="G469" s="329"/>
    </row>
    <row r="470" spans="1:7" s="2" customFormat="1">
      <c r="A470" s="2" t="s">
        <v>402</v>
      </c>
      <c r="B470" s="100" t="s">
        <v>692</v>
      </c>
      <c r="C470" s="80">
        <f>$C$398+$C$416+$C$434+$C$452</f>
        <v>0</v>
      </c>
      <c r="D470" s="80">
        <f>$C$398+$C$416+$C$434+$C$452</f>
        <v>0</v>
      </c>
      <c r="G470" s="329"/>
    </row>
    <row r="471" spans="1:7" s="2" customFormat="1">
      <c r="A471" s="2" t="s">
        <v>402</v>
      </c>
      <c r="B471" s="101" t="s">
        <v>376</v>
      </c>
      <c r="C471" s="82">
        <f>$C$399+$C$417+$C$435+$C$453</f>
        <v>0</v>
      </c>
      <c r="D471" s="82">
        <f>$C$399+$C$417+$C$435+$C$453</f>
        <v>0</v>
      </c>
      <c r="G471" s="329"/>
    </row>
    <row r="472" spans="1:7" s="14" customFormat="1">
      <c r="A472" s="2" t="s">
        <v>402</v>
      </c>
      <c r="B472" s="99"/>
      <c r="C472" s="80"/>
      <c r="D472" s="80"/>
      <c r="G472" s="330"/>
    </row>
    <row r="473" spans="1:7" s="2" customFormat="1">
      <c r="A473" s="14" t="s">
        <v>402</v>
      </c>
      <c r="B473" s="102" t="s">
        <v>359</v>
      </c>
      <c r="C473" s="58" t="s">
        <v>601</v>
      </c>
      <c r="D473" s="58" t="s">
        <v>601</v>
      </c>
      <c r="G473" s="329"/>
    </row>
    <row r="474" spans="1:7" s="2" customFormat="1">
      <c r="A474" s="2" t="s">
        <v>402</v>
      </c>
      <c r="B474" s="90" t="str">
        <f>CONCATENATE("0 år - født ",'MALT3-2015A.XLS'!$B$18,":")</f>
        <v>0 år - født 2015:</v>
      </c>
      <c r="C474" s="58" t="s">
        <v>601</v>
      </c>
      <c r="D474" s="58" t="s">
        <v>601</v>
      </c>
      <c r="G474" s="329"/>
    </row>
    <row r="475" spans="1:7" s="2" customFormat="1">
      <c r="A475" s="2" t="s">
        <v>402</v>
      </c>
      <c r="B475" s="97" t="s">
        <v>1122</v>
      </c>
      <c r="C475" s="58">
        <f>'MALT3-2015A.XLS'!$G$441</f>
        <v>0</v>
      </c>
      <c r="D475" s="58">
        <f>'MALT3-2015A.XLS'!$G$441</f>
        <v>0</v>
      </c>
      <c r="G475" s="329"/>
    </row>
    <row r="476" spans="1:7" s="2" customFormat="1">
      <c r="A476" s="2" t="s">
        <v>402</v>
      </c>
      <c r="B476" s="97" t="s">
        <v>1123</v>
      </c>
      <c r="C476" s="58">
        <f>'MALT3-2015A.XLS'!$G$442</f>
        <v>0</v>
      </c>
      <c r="D476" s="58">
        <f>'MALT3-2015A.XLS'!$G$442</f>
        <v>0</v>
      </c>
      <c r="G476" s="329"/>
    </row>
    <row r="477" spans="1:7" s="2" customFormat="1">
      <c r="A477" s="2" t="s">
        <v>402</v>
      </c>
      <c r="B477" s="97" t="s">
        <v>1124</v>
      </c>
      <c r="C477" s="58">
        <f>'MALT3-2015A.XLS'!$G$443</f>
        <v>0</v>
      </c>
      <c r="D477" s="58">
        <f>'MALT3-2015A.XLS'!$G$443</f>
        <v>0</v>
      </c>
      <c r="G477" s="329"/>
    </row>
    <row r="478" spans="1:7" s="2" customFormat="1">
      <c r="A478" s="2" t="s">
        <v>402</v>
      </c>
      <c r="B478" s="97" t="s">
        <v>1125</v>
      </c>
      <c r="C478" s="58">
        <f>'MALT3-2015A.XLS'!$G$444</f>
        <v>0</v>
      </c>
      <c r="D478" s="58">
        <f>'MALT3-2015A.XLS'!$G$444</f>
        <v>0</v>
      </c>
      <c r="G478" s="329"/>
    </row>
    <row r="479" spans="1:7" s="2" customFormat="1">
      <c r="A479" s="2" t="s">
        <v>402</v>
      </c>
      <c r="B479" s="97" t="s">
        <v>1126</v>
      </c>
      <c r="C479" s="58">
        <f>'MALT3-2015A.XLS'!$G$445</f>
        <v>0</v>
      </c>
      <c r="D479" s="58">
        <f>'MALT3-2015A.XLS'!$G$445</f>
        <v>0</v>
      </c>
      <c r="G479" s="329"/>
    </row>
    <row r="480" spans="1:7" s="2" customFormat="1">
      <c r="A480" s="2" t="s">
        <v>402</v>
      </c>
      <c r="B480" s="97" t="s">
        <v>1127</v>
      </c>
      <c r="C480" s="58">
        <f>'MALT3-2015A.XLS'!$G$446</f>
        <v>0</v>
      </c>
      <c r="D480" s="58">
        <f>'MALT3-2015A.XLS'!$G$446</f>
        <v>0</v>
      </c>
      <c r="G480" s="329"/>
    </row>
    <row r="481" spans="1:7" s="2" customFormat="1">
      <c r="A481" s="2" t="s">
        <v>402</v>
      </c>
      <c r="B481" s="97" t="s">
        <v>1128</v>
      </c>
      <c r="C481" s="58">
        <f>'MALT3-2015A.XLS'!$G$447</f>
        <v>0</v>
      </c>
      <c r="D481" s="58">
        <f>'MALT3-2015A.XLS'!$G$447</f>
        <v>0</v>
      </c>
      <c r="G481" s="329"/>
    </row>
    <row r="482" spans="1:7" s="2" customFormat="1">
      <c r="A482" s="2" t="s">
        <v>402</v>
      </c>
      <c r="B482" s="97" t="s">
        <v>1129</v>
      </c>
      <c r="C482" s="58">
        <f>'MALT3-2015A.XLS'!$G$448</f>
        <v>0</v>
      </c>
      <c r="D482" s="58">
        <f>'MALT3-2015A.XLS'!$G$448</f>
        <v>0</v>
      </c>
      <c r="G482" s="329"/>
    </row>
    <row r="483" spans="1:7" s="2" customFormat="1">
      <c r="A483" s="2" t="s">
        <v>402</v>
      </c>
      <c r="B483" s="97" t="s">
        <v>1130</v>
      </c>
      <c r="C483" s="58">
        <f>'MALT3-2015A.XLS'!$G$449</f>
        <v>0</v>
      </c>
      <c r="D483" s="58">
        <f>'MALT3-2015A.XLS'!$G$449</f>
        <v>0</v>
      </c>
      <c r="G483" s="329"/>
    </row>
    <row r="484" spans="1:7" s="2" customFormat="1">
      <c r="A484" s="2" t="s">
        <v>402</v>
      </c>
      <c r="B484" s="97" t="s">
        <v>1131</v>
      </c>
      <c r="C484" s="58">
        <f>'MALT3-2015A.XLS'!$G$450</f>
        <v>0</v>
      </c>
      <c r="D484" s="58">
        <f>'MALT3-2015A.XLS'!$G$450</f>
        <v>0</v>
      </c>
      <c r="G484" s="329"/>
    </row>
    <row r="485" spans="1:7" s="2" customFormat="1">
      <c r="A485" s="2" t="s">
        <v>402</v>
      </c>
      <c r="B485" s="97" t="s">
        <v>1132</v>
      </c>
      <c r="C485" s="58">
        <f>'MALT3-2015A.XLS'!$G$451</f>
        <v>0</v>
      </c>
      <c r="D485" s="58">
        <f>'MALT3-2015A.XLS'!$G$451</f>
        <v>0</v>
      </c>
      <c r="G485" s="329"/>
    </row>
    <row r="486" spans="1:7" s="2" customFormat="1">
      <c r="A486" s="2" t="s">
        <v>402</v>
      </c>
      <c r="B486" s="97" t="s">
        <v>1133</v>
      </c>
      <c r="C486" s="58">
        <f>'MALT3-2015A.XLS'!$G$452</f>
        <v>0</v>
      </c>
      <c r="D486" s="58">
        <f>'MALT3-2015A.XLS'!$G$452</f>
        <v>0</v>
      </c>
      <c r="G486" s="329"/>
    </row>
    <row r="487" spans="1:7" s="2" customFormat="1">
      <c r="A487" s="2" t="s">
        <v>402</v>
      </c>
      <c r="B487" s="97" t="s">
        <v>1134</v>
      </c>
      <c r="C487" s="58">
        <f>'MALT3-2015A.XLS'!$G$453</f>
        <v>0</v>
      </c>
      <c r="D487" s="58">
        <f>'MALT3-2015A.XLS'!$G$453</f>
        <v>0</v>
      </c>
      <c r="G487" s="329"/>
    </row>
    <row r="488" spans="1:7" s="2" customFormat="1">
      <c r="A488" s="2" t="s">
        <v>402</v>
      </c>
      <c r="B488" s="97" t="s">
        <v>848</v>
      </c>
      <c r="C488" s="58">
        <f>'MALT3-2015A.XLS'!$G$454</f>
        <v>0</v>
      </c>
      <c r="D488" s="58">
        <f>'MALT3-2015A.XLS'!$G$454</f>
        <v>0</v>
      </c>
      <c r="G488" s="329"/>
    </row>
    <row r="489" spans="1:7" s="2" customFormat="1">
      <c r="A489" s="2" t="s">
        <v>402</v>
      </c>
      <c r="B489" s="97" t="s">
        <v>849</v>
      </c>
      <c r="C489" s="58">
        <f>'MALT3-2015A.XLS'!$G$455</f>
        <v>0</v>
      </c>
      <c r="D489" s="58">
        <f>'MALT3-2015A.XLS'!$G$455</f>
        <v>0</v>
      </c>
      <c r="G489" s="329"/>
    </row>
    <row r="490" spans="1:7" s="2" customFormat="1">
      <c r="A490" s="2" t="s">
        <v>402</v>
      </c>
      <c r="B490" s="97" t="s">
        <v>692</v>
      </c>
      <c r="C490" s="58">
        <f>'MALT3-2015A.XLS'!$G$456</f>
        <v>0</v>
      </c>
      <c r="D490" s="58">
        <f>'MALT3-2015A.XLS'!$G$456</f>
        <v>0</v>
      </c>
      <c r="G490" s="329"/>
    </row>
    <row r="491" spans="1:7" s="2" customFormat="1">
      <c r="A491" s="2" t="s">
        <v>402</v>
      </c>
      <c r="B491" s="98" t="s">
        <v>360</v>
      </c>
      <c r="C491" s="81">
        <f>'MALT3-2015A.XLS'!$G$457</f>
        <v>0</v>
      </c>
      <c r="D491" s="81">
        <f>'MALT3-2015A.XLS'!$G$457</f>
        <v>0</v>
      </c>
      <c r="G491" s="329"/>
    </row>
    <row r="492" spans="1:7" s="2" customFormat="1">
      <c r="A492" s="2" t="s">
        <v>402</v>
      </c>
      <c r="B492" s="90" t="str">
        <f>CONCATENATE("1- 2 år - født ",'MALT3-2015A.XLS'!$B$18-2,"-",'MALT3-2015A.XLS'!$B$18-1,":")</f>
        <v>1- 2 år - født 2013-2014:</v>
      </c>
      <c r="C492" s="58" t="s">
        <v>601</v>
      </c>
      <c r="D492" s="58" t="s">
        <v>601</v>
      </c>
      <c r="G492" s="329"/>
    </row>
    <row r="493" spans="1:7" s="2" customFormat="1">
      <c r="A493" s="2" t="s">
        <v>402</v>
      </c>
      <c r="B493" s="97" t="s">
        <v>1122</v>
      </c>
      <c r="C493" s="58">
        <f>'MALT3-2015A.XLS'!$H$441</f>
        <v>0</v>
      </c>
      <c r="D493" s="58">
        <f>'MALT3-2015A.XLS'!$H$441</f>
        <v>0</v>
      </c>
      <c r="G493" s="329"/>
    </row>
    <row r="494" spans="1:7" s="2" customFormat="1">
      <c r="A494" s="2" t="s">
        <v>402</v>
      </c>
      <c r="B494" s="97" t="s">
        <v>1123</v>
      </c>
      <c r="C494" s="58">
        <f>'MALT3-2015A.XLS'!$H$442</f>
        <v>0</v>
      </c>
      <c r="D494" s="58">
        <f>'MALT3-2015A.XLS'!$H$442</f>
        <v>0</v>
      </c>
      <c r="G494" s="329"/>
    </row>
    <row r="495" spans="1:7" s="2" customFormat="1">
      <c r="A495" s="2" t="s">
        <v>402</v>
      </c>
      <c r="B495" s="97" t="s">
        <v>1124</v>
      </c>
      <c r="C495" s="58">
        <f>'MALT3-2015A.XLS'!$H$443</f>
        <v>0</v>
      </c>
      <c r="D495" s="58">
        <f>'MALT3-2015A.XLS'!$H$443</f>
        <v>0</v>
      </c>
      <c r="G495" s="329"/>
    </row>
    <row r="496" spans="1:7" s="2" customFormat="1">
      <c r="A496" s="2" t="s">
        <v>402</v>
      </c>
      <c r="B496" s="97" t="s">
        <v>1125</v>
      </c>
      <c r="C496" s="58">
        <f>'MALT3-2015A.XLS'!$H$444</f>
        <v>0</v>
      </c>
      <c r="D496" s="58">
        <f>'MALT3-2015A.XLS'!$H$444</f>
        <v>0</v>
      </c>
      <c r="G496" s="329"/>
    </row>
    <row r="497" spans="1:7" s="2" customFormat="1">
      <c r="A497" s="2" t="s">
        <v>402</v>
      </c>
      <c r="B497" s="97" t="s">
        <v>1126</v>
      </c>
      <c r="C497" s="58">
        <f>'MALT3-2015A.XLS'!$H$445</f>
        <v>0</v>
      </c>
      <c r="D497" s="58">
        <f>'MALT3-2015A.XLS'!$H$445</f>
        <v>0</v>
      </c>
      <c r="G497" s="329"/>
    </row>
    <row r="498" spans="1:7" s="2" customFormat="1">
      <c r="A498" s="2" t="s">
        <v>402</v>
      </c>
      <c r="B498" s="97" t="s">
        <v>1127</v>
      </c>
      <c r="C498" s="58">
        <f>'MALT3-2015A.XLS'!$H$446</f>
        <v>0</v>
      </c>
      <c r="D498" s="58">
        <f>'MALT3-2015A.XLS'!$H$446</f>
        <v>0</v>
      </c>
      <c r="G498" s="329"/>
    </row>
    <row r="499" spans="1:7" s="2" customFormat="1">
      <c r="A499" s="2" t="s">
        <v>402</v>
      </c>
      <c r="B499" s="97" t="s">
        <v>1128</v>
      </c>
      <c r="C499" s="58">
        <f>'MALT3-2015A.XLS'!$H$447</f>
        <v>0</v>
      </c>
      <c r="D499" s="58">
        <f>'MALT3-2015A.XLS'!$H$447</f>
        <v>0</v>
      </c>
      <c r="G499" s="329"/>
    </row>
    <row r="500" spans="1:7" s="2" customFormat="1">
      <c r="A500" s="2" t="s">
        <v>402</v>
      </c>
      <c r="B500" s="97" t="s">
        <v>1129</v>
      </c>
      <c r="C500" s="58">
        <f>'MALT3-2015A.XLS'!$H$448</f>
        <v>0</v>
      </c>
      <c r="D500" s="58">
        <f>'MALT3-2015A.XLS'!$H$448</f>
        <v>0</v>
      </c>
      <c r="G500" s="329"/>
    </row>
    <row r="501" spans="1:7" s="2" customFormat="1">
      <c r="A501" s="2" t="s">
        <v>402</v>
      </c>
      <c r="B501" s="97" t="s">
        <v>1130</v>
      </c>
      <c r="C501" s="58">
        <f>'MALT3-2015A.XLS'!$H$449</f>
        <v>0</v>
      </c>
      <c r="D501" s="58">
        <f>'MALT3-2015A.XLS'!$H$449</f>
        <v>0</v>
      </c>
      <c r="G501" s="329"/>
    </row>
    <row r="502" spans="1:7" s="2" customFormat="1">
      <c r="A502" s="2" t="s">
        <v>402</v>
      </c>
      <c r="B502" s="97" t="s">
        <v>1131</v>
      </c>
      <c r="C502" s="58">
        <f>'MALT3-2015A.XLS'!$H$450</f>
        <v>0</v>
      </c>
      <c r="D502" s="58">
        <f>'MALT3-2015A.XLS'!$H$450</f>
        <v>0</v>
      </c>
      <c r="G502" s="329"/>
    </row>
    <row r="503" spans="1:7" s="2" customFormat="1">
      <c r="A503" s="2" t="s">
        <v>402</v>
      </c>
      <c r="B503" s="97" t="s">
        <v>1132</v>
      </c>
      <c r="C503" s="58">
        <f>'MALT3-2015A.XLS'!$H$451</f>
        <v>0</v>
      </c>
      <c r="D503" s="58">
        <f>'MALT3-2015A.XLS'!$H$451</f>
        <v>0</v>
      </c>
      <c r="G503" s="329"/>
    </row>
    <row r="504" spans="1:7" s="2" customFormat="1">
      <c r="A504" s="2" t="s">
        <v>402</v>
      </c>
      <c r="B504" s="97" t="s">
        <v>1133</v>
      </c>
      <c r="C504" s="58">
        <f>'MALT3-2015A.XLS'!$H$452</f>
        <v>0</v>
      </c>
      <c r="D504" s="58">
        <f>'MALT3-2015A.XLS'!$H$452</f>
        <v>0</v>
      </c>
      <c r="G504" s="329"/>
    </row>
    <row r="505" spans="1:7" s="2" customFormat="1">
      <c r="A505" s="2" t="s">
        <v>402</v>
      </c>
      <c r="B505" s="97" t="s">
        <v>1134</v>
      </c>
      <c r="C505" s="58">
        <f>'MALT3-2015A.XLS'!$H$453</f>
        <v>0</v>
      </c>
      <c r="D505" s="58">
        <f>'MALT3-2015A.XLS'!$H$453</f>
        <v>0</v>
      </c>
      <c r="G505" s="329"/>
    </row>
    <row r="506" spans="1:7" s="2" customFormat="1">
      <c r="A506" s="2" t="s">
        <v>402</v>
      </c>
      <c r="B506" s="97" t="s">
        <v>848</v>
      </c>
      <c r="C506" s="58">
        <f>'MALT3-2015A.XLS'!$H$454</f>
        <v>0</v>
      </c>
      <c r="D506" s="58">
        <f>'MALT3-2015A.XLS'!$H$454</f>
        <v>0</v>
      </c>
      <c r="G506" s="329"/>
    </row>
    <row r="507" spans="1:7" s="2" customFormat="1">
      <c r="A507" s="2" t="s">
        <v>402</v>
      </c>
      <c r="B507" s="97" t="s">
        <v>849</v>
      </c>
      <c r="C507" s="58">
        <f>'MALT3-2015A.XLS'!$H$455</f>
        <v>0</v>
      </c>
      <c r="D507" s="58">
        <f>'MALT3-2015A.XLS'!$H$455</f>
        <v>0</v>
      </c>
      <c r="G507" s="329"/>
    </row>
    <row r="508" spans="1:7" s="2" customFormat="1">
      <c r="A508" s="2" t="s">
        <v>402</v>
      </c>
      <c r="B508" s="97" t="s">
        <v>692</v>
      </c>
      <c r="C508" s="58">
        <f>'MALT3-2015A.XLS'!$H$456</f>
        <v>0</v>
      </c>
      <c r="D508" s="58">
        <f>'MALT3-2015A.XLS'!$H$456</f>
        <v>0</v>
      </c>
      <c r="G508" s="329"/>
    </row>
    <row r="509" spans="1:7" s="2" customFormat="1">
      <c r="A509" s="2" t="s">
        <v>402</v>
      </c>
      <c r="B509" s="96" t="s">
        <v>361</v>
      </c>
      <c r="C509" s="81">
        <f>'MALT3-2015A.XLS'!$H$457</f>
        <v>0</v>
      </c>
      <c r="D509" s="81">
        <f>'MALT3-2015A.XLS'!$H$457</f>
        <v>0</v>
      </c>
      <c r="G509" s="329"/>
    </row>
    <row r="510" spans="1:7" s="2" customFormat="1">
      <c r="A510" s="2" t="s">
        <v>402</v>
      </c>
      <c r="B510" s="90" t="str">
        <f>CONCATENATE("3- 5 år - født ",'MALT3-2015A.XLS'!$B$18-5,"-",'MALT3-2015A.XLS'!$B$18-3,":")</f>
        <v>3- 5 år - født 2010-2012:</v>
      </c>
      <c r="C510" s="58" t="s">
        <v>601</v>
      </c>
      <c r="D510" s="58" t="s">
        <v>601</v>
      </c>
      <c r="G510" s="329"/>
    </row>
    <row r="511" spans="1:7" s="2" customFormat="1">
      <c r="A511" s="2" t="s">
        <v>402</v>
      </c>
      <c r="B511" s="97" t="s">
        <v>1122</v>
      </c>
      <c r="C511" s="58">
        <f>'MALT3-2015A.XLS'!$I$441</f>
        <v>0</v>
      </c>
      <c r="D511" s="58">
        <f>'MALT3-2015A.XLS'!$I$441</f>
        <v>0</v>
      </c>
      <c r="G511" s="329"/>
    </row>
    <row r="512" spans="1:7" s="2" customFormat="1">
      <c r="A512" s="2" t="s">
        <v>402</v>
      </c>
      <c r="B512" s="97" t="s">
        <v>1123</v>
      </c>
      <c r="C512" s="58">
        <f>'MALT3-2015A.XLS'!$I$442</f>
        <v>0</v>
      </c>
      <c r="D512" s="58">
        <f>'MALT3-2015A.XLS'!$I$442</f>
        <v>0</v>
      </c>
      <c r="G512" s="329"/>
    </row>
    <row r="513" spans="1:7" s="2" customFormat="1">
      <c r="A513" s="2" t="s">
        <v>402</v>
      </c>
      <c r="B513" s="97" t="s">
        <v>1124</v>
      </c>
      <c r="C513" s="58">
        <f>'MALT3-2015A.XLS'!$I$443</f>
        <v>0</v>
      </c>
      <c r="D513" s="58">
        <f>'MALT3-2015A.XLS'!$I$443</f>
        <v>0</v>
      </c>
      <c r="G513" s="329"/>
    </row>
    <row r="514" spans="1:7" s="2" customFormat="1">
      <c r="A514" s="2" t="s">
        <v>402</v>
      </c>
      <c r="B514" s="97" t="s">
        <v>1125</v>
      </c>
      <c r="C514" s="58">
        <f>'MALT3-2015A.XLS'!$I$444</f>
        <v>0</v>
      </c>
      <c r="D514" s="58">
        <f>'MALT3-2015A.XLS'!$I$444</f>
        <v>0</v>
      </c>
      <c r="G514" s="329"/>
    </row>
    <row r="515" spans="1:7" s="2" customFormat="1">
      <c r="A515" s="2" t="s">
        <v>402</v>
      </c>
      <c r="B515" s="97" t="s">
        <v>1126</v>
      </c>
      <c r="C515" s="58">
        <f>'MALT3-2015A.XLS'!$I$445</f>
        <v>0</v>
      </c>
      <c r="D515" s="58">
        <f>'MALT3-2015A.XLS'!$I$445</f>
        <v>0</v>
      </c>
      <c r="G515" s="329"/>
    </row>
    <row r="516" spans="1:7" s="2" customFormat="1">
      <c r="A516" s="2" t="s">
        <v>402</v>
      </c>
      <c r="B516" s="97" t="s">
        <v>1127</v>
      </c>
      <c r="C516" s="58">
        <f>'MALT3-2015A.XLS'!$I$446</f>
        <v>0</v>
      </c>
      <c r="D516" s="58">
        <f>'MALT3-2015A.XLS'!$I$446</f>
        <v>0</v>
      </c>
      <c r="G516" s="329"/>
    </row>
    <row r="517" spans="1:7" s="2" customFormat="1">
      <c r="A517" s="2" t="s">
        <v>402</v>
      </c>
      <c r="B517" s="97" t="s">
        <v>1128</v>
      </c>
      <c r="C517" s="58">
        <f>'MALT3-2015A.XLS'!$I$447</f>
        <v>0</v>
      </c>
      <c r="D517" s="58">
        <f>'MALT3-2015A.XLS'!$I$447</f>
        <v>0</v>
      </c>
      <c r="G517" s="329"/>
    </row>
    <row r="518" spans="1:7" s="2" customFormat="1">
      <c r="A518" s="2" t="s">
        <v>402</v>
      </c>
      <c r="B518" s="97" t="s">
        <v>1129</v>
      </c>
      <c r="C518" s="58">
        <f>'MALT3-2015A.XLS'!$I$448</f>
        <v>0</v>
      </c>
      <c r="D518" s="58">
        <f>'MALT3-2015A.XLS'!$I$448</f>
        <v>0</v>
      </c>
      <c r="G518" s="329"/>
    </row>
    <row r="519" spans="1:7" s="2" customFormat="1">
      <c r="A519" s="2" t="s">
        <v>402</v>
      </c>
      <c r="B519" s="97" t="s">
        <v>1130</v>
      </c>
      <c r="C519" s="58">
        <f>'MALT3-2015A.XLS'!$I$449</f>
        <v>0</v>
      </c>
      <c r="D519" s="58">
        <f>'MALT3-2015A.XLS'!$I$449</f>
        <v>0</v>
      </c>
      <c r="G519" s="329"/>
    </row>
    <row r="520" spans="1:7" s="2" customFormat="1">
      <c r="A520" s="2" t="s">
        <v>402</v>
      </c>
      <c r="B520" s="97" t="s">
        <v>1131</v>
      </c>
      <c r="C520" s="58">
        <f>'MALT3-2015A.XLS'!$I$450</f>
        <v>0</v>
      </c>
      <c r="D520" s="58">
        <f>'MALT3-2015A.XLS'!$I$450</f>
        <v>0</v>
      </c>
      <c r="G520" s="329"/>
    </row>
    <row r="521" spans="1:7" s="2" customFormat="1">
      <c r="A521" s="2" t="s">
        <v>402</v>
      </c>
      <c r="B521" s="97" t="s">
        <v>1132</v>
      </c>
      <c r="C521" s="58">
        <f>'MALT3-2015A.XLS'!$I$451</f>
        <v>0</v>
      </c>
      <c r="D521" s="58">
        <f>'MALT3-2015A.XLS'!$I$451</f>
        <v>0</v>
      </c>
      <c r="G521" s="329"/>
    </row>
    <row r="522" spans="1:7" s="2" customFormat="1">
      <c r="A522" s="2" t="s">
        <v>402</v>
      </c>
      <c r="B522" s="97" t="s">
        <v>1133</v>
      </c>
      <c r="C522" s="58">
        <f>'MALT3-2015A.XLS'!$I$452</f>
        <v>0</v>
      </c>
      <c r="D522" s="58">
        <f>'MALT3-2015A.XLS'!$I$452</f>
        <v>0</v>
      </c>
      <c r="G522" s="329"/>
    </row>
    <row r="523" spans="1:7" s="2" customFormat="1">
      <c r="A523" s="2" t="s">
        <v>402</v>
      </c>
      <c r="B523" s="97" t="s">
        <v>1134</v>
      </c>
      <c r="C523" s="58">
        <f>'MALT3-2015A.XLS'!$I$453</f>
        <v>0</v>
      </c>
      <c r="D523" s="58">
        <f>'MALT3-2015A.XLS'!$I$453</f>
        <v>0</v>
      </c>
      <c r="G523" s="329"/>
    </row>
    <row r="524" spans="1:7" s="2" customFormat="1">
      <c r="A524" s="2" t="s">
        <v>402</v>
      </c>
      <c r="B524" s="97" t="s">
        <v>848</v>
      </c>
      <c r="C524" s="58">
        <f>'MALT3-2015A.XLS'!$I$454</f>
        <v>0</v>
      </c>
      <c r="D524" s="58">
        <f>'MALT3-2015A.XLS'!$I$454</f>
        <v>0</v>
      </c>
      <c r="G524" s="329"/>
    </row>
    <row r="525" spans="1:7" s="2" customFormat="1">
      <c r="A525" s="2" t="s">
        <v>402</v>
      </c>
      <c r="B525" s="97" t="s">
        <v>849</v>
      </c>
      <c r="C525" s="58">
        <f>'MALT3-2015A.XLS'!$I$455</f>
        <v>0</v>
      </c>
      <c r="D525" s="58">
        <f>'MALT3-2015A.XLS'!$I$455</f>
        <v>0</v>
      </c>
      <c r="G525" s="329"/>
    </row>
    <row r="526" spans="1:7" s="2" customFormat="1">
      <c r="A526" s="2" t="s">
        <v>402</v>
      </c>
      <c r="B526" s="97" t="s">
        <v>692</v>
      </c>
      <c r="C526" s="58">
        <f>'MALT3-2015A.XLS'!$I$456</f>
        <v>0</v>
      </c>
      <c r="D526" s="58">
        <f>'MALT3-2015A.XLS'!$I$456</f>
        <v>0</v>
      </c>
      <c r="G526" s="329"/>
    </row>
    <row r="527" spans="1:7" s="2" customFormat="1">
      <c r="A527" s="2" t="s">
        <v>402</v>
      </c>
      <c r="B527" s="96" t="s">
        <v>362</v>
      </c>
      <c r="C527" s="81">
        <f>'MALT3-2015A.XLS'!$I$457</f>
        <v>0</v>
      </c>
      <c r="D527" s="81">
        <f>'MALT3-2015A.XLS'!$I$457</f>
        <v>0</v>
      </c>
      <c r="G527" s="329"/>
    </row>
    <row r="528" spans="1:7" s="2" customFormat="1">
      <c r="A528" s="2" t="s">
        <v>402</v>
      </c>
      <c r="B528" s="90" t="str">
        <f>CONCATENATE("6 år - født ",'MALT3-2015A.XLS'!$B$18-6,,,":")</f>
        <v>6 år - født 2009:</v>
      </c>
      <c r="C528" s="58" t="s">
        <v>601</v>
      </c>
      <c r="D528" s="58" t="s">
        <v>601</v>
      </c>
      <c r="G528" s="329"/>
    </row>
    <row r="529" spans="1:7" s="2" customFormat="1">
      <c r="A529" s="2" t="s">
        <v>402</v>
      </c>
      <c r="B529" s="97" t="s">
        <v>1122</v>
      </c>
      <c r="C529" s="58">
        <f>'MALT3-2015A.XLS'!$J$441</f>
        <v>0</v>
      </c>
      <c r="D529" s="58">
        <f>'MALT3-2015A.XLS'!$J$441</f>
        <v>0</v>
      </c>
      <c r="G529" s="329"/>
    </row>
    <row r="530" spans="1:7" s="2" customFormat="1">
      <c r="A530" s="2" t="s">
        <v>402</v>
      </c>
      <c r="B530" s="97" t="s">
        <v>1123</v>
      </c>
      <c r="C530" s="58">
        <f>'MALT3-2015A.XLS'!$J$442</f>
        <v>0</v>
      </c>
      <c r="D530" s="58">
        <f>'MALT3-2015A.XLS'!$J$442</f>
        <v>0</v>
      </c>
      <c r="G530" s="329"/>
    </row>
    <row r="531" spans="1:7" s="2" customFormat="1">
      <c r="A531" s="2" t="s">
        <v>402</v>
      </c>
      <c r="B531" s="97" t="s">
        <v>1124</v>
      </c>
      <c r="C531" s="58">
        <f>'MALT3-2015A.XLS'!$J$443</f>
        <v>0</v>
      </c>
      <c r="D531" s="58">
        <f>'MALT3-2015A.XLS'!$J$443</f>
        <v>0</v>
      </c>
      <c r="G531" s="329"/>
    </row>
    <row r="532" spans="1:7" s="2" customFormat="1">
      <c r="A532" s="2" t="s">
        <v>402</v>
      </c>
      <c r="B532" s="97" t="s">
        <v>1125</v>
      </c>
      <c r="C532" s="58">
        <f>'MALT3-2015A.XLS'!$J$444</f>
        <v>0</v>
      </c>
      <c r="D532" s="58">
        <f>'MALT3-2015A.XLS'!$J$444</f>
        <v>0</v>
      </c>
      <c r="G532" s="329"/>
    </row>
    <row r="533" spans="1:7" s="2" customFormat="1">
      <c r="A533" s="2" t="s">
        <v>402</v>
      </c>
      <c r="B533" s="97" t="s">
        <v>1126</v>
      </c>
      <c r="C533" s="58">
        <f>'MALT3-2015A.XLS'!$J$445</f>
        <v>0</v>
      </c>
      <c r="D533" s="58">
        <f>'MALT3-2015A.XLS'!$J$445</f>
        <v>0</v>
      </c>
      <c r="G533" s="329"/>
    </row>
    <row r="534" spans="1:7" s="2" customFormat="1">
      <c r="A534" s="2" t="s">
        <v>402</v>
      </c>
      <c r="B534" s="97" t="s">
        <v>1127</v>
      </c>
      <c r="C534" s="58">
        <f>'MALT3-2015A.XLS'!$J$446</f>
        <v>0</v>
      </c>
      <c r="D534" s="58">
        <f>'MALT3-2015A.XLS'!$J$446</f>
        <v>0</v>
      </c>
      <c r="G534" s="329"/>
    </row>
    <row r="535" spans="1:7" s="2" customFormat="1">
      <c r="A535" s="2" t="s">
        <v>402</v>
      </c>
      <c r="B535" s="97" t="s">
        <v>1128</v>
      </c>
      <c r="C535" s="58">
        <f>'MALT3-2015A.XLS'!$J$447</f>
        <v>0</v>
      </c>
      <c r="D535" s="58">
        <f>'MALT3-2015A.XLS'!$J$447</f>
        <v>0</v>
      </c>
      <c r="G535" s="329"/>
    </row>
    <row r="536" spans="1:7" s="2" customFormat="1">
      <c r="A536" s="2" t="s">
        <v>402</v>
      </c>
      <c r="B536" s="97" t="s">
        <v>1129</v>
      </c>
      <c r="C536" s="58">
        <f>'MALT3-2015A.XLS'!$J$448</f>
        <v>0</v>
      </c>
      <c r="D536" s="58">
        <f>'MALT3-2015A.XLS'!$J$448</f>
        <v>0</v>
      </c>
      <c r="G536" s="329"/>
    </row>
    <row r="537" spans="1:7" s="2" customFormat="1">
      <c r="A537" s="2" t="s">
        <v>402</v>
      </c>
      <c r="B537" s="97" t="s">
        <v>1130</v>
      </c>
      <c r="C537" s="58">
        <f>'MALT3-2015A.XLS'!$J$449</f>
        <v>0</v>
      </c>
      <c r="D537" s="58">
        <f>'MALT3-2015A.XLS'!$J$449</f>
        <v>0</v>
      </c>
      <c r="G537" s="329"/>
    </row>
    <row r="538" spans="1:7" s="2" customFormat="1">
      <c r="A538" s="2" t="s">
        <v>402</v>
      </c>
      <c r="B538" s="97" t="s">
        <v>1131</v>
      </c>
      <c r="C538" s="58">
        <f>'MALT3-2015A.XLS'!$J$450</f>
        <v>0</v>
      </c>
      <c r="D538" s="58">
        <f>'MALT3-2015A.XLS'!$J$450</f>
        <v>0</v>
      </c>
      <c r="G538" s="329"/>
    </row>
    <row r="539" spans="1:7" s="2" customFormat="1">
      <c r="A539" s="2" t="s">
        <v>402</v>
      </c>
      <c r="B539" s="97" t="s">
        <v>1132</v>
      </c>
      <c r="C539" s="58">
        <f>'MALT3-2015A.XLS'!$J$451</f>
        <v>0</v>
      </c>
      <c r="D539" s="58">
        <f>'MALT3-2015A.XLS'!$J$451</f>
        <v>0</v>
      </c>
      <c r="G539" s="329"/>
    </row>
    <row r="540" spans="1:7" s="2" customFormat="1">
      <c r="A540" s="2" t="s">
        <v>402</v>
      </c>
      <c r="B540" s="97" t="s">
        <v>1133</v>
      </c>
      <c r="C540" s="58">
        <f>'MALT3-2015A.XLS'!$J$452</f>
        <v>0</v>
      </c>
      <c r="D540" s="58">
        <f>'MALT3-2015A.XLS'!$J$452</f>
        <v>0</v>
      </c>
      <c r="G540" s="329"/>
    </row>
    <row r="541" spans="1:7" s="2" customFormat="1">
      <c r="A541" s="2" t="s">
        <v>402</v>
      </c>
      <c r="B541" s="97" t="s">
        <v>1134</v>
      </c>
      <c r="C541" s="58">
        <f>'MALT3-2015A.XLS'!$J$453</f>
        <v>0</v>
      </c>
      <c r="D541" s="58">
        <f>'MALT3-2015A.XLS'!$J$453</f>
        <v>0</v>
      </c>
      <c r="G541" s="329"/>
    </row>
    <row r="542" spans="1:7" s="2" customFormat="1">
      <c r="A542" s="2" t="s">
        <v>402</v>
      </c>
      <c r="B542" s="97" t="s">
        <v>848</v>
      </c>
      <c r="C542" s="58">
        <f>'MALT3-2015A.XLS'!$J$454</f>
        <v>0</v>
      </c>
      <c r="D542" s="58">
        <f>'MALT3-2015A.XLS'!$J$454</f>
        <v>0</v>
      </c>
      <c r="G542" s="329"/>
    </row>
    <row r="543" spans="1:7" s="2" customFormat="1">
      <c r="A543" s="2" t="s">
        <v>402</v>
      </c>
      <c r="B543" s="97" t="s">
        <v>849</v>
      </c>
      <c r="C543" s="58">
        <f>'MALT3-2015A.XLS'!$J$455</f>
        <v>0</v>
      </c>
      <c r="D543" s="58">
        <f>'MALT3-2015A.XLS'!$J$455</f>
        <v>0</v>
      </c>
      <c r="G543" s="329"/>
    </row>
    <row r="544" spans="1:7" s="2" customFormat="1">
      <c r="A544" s="2" t="s">
        <v>402</v>
      </c>
      <c r="B544" s="97" t="s">
        <v>692</v>
      </c>
      <c r="C544" s="58">
        <f>'MALT3-2015A.XLS'!$J$456</f>
        <v>0</v>
      </c>
      <c r="D544" s="58">
        <f>'MALT3-2015A.XLS'!$J$456</f>
        <v>0</v>
      </c>
      <c r="G544" s="329"/>
    </row>
    <row r="545" spans="1:7" s="2" customFormat="1">
      <c r="A545" s="2" t="s">
        <v>402</v>
      </c>
      <c r="B545" s="98" t="s">
        <v>436</v>
      </c>
      <c r="C545" s="81">
        <f>'MALT3-2015A.XLS'!$J$457</f>
        <v>0</v>
      </c>
      <c r="D545" s="81">
        <f>'MALT3-2015A.XLS'!$J$457</f>
        <v>0</v>
      </c>
      <c r="G545" s="329"/>
    </row>
    <row r="546" spans="1:7" s="2" customFormat="1">
      <c r="A546" s="2" t="s">
        <v>402</v>
      </c>
      <c r="B546" s="99" t="s">
        <v>377</v>
      </c>
      <c r="C546" s="58" t="s">
        <v>601</v>
      </c>
      <c r="D546" s="58" t="s">
        <v>601</v>
      </c>
      <c r="G546" s="329"/>
    </row>
    <row r="547" spans="1:7" s="2" customFormat="1">
      <c r="A547" s="2" t="s">
        <v>402</v>
      </c>
      <c r="B547" s="100" t="s">
        <v>1122</v>
      </c>
      <c r="C547" s="80">
        <f>$C$475+$C$493+$C$511+$C$529</f>
        <v>0</v>
      </c>
      <c r="D547" s="80">
        <f>$C$475+$C$493+$C$511+$C$529</f>
        <v>0</v>
      </c>
      <c r="G547" s="329"/>
    </row>
    <row r="548" spans="1:7" s="2" customFormat="1">
      <c r="A548" s="2" t="s">
        <v>402</v>
      </c>
      <c r="B548" s="100" t="s">
        <v>1123</v>
      </c>
      <c r="C548" s="80">
        <f>$C$476+$C$494+$C$512+$C$530</f>
        <v>0</v>
      </c>
      <c r="D548" s="80">
        <f>$C$476+$C$494+$C$512+$C$530</f>
        <v>0</v>
      </c>
      <c r="G548" s="329"/>
    </row>
    <row r="549" spans="1:7" s="2" customFormat="1">
      <c r="A549" s="2" t="s">
        <v>402</v>
      </c>
      <c r="B549" s="100" t="s">
        <v>1124</v>
      </c>
      <c r="C549" s="80">
        <f>$C$477+$C$495+$C$513+$C$531</f>
        <v>0</v>
      </c>
      <c r="D549" s="80">
        <f>$C$477+$C$495+$C$513+$C$531</f>
        <v>0</v>
      </c>
      <c r="G549" s="329"/>
    </row>
    <row r="550" spans="1:7" s="2" customFormat="1">
      <c r="A550" s="2" t="s">
        <v>402</v>
      </c>
      <c r="B550" s="100" t="s">
        <v>1125</v>
      </c>
      <c r="C550" s="80">
        <f>$C$478+$C$496+$C$514+$C$532</f>
        <v>0</v>
      </c>
      <c r="D550" s="80">
        <f>$C$478+$C$496+$C$514+$C$532</f>
        <v>0</v>
      </c>
      <c r="G550" s="329"/>
    </row>
    <row r="551" spans="1:7" s="2" customFormat="1">
      <c r="A551" s="2" t="s">
        <v>402</v>
      </c>
      <c r="B551" s="100" t="s">
        <v>1126</v>
      </c>
      <c r="C551" s="80">
        <f>$C$479+$C$497+$C$515+$C$533</f>
        <v>0</v>
      </c>
      <c r="D551" s="80">
        <f>$C$479+$C$497+$C$515+$C$533</f>
        <v>0</v>
      </c>
      <c r="G551" s="329"/>
    </row>
    <row r="552" spans="1:7" s="2" customFormat="1">
      <c r="A552" s="2" t="s">
        <v>402</v>
      </c>
      <c r="B552" s="100" t="s">
        <v>1127</v>
      </c>
      <c r="C552" s="80">
        <f>$C$480+$C$498+$C$516+$C$534</f>
        <v>0</v>
      </c>
      <c r="D552" s="80">
        <f>$C$480+$C$498+$C$516+$C$534</f>
        <v>0</v>
      </c>
      <c r="G552" s="329"/>
    </row>
    <row r="553" spans="1:7" s="2" customFormat="1">
      <c r="A553" s="2" t="s">
        <v>402</v>
      </c>
      <c r="B553" s="100" t="s">
        <v>1128</v>
      </c>
      <c r="C553" s="80">
        <f>$C$481+$C$499+$C$517+$C$535</f>
        <v>0</v>
      </c>
      <c r="D553" s="80">
        <f>$C$481+$C$499+$C$517+$C$535</f>
        <v>0</v>
      </c>
      <c r="G553" s="329"/>
    </row>
    <row r="554" spans="1:7" s="2" customFormat="1">
      <c r="A554" s="2" t="s">
        <v>402</v>
      </c>
      <c r="B554" s="100" t="s">
        <v>1129</v>
      </c>
      <c r="C554" s="80">
        <f>$C$482+$C$500+$C$518+$C$536</f>
        <v>0</v>
      </c>
      <c r="D554" s="80">
        <f>$C$482+$C$500+$C$518+$C$536</f>
        <v>0</v>
      </c>
      <c r="G554" s="329"/>
    </row>
    <row r="555" spans="1:7" s="2" customFormat="1">
      <c r="A555" s="2" t="s">
        <v>402</v>
      </c>
      <c r="B555" s="100" t="s">
        <v>1130</v>
      </c>
      <c r="C555" s="80">
        <f>$C$483+$C$501+$C$519+$C$537</f>
        <v>0</v>
      </c>
      <c r="D555" s="80">
        <f>$C$483+$C$501+$C$519+$C$537</f>
        <v>0</v>
      </c>
      <c r="G555" s="329"/>
    </row>
    <row r="556" spans="1:7" s="2" customFormat="1">
      <c r="A556" s="2" t="s">
        <v>402</v>
      </c>
      <c r="B556" s="100" t="s">
        <v>1131</v>
      </c>
      <c r="C556" s="80">
        <f>$C$484+$C$502+$C$520+$C$538</f>
        <v>0</v>
      </c>
      <c r="D556" s="80">
        <f>$C$484+$C$502+$C$520+$C$538</f>
        <v>0</v>
      </c>
      <c r="G556" s="329"/>
    </row>
    <row r="557" spans="1:7" s="2" customFormat="1">
      <c r="A557" s="2" t="s">
        <v>402</v>
      </c>
      <c r="B557" s="100" t="s">
        <v>1132</v>
      </c>
      <c r="C557" s="80">
        <f>$C$485+$C$503+$C$521+$C$539</f>
        <v>0</v>
      </c>
      <c r="D557" s="80">
        <f>$C$485+$C$503+$C$521+$C$539</f>
        <v>0</v>
      </c>
      <c r="G557" s="329"/>
    </row>
    <row r="558" spans="1:7" s="2" customFormat="1">
      <c r="A558" s="2" t="s">
        <v>402</v>
      </c>
      <c r="B558" s="100" t="s">
        <v>1133</v>
      </c>
      <c r="C558" s="80">
        <f>$C$486+$C$504+$C$522+$C$540</f>
        <v>0</v>
      </c>
      <c r="D558" s="80">
        <f>$C$486+$C$504+$C$522+$C$540</f>
        <v>0</v>
      </c>
      <c r="G558" s="329"/>
    </row>
    <row r="559" spans="1:7" s="2" customFormat="1">
      <c r="A559" s="2" t="s">
        <v>402</v>
      </c>
      <c r="B559" s="100" t="s">
        <v>1134</v>
      </c>
      <c r="C559" s="80">
        <f>$C$487+$C$505+$C$523+$C$541</f>
        <v>0</v>
      </c>
      <c r="D559" s="80">
        <f>$C$487+$C$505+$C$523+$C$541</f>
        <v>0</v>
      </c>
      <c r="G559" s="329"/>
    </row>
    <row r="560" spans="1:7" s="2" customFormat="1">
      <c r="A560" s="2" t="s">
        <v>402</v>
      </c>
      <c r="B560" s="100" t="s">
        <v>848</v>
      </c>
      <c r="C560" s="80">
        <f>$C$488+$C$506+$C$524+$C$542</f>
        <v>0</v>
      </c>
      <c r="D560" s="80">
        <f>$C$488+$C$506+$C$524+$C$542</f>
        <v>0</v>
      </c>
      <c r="G560" s="329"/>
    </row>
    <row r="561" spans="1:7" s="2" customFormat="1">
      <c r="A561" s="2" t="s">
        <v>402</v>
      </c>
      <c r="B561" s="100" t="s">
        <v>849</v>
      </c>
      <c r="C561" s="80">
        <f>$C$489+$C$507+$C$525+$C$543</f>
        <v>0</v>
      </c>
      <c r="D561" s="80">
        <f>$C$489+$C$507+$C$525+$C$543</f>
        <v>0</v>
      </c>
      <c r="G561" s="329"/>
    </row>
    <row r="562" spans="1:7" s="2" customFormat="1">
      <c r="A562" s="2" t="s">
        <v>402</v>
      </c>
      <c r="B562" s="100" t="s">
        <v>692</v>
      </c>
      <c r="C562" s="80">
        <f>$C$490+$C$508+$C$526+$C$544</f>
        <v>0</v>
      </c>
      <c r="D562" s="80">
        <f>$C$490+$C$508+$C$526+$C$544</f>
        <v>0</v>
      </c>
      <c r="G562" s="329"/>
    </row>
    <row r="563" spans="1:7" s="2" customFormat="1">
      <c r="A563" s="2" t="s">
        <v>402</v>
      </c>
      <c r="B563" s="1300" t="s">
        <v>1417</v>
      </c>
      <c r="C563" s="82">
        <f>$C$491+$C$509+$C$527+$C$545</f>
        <v>0</v>
      </c>
      <c r="D563" s="82">
        <f>$C$491+$C$509+$C$527+$C$545</f>
        <v>0</v>
      </c>
      <c r="G563" s="329"/>
    </row>
    <row r="564" spans="1:7">
      <c r="A564" s="2" t="s">
        <v>402</v>
      </c>
      <c r="B564" s="92"/>
      <c r="C564" s="49"/>
      <c r="D564" s="49"/>
    </row>
    <row r="565" spans="1:7" ht="55.5" customHeight="1">
      <c r="A565" s="7" t="s">
        <v>402</v>
      </c>
      <c r="B565" s="74" t="str">
        <f>'MALT3-2015A.XLS'!B463</f>
        <v>Tabell 2A- 1 - I 
Ledig kapasitet i bydelens barnehager (fulltidsplasser)</v>
      </c>
      <c r="C565" s="59"/>
      <c r="D565" s="59"/>
    </row>
    <row r="566" spans="1:7" s="52" customFormat="1">
      <c r="A566" s="7" t="s">
        <v>402</v>
      </c>
      <c r="B566" s="88" t="s">
        <v>532</v>
      </c>
      <c r="C566" s="325">
        <f>'MALT3-2015A.XLS'!$C$464</f>
        <v>0</v>
      </c>
      <c r="D566" s="325">
        <f>'MALT3-2015A.XLS'!$C$464</f>
        <v>0</v>
      </c>
      <c r="G566" s="327"/>
    </row>
    <row r="567" spans="1:7" s="52" customFormat="1">
      <c r="A567" s="52" t="s">
        <v>402</v>
      </c>
      <c r="B567" s="88" t="s">
        <v>533</v>
      </c>
      <c r="C567" s="325">
        <f>'MALT3-2015A.XLS'!$C$465</f>
        <v>0</v>
      </c>
      <c r="D567" s="325">
        <f>'MALT3-2015A.XLS'!$C$465</f>
        <v>0</v>
      </c>
      <c r="G567" s="327"/>
    </row>
    <row r="568" spans="1:7" s="52" customFormat="1">
      <c r="A568" s="52" t="s">
        <v>402</v>
      </c>
      <c r="B568" s="86" t="s">
        <v>602</v>
      </c>
      <c r="C568" s="79">
        <f>'MALT3-2015A.XLS'!$C$466</f>
        <v>0</v>
      </c>
      <c r="D568" s="79">
        <f>'MALT3-2015A.XLS'!$C$466</f>
        <v>0</v>
      </c>
      <c r="G568" s="327"/>
    </row>
    <row r="569" spans="1:7" s="52" customFormat="1">
      <c r="A569" s="52" t="s">
        <v>402</v>
      </c>
      <c r="B569" s="88"/>
      <c r="C569" s="325"/>
      <c r="D569" s="325"/>
      <c r="G569" s="327"/>
    </row>
    <row r="570" spans="1:7" s="52" customFormat="1">
      <c r="A570" s="52" t="s">
        <v>402</v>
      </c>
      <c r="B570" s="74" t="str">
        <f>'MALT3-2015A.XLS'!B469</f>
        <v>Tabell 2A- 1 - J Informasjonsskjema fra barnehage/foresatte til skole  i 2015</v>
      </c>
      <c r="C570" s="448" t="s">
        <v>601</v>
      </c>
      <c r="D570" s="448" t="s">
        <v>601</v>
      </c>
      <c r="G570" s="327"/>
    </row>
    <row r="571" spans="1:7" s="52" customFormat="1" ht="23.25" customHeight="1">
      <c r="A571" s="52" t="s">
        <v>402</v>
      </c>
      <c r="B571" s="424" t="s">
        <v>1181</v>
      </c>
      <c r="C571" s="424">
        <f>'MALT3-2015A.XLS'!C470</f>
        <v>0</v>
      </c>
      <c r="D571" s="424">
        <f>'MALT3-2015A.XLS'!$C$470</f>
        <v>0</v>
      </c>
      <c r="G571" s="327"/>
    </row>
    <row r="572" spans="1:7" s="52" customFormat="1" ht="23.25" customHeight="1">
      <c r="A572" s="52" t="s">
        <v>402</v>
      </c>
      <c r="B572" s="424" t="s">
        <v>1182</v>
      </c>
      <c r="C572" s="424">
        <f>'MALT3-2015A.XLS'!C471</f>
        <v>0</v>
      </c>
      <c r="D572" s="447">
        <f>'MALT3-2015A.XLS'!$C$471</f>
        <v>0</v>
      </c>
      <c r="G572" s="327"/>
    </row>
    <row r="573" spans="1:7" s="52" customFormat="1" ht="23.25" customHeight="1">
      <c r="A573" s="52" t="s">
        <v>402</v>
      </c>
      <c r="B573" s="426" t="s">
        <v>1183</v>
      </c>
      <c r="C573" s="424">
        <f>'MALT3-2015A.XLS'!D470</f>
        <v>0</v>
      </c>
      <c r="D573" s="447">
        <f>'MALT3-2015A.XLS'!$D$470</f>
        <v>0</v>
      </c>
      <c r="G573" s="327"/>
    </row>
    <row r="574" spans="1:7" s="52" customFormat="1">
      <c r="A574" s="52" t="s">
        <v>402</v>
      </c>
      <c r="B574" s="436" t="s">
        <v>1184</v>
      </c>
      <c r="C574" s="217">
        <f>'MALT3-2015A.XLS'!D471</f>
        <v>0</v>
      </c>
      <c r="D574" s="217">
        <f>'MALT3-2015A.XLS'!$D$471</f>
        <v>0</v>
      </c>
      <c r="G574" s="327"/>
    </row>
    <row r="575" spans="1:7" s="52" customFormat="1">
      <c r="A575" s="52" t="s">
        <v>402</v>
      </c>
      <c r="B575" s="424" t="s">
        <v>1186</v>
      </c>
      <c r="C575" s="435" t="e">
        <f>'MALT3-2015A.XLS'!E470</f>
        <v>#DIV/0!</v>
      </c>
      <c r="D575" s="435" t="e">
        <f>'MALT3-2015A.XLS'!$E$470</f>
        <v>#DIV/0!</v>
      </c>
      <c r="G575" s="327"/>
    </row>
    <row r="576" spans="1:7" s="52" customFormat="1">
      <c r="A576" s="52" t="s">
        <v>402</v>
      </c>
      <c r="B576" s="424" t="s">
        <v>1185</v>
      </c>
      <c r="C576" s="435" t="e">
        <f>'MALT3-2015A.XLS'!E471</f>
        <v>#DIV/0!</v>
      </c>
      <c r="D576" s="435" t="e">
        <f>'MALT3-2015A.XLS'!$E$471</f>
        <v>#DIV/0!</v>
      </c>
      <c r="G576" s="327"/>
    </row>
    <row r="577" spans="1:7" s="52" customFormat="1">
      <c r="A577" s="52" t="s">
        <v>402</v>
      </c>
      <c r="B577" s="94"/>
      <c r="C577" s="325"/>
      <c r="D577" s="325"/>
      <c r="G577" s="327"/>
    </row>
    <row r="578" spans="1:7">
      <c r="A578" s="52"/>
      <c r="B578" s="450" t="s">
        <v>1302</v>
      </c>
      <c r="C578" s="7"/>
      <c r="D578" s="7"/>
    </row>
    <row r="579" spans="1:7">
      <c r="B579" s="472" t="s">
        <v>1300</v>
      </c>
      <c r="C579" s="1201">
        <f>'MALT3-2015A.XLS'!F475</f>
        <v>0</v>
      </c>
      <c r="D579" s="1201">
        <f>'MALT3-2015A.XLS'!$F$475</f>
        <v>0</v>
      </c>
      <c r="E579" s="327"/>
    </row>
    <row r="580" spans="1:7">
      <c r="B580" s="472" t="s">
        <v>1301</v>
      </c>
      <c r="C580" s="1201">
        <f>'MALT3-2015A.XLS'!F476</f>
        <v>0</v>
      </c>
      <c r="D580" s="1201">
        <f>'MALT3-2015A.XLS'!$F$476</f>
        <v>0</v>
      </c>
      <c r="E580" s="327"/>
    </row>
    <row r="581" spans="1:7" s="455" customFormat="1">
      <c r="A581" s="7"/>
      <c r="B581" s="94"/>
      <c r="C581" s="325"/>
      <c r="D581" s="325"/>
      <c r="G581" s="327"/>
    </row>
    <row r="582" spans="1:7" s="455" customFormat="1">
      <c r="B582" s="94"/>
      <c r="C582" s="325"/>
      <c r="D582" s="325"/>
      <c r="G582" s="327"/>
    </row>
    <row r="583" spans="1:7" ht="33" customHeight="1">
      <c r="A583" s="455"/>
      <c r="B583" s="84" t="s">
        <v>241</v>
      </c>
      <c r="C583" s="49"/>
      <c r="D583" s="49"/>
    </row>
    <row r="584" spans="1:7" ht="43.5" customHeight="1">
      <c r="A584" s="7" t="s">
        <v>402</v>
      </c>
      <c r="B584" s="74" t="str">
        <f>'MALT3-2015A.XLS'!B482</f>
        <v>Personellinnsats innen helsestasjons- og skolehelstetjeneste (KOSTRA-funksjon 232)</v>
      </c>
      <c r="C584" s="49"/>
      <c r="D584" s="49"/>
    </row>
    <row r="585" spans="1:7">
      <c r="A585" s="7" t="s">
        <v>402</v>
      </c>
      <c r="B585" s="105" t="s">
        <v>1105</v>
      </c>
      <c r="C585" s="49" t="s">
        <v>601</v>
      </c>
      <c r="D585" s="49" t="s">
        <v>601</v>
      </c>
    </row>
    <row r="586" spans="1:7">
      <c r="A586" s="7" t="s">
        <v>402</v>
      </c>
      <c r="B586" s="88" t="s">
        <v>433</v>
      </c>
      <c r="C586" s="49">
        <f>'MALT3-2015A.XLS'!$E$483</f>
        <v>0</v>
      </c>
      <c r="D586" s="49">
        <f>'MALT3-2015A.XLS'!$E$483</f>
        <v>0</v>
      </c>
    </row>
    <row r="587" spans="1:7">
      <c r="A587" s="7" t="s">
        <v>402</v>
      </c>
      <c r="B587" s="88" t="s">
        <v>923</v>
      </c>
      <c r="C587" s="49">
        <f>'MALT3-2015A.XLS'!$E$484</f>
        <v>0</v>
      </c>
      <c r="D587" s="49">
        <f>'MALT3-2015A.XLS'!$E$484</f>
        <v>0</v>
      </c>
    </row>
    <row r="588" spans="1:7">
      <c r="A588" s="7" t="s">
        <v>402</v>
      </c>
      <c r="B588" s="88" t="s">
        <v>129</v>
      </c>
      <c r="C588" s="49">
        <f>'MALT3-2015A.XLS'!$E$485</f>
        <v>0</v>
      </c>
      <c r="D588" s="49">
        <f>'MALT3-2015A.XLS'!$E$485</f>
        <v>0</v>
      </c>
    </row>
    <row r="589" spans="1:7">
      <c r="A589" s="7" t="s">
        <v>402</v>
      </c>
      <c r="B589" s="88" t="s">
        <v>160</v>
      </c>
      <c r="C589" s="49">
        <f>'MALT3-2015A.XLS'!$E$486</f>
        <v>0</v>
      </c>
      <c r="D589" s="49">
        <f>'MALT3-2015A.XLS'!$E$486</f>
        <v>0</v>
      </c>
    </row>
    <row r="590" spans="1:7">
      <c r="A590" s="7" t="s">
        <v>402</v>
      </c>
      <c r="B590" s="88" t="s">
        <v>14</v>
      </c>
      <c r="C590" s="49">
        <f>'MALT3-2015A.XLS'!$E$487</f>
        <v>0</v>
      </c>
      <c r="D590" s="49">
        <f>'MALT3-2015A.XLS'!$E$487</f>
        <v>0</v>
      </c>
    </row>
    <row r="591" spans="1:7">
      <c r="A591" s="7" t="s">
        <v>402</v>
      </c>
      <c r="B591" s="88" t="s">
        <v>15</v>
      </c>
      <c r="C591" s="49">
        <f>'MALT3-2015A.XLS'!$E$488</f>
        <v>0</v>
      </c>
      <c r="D591" s="49">
        <f>'MALT3-2015A.XLS'!$E$488</f>
        <v>0</v>
      </c>
    </row>
    <row r="592" spans="1:7">
      <c r="A592" s="7" t="s">
        <v>402</v>
      </c>
      <c r="B592" s="86" t="s">
        <v>1085</v>
      </c>
      <c r="C592" s="79">
        <f>'MALT3-2015A.XLS'!$E$489</f>
        <v>0</v>
      </c>
      <c r="D592" s="79">
        <f>'MALT3-2015A.XLS'!$E$489</f>
        <v>0</v>
      </c>
    </row>
    <row r="593" spans="1:4">
      <c r="A593" s="7" t="s">
        <v>402</v>
      </c>
      <c r="B593" s="85" t="s">
        <v>159</v>
      </c>
      <c r="C593" s="49">
        <f>'MALT3-2015A.XLS'!$E$490</f>
        <v>0</v>
      </c>
      <c r="D593" s="49">
        <f>'MALT3-2015A.XLS'!$E$490</f>
        <v>0</v>
      </c>
    </row>
    <row r="594" spans="1:4">
      <c r="A594" s="7" t="s">
        <v>402</v>
      </c>
      <c r="B594" s="105" t="s">
        <v>1479</v>
      </c>
      <c r="C594" s="49" t="s">
        <v>601</v>
      </c>
      <c r="D594" s="49" t="s">
        <v>601</v>
      </c>
    </row>
    <row r="595" spans="1:4">
      <c r="A595" s="7" t="s">
        <v>402</v>
      </c>
      <c r="B595" s="88" t="s">
        <v>433</v>
      </c>
      <c r="C595" s="49">
        <f>'MALT3-2015A.XLS'!$F$483</f>
        <v>0</v>
      </c>
      <c r="D595" s="49">
        <f>'MALT3-2015A.XLS'!$F$483</f>
        <v>0</v>
      </c>
    </row>
    <row r="596" spans="1:4">
      <c r="A596" s="7" t="s">
        <v>402</v>
      </c>
      <c r="B596" s="88" t="s">
        <v>923</v>
      </c>
      <c r="C596" s="49">
        <f>'MALT3-2015A.XLS'!$F$484</f>
        <v>0</v>
      </c>
      <c r="D596" s="49">
        <f>'MALT3-2015A.XLS'!$F$484</f>
        <v>0</v>
      </c>
    </row>
    <row r="597" spans="1:4">
      <c r="A597" s="7" t="s">
        <v>402</v>
      </c>
      <c r="B597" s="88" t="s">
        <v>129</v>
      </c>
      <c r="C597" s="49">
        <f>'MALT3-2015A.XLS'!$F$485</f>
        <v>0</v>
      </c>
      <c r="D597" s="49">
        <f>'MALT3-2015A.XLS'!$F$485</f>
        <v>0</v>
      </c>
    </row>
    <row r="598" spans="1:4">
      <c r="A598" s="7" t="s">
        <v>402</v>
      </c>
      <c r="B598" s="88" t="s">
        <v>160</v>
      </c>
      <c r="C598" s="49">
        <f>'MALT3-2015A.XLS'!$F$486</f>
        <v>0</v>
      </c>
      <c r="D598" s="49">
        <f>'MALT3-2015A.XLS'!$F$486</f>
        <v>0</v>
      </c>
    </row>
    <row r="599" spans="1:4">
      <c r="A599" s="7" t="s">
        <v>402</v>
      </c>
      <c r="B599" s="88" t="s">
        <v>14</v>
      </c>
      <c r="C599" s="49">
        <f>'MALT3-2015A.XLS'!$F$487</f>
        <v>0</v>
      </c>
      <c r="D599" s="49">
        <f>'MALT3-2015A.XLS'!$F$487</f>
        <v>0</v>
      </c>
    </row>
    <row r="600" spans="1:4">
      <c r="A600" s="7" t="s">
        <v>402</v>
      </c>
      <c r="B600" s="88" t="s">
        <v>15</v>
      </c>
      <c r="C600" s="49">
        <f>'MALT3-2015A.XLS'!$F$488</f>
        <v>0</v>
      </c>
      <c r="D600" s="49">
        <f>'MALT3-2015A.XLS'!$F$488</f>
        <v>0</v>
      </c>
    </row>
    <row r="601" spans="1:4">
      <c r="A601" s="7" t="s">
        <v>402</v>
      </c>
      <c r="B601" s="86" t="s">
        <v>1085</v>
      </c>
      <c r="C601" s="79">
        <f>'MALT3-2015A.XLS'!$F$489</f>
        <v>0</v>
      </c>
      <c r="D601" s="79">
        <f>'MALT3-2015A.XLS'!$F$489</f>
        <v>0</v>
      </c>
    </row>
    <row r="602" spans="1:4">
      <c r="A602" s="7" t="s">
        <v>402</v>
      </c>
      <c r="B602" s="85" t="s">
        <v>159</v>
      </c>
      <c r="C602" s="49">
        <f>'MALT3-2015A.XLS'!$F$490</f>
        <v>0</v>
      </c>
      <c r="D602" s="49">
        <f>'MALT3-2015A.XLS'!$F$490</f>
        <v>0</v>
      </c>
    </row>
    <row r="603" spans="1:4">
      <c r="A603" s="7" t="s">
        <v>402</v>
      </c>
      <c r="B603" s="105" t="s">
        <v>1480</v>
      </c>
      <c r="C603" s="49" t="s">
        <v>601</v>
      </c>
      <c r="D603" s="49" t="s">
        <v>601</v>
      </c>
    </row>
    <row r="604" spans="1:4">
      <c r="A604" s="7" t="s">
        <v>402</v>
      </c>
      <c r="B604" s="1375" t="s">
        <v>433</v>
      </c>
      <c r="C604" s="49">
        <f>'MALT3-2015A.XLS'!G483</f>
        <v>0</v>
      </c>
      <c r="D604" s="49">
        <f>'MALT3-2015A.XLS'!$G$483</f>
        <v>0</v>
      </c>
    </row>
    <row r="605" spans="1:4">
      <c r="A605" s="7" t="s">
        <v>402</v>
      </c>
      <c r="B605" s="1375" t="s">
        <v>923</v>
      </c>
      <c r="C605" s="49">
        <f>'MALT3-2015A.XLS'!G484</f>
        <v>0</v>
      </c>
      <c r="D605" s="49">
        <f>'MALT3-2015A.XLS'!$G$484</f>
        <v>0</v>
      </c>
    </row>
    <row r="606" spans="1:4">
      <c r="A606" s="7" t="s">
        <v>402</v>
      </c>
      <c r="B606" s="1375" t="s">
        <v>129</v>
      </c>
      <c r="C606" s="49">
        <f>'MALT3-2015A.XLS'!G485</f>
        <v>0</v>
      </c>
      <c r="D606" s="49">
        <f>'MALT3-2015A.XLS'!$G$485</f>
        <v>0</v>
      </c>
    </row>
    <row r="607" spans="1:4">
      <c r="A607" s="7" t="s">
        <v>402</v>
      </c>
      <c r="B607" s="1375" t="s">
        <v>160</v>
      </c>
      <c r="C607" s="49">
        <f>'MALT3-2015A.XLS'!G486</f>
        <v>0</v>
      </c>
      <c r="D607" s="49">
        <f>'MALT3-2015A.XLS'!$G$486</f>
        <v>0</v>
      </c>
    </row>
    <row r="608" spans="1:4">
      <c r="A608" s="7" t="s">
        <v>402</v>
      </c>
      <c r="B608" s="1375" t="s">
        <v>14</v>
      </c>
      <c r="C608" s="49">
        <f>'MALT3-2015A.XLS'!G487</f>
        <v>0</v>
      </c>
      <c r="D608" s="49">
        <f>'MALT3-2015A.XLS'!$G$487</f>
        <v>0</v>
      </c>
    </row>
    <row r="609" spans="1:8">
      <c r="A609" s="7" t="s">
        <v>402</v>
      </c>
      <c r="B609" s="1375" t="s">
        <v>15</v>
      </c>
      <c r="C609" s="49">
        <f>'MALT3-2015A.XLS'!G488</f>
        <v>0</v>
      </c>
      <c r="D609" s="49">
        <f>'MALT3-2015A.XLS'!$G$488</f>
        <v>0</v>
      </c>
    </row>
    <row r="610" spans="1:8">
      <c r="A610" s="7" t="s">
        <v>402</v>
      </c>
      <c r="B610" s="86" t="s">
        <v>1085</v>
      </c>
      <c r="C610" s="79">
        <f>'MALT3-2015A.XLS'!G489</f>
        <v>0</v>
      </c>
      <c r="D610" s="79">
        <f>SUM(D604:D609)</f>
        <v>0</v>
      </c>
      <c r="H610" s="7" t="s">
        <v>167</v>
      </c>
    </row>
    <row r="611" spans="1:8">
      <c r="A611" s="7" t="s">
        <v>402</v>
      </c>
      <c r="B611" s="85" t="s">
        <v>159</v>
      </c>
      <c r="C611" s="49">
        <f>'MALT3-2015A.XLS'!G490</f>
        <v>0</v>
      </c>
      <c r="D611" s="49">
        <f>'MALT3-2015A.XLS'!$G$490</f>
        <v>0</v>
      </c>
    </row>
    <row r="612" spans="1:8">
      <c r="A612" s="7" t="s">
        <v>402</v>
      </c>
      <c r="B612" s="87" t="s">
        <v>156</v>
      </c>
      <c r="C612" s="49" t="s">
        <v>601</v>
      </c>
      <c r="D612" s="49" t="s">
        <v>601</v>
      </c>
    </row>
    <row r="613" spans="1:8">
      <c r="A613" s="7" t="s">
        <v>402</v>
      </c>
      <c r="B613" s="88" t="s">
        <v>433</v>
      </c>
      <c r="C613" s="49">
        <f>'MALT3-2015A.XLS'!$H$483</f>
        <v>0</v>
      </c>
      <c r="D613" s="49">
        <f>'MALT3-2015A.XLS'!$H$483</f>
        <v>0</v>
      </c>
    </row>
    <row r="614" spans="1:8">
      <c r="A614" s="7" t="s">
        <v>402</v>
      </c>
      <c r="B614" s="88" t="s">
        <v>923</v>
      </c>
      <c r="C614" s="49">
        <f>'MALT3-2015A.XLS'!$H$484</f>
        <v>0</v>
      </c>
      <c r="D614" s="49">
        <f>'MALT3-2015A.XLS'!$H$484</f>
        <v>0</v>
      </c>
    </row>
    <row r="615" spans="1:8">
      <c r="A615" s="7" t="s">
        <v>402</v>
      </c>
      <c r="B615" s="88" t="s">
        <v>129</v>
      </c>
      <c r="C615" s="49">
        <f>'MALT3-2015A.XLS'!$H$485</f>
        <v>0</v>
      </c>
      <c r="D615" s="49">
        <f>'MALT3-2015A.XLS'!$H$485</f>
        <v>0</v>
      </c>
    </row>
    <row r="616" spans="1:8">
      <c r="A616" s="7" t="s">
        <v>402</v>
      </c>
      <c r="B616" s="88" t="s">
        <v>160</v>
      </c>
      <c r="C616" s="49">
        <f>'MALT3-2015A.XLS'!$H$486</f>
        <v>0</v>
      </c>
      <c r="D616" s="49">
        <f>'MALT3-2015A.XLS'!$H$486</f>
        <v>0</v>
      </c>
    </row>
    <row r="617" spans="1:8">
      <c r="A617" s="7" t="s">
        <v>402</v>
      </c>
      <c r="B617" s="88" t="s">
        <v>14</v>
      </c>
      <c r="C617" s="49">
        <f>'MALT3-2015A.XLS'!$H$487</f>
        <v>0</v>
      </c>
      <c r="D617" s="49">
        <f>'MALT3-2015A.XLS'!$H$487</f>
        <v>0</v>
      </c>
    </row>
    <row r="618" spans="1:8">
      <c r="A618" s="7" t="s">
        <v>402</v>
      </c>
      <c r="B618" s="88" t="s">
        <v>15</v>
      </c>
      <c r="C618" s="49">
        <f>'MALT3-2015A.XLS'!$H$488</f>
        <v>0</v>
      </c>
      <c r="D618" s="49">
        <f>'MALT3-2015A.XLS'!$H$488</f>
        <v>0</v>
      </c>
    </row>
    <row r="619" spans="1:8">
      <c r="A619" s="7" t="s">
        <v>402</v>
      </c>
      <c r="B619" s="86" t="s">
        <v>1085</v>
      </c>
      <c r="C619" s="79">
        <f>'MALT3-2015A.XLS'!$H$489</f>
        <v>0</v>
      </c>
      <c r="D619" s="79">
        <f>'MALT3-2015A.XLS'!$H$489</f>
        <v>0</v>
      </c>
    </row>
    <row r="620" spans="1:8">
      <c r="A620" s="7" t="s">
        <v>402</v>
      </c>
      <c r="B620" s="85" t="s">
        <v>159</v>
      </c>
      <c r="C620" s="49">
        <f>'MALT3-2015A.XLS'!$H$490</f>
        <v>0</v>
      </c>
      <c r="D620" s="49">
        <f>'MALT3-2015A.XLS'!$H$490</f>
        <v>0</v>
      </c>
    </row>
    <row r="621" spans="1:8">
      <c r="A621" s="7" t="s">
        <v>402</v>
      </c>
      <c r="B621" s="87" t="s">
        <v>1106</v>
      </c>
      <c r="C621" s="49" t="s">
        <v>601</v>
      </c>
      <c r="D621" s="49" t="s">
        <v>601</v>
      </c>
    </row>
    <row r="622" spans="1:8">
      <c r="A622" s="7" t="s">
        <v>402</v>
      </c>
      <c r="B622" s="88" t="s">
        <v>433</v>
      </c>
      <c r="C622" s="49">
        <f>'MALT3-2015A.XLS'!$I$483</f>
        <v>0</v>
      </c>
      <c r="D622" s="49">
        <f>'MALT3-2015A.XLS'!$I$483</f>
        <v>0</v>
      </c>
    </row>
    <row r="623" spans="1:8">
      <c r="A623" s="7" t="s">
        <v>402</v>
      </c>
      <c r="B623" s="88" t="s">
        <v>923</v>
      </c>
      <c r="C623" s="49">
        <f>'MALT3-2015A.XLS'!$I$484</f>
        <v>0</v>
      </c>
      <c r="D623" s="49">
        <f>'MALT3-2015A.XLS'!$I$484</f>
        <v>0</v>
      </c>
    </row>
    <row r="624" spans="1:8">
      <c r="A624" s="7" t="s">
        <v>402</v>
      </c>
      <c r="B624" s="88" t="s">
        <v>129</v>
      </c>
      <c r="C624" s="49">
        <f>'MALT3-2015A.XLS'!$I$485</f>
        <v>0</v>
      </c>
      <c r="D624" s="49">
        <f>'MALT3-2015A.XLS'!$I$485</f>
        <v>0</v>
      </c>
    </row>
    <row r="625" spans="1:4">
      <c r="A625" s="7" t="s">
        <v>402</v>
      </c>
      <c r="B625" s="88" t="s">
        <v>160</v>
      </c>
      <c r="C625" s="49">
        <f>'MALT3-2015A.XLS'!$I$486</f>
        <v>0</v>
      </c>
      <c r="D625" s="49">
        <f>'MALT3-2015A.XLS'!$I$486</f>
        <v>0</v>
      </c>
    </row>
    <row r="626" spans="1:4">
      <c r="A626" s="7" t="s">
        <v>402</v>
      </c>
      <c r="B626" s="88" t="s">
        <v>14</v>
      </c>
      <c r="C626" s="49">
        <f>'MALT3-2015A.XLS'!$I$487</f>
        <v>0</v>
      </c>
      <c r="D626" s="49">
        <f>'MALT3-2015A.XLS'!$I$487</f>
        <v>0</v>
      </c>
    </row>
    <row r="627" spans="1:4">
      <c r="A627" s="7" t="s">
        <v>402</v>
      </c>
      <c r="B627" s="88" t="s">
        <v>15</v>
      </c>
      <c r="C627" s="49">
        <f>'MALT3-2015A.XLS'!$I$488</f>
        <v>0</v>
      </c>
      <c r="D627" s="49">
        <f>'MALT3-2015A.XLS'!$I$488</f>
        <v>0</v>
      </c>
    </row>
    <row r="628" spans="1:4">
      <c r="A628" s="7" t="s">
        <v>402</v>
      </c>
      <c r="B628" s="86" t="s">
        <v>1085</v>
      </c>
      <c r="C628" s="79">
        <f>'MALT3-2015A.XLS'!$I$489</f>
        <v>0</v>
      </c>
      <c r="D628" s="79">
        <f>'MALT3-2015A.XLS'!$I$489</f>
        <v>0</v>
      </c>
    </row>
    <row r="629" spans="1:4">
      <c r="A629" s="7" t="s">
        <v>402</v>
      </c>
      <c r="B629" s="85" t="s">
        <v>159</v>
      </c>
      <c r="C629" s="49">
        <f>'MALT3-2015A.XLS'!$I$490</f>
        <v>0</v>
      </c>
      <c r="D629" s="49">
        <f>'MALT3-2015A.XLS'!$I$490</f>
        <v>0</v>
      </c>
    </row>
    <row r="630" spans="1:4">
      <c r="A630" s="7" t="s">
        <v>402</v>
      </c>
      <c r="B630" s="105" t="s">
        <v>1107</v>
      </c>
      <c r="C630" s="49" t="s">
        <v>601</v>
      </c>
      <c r="D630" s="49" t="s">
        <v>601</v>
      </c>
    </row>
    <row r="631" spans="1:4">
      <c r="A631" s="7" t="s">
        <v>402</v>
      </c>
      <c r="B631" s="88" t="s">
        <v>433</v>
      </c>
      <c r="C631" s="49">
        <f>'MALT3-2015A.XLS'!$J$483</f>
        <v>0</v>
      </c>
      <c r="D631" s="49">
        <f>'MALT3-2015A.XLS'!$J$483</f>
        <v>0</v>
      </c>
    </row>
    <row r="632" spans="1:4">
      <c r="A632" s="7" t="s">
        <v>402</v>
      </c>
      <c r="B632" s="88" t="s">
        <v>923</v>
      </c>
      <c r="C632" s="49">
        <f>'MALT3-2015A.XLS'!$J$484</f>
        <v>0</v>
      </c>
      <c r="D632" s="49">
        <f>'MALT3-2015A.XLS'!$J$484</f>
        <v>0</v>
      </c>
    </row>
    <row r="633" spans="1:4">
      <c r="A633" s="7" t="s">
        <v>402</v>
      </c>
      <c r="B633" s="88" t="s">
        <v>129</v>
      </c>
      <c r="C633" s="49">
        <f>'MALT3-2015A.XLS'!$J$485</f>
        <v>0</v>
      </c>
      <c r="D633" s="49">
        <f>'MALT3-2015A.XLS'!$J$485</f>
        <v>0</v>
      </c>
    </row>
    <row r="634" spans="1:4">
      <c r="A634" s="7" t="s">
        <v>402</v>
      </c>
      <c r="B634" s="88" t="s">
        <v>160</v>
      </c>
      <c r="C634" s="49">
        <f>'MALT3-2015A.XLS'!$J$486</f>
        <v>0</v>
      </c>
      <c r="D634" s="49">
        <f>'MALT3-2015A.XLS'!$J$486</f>
        <v>0</v>
      </c>
    </row>
    <row r="635" spans="1:4">
      <c r="A635" s="7" t="s">
        <v>402</v>
      </c>
      <c r="B635" s="88" t="s">
        <v>14</v>
      </c>
      <c r="C635" s="49">
        <f>'MALT3-2015A.XLS'!$J$487</f>
        <v>0</v>
      </c>
      <c r="D635" s="49">
        <f>'MALT3-2015A.XLS'!$J$487</f>
        <v>0</v>
      </c>
    </row>
    <row r="636" spans="1:4">
      <c r="A636" s="7" t="s">
        <v>402</v>
      </c>
      <c r="B636" s="88" t="s">
        <v>15</v>
      </c>
      <c r="C636" s="49">
        <f>'MALT3-2015A.XLS'!$J$488</f>
        <v>0</v>
      </c>
      <c r="D636" s="49">
        <f>'MALT3-2015A.XLS'!$J$488</f>
        <v>0</v>
      </c>
    </row>
    <row r="637" spans="1:4">
      <c r="A637" s="7" t="s">
        <v>402</v>
      </c>
      <c r="B637" s="86" t="s">
        <v>1085</v>
      </c>
      <c r="C637" s="79">
        <f>'MALT3-2015A.XLS'!$J$489</f>
        <v>0</v>
      </c>
      <c r="D637" s="79">
        <f>'MALT3-2015A.XLS'!$J$489</f>
        <v>0</v>
      </c>
    </row>
    <row r="638" spans="1:4">
      <c r="A638" s="7" t="s">
        <v>402</v>
      </c>
      <c r="B638" s="85" t="s">
        <v>159</v>
      </c>
      <c r="C638" s="49">
        <f>'MALT3-2015A.XLS'!$J$490</f>
        <v>0</v>
      </c>
      <c r="D638" s="49">
        <f>'MALT3-2015A.XLS'!$J$490</f>
        <v>0</v>
      </c>
    </row>
    <row r="639" spans="1:4">
      <c r="A639" s="7" t="s">
        <v>402</v>
      </c>
      <c r="B639" s="105" t="s">
        <v>1108</v>
      </c>
      <c r="C639" s="49" t="s">
        <v>601</v>
      </c>
      <c r="D639" s="49" t="s">
        <v>601</v>
      </c>
    </row>
    <row r="640" spans="1:4">
      <c r="A640" s="7" t="s">
        <v>402</v>
      </c>
      <c r="B640" s="88" t="s">
        <v>433</v>
      </c>
      <c r="C640" s="49">
        <f>'MALT3-2015A.XLS'!$K$483</f>
        <v>0</v>
      </c>
      <c r="D640" s="49">
        <f>'MALT3-2015A.XLS'!$K$483</f>
        <v>0</v>
      </c>
    </row>
    <row r="641" spans="1:4">
      <c r="A641" s="7" t="s">
        <v>402</v>
      </c>
      <c r="B641" s="88" t="s">
        <v>923</v>
      </c>
      <c r="C641" s="49">
        <f>'MALT3-2015A.XLS'!$K$484</f>
        <v>0</v>
      </c>
      <c r="D641" s="49">
        <f>'MALT3-2015A.XLS'!$K$484</f>
        <v>0</v>
      </c>
    </row>
    <row r="642" spans="1:4">
      <c r="A642" s="7" t="s">
        <v>402</v>
      </c>
      <c r="B642" s="88" t="s">
        <v>129</v>
      </c>
      <c r="C642" s="49">
        <f>'MALT3-2015A.XLS'!$K$485</f>
        <v>0</v>
      </c>
      <c r="D642" s="49">
        <f>'MALT3-2015A.XLS'!$K$485</f>
        <v>0</v>
      </c>
    </row>
    <row r="643" spans="1:4">
      <c r="A643" s="7" t="s">
        <v>402</v>
      </c>
      <c r="B643" s="88" t="s">
        <v>160</v>
      </c>
      <c r="C643" s="49">
        <f>'MALT3-2015A.XLS'!$K$486</f>
        <v>0</v>
      </c>
      <c r="D643" s="49">
        <f>'MALT3-2015A.XLS'!$K$486</f>
        <v>0</v>
      </c>
    </row>
    <row r="644" spans="1:4">
      <c r="A644" s="7" t="s">
        <v>402</v>
      </c>
      <c r="B644" s="88" t="s">
        <v>14</v>
      </c>
      <c r="C644" s="49">
        <f>'MALT3-2015A.XLS'!$K$487</f>
        <v>0</v>
      </c>
      <c r="D644" s="49">
        <f>'MALT3-2015A.XLS'!$K$487</f>
        <v>0</v>
      </c>
    </row>
    <row r="645" spans="1:4">
      <c r="A645" s="7" t="s">
        <v>402</v>
      </c>
      <c r="B645" s="88" t="s">
        <v>15</v>
      </c>
      <c r="C645" s="49">
        <f>'MALT3-2015A.XLS'!$K$488</f>
        <v>0</v>
      </c>
      <c r="D645" s="49">
        <f>'MALT3-2015A.XLS'!$K$488</f>
        <v>0</v>
      </c>
    </row>
    <row r="646" spans="1:4">
      <c r="A646" s="7" t="s">
        <v>402</v>
      </c>
      <c r="B646" s="86" t="s">
        <v>1085</v>
      </c>
      <c r="C646" s="79">
        <f>'MALT3-2015A.XLS'!$K$489</f>
        <v>0</v>
      </c>
      <c r="D646" s="79">
        <f>'MALT3-2015A.XLS'!$K$489</f>
        <v>0</v>
      </c>
    </row>
    <row r="647" spans="1:4">
      <c r="A647" s="7" t="s">
        <v>402</v>
      </c>
      <c r="B647" s="85" t="s">
        <v>159</v>
      </c>
      <c r="C647" s="49">
        <f>'MALT3-2015A.XLS'!$K$490</f>
        <v>0</v>
      </c>
      <c r="D647" s="49">
        <f>'MALT3-2015A.XLS'!$K$490</f>
        <v>0</v>
      </c>
    </row>
    <row r="648" spans="1:4">
      <c r="A648" s="7" t="s">
        <v>402</v>
      </c>
    </row>
    <row r="649" spans="1:4">
      <c r="A649" s="7" t="s">
        <v>402</v>
      </c>
      <c r="B649" s="106" t="s">
        <v>319</v>
      </c>
      <c r="C649" s="49"/>
      <c r="D649" s="49"/>
    </row>
    <row r="650" spans="1:4">
      <c r="A650" s="7" t="s">
        <v>402</v>
      </c>
      <c r="B650" s="68" t="s">
        <v>868</v>
      </c>
      <c r="C650" s="49">
        <f>'MALT3-2015A.XLS'!$F$496</f>
        <v>0</v>
      </c>
      <c r="D650" s="49">
        <f>'MALT3-2015A.XLS'!$F$496</f>
        <v>0</v>
      </c>
    </row>
    <row r="651" spans="1:4">
      <c r="A651" s="7" t="s">
        <v>402</v>
      </c>
      <c r="B651" s="68" t="s">
        <v>869</v>
      </c>
      <c r="C651" s="49">
        <f>'MALT3-2015A.XLS'!$G$496</f>
        <v>0</v>
      </c>
      <c r="D651" s="49">
        <f>'MALT3-2015A.XLS'!$G$496</f>
        <v>0</v>
      </c>
    </row>
    <row r="652" spans="1:4">
      <c r="A652" s="7" t="s">
        <v>402</v>
      </c>
      <c r="B652" s="92"/>
      <c r="C652" s="49"/>
      <c r="D652" s="49"/>
    </row>
    <row r="653" spans="1:4" ht="45.75" customHeight="1">
      <c r="A653" s="7" t="s">
        <v>402</v>
      </c>
      <c r="B653" s="74" t="s">
        <v>888</v>
      </c>
      <c r="C653" s="49"/>
      <c r="D653" s="49"/>
    </row>
    <row r="654" spans="1:4">
      <c r="A654" s="7" t="s">
        <v>402</v>
      </c>
      <c r="B654" s="87" t="s">
        <v>647</v>
      </c>
      <c r="C654" s="49" t="s">
        <v>676</v>
      </c>
      <c r="D654" s="49" t="s">
        <v>676</v>
      </c>
    </row>
    <row r="655" spans="1:4">
      <c r="A655" s="7" t="s">
        <v>402</v>
      </c>
      <c r="B655" s="85" t="s">
        <v>130</v>
      </c>
      <c r="C655" s="49">
        <f>'MALT3-2015A.XLS'!$D$514</f>
        <v>0</v>
      </c>
      <c r="D655" s="49">
        <f>'MALT3-2015A.XLS'!$D$514</f>
        <v>0</v>
      </c>
    </row>
    <row r="656" spans="1:4">
      <c r="A656" s="7" t="s">
        <v>402</v>
      </c>
      <c r="B656" s="85" t="s">
        <v>131</v>
      </c>
      <c r="C656" s="49">
        <f>'MALT3-2015A.XLS'!$E$514</f>
        <v>0</v>
      </c>
      <c r="D656" s="49">
        <f>'MALT3-2015A.XLS'!$E$514</f>
        <v>0</v>
      </c>
    </row>
    <row r="657" spans="1:4">
      <c r="A657" s="7" t="s">
        <v>402</v>
      </c>
      <c r="B657" s="85" t="s">
        <v>657</v>
      </c>
      <c r="C657" s="49">
        <f>'MALT3-2015A.XLS'!$F$514</f>
        <v>0</v>
      </c>
      <c r="D657" s="49">
        <f>'MALT3-2015A.XLS'!$F$514</f>
        <v>0</v>
      </c>
    </row>
    <row r="658" spans="1:4">
      <c r="A658" s="7" t="s">
        <v>402</v>
      </c>
      <c r="B658" s="85" t="s">
        <v>658</v>
      </c>
      <c r="C658" s="49">
        <f>'MALT3-2015A.XLS'!$G$514</f>
        <v>0</v>
      </c>
      <c r="D658" s="49">
        <f>'MALT3-2015A.XLS'!$G$514</f>
        <v>0</v>
      </c>
    </row>
    <row r="659" spans="1:4">
      <c r="A659" s="7" t="s">
        <v>402</v>
      </c>
      <c r="B659" s="83" t="s">
        <v>214</v>
      </c>
      <c r="C659" s="49">
        <f>'MALT3-2015A.XLS'!$H$514</f>
        <v>0</v>
      </c>
      <c r="D659" s="49">
        <f>'MALT3-2015A.XLS'!$H$514</f>
        <v>0</v>
      </c>
    </row>
    <row r="660" spans="1:4">
      <c r="A660" s="7" t="s">
        <v>402</v>
      </c>
      <c r="B660" s="87" t="s">
        <v>213</v>
      </c>
      <c r="C660" s="49" t="s">
        <v>676</v>
      </c>
      <c r="D660" s="49" t="s">
        <v>676</v>
      </c>
    </row>
    <row r="661" spans="1:4">
      <c r="A661" s="7" t="s">
        <v>402</v>
      </c>
      <c r="B661" s="85" t="s">
        <v>130</v>
      </c>
      <c r="C661" s="49">
        <f>'MALT3-2015A.XLS'!$D$521</f>
        <v>0</v>
      </c>
      <c r="D661" s="49">
        <f>'MALT3-2015A.XLS'!$D$521</f>
        <v>0</v>
      </c>
    </row>
    <row r="662" spans="1:4">
      <c r="A662" s="7" t="s">
        <v>402</v>
      </c>
      <c r="B662" s="85" t="s">
        <v>131</v>
      </c>
      <c r="C662" s="49">
        <f>'MALT3-2015A.XLS'!$E$521</f>
        <v>0</v>
      </c>
      <c r="D662" s="49">
        <f>'MALT3-2015A.XLS'!$E$521</f>
        <v>0</v>
      </c>
    </row>
    <row r="663" spans="1:4">
      <c r="A663" s="7" t="s">
        <v>402</v>
      </c>
      <c r="B663" s="85" t="s">
        <v>657</v>
      </c>
      <c r="C663" s="49">
        <f>'MALT3-2015A.XLS'!$F$521</f>
        <v>0</v>
      </c>
      <c r="D663" s="49">
        <f>'MALT3-2015A.XLS'!$F$521</f>
        <v>0</v>
      </c>
    </row>
    <row r="664" spans="1:4">
      <c r="A664" s="7" t="s">
        <v>402</v>
      </c>
      <c r="B664" s="85" t="s">
        <v>658</v>
      </c>
      <c r="C664" s="49">
        <f>'MALT3-2015A.XLS'!$G$521</f>
        <v>0</v>
      </c>
      <c r="D664" s="49">
        <f>'MALT3-2015A.XLS'!$G$521</f>
        <v>0</v>
      </c>
    </row>
    <row r="665" spans="1:4">
      <c r="A665" s="7" t="s">
        <v>402</v>
      </c>
      <c r="B665" s="83" t="s">
        <v>214</v>
      </c>
      <c r="C665" s="49">
        <f>'MALT3-2015A.XLS'!$H$521</f>
        <v>0</v>
      </c>
      <c r="D665" s="49">
        <f>'MALT3-2015A.XLS'!$H$521</f>
        <v>0</v>
      </c>
    </row>
    <row r="666" spans="1:4">
      <c r="A666" s="7" t="s">
        <v>402</v>
      </c>
      <c r="B666" s="87" t="s">
        <v>413</v>
      </c>
      <c r="C666" s="49" t="s">
        <v>676</v>
      </c>
      <c r="D666" s="49" t="s">
        <v>676</v>
      </c>
    </row>
    <row r="667" spans="1:4">
      <c r="A667" s="7" t="s">
        <v>402</v>
      </c>
      <c r="B667" s="85" t="s">
        <v>130</v>
      </c>
      <c r="C667" s="49">
        <f>'MALT3-2015A.XLS'!$D$528</f>
        <v>0</v>
      </c>
      <c r="D667" s="49">
        <f>'MALT3-2015A.XLS'!$D$528</f>
        <v>0</v>
      </c>
    </row>
    <row r="668" spans="1:4">
      <c r="A668" s="7" t="s">
        <v>402</v>
      </c>
      <c r="B668" s="85" t="s">
        <v>131</v>
      </c>
      <c r="C668" s="49">
        <f>'MALT3-2015A.XLS'!$E$528</f>
        <v>0</v>
      </c>
      <c r="D668" s="49">
        <f>'MALT3-2015A.XLS'!$E$528</f>
        <v>0</v>
      </c>
    </row>
    <row r="669" spans="1:4">
      <c r="A669" s="7" t="s">
        <v>402</v>
      </c>
      <c r="B669" s="85" t="s">
        <v>657</v>
      </c>
      <c r="C669" s="49">
        <f>'MALT3-2015A.XLS'!$F$528</f>
        <v>0</v>
      </c>
      <c r="D669" s="49">
        <f>'MALT3-2015A.XLS'!$F$528</f>
        <v>0</v>
      </c>
    </row>
    <row r="670" spans="1:4">
      <c r="A670" s="7" t="s">
        <v>402</v>
      </c>
      <c r="B670" s="85" t="s">
        <v>658</v>
      </c>
      <c r="C670" s="49">
        <f>'MALT3-2015A.XLS'!$G$528</f>
        <v>0</v>
      </c>
      <c r="D670" s="49">
        <f>'MALT3-2015A.XLS'!$G$528</f>
        <v>0</v>
      </c>
    </row>
    <row r="671" spans="1:4">
      <c r="A671" s="7" t="s">
        <v>402</v>
      </c>
      <c r="B671" s="83" t="s">
        <v>214</v>
      </c>
      <c r="C671" s="49">
        <f>'MALT3-2015A.XLS'!$H$528</f>
        <v>0</v>
      </c>
      <c r="D671" s="49">
        <f>'MALT3-2015A.XLS'!$H$528</f>
        <v>0</v>
      </c>
    </row>
    <row r="672" spans="1:4">
      <c r="A672" s="7" t="s">
        <v>402</v>
      </c>
      <c r="B672" s="87" t="s">
        <v>648</v>
      </c>
      <c r="C672" s="49" t="s">
        <v>676</v>
      </c>
      <c r="D672" s="49" t="s">
        <v>676</v>
      </c>
    </row>
    <row r="673" spans="1:10">
      <c r="A673" s="7" t="s">
        <v>402</v>
      </c>
      <c r="B673" s="85" t="s">
        <v>130</v>
      </c>
      <c r="C673" s="49">
        <f>'MALT3-2015A.XLS'!$D$535</f>
        <v>0</v>
      </c>
      <c r="D673" s="49">
        <f>'MALT3-2015A.XLS'!$D$535</f>
        <v>0</v>
      </c>
    </row>
    <row r="674" spans="1:10">
      <c r="A674" s="7" t="s">
        <v>402</v>
      </c>
      <c r="B674" s="85" t="s">
        <v>131</v>
      </c>
      <c r="C674" s="49">
        <f>'MALT3-2015A.XLS'!$E$535</f>
        <v>0</v>
      </c>
      <c r="D674" s="49">
        <f>'MALT3-2015A.XLS'!$E$535</f>
        <v>0</v>
      </c>
    </row>
    <row r="675" spans="1:10">
      <c r="A675" s="7" t="s">
        <v>402</v>
      </c>
      <c r="B675" s="85" t="s">
        <v>657</v>
      </c>
      <c r="C675" s="49">
        <f>'MALT3-2015A.XLS'!$F$535</f>
        <v>0</v>
      </c>
      <c r="D675" s="49">
        <f>'MALT3-2015A.XLS'!$F$535</f>
        <v>0</v>
      </c>
    </row>
    <row r="676" spans="1:10">
      <c r="A676" s="7" t="s">
        <v>402</v>
      </c>
      <c r="B676" s="85" t="s">
        <v>658</v>
      </c>
      <c r="C676" s="49">
        <f>'MALT3-2015A.XLS'!$G$535</f>
        <v>0</v>
      </c>
      <c r="D676" s="49">
        <f>'MALT3-2015A.XLS'!$G$535</f>
        <v>0</v>
      </c>
    </row>
    <row r="677" spans="1:10">
      <c r="A677" s="7" t="s">
        <v>402</v>
      </c>
      <c r="B677" s="83" t="s">
        <v>214</v>
      </c>
      <c r="C677" s="49">
        <f>'MALT3-2015A.XLS'!$H$535</f>
        <v>0</v>
      </c>
      <c r="D677" s="49">
        <f>'MALT3-2015A.XLS'!$H$535</f>
        <v>0</v>
      </c>
    </row>
    <row r="678" spans="1:10">
      <c r="A678" s="7" t="s">
        <v>402</v>
      </c>
      <c r="B678" s="87" t="s">
        <v>824</v>
      </c>
      <c r="C678" s="49" t="s">
        <v>676</v>
      </c>
      <c r="D678" s="49" t="s">
        <v>676</v>
      </c>
    </row>
    <row r="679" spans="1:10">
      <c r="A679" s="7" t="s">
        <v>402</v>
      </c>
      <c r="B679" s="85" t="s">
        <v>130</v>
      </c>
      <c r="C679" s="49">
        <f>'MALT3-2015A.XLS'!$D$542</f>
        <v>0</v>
      </c>
      <c r="D679" s="49">
        <f>'MALT3-2015A.XLS'!$D$542</f>
        <v>0</v>
      </c>
    </row>
    <row r="680" spans="1:10">
      <c r="A680" s="7" t="s">
        <v>402</v>
      </c>
      <c r="B680" s="85" t="s">
        <v>131</v>
      </c>
      <c r="C680" s="49">
        <f>'MALT3-2015A.XLS'!$E$542</f>
        <v>0</v>
      </c>
      <c r="D680" s="49">
        <f>'MALT3-2015A.XLS'!$E$542</f>
        <v>0</v>
      </c>
    </row>
    <row r="681" spans="1:10">
      <c r="A681" s="7" t="s">
        <v>402</v>
      </c>
      <c r="B681" s="85" t="s">
        <v>657</v>
      </c>
      <c r="C681" s="49">
        <f>'MALT3-2015A.XLS'!$F$542</f>
        <v>0</v>
      </c>
      <c r="D681" s="49">
        <f>'MALT3-2015A.XLS'!$F$542</f>
        <v>0</v>
      </c>
    </row>
    <row r="682" spans="1:10">
      <c r="A682" s="7" t="s">
        <v>402</v>
      </c>
      <c r="B682" s="85" t="s">
        <v>658</v>
      </c>
      <c r="C682" s="49">
        <f>'MALT3-2015A.XLS'!$G$542</f>
        <v>0</v>
      </c>
      <c r="D682" s="49">
        <f>'MALT3-2015A.XLS'!$G$542</f>
        <v>0</v>
      </c>
    </row>
    <row r="683" spans="1:10">
      <c r="A683" s="7" t="s">
        <v>402</v>
      </c>
      <c r="B683" s="83" t="s">
        <v>214</v>
      </c>
      <c r="C683" s="49">
        <f>'MALT3-2015A.XLS'!$H$542</f>
        <v>0</v>
      </c>
      <c r="D683" s="49">
        <f>'MALT3-2015A.XLS'!$H$542</f>
        <v>0</v>
      </c>
    </row>
    <row r="684" spans="1:10">
      <c r="A684" s="7" t="s">
        <v>402</v>
      </c>
      <c r="B684" s="88"/>
      <c r="C684" s="49"/>
      <c r="D684" s="49"/>
    </row>
    <row r="685" spans="1:10" ht="15.75">
      <c r="B685" s="107" t="s">
        <v>875</v>
      </c>
      <c r="C685" s="49"/>
      <c r="D685" s="49"/>
    </row>
    <row r="686" spans="1:10" ht="15.75">
      <c r="A686" s="7" t="s">
        <v>402</v>
      </c>
      <c r="B686" s="453"/>
      <c r="C686" s="49"/>
      <c r="D686" s="49"/>
      <c r="J686" s="7" t="s">
        <v>167</v>
      </c>
    </row>
    <row r="687" spans="1:10" ht="15.75">
      <c r="B687" s="453" t="str">
        <f>'MALT3-2015A.XLS'!B479</f>
        <v>FUNKSJONSOMRÅDE 2 B - OPPVEKST</v>
      </c>
      <c r="C687" s="49"/>
      <c r="D687" s="49"/>
    </row>
    <row r="688" spans="1:10" ht="15.75">
      <c r="B688" s="453"/>
      <c r="C688" s="49"/>
      <c r="D688" s="49"/>
    </row>
    <row r="689" spans="2:4" ht="18.75">
      <c r="B689" s="689" t="s">
        <v>875</v>
      </c>
      <c r="C689" s="49"/>
      <c r="D689" s="49"/>
    </row>
    <row r="690" spans="2:4" ht="19.5" thickBot="1">
      <c r="B690" s="689"/>
      <c r="C690" s="49"/>
      <c r="D690" s="49"/>
    </row>
    <row r="691" spans="2:4">
      <c r="B691" s="1031" t="s">
        <v>1214</v>
      </c>
      <c r="C691" s="49"/>
      <c r="D691" s="49"/>
    </row>
    <row r="692" spans="2:4">
      <c r="B692" s="1032" t="str">
        <f>'MALT3-2015A.XLS'!B551</f>
        <v>Meldinger til barnevernet i perioden 01.01 - 31.12.</v>
      </c>
      <c r="C692" s="49"/>
      <c r="D692" s="49"/>
    </row>
    <row r="693" spans="2:4" ht="13.5" thickBot="1">
      <c r="B693" s="1033"/>
      <c r="C693" s="49"/>
      <c r="D693" s="49"/>
    </row>
    <row r="694" spans="2:4">
      <c r="B694" s="696" t="s">
        <v>1303</v>
      </c>
      <c r="C694" s="49">
        <f>'MALT3-2015A.XLS'!G553</f>
        <v>0</v>
      </c>
      <c r="D694" s="49">
        <f>'MALT3-2015A.XLS'!$G$553</f>
        <v>0</v>
      </c>
    </row>
    <row r="695" spans="2:4" ht="13.5" thickBot="1">
      <c r="B695" s="698" t="s">
        <v>1304</v>
      </c>
      <c r="C695" s="49">
        <f>'MALT3-2015A.XLS'!G554</f>
        <v>0</v>
      </c>
      <c r="D695" s="49">
        <f>'MALT3-2015A.XLS'!$G$554</f>
        <v>0</v>
      </c>
    </row>
    <row r="696" spans="2:4" ht="13.5" thickBot="1">
      <c r="B696" s="695" t="s">
        <v>1216</v>
      </c>
      <c r="C696" s="695">
        <f>'MALT3-2015A.XLS'!G555</f>
        <v>0</v>
      </c>
      <c r="D696" s="695">
        <f>'MALT3-2015A.XLS'!$G$555</f>
        <v>0</v>
      </c>
    </row>
    <row r="697" spans="2:4">
      <c r="B697" s="696" t="s">
        <v>1305</v>
      </c>
      <c r="C697" s="49">
        <f>'MALT3-2015A.XLS'!G556</f>
        <v>0</v>
      </c>
      <c r="D697" s="49">
        <f>'MALT3-2015A.XLS'!$G$556</f>
        <v>0</v>
      </c>
    </row>
    <row r="698" spans="2:4">
      <c r="B698" s="696" t="s">
        <v>1306</v>
      </c>
      <c r="C698" s="49">
        <f>'MALT3-2015A.XLS'!G557</f>
        <v>0</v>
      </c>
      <c r="D698" s="49">
        <f>'MALT3-2015A.XLS'!$G$557</f>
        <v>0</v>
      </c>
    </row>
    <row r="699" spans="2:4" ht="13.5" thickBot="1">
      <c r="B699" s="696" t="s">
        <v>1292</v>
      </c>
      <c r="C699" s="49">
        <f>'MALT3-2015A.XLS'!G558</f>
        <v>0</v>
      </c>
      <c r="D699" s="49">
        <f>'MALT3-2015A.XLS'!$G$558</f>
        <v>0</v>
      </c>
    </row>
    <row r="700" spans="2:4" ht="13.5" thickBot="1">
      <c r="B700" s="702" t="s">
        <v>1217</v>
      </c>
      <c r="C700" s="702">
        <f>'MALT3-2015A.XLS'!G559</f>
        <v>0</v>
      </c>
      <c r="D700" s="702">
        <f>'MALT3-2015A.XLS'!$G$559</f>
        <v>0</v>
      </c>
    </row>
    <row r="701" spans="2:4" ht="13.5" thickBot="1">
      <c r="B701" s="698" t="s">
        <v>1218</v>
      </c>
      <c r="C701" s="698">
        <f>'MALT3-2015A.XLS'!G560</f>
        <v>0</v>
      </c>
      <c r="D701" s="698">
        <f>'MALT3-2015A.XLS'!$G$560</f>
        <v>0</v>
      </c>
    </row>
    <row r="702" spans="2:4" ht="15.75">
      <c r="B702" s="453"/>
      <c r="C702" s="49"/>
      <c r="D702" s="49"/>
    </row>
    <row r="703" spans="2:4" ht="15.75">
      <c r="B703" s="453"/>
      <c r="C703" s="49"/>
      <c r="D703" s="49"/>
    </row>
    <row r="704" spans="2:4" ht="16.5" thickBot="1">
      <c r="B704" s="453"/>
      <c r="C704" s="49"/>
      <c r="D704" s="49"/>
    </row>
    <row r="705" spans="2:7">
      <c r="B705" s="707" t="s">
        <v>1219</v>
      </c>
      <c r="C705" s="49"/>
      <c r="D705" s="49"/>
    </row>
    <row r="706" spans="2:7">
      <c r="B706" s="1043" t="s">
        <v>1272</v>
      </c>
      <c r="C706" s="49"/>
      <c r="D706" s="49"/>
    </row>
    <row r="707" spans="2:7" ht="13.5" thickBot="1">
      <c r="B707" s="714"/>
      <c r="C707" s="49"/>
      <c r="D707" s="49"/>
    </row>
    <row r="708" spans="2:7">
      <c r="B708" s="717" t="s">
        <v>1307</v>
      </c>
      <c r="C708" s="49">
        <f>'MALT3-2015A.XLS'!J569</f>
        <v>0</v>
      </c>
      <c r="D708" s="49">
        <f>'MALT3-2015A.XLS'!$J$569</f>
        <v>0</v>
      </c>
    </row>
    <row r="709" spans="2:7" ht="13.5" thickBot="1">
      <c r="B709" s="717" t="s">
        <v>1308</v>
      </c>
      <c r="C709" s="49">
        <f>'MALT3-2015A.XLS'!J570</f>
        <v>0</v>
      </c>
      <c r="D709" s="49">
        <f>'MALT3-2015A.XLS'!$J$570</f>
        <v>0</v>
      </c>
    </row>
    <row r="710" spans="2:7" ht="13.5" thickBot="1">
      <c r="B710" s="722" t="s">
        <v>1220</v>
      </c>
      <c r="C710" s="722">
        <f>'MALT3-2015A.XLS'!J571</f>
        <v>0</v>
      </c>
      <c r="D710" s="722">
        <f>'MALT3-2015A.XLS'!$J$571</f>
        <v>0</v>
      </c>
    </row>
    <row r="711" spans="2:7">
      <c r="B711" s="725" t="s">
        <v>1221</v>
      </c>
      <c r="C711" s="49" t="str">
        <f>'MALT3-2015A.XLS'!J572</f>
        <v>xxx</v>
      </c>
      <c r="D711" s="49" t="str">
        <f>'MALT3-2015A.XLS'!$J$572</f>
        <v>xxx</v>
      </c>
    </row>
    <row r="712" spans="2:7">
      <c r="B712" s="717" t="s">
        <v>1222</v>
      </c>
      <c r="C712" s="49">
        <f>'MALT3-2015A.XLS'!J573</f>
        <v>0</v>
      </c>
      <c r="D712" s="49">
        <f>'MALT3-2015A.XLS'!$J$573</f>
        <v>0</v>
      </c>
    </row>
    <row r="713" spans="2:7">
      <c r="B713" s="717" t="s">
        <v>1223</v>
      </c>
      <c r="C713" s="49">
        <f>'MALT3-2015A.XLS'!J574</f>
        <v>0</v>
      </c>
      <c r="D713" s="49">
        <f>'MALT3-2015A.XLS'!$J$574</f>
        <v>0</v>
      </c>
    </row>
    <row r="714" spans="2:7">
      <c r="B714" s="717" t="s">
        <v>1224</v>
      </c>
      <c r="C714" s="49" t="str">
        <f>'MALT3-2015A.XLS'!J575</f>
        <v>xxx</v>
      </c>
      <c r="D714" s="49" t="str">
        <f>'MALT3-2015A.XLS'!$J$575</f>
        <v>xxx</v>
      </c>
    </row>
    <row r="715" spans="2:7">
      <c r="B715" s="728" t="s">
        <v>1225</v>
      </c>
      <c r="C715" s="49">
        <f>'MALT3-2015A.XLS'!J576</f>
        <v>0</v>
      </c>
      <c r="D715" s="49">
        <f>'MALT3-2015A.XLS'!$J$576</f>
        <v>0</v>
      </c>
    </row>
    <row r="716" spans="2:7">
      <c r="B716" s="728" t="s">
        <v>1226</v>
      </c>
      <c r="C716" s="49">
        <f>'MALT3-2015A.XLS'!J577</f>
        <v>0</v>
      </c>
      <c r="D716" s="49">
        <f>'MALT3-2015A.XLS'!$J$577</f>
        <v>0</v>
      </c>
    </row>
    <row r="717" spans="2:7">
      <c r="B717" s="728" t="s">
        <v>1227</v>
      </c>
      <c r="C717" s="49">
        <f>'MALT3-2015A.XLS'!J578</f>
        <v>0</v>
      </c>
      <c r="D717" s="49">
        <f>'MALT3-2015A.XLS'!$J$578</f>
        <v>0</v>
      </c>
    </row>
    <row r="718" spans="2:7">
      <c r="B718" s="728" t="s">
        <v>1266</v>
      </c>
      <c r="C718" s="49">
        <f>'MALT3-2015A.XLS'!J579</f>
        <v>0</v>
      </c>
      <c r="D718" s="49">
        <f>'MALT3-2015A.XLS'!$J$579</f>
        <v>0</v>
      </c>
      <c r="G718" s="327" t="s">
        <v>167</v>
      </c>
    </row>
    <row r="719" spans="2:7" ht="13.5" thickBot="1">
      <c r="B719" s="717" t="s">
        <v>1228</v>
      </c>
      <c r="C719" s="49">
        <f>'MALT3-2015A.XLS'!J580</f>
        <v>0</v>
      </c>
      <c r="D719" s="49">
        <f>'MALT3-2015A.XLS'!JK$580</f>
        <v>0</v>
      </c>
    </row>
    <row r="720" spans="2:7" ht="13.5" thickBot="1">
      <c r="B720" s="722" t="s">
        <v>1265</v>
      </c>
      <c r="C720" s="722">
        <f>'MALT3-2015A.XLS'!J581</f>
        <v>0</v>
      </c>
      <c r="D720" s="722">
        <f>'MALT3-2015A.XLS'!$J$581</f>
        <v>0</v>
      </c>
    </row>
    <row r="721" spans="2:4">
      <c r="B721" s="725" t="s">
        <v>1229</v>
      </c>
      <c r="C721" s="49" t="str">
        <f>'MALT3-2015A.XLS'!J582</f>
        <v>xxx</v>
      </c>
      <c r="D721" s="49" t="str">
        <f>'MALT3-2015A.XLS'!$J$582</f>
        <v>xxx</v>
      </c>
    </row>
    <row r="722" spans="2:4">
      <c r="B722" s="717" t="s">
        <v>1230</v>
      </c>
      <c r="C722" s="49">
        <f>'MALT3-2015A.XLS'!J583</f>
        <v>0</v>
      </c>
      <c r="D722" s="49">
        <f>'MALT3-2015A.XLS'!$J$583</f>
        <v>0</v>
      </c>
    </row>
    <row r="723" spans="2:4">
      <c r="B723" s="717" t="s">
        <v>1231</v>
      </c>
      <c r="C723" s="49">
        <f>'MALT3-2015A.XLS'!J584</f>
        <v>0</v>
      </c>
      <c r="D723" s="49">
        <f>'MALT3-2015A.XLS'!$J$584</f>
        <v>0</v>
      </c>
    </row>
    <row r="724" spans="2:4">
      <c r="B724" s="717" t="s">
        <v>1267</v>
      </c>
      <c r="C724" s="49">
        <f>'MALT3-2015A.XLS'!J585</f>
        <v>0</v>
      </c>
      <c r="D724" s="49">
        <f>'MALT3-2015A.XLS'!$J$585</f>
        <v>0</v>
      </c>
    </row>
    <row r="725" spans="2:4">
      <c r="B725" s="717" t="s">
        <v>1268</v>
      </c>
      <c r="C725" s="49">
        <f>'MALT3-2015A.XLS'!J586</f>
        <v>0</v>
      </c>
      <c r="D725" s="49">
        <f>'MALT3-2015A.XLS'!$J$586</f>
        <v>0</v>
      </c>
    </row>
    <row r="726" spans="2:4" ht="13.5" thickBot="1">
      <c r="B726" s="717" t="s">
        <v>1269</v>
      </c>
      <c r="C726" s="49">
        <f>'MALT3-2015A.XLS'!J587</f>
        <v>0</v>
      </c>
      <c r="D726" s="49">
        <f>'MALT3-2015A.XLS'!$J$587</f>
        <v>0</v>
      </c>
    </row>
    <row r="727" spans="2:4" ht="13.5" thickBot="1">
      <c r="B727" s="722" t="s">
        <v>1232</v>
      </c>
      <c r="C727" s="722">
        <f>'MALT3-2015A.XLS'!J588</f>
        <v>0</v>
      </c>
      <c r="D727" s="722">
        <f>'MALT3-2015A.XLS'!$J$588</f>
        <v>0</v>
      </c>
    </row>
    <row r="728" spans="2:4">
      <c r="B728" s="731" t="s">
        <v>1233</v>
      </c>
      <c r="C728" s="731">
        <f>'MALT3-2015A.XLS'!J589</f>
        <v>0</v>
      </c>
      <c r="D728" s="731">
        <f>'MALT3-2015A.XLS'!$J$589</f>
        <v>0</v>
      </c>
    </row>
    <row r="729" spans="2:4" ht="13.5" thickBot="1">
      <c r="B729" s="698" t="s">
        <v>1234</v>
      </c>
      <c r="C729" s="698">
        <f>'MALT3-2015A.XLS'!J590</f>
        <v>0</v>
      </c>
      <c r="D729" s="698">
        <f>'MALT3-2015A.XLS'!$J$590</f>
        <v>0</v>
      </c>
    </row>
    <row r="730" spans="2:4">
      <c r="B730" s="725" t="s">
        <v>1235</v>
      </c>
      <c r="C730" s="49" t="str">
        <f>'MALT3-2015A.XLS'!J591</f>
        <v>xxx</v>
      </c>
      <c r="D730" s="49" t="str">
        <f>'MALT3-2015A.XLS'!$J$591</f>
        <v>xxx</v>
      </c>
    </row>
    <row r="731" spans="2:4">
      <c r="B731" s="717" t="s">
        <v>1236</v>
      </c>
      <c r="C731" s="49">
        <f>'MALT3-2015A.XLS'!J592</f>
        <v>0</v>
      </c>
      <c r="D731" s="49">
        <f>'MALT3-2015A.XLS'!$J$592</f>
        <v>0</v>
      </c>
    </row>
    <row r="732" spans="2:4" ht="13.5" thickBot="1">
      <c r="B732" s="717" t="s">
        <v>1237</v>
      </c>
      <c r="C732" s="49">
        <f>'MALT3-2015A.XLS'!J593</f>
        <v>0</v>
      </c>
      <c r="D732" s="49">
        <f>'MALT3-2015A.XLS'!$J$593</f>
        <v>0</v>
      </c>
    </row>
    <row r="733" spans="2:4" ht="13.5" thickBot="1">
      <c r="B733" s="722" t="s">
        <v>1238</v>
      </c>
      <c r="C733" s="722">
        <f>'MALT3-2015A.XLS'!J594</f>
        <v>0</v>
      </c>
      <c r="D733" s="722">
        <f>'MALT3-2015A.XLS'!$J$594</f>
        <v>0</v>
      </c>
    </row>
    <row r="734" spans="2:4">
      <c r="B734" s="731" t="s">
        <v>1239</v>
      </c>
      <c r="C734" s="731">
        <f>'MALT3-2015A.XLS'!J595</f>
        <v>0</v>
      </c>
      <c r="D734" s="731">
        <f>'MALT3-2015A.XLS'!$J$595</f>
        <v>0</v>
      </c>
    </row>
    <row r="735" spans="2:4" ht="13.5" thickBot="1">
      <c r="B735" s="698" t="s">
        <v>1240</v>
      </c>
      <c r="C735" s="698">
        <f>'MALT3-2015A.XLS'!J596</f>
        <v>0</v>
      </c>
      <c r="D735" s="698">
        <f>'MALT3-2015A.XLS'!$J$596</f>
        <v>0</v>
      </c>
    </row>
    <row r="736" spans="2:4" ht="13.5" thickBot="1">
      <c r="B736" s="740" t="s">
        <v>1241</v>
      </c>
      <c r="C736" s="740">
        <f>'MALT3-2015A.XLS'!J597</f>
        <v>0</v>
      </c>
      <c r="D736" s="740">
        <f>'MALT3-2015A.XLS'!$J$597</f>
        <v>0</v>
      </c>
    </row>
    <row r="737" spans="2:6">
      <c r="B737" s="742" t="s">
        <v>1242</v>
      </c>
      <c r="C737" s="742">
        <f>'MALT3-2015A.XLS'!J598</f>
        <v>0</v>
      </c>
      <c r="D737" s="742">
        <f>'MALT3-2015A.XLS'!$J$598</f>
        <v>0</v>
      </c>
    </row>
    <row r="738" spans="2:6" ht="13.5" thickBot="1">
      <c r="B738" s="719" t="s">
        <v>1243</v>
      </c>
      <c r="C738" s="719">
        <f>'MALT3-2015A.XLS'!J599</f>
        <v>0</v>
      </c>
      <c r="D738" s="719">
        <f>'MALT3-2015A.XLS'!$J$599</f>
        <v>0</v>
      </c>
    </row>
    <row r="739" spans="2:6" ht="13.5" thickBot="1">
      <c r="B739" s="719" t="s">
        <v>1244</v>
      </c>
      <c r="C739" s="719">
        <f>'MALT3-2015A.XLS'!J600</f>
        <v>0</v>
      </c>
      <c r="D739" s="719">
        <f>'MALT3-2015A.XLS'!$J$600</f>
        <v>0</v>
      </c>
    </row>
    <row r="740" spans="2:6" ht="15.75">
      <c r="B740" s="453"/>
      <c r="C740" s="49"/>
      <c r="D740" s="49"/>
      <c r="F740" s="7" t="s">
        <v>167</v>
      </c>
    </row>
    <row r="741" spans="2:6" ht="14.25">
      <c r="B741" s="747" t="s">
        <v>1245</v>
      </c>
      <c r="C741" s="171" t="e">
        <f>'MALT3-2015A.XLS'!J604</f>
        <v>#DIV/0!</v>
      </c>
      <c r="D741" s="171" t="e">
        <f>'MALT3-2015A.XLS'!$J$604</f>
        <v>#DIV/0!</v>
      </c>
    </row>
    <row r="742" spans="2:6" ht="15.75">
      <c r="B742" s="453"/>
      <c r="C742" s="171"/>
      <c r="D742" s="171"/>
    </row>
    <row r="743" spans="2:6" ht="14.25">
      <c r="B743" s="747" t="s">
        <v>1248</v>
      </c>
      <c r="C743" s="171" t="e">
        <f>'MALT3-2015A.XLS'!J608</f>
        <v>#DIV/0!</v>
      </c>
      <c r="D743" s="171" t="e">
        <f>'MALT3-2015A.XLS'!$J$608</f>
        <v>#DIV/0!</v>
      </c>
    </row>
    <row r="744" spans="2:6" ht="15.75">
      <c r="B744" s="453"/>
      <c r="C744" s="49"/>
      <c r="D744" s="49"/>
    </row>
    <row r="745" spans="2:6" ht="16.5" thickBot="1">
      <c r="B745" s="453"/>
      <c r="C745" s="49"/>
      <c r="D745" s="49"/>
    </row>
    <row r="746" spans="2:6" ht="13.5" thickBot="1">
      <c r="B746" s="1042" t="str">
        <f>'MALT3-2015A.XLS'!B615</f>
        <v xml:space="preserve">  Tabell 2 - 4 - 1A - Barn og unge med tiltak fra barnevernet</v>
      </c>
      <c r="C746" s="1097" t="str">
        <f>'MALT3-2015A.XLS'!I615</f>
        <v>Pr. 31.12.</v>
      </c>
      <c r="D746" s="1097"/>
    </row>
    <row r="747" spans="2:6">
      <c r="B747" s="763" t="s">
        <v>1297</v>
      </c>
      <c r="C747" s="449">
        <f>'MALT3-2015A.XLS'!I616</f>
        <v>0</v>
      </c>
      <c r="D747" s="449">
        <f>'MALT3-2015A.XLS'!$I$616</f>
        <v>0</v>
      </c>
    </row>
    <row r="748" spans="2:6">
      <c r="B748" s="771" t="s">
        <v>1251</v>
      </c>
      <c r="C748" s="49">
        <f>'MALT3-2015A.XLS'!I617</f>
        <v>0</v>
      </c>
      <c r="D748" s="49">
        <f>'MALT3-2015A.XLS'!$I$617</f>
        <v>0</v>
      </c>
    </row>
    <row r="749" spans="2:6">
      <c r="B749" s="778" t="s">
        <v>1298</v>
      </c>
      <c r="C749" s="449">
        <f>'MALT3-2015A.XLS'!I618</f>
        <v>0</v>
      </c>
      <c r="D749" s="449">
        <f>'MALT3-2015A.XLS'!$I$618</f>
        <v>0</v>
      </c>
    </row>
    <row r="750" spans="2:6">
      <c r="B750" s="771" t="s">
        <v>1251</v>
      </c>
      <c r="C750" s="49">
        <f>'MALT3-2015A.XLS'!I619</f>
        <v>0</v>
      </c>
      <c r="D750" s="49">
        <f>'MALT3-2015A.XLS'!$I$619</f>
        <v>0</v>
      </c>
    </row>
    <row r="751" spans="2:6">
      <c r="B751" s="771" t="s">
        <v>1293</v>
      </c>
      <c r="C751" s="49">
        <f>'MALT3-2015A.XLS'!I620</f>
        <v>0</v>
      </c>
      <c r="D751" s="49">
        <f>'MALT3-2015A.XLS'!$I$620</f>
        <v>0</v>
      </c>
    </row>
    <row r="752" spans="2:6">
      <c r="B752" s="771" t="s">
        <v>1252</v>
      </c>
      <c r="C752" s="49">
        <f>'MALT3-2015A.XLS'!I621</f>
        <v>0</v>
      </c>
      <c r="D752" s="49">
        <f>'MALT3-2015A.XLS'!$I$621</f>
        <v>0</v>
      </c>
    </row>
    <row r="753" spans="2:4">
      <c r="B753" s="771" t="s">
        <v>1253</v>
      </c>
      <c r="C753" s="49">
        <f>'MALT3-2015A.XLS'!I622</f>
        <v>0</v>
      </c>
      <c r="D753" s="49">
        <f>'MALT3-2015A.XLS'!$I$622</f>
        <v>0</v>
      </c>
    </row>
    <row r="754" spans="2:4">
      <c r="B754" s="771" t="s">
        <v>1254</v>
      </c>
      <c r="C754" s="49">
        <f>'MALT3-2015A.XLS'!I623</f>
        <v>0</v>
      </c>
      <c r="D754" s="49">
        <f>'MALT3-2015A.XLS'!$I$623</f>
        <v>0</v>
      </c>
    </row>
    <row r="755" spans="2:4" ht="13.5" thickBot="1">
      <c r="B755" s="784" t="s">
        <v>1255</v>
      </c>
      <c r="C755" s="49">
        <f>'MALT3-2015A.XLS'!I624</f>
        <v>0</v>
      </c>
      <c r="D755" s="49">
        <f>'MALT3-2015A.XLS'!$I$624</f>
        <v>0</v>
      </c>
    </row>
    <row r="756" spans="2:4" ht="13.5" thickBot="1">
      <c r="B756" s="695" t="s">
        <v>1299</v>
      </c>
      <c r="C756" s="449">
        <f>'MALT3-2015A.XLS'!I625</f>
        <v>0</v>
      </c>
      <c r="D756" s="449">
        <f>'MALT3-2015A.XLS'!$I$625</f>
        <v>0</v>
      </c>
    </row>
    <row r="757" spans="2:4" ht="13.5" thickBot="1">
      <c r="B757" s="698" t="s">
        <v>1309</v>
      </c>
      <c r="C757" s="49" t="str">
        <f>'MALT3-2015A.XLS'!I626</f>
        <v>xxxxxx</v>
      </c>
      <c r="D757" s="49" t="str">
        <f>'MALT3-2015A.XLS'!$I$626</f>
        <v>xxxxxx</v>
      </c>
    </row>
    <row r="758" spans="2:4" ht="13.5" thickBot="1">
      <c r="B758" s="698" t="s">
        <v>1270</v>
      </c>
      <c r="C758" s="49" t="str">
        <f>'MALT3-2015A.XLS'!I627</f>
        <v>xxxxxx</v>
      </c>
      <c r="D758" s="49" t="str">
        <f>'MALT3-2015A.XLS'!$I$627</f>
        <v>xxxxxx</v>
      </c>
    </row>
    <row r="759" spans="2:4" ht="13.5" thickBot="1">
      <c r="B759" s="698" t="s">
        <v>1271</v>
      </c>
      <c r="C759" s="49">
        <f>'MALT3-2015A.XLS'!I628</f>
        <v>0</v>
      </c>
      <c r="D759" s="49">
        <f>'MALT3-2015A.XLS'!$I$628</f>
        <v>0</v>
      </c>
    </row>
    <row r="760" spans="2:4" ht="15.75">
      <c r="B760" s="453"/>
      <c r="C760" s="49"/>
      <c r="D760" s="49"/>
    </row>
    <row r="761" spans="2:4" ht="16.5" thickBot="1">
      <c r="B761" s="453"/>
      <c r="C761" s="49"/>
      <c r="D761" s="49"/>
    </row>
    <row r="762" spans="2:4" ht="23.25" customHeight="1" thickBot="1">
      <c r="B762" s="1042" t="str">
        <f>'MALT3-2015A.XLS'!B631</f>
        <v>Kommentar til tabell 2 - 4 - 1:</v>
      </c>
      <c r="C762" s="1097" t="str">
        <f>'MALT3-2015A.XLS'!J615</f>
        <v>Hittil i år</v>
      </c>
      <c r="D762" s="1097"/>
    </row>
    <row r="763" spans="2:4">
      <c r="B763" s="763" t="s">
        <v>1297</v>
      </c>
      <c r="C763" s="1099">
        <f>'MALT3-2015A.XLS'!J616</f>
        <v>0</v>
      </c>
      <c r="D763" s="1099">
        <f>'MALT3-2015A.XLS'!$J$616</f>
        <v>0</v>
      </c>
    </row>
    <row r="764" spans="2:4">
      <c r="B764" s="771" t="s">
        <v>1251</v>
      </c>
      <c r="C764" s="1098">
        <f>'MALT3-2015A.XLS'!J617</f>
        <v>0</v>
      </c>
      <c r="D764" s="1098">
        <f>'MALT3-2015A.XLS'!$J$617</f>
        <v>0</v>
      </c>
    </row>
    <row r="765" spans="2:4">
      <c r="B765" s="778" t="s">
        <v>1298</v>
      </c>
      <c r="C765" s="1099">
        <f>'MALT3-2015A.XLS'!J618</f>
        <v>0</v>
      </c>
      <c r="D765" s="1099">
        <f>'MALT3-2015A.XLS'!$J$618</f>
        <v>0</v>
      </c>
    </row>
    <row r="766" spans="2:4" ht="40.5" customHeight="1">
      <c r="B766" s="771" t="s">
        <v>1251</v>
      </c>
      <c r="C766" s="1098">
        <f>'MALT3-2015A.XLS'!J619</f>
        <v>0</v>
      </c>
      <c r="D766" s="1098">
        <f>'MALT3-2015A.XLS'!$J$619</f>
        <v>0</v>
      </c>
    </row>
    <row r="767" spans="2:4">
      <c r="B767" s="771" t="s">
        <v>1293</v>
      </c>
      <c r="C767" s="1100" t="str">
        <f>'MALT3-2015A.XLS'!J620</f>
        <v>xxxx</v>
      </c>
      <c r="D767" s="1100" t="str">
        <f>'MALT3-2015A.XLS'!$J$620</f>
        <v>xxxx</v>
      </c>
    </row>
    <row r="768" spans="2:4">
      <c r="B768" s="771" t="s">
        <v>1252</v>
      </c>
      <c r="C768" s="1100" t="str">
        <f>'MALT3-2015A.XLS'!J621</f>
        <v>xxxx</v>
      </c>
      <c r="D768" s="1100" t="str">
        <f>'MALT3-2015A.XLS'!$J$621</f>
        <v>xxxx</v>
      </c>
    </row>
    <row r="769" spans="2:12">
      <c r="B769" s="771" t="s">
        <v>1253</v>
      </c>
      <c r="C769" s="1100" t="str">
        <f>'MALT3-2015A.XLS'!J622</f>
        <v>xxxx</v>
      </c>
      <c r="D769" s="1100" t="str">
        <f>'MALT3-2015A.XLS'!$J$622</f>
        <v>xxxx</v>
      </c>
      <c r="L769" s="7" t="s">
        <v>167</v>
      </c>
    </row>
    <row r="770" spans="2:12">
      <c r="B770" s="771" t="s">
        <v>1254</v>
      </c>
      <c r="C770" s="1100" t="str">
        <f>'MALT3-2015A.XLS'!J623</f>
        <v>xxxx</v>
      </c>
      <c r="D770" s="1100" t="str">
        <f>'MALT3-2015A.XLS'!$J$623</f>
        <v>xxxx</v>
      </c>
    </row>
    <row r="771" spans="2:12" ht="13.5" thickBot="1">
      <c r="B771" s="784" t="s">
        <v>1255</v>
      </c>
      <c r="C771" s="1100" t="str">
        <f>'MALT3-2015A.XLS'!J624</f>
        <v>xxxx</v>
      </c>
      <c r="D771" s="1100" t="str">
        <f>'MALT3-2015A.XLS'!$J$624</f>
        <v>xxxx</v>
      </c>
    </row>
    <row r="772" spans="2:12" ht="13.5" thickBot="1">
      <c r="B772" s="695" t="s">
        <v>1299</v>
      </c>
      <c r="C772" s="1099">
        <f>'MALT3-2015A.XLS'!J625</f>
        <v>0</v>
      </c>
      <c r="D772" s="1099">
        <f>'MALT3-2015A.XLS'!$J$625</f>
        <v>0</v>
      </c>
    </row>
    <row r="773" spans="2:12" ht="13.5" thickBot="1">
      <c r="B773" s="698" t="s">
        <v>1309</v>
      </c>
      <c r="C773" s="1098">
        <f>'MALT3-2015A.XLS'!J626</f>
        <v>0</v>
      </c>
      <c r="D773" s="1098">
        <f>'MALT3-2015A.XLS'!$J$626</f>
        <v>0</v>
      </c>
    </row>
    <row r="774" spans="2:12" ht="13.5" thickBot="1">
      <c r="B774" s="698" t="s">
        <v>1270</v>
      </c>
      <c r="C774" s="1098">
        <f>'MALT3-2015A.XLS'!J627</f>
        <v>0</v>
      </c>
      <c r="D774" s="1098">
        <f>'MALT3-2015A.XLS'!$J$627</f>
        <v>0</v>
      </c>
    </row>
    <row r="775" spans="2:12" ht="13.5" thickBot="1">
      <c r="B775" s="698" t="s">
        <v>1271</v>
      </c>
      <c r="C775" s="1098">
        <f>'MALT3-2015A.XLS'!J628</f>
        <v>0</v>
      </c>
      <c r="D775" s="1098">
        <f>'MALT3-2015A.XLS'!$J$628</f>
        <v>0</v>
      </c>
    </row>
    <row r="776" spans="2:12" ht="15.75">
      <c r="B776" s="453"/>
      <c r="C776" s="49"/>
      <c r="D776" s="49"/>
    </row>
    <row r="777" spans="2:12" ht="16.5" thickBot="1">
      <c r="B777" s="453"/>
      <c r="C777" s="49"/>
      <c r="D777" s="49"/>
    </row>
    <row r="778" spans="2:12" ht="13.5" thickBot="1">
      <c r="B778" s="1042" t="str">
        <f>'MALT3-2015A.XLS'!B647</f>
        <v>1. Barn med tiltak i barnevernet i alt jf 2-4-1, pkt. 1+2</v>
      </c>
      <c r="C778" s="1097" t="str">
        <f>'MALT3-2015A.XLS'!K615</f>
        <v>Herav flyttet til andre bydeler i år</v>
      </c>
      <c r="D778" s="1097"/>
    </row>
    <row r="779" spans="2:12">
      <c r="B779" s="763" t="s">
        <v>1297</v>
      </c>
      <c r="C779" s="49">
        <f>'MALT3-2015A.XLS'!K616</f>
        <v>0</v>
      </c>
      <c r="D779" s="49">
        <f>'MALT3-2015A.XLS'!$K$616</f>
        <v>0</v>
      </c>
    </row>
    <row r="780" spans="2:12">
      <c r="B780" s="771" t="s">
        <v>1251</v>
      </c>
      <c r="C780" s="49">
        <f>'MALT3-2015A.XLS'!K617</f>
        <v>0</v>
      </c>
      <c r="D780" s="49">
        <f>'MALT3-2015A.XLS'!$K$617</f>
        <v>0</v>
      </c>
    </row>
    <row r="781" spans="2:12">
      <c r="B781" s="778" t="s">
        <v>1298</v>
      </c>
      <c r="C781" s="49">
        <f>'MALT3-2015A.XLS'!K618</f>
        <v>0</v>
      </c>
      <c r="D781" s="49">
        <f>'MALT3-2015A.XLS'!$K$618</f>
        <v>0</v>
      </c>
    </row>
    <row r="782" spans="2:12">
      <c r="B782" s="771" t="s">
        <v>1251</v>
      </c>
      <c r="C782" s="49">
        <f>'MALT3-2015A.XLS'!K619</f>
        <v>0</v>
      </c>
      <c r="D782" s="49">
        <f>'MALT3-2015A.XLS'!$K$619</f>
        <v>0</v>
      </c>
    </row>
    <row r="783" spans="2:12">
      <c r="B783" s="771" t="s">
        <v>1293</v>
      </c>
      <c r="C783" s="49" t="str">
        <f>'MALT3-2015A.XLS'!K620</f>
        <v>xxxx</v>
      </c>
      <c r="D783" s="49" t="str">
        <f>'MALT3-2015A.XLS'!$K$620</f>
        <v>xxxx</v>
      </c>
    </row>
    <row r="784" spans="2:12">
      <c r="B784" s="771" t="s">
        <v>1252</v>
      </c>
      <c r="C784" s="49" t="str">
        <f>'MALT3-2015A.XLS'!K621</f>
        <v>xxxx</v>
      </c>
      <c r="D784" s="49" t="str">
        <f>'MALT3-2015A.XLS'!$K$621</f>
        <v>xxxx</v>
      </c>
    </row>
    <row r="785" spans="2:4">
      <c r="B785" s="771" t="s">
        <v>1253</v>
      </c>
      <c r="C785" s="49" t="str">
        <f>'MALT3-2015A.XLS'!K622</f>
        <v>xxxx</v>
      </c>
      <c r="D785" s="49" t="str">
        <f>'MALT3-2015A.XLS'!$K$622</f>
        <v>xxxx</v>
      </c>
    </row>
    <row r="786" spans="2:4">
      <c r="B786" s="771" t="s">
        <v>1254</v>
      </c>
      <c r="C786" s="49" t="str">
        <f>'MALT3-2015A.XLS'!K623</f>
        <v>xxxx</v>
      </c>
      <c r="D786" s="49" t="str">
        <f>'MALT3-2015A.XLS'!$K$623</f>
        <v>xxxx</v>
      </c>
    </row>
    <row r="787" spans="2:4" ht="13.5" thickBot="1">
      <c r="B787" s="784" t="s">
        <v>1255</v>
      </c>
      <c r="C787" s="49" t="str">
        <f>'MALT3-2015A.XLS'!K624</f>
        <v>xxxx</v>
      </c>
      <c r="D787" s="49" t="str">
        <f>'MALT3-2015A.XLS'!$K$624</f>
        <v>xxxx</v>
      </c>
    </row>
    <row r="788" spans="2:4" ht="13.5" thickBot="1">
      <c r="B788" s="695" t="s">
        <v>1299</v>
      </c>
      <c r="C788" s="49">
        <f>'MALT3-2015A.XLS'!K625</f>
        <v>0</v>
      </c>
      <c r="D788" s="49">
        <f>'MALT3-2015A.XLS'!$K$625</f>
        <v>0</v>
      </c>
    </row>
    <row r="789" spans="2:4" ht="13.5" thickBot="1">
      <c r="B789" s="698" t="s">
        <v>1309</v>
      </c>
      <c r="C789" s="49">
        <f>'MALT3-2015A.XLS'!K626</f>
        <v>0</v>
      </c>
      <c r="D789" s="49">
        <f>'MALT3-2015A.XLS'!$K$626</f>
        <v>0</v>
      </c>
    </row>
    <row r="790" spans="2:4" ht="13.5" thickBot="1">
      <c r="B790" s="698" t="s">
        <v>1270</v>
      </c>
      <c r="C790" s="49">
        <f>'MALT3-2015A.XLS'!K627</f>
        <v>0</v>
      </c>
      <c r="D790" s="49">
        <f>'MALT3-2015A.XLS'!$K$627</f>
        <v>0</v>
      </c>
    </row>
    <row r="791" spans="2:4" ht="13.5" thickBot="1">
      <c r="B791" s="698" t="s">
        <v>1271</v>
      </c>
      <c r="C791" s="49">
        <f>'MALT3-2015A.XLS'!K628</f>
        <v>0</v>
      </c>
      <c r="D791" s="49">
        <f>'MALT3-2015A.XLS'!$K$628</f>
        <v>0</v>
      </c>
    </row>
    <row r="792" spans="2:4">
      <c r="B792" s="425"/>
      <c r="C792" s="49"/>
      <c r="D792" s="49"/>
    </row>
    <row r="793" spans="2:4" ht="13.5" thickBot="1">
      <c r="B793" s="4"/>
      <c r="C793" s="49"/>
      <c r="D793" s="49"/>
    </row>
    <row r="794" spans="2:4" ht="13.5" thickBot="1">
      <c r="B794" s="1041" t="s">
        <v>1257</v>
      </c>
      <c r="C794" s="49"/>
      <c r="D794" s="49"/>
    </row>
    <row r="795" spans="2:4">
      <c r="B795" s="802" t="s">
        <v>1258</v>
      </c>
      <c r="C795" s="49">
        <f>'MALT3-2015A.XLS'!I634</f>
        <v>0</v>
      </c>
      <c r="D795" s="49">
        <f>'MALT3-2015A.XLS'!$I$634</f>
        <v>0</v>
      </c>
    </row>
    <row r="796" spans="2:4">
      <c r="B796" s="696" t="s">
        <v>1259</v>
      </c>
      <c r="C796" s="49">
        <f>'MALT3-2015A.XLS'!I635</f>
        <v>0</v>
      </c>
      <c r="D796" s="49">
        <f>'MALT3-2015A.XLS'!$I$635</f>
        <v>0</v>
      </c>
    </row>
    <row r="797" spans="2:4" ht="13.5" thickBot="1">
      <c r="B797" s="695" t="s">
        <v>1260</v>
      </c>
      <c r="C797" s="1162" t="e">
        <f>'MALT3-2015A.XLS'!I636</f>
        <v>#DIV/0!</v>
      </c>
      <c r="D797" s="1162" t="e">
        <f>'MALT3-2015A.XLS'!$I$636</f>
        <v>#DIV/0!</v>
      </c>
    </row>
    <row r="798" spans="2:4">
      <c r="B798" s="802" t="s">
        <v>1261</v>
      </c>
      <c r="C798" s="49">
        <f>'MALT3-2015A.XLS'!I637</f>
        <v>0</v>
      </c>
      <c r="D798" s="49">
        <f>'MALT3-2015A.XLS'!$I$637</f>
        <v>0</v>
      </c>
    </row>
    <row r="799" spans="2:4">
      <c r="B799" s="696" t="s">
        <v>1262</v>
      </c>
      <c r="C799" s="49">
        <f>'MALT3-2015A.XLS'!I638</f>
        <v>0</v>
      </c>
      <c r="D799" s="49">
        <f>'MALT3-2015A.XLS'!$I$638</f>
        <v>0</v>
      </c>
    </row>
    <row r="800" spans="2:4" ht="13.5" thickBot="1">
      <c r="B800" s="695" t="s">
        <v>1263</v>
      </c>
      <c r="C800" s="1162" t="e">
        <f>'MALT3-2015A.XLS'!I639</f>
        <v>#DIV/0!</v>
      </c>
      <c r="D800" s="1162" t="e">
        <f>'MALT3-2015A.XLS'!$I$639</f>
        <v>#DIV/0!</v>
      </c>
    </row>
    <row r="801" spans="1:4">
      <c r="B801" s="425"/>
      <c r="C801" s="49"/>
      <c r="D801" s="49"/>
    </row>
    <row r="802" spans="1:4" ht="13.5" thickBot="1">
      <c r="B802" s="1250"/>
      <c r="C802" s="49"/>
      <c r="D802" s="49"/>
    </row>
    <row r="803" spans="1:4">
      <c r="B803" s="1303" t="s">
        <v>1398</v>
      </c>
      <c r="C803" s="1304"/>
      <c r="D803" s="1305"/>
    </row>
    <row r="804" spans="1:4" ht="13.5" thickBot="1">
      <c r="A804" s="7" t="s">
        <v>402</v>
      </c>
      <c r="B804" s="1306"/>
      <c r="C804" s="1307"/>
      <c r="D804" s="1308"/>
    </row>
    <row r="805" spans="1:4" ht="27.75" thickBot="1">
      <c r="A805" s="7" t="s">
        <v>402</v>
      </c>
      <c r="B805" s="1302" t="s">
        <v>1418</v>
      </c>
      <c r="C805" s="1301"/>
      <c r="D805" s="1301"/>
    </row>
    <row r="806" spans="1:4" ht="13.5" thickBot="1">
      <c r="A806" s="7" t="s">
        <v>402</v>
      </c>
      <c r="B806" s="822" t="s">
        <v>1159</v>
      </c>
      <c r="C806" s="1311">
        <f>'MALT3-2015A.XLS'!E647</f>
        <v>0</v>
      </c>
      <c r="D806" s="327"/>
    </row>
    <row r="807" spans="1:4">
      <c r="A807" s="7" t="s">
        <v>402</v>
      </c>
      <c r="B807" s="1021" t="s">
        <v>1160</v>
      </c>
      <c r="C807" s="7">
        <f>'MALT3-2015A.XLS'!E648</f>
        <v>0</v>
      </c>
      <c r="D807" s="327"/>
    </row>
    <row r="808" spans="1:4" ht="13.5" thickBot="1">
      <c r="A808" s="7" t="s">
        <v>402</v>
      </c>
      <c r="B808" s="829" t="s">
        <v>1161</v>
      </c>
      <c r="C808" s="7">
        <f>'MALT3-2015A.XLS'!E649</f>
        <v>0</v>
      </c>
      <c r="D808" s="327"/>
    </row>
    <row r="809" spans="1:4">
      <c r="A809" s="7" t="s">
        <v>402</v>
      </c>
      <c r="B809" s="826" t="s">
        <v>1162</v>
      </c>
      <c r="C809" s="7">
        <f>'MALT3-2015A.XLS'!E650</f>
        <v>0</v>
      </c>
      <c r="D809" s="327"/>
    </row>
    <row r="810" spans="1:4">
      <c r="A810" s="7" t="s">
        <v>402</v>
      </c>
      <c r="B810" s="835" t="s">
        <v>1161</v>
      </c>
      <c r="C810" s="7">
        <f>'MALT3-2015A.XLS'!E651</f>
        <v>0</v>
      </c>
      <c r="D810" s="327"/>
    </row>
    <row r="811" spans="1:4" ht="13.5" thickBot="1">
      <c r="A811" s="7" t="s">
        <v>402</v>
      </c>
      <c r="B811" s="829" t="s">
        <v>1208</v>
      </c>
      <c r="C811" s="7" t="str">
        <f>'MALT3-2015A.XLS'!E652</f>
        <v>xxxx</v>
      </c>
      <c r="D811" s="327"/>
    </row>
    <row r="812" spans="1:4">
      <c r="A812" s="7" t="s">
        <v>402</v>
      </c>
      <c r="B812" s="826" t="s">
        <v>1163</v>
      </c>
      <c r="C812" s="7">
        <f>'MALT3-2015A.XLS'!E653</f>
        <v>0</v>
      </c>
      <c r="D812" s="327"/>
    </row>
    <row r="813" spans="1:4">
      <c r="A813" s="7" t="s">
        <v>402</v>
      </c>
      <c r="B813" s="835" t="s">
        <v>1161</v>
      </c>
      <c r="C813" s="7">
        <f>'MALT3-2015A.XLS'!E654</f>
        <v>0</v>
      </c>
      <c r="D813" s="327"/>
    </row>
    <row r="814" spans="1:4" ht="13.5" thickBot="1">
      <c r="A814" s="7" t="s">
        <v>402</v>
      </c>
      <c r="B814" s="829" t="s">
        <v>1164</v>
      </c>
      <c r="C814" s="7" t="str">
        <f>'MALT3-2015A.XLS'!E655</f>
        <v>xxxx</v>
      </c>
      <c r="D814" s="327"/>
    </row>
    <row r="815" spans="1:4">
      <c r="A815" s="7" t="s">
        <v>402</v>
      </c>
      <c r="B815" s="826" t="s">
        <v>1165</v>
      </c>
      <c r="C815" s="7">
        <f>'MALT3-2015A.XLS'!E656</f>
        <v>0</v>
      </c>
      <c r="D815" s="327"/>
    </row>
    <row r="816" spans="1:4">
      <c r="A816" s="7" t="s">
        <v>402</v>
      </c>
      <c r="B816" s="835" t="s">
        <v>1161</v>
      </c>
      <c r="C816" s="7">
        <f>'MALT3-2015A.XLS'!E657</f>
        <v>0</v>
      </c>
      <c r="D816" s="327"/>
    </row>
    <row r="817" spans="1:4" ht="13.5" thickBot="1">
      <c r="A817" s="7" t="s">
        <v>402</v>
      </c>
      <c r="B817" s="829" t="s">
        <v>1166</v>
      </c>
      <c r="C817" s="7" t="str">
        <f>'MALT3-2015A.XLS'!E658</f>
        <v>xxxx</v>
      </c>
      <c r="D817" s="327"/>
    </row>
    <row r="818" spans="1:4">
      <c r="A818" s="7" t="s">
        <v>402</v>
      </c>
      <c r="B818" s="826" t="s">
        <v>1167</v>
      </c>
      <c r="C818" s="7">
        <f>'MALT3-2015A.XLS'!E659</f>
        <v>0</v>
      </c>
      <c r="D818" s="327"/>
    </row>
    <row r="819" spans="1:4">
      <c r="A819" s="7" t="s">
        <v>402</v>
      </c>
      <c r="B819" s="835" t="s">
        <v>1161</v>
      </c>
      <c r="C819" s="7">
        <f>'MALT3-2015A.XLS'!E660</f>
        <v>0</v>
      </c>
      <c r="D819" s="327"/>
    </row>
    <row r="820" spans="1:4" ht="13.5" thickBot="1">
      <c r="A820" s="7" t="s">
        <v>402</v>
      </c>
      <c r="B820" s="829" t="s">
        <v>1168</v>
      </c>
      <c r="C820" s="7" t="str">
        <f>'MALT3-2015A.XLS'!E661</f>
        <v>xxxx</v>
      </c>
      <c r="D820" s="327"/>
    </row>
    <row r="821" spans="1:4">
      <c r="A821" s="7" t="s">
        <v>402</v>
      </c>
      <c r="B821" s="826" t="s">
        <v>1169</v>
      </c>
      <c r="C821" s="7">
        <f>'MALT3-2015A.XLS'!E662</f>
        <v>0</v>
      </c>
      <c r="D821" s="327"/>
    </row>
    <row r="822" spans="1:4">
      <c r="A822" s="7" t="s">
        <v>402</v>
      </c>
      <c r="B822" s="835" t="s">
        <v>1161</v>
      </c>
      <c r="C822" s="7">
        <f>'MALT3-2015A.XLS'!E663</f>
        <v>0</v>
      </c>
      <c r="D822" s="327"/>
    </row>
    <row r="823" spans="1:4" ht="13.5" thickBot="1">
      <c r="A823" s="7" t="s">
        <v>402</v>
      </c>
      <c r="B823" s="829" t="s">
        <v>1170</v>
      </c>
      <c r="C823" s="7" t="str">
        <f>'MALT3-2015A.XLS'!E664</f>
        <v>xxxx</v>
      </c>
      <c r="D823" s="327"/>
    </row>
    <row r="824" spans="1:4">
      <c r="A824" s="7" t="s">
        <v>402</v>
      </c>
      <c r="B824" s="836" t="s">
        <v>1171</v>
      </c>
      <c r="C824" s="7">
        <f>'MALT3-2015A.XLS'!E665</f>
        <v>0</v>
      </c>
      <c r="D824" s="327"/>
    </row>
    <row r="825" spans="1:4">
      <c r="A825" s="7" t="s">
        <v>402</v>
      </c>
      <c r="B825" s="835" t="s">
        <v>1161</v>
      </c>
      <c r="C825" s="7">
        <f>'MALT3-2015A.XLS'!E666</f>
        <v>0</v>
      </c>
      <c r="D825" s="327"/>
    </row>
    <row r="826" spans="1:4" ht="13.5" thickBot="1">
      <c r="A826" s="7" t="s">
        <v>402</v>
      </c>
      <c r="B826" s="829" t="s">
        <v>1172</v>
      </c>
      <c r="C826" s="7" t="str">
        <f>'MALT3-2015A.XLS'!E667</f>
        <v>xxxx</v>
      </c>
      <c r="D826" s="327"/>
    </row>
    <row r="827" spans="1:4" ht="13.5" thickBot="1">
      <c r="A827" s="7" t="s">
        <v>402</v>
      </c>
      <c r="B827" s="829" t="str">
        <f>'MALT3-2015A.XLS'!B668</f>
        <v>KONTROLLSUM pkt. 1.1 - 1.6</v>
      </c>
      <c r="C827" s="7">
        <f>'MALT3-2015A.XLS'!E668</f>
        <v>0</v>
      </c>
      <c r="D827" s="327"/>
    </row>
    <row r="828" spans="1:4" ht="27.75" thickBot="1">
      <c r="A828" s="7" t="s">
        <v>402</v>
      </c>
      <c r="B828" s="1302" t="s">
        <v>1419</v>
      </c>
      <c r="C828" s="49"/>
      <c r="D828" s="49"/>
    </row>
    <row r="829" spans="1:4" ht="13.5" thickBot="1">
      <c r="A829" s="7" t="s">
        <v>402</v>
      </c>
      <c r="B829" s="822" t="s">
        <v>1159</v>
      </c>
      <c r="C829" s="49">
        <f>'MALT3-2015A.XLS'!F647</f>
        <v>0</v>
      </c>
      <c r="D829" s="49"/>
    </row>
    <row r="830" spans="1:4">
      <c r="A830" s="7" t="s">
        <v>402</v>
      </c>
      <c r="B830" s="1021" t="s">
        <v>1160</v>
      </c>
      <c r="C830" s="49">
        <f>'MALT3-2015A.XLS'!F648</f>
        <v>0</v>
      </c>
      <c r="D830" s="49"/>
    </row>
    <row r="831" spans="1:4" ht="13.5" thickBot="1">
      <c r="A831" s="7" t="s">
        <v>402</v>
      </c>
      <c r="B831" s="829" t="s">
        <v>1161</v>
      </c>
      <c r="C831" s="49">
        <f>'MALT3-2015A.XLS'!F649</f>
        <v>0</v>
      </c>
      <c r="D831" s="49"/>
    </row>
    <row r="832" spans="1:4">
      <c r="A832" s="7" t="s">
        <v>402</v>
      </c>
      <c r="B832" s="826" t="s">
        <v>1162</v>
      </c>
      <c r="C832" s="49">
        <f>'MALT3-2015A.XLS'!F650</f>
        <v>0</v>
      </c>
      <c r="D832" s="49"/>
    </row>
    <row r="833" spans="1:4">
      <c r="A833" s="7" t="s">
        <v>402</v>
      </c>
      <c r="B833" s="835" t="s">
        <v>1161</v>
      </c>
      <c r="C833" s="49">
        <f>'MALT3-2015A.XLS'!F651</f>
        <v>0</v>
      </c>
      <c r="D833" s="49"/>
    </row>
    <row r="834" spans="1:4" ht="13.5" thickBot="1">
      <c r="A834" s="7" t="s">
        <v>402</v>
      </c>
      <c r="B834" s="829" t="s">
        <v>1208</v>
      </c>
      <c r="C834" s="49" t="str">
        <f>'MALT3-2015A.XLS'!F652</f>
        <v>xxxx</v>
      </c>
      <c r="D834" s="49"/>
    </row>
    <row r="835" spans="1:4">
      <c r="A835" s="7" t="s">
        <v>402</v>
      </c>
      <c r="B835" s="826" t="s">
        <v>1163</v>
      </c>
      <c r="C835" s="49">
        <f>'MALT3-2015A.XLS'!F653</f>
        <v>0</v>
      </c>
      <c r="D835" s="49"/>
    </row>
    <row r="836" spans="1:4">
      <c r="A836" s="7" t="s">
        <v>402</v>
      </c>
      <c r="B836" s="835" t="s">
        <v>1161</v>
      </c>
      <c r="C836" s="49">
        <f>'MALT3-2015A.XLS'!F654</f>
        <v>0</v>
      </c>
      <c r="D836" s="49"/>
    </row>
    <row r="837" spans="1:4" ht="13.5" thickBot="1">
      <c r="A837" s="7" t="s">
        <v>402</v>
      </c>
      <c r="B837" s="829" t="s">
        <v>1164</v>
      </c>
      <c r="C837" s="49" t="str">
        <f>'MALT3-2015A.XLS'!F655</f>
        <v>xxxx</v>
      </c>
      <c r="D837" s="49"/>
    </row>
    <row r="838" spans="1:4">
      <c r="A838" s="7" t="s">
        <v>402</v>
      </c>
      <c r="B838" s="826" t="s">
        <v>1165</v>
      </c>
      <c r="C838" s="49">
        <f>'MALT3-2015A.XLS'!F656</f>
        <v>0</v>
      </c>
      <c r="D838" s="49"/>
    </row>
    <row r="839" spans="1:4">
      <c r="A839" s="7" t="s">
        <v>402</v>
      </c>
      <c r="B839" s="835" t="s">
        <v>1161</v>
      </c>
      <c r="C839" s="49">
        <f>'MALT3-2015A.XLS'!F657</f>
        <v>0</v>
      </c>
      <c r="D839" s="49"/>
    </row>
    <row r="840" spans="1:4" ht="13.5" thickBot="1">
      <c r="A840" s="7" t="s">
        <v>402</v>
      </c>
      <c r="B840" s="829" t="s">
        <v>1166</v>
      </c>
      <c r="C840" s="49" t="str">
        <f>'MALT3-2015A.XLS'!F658</f>
        <v>xxxx</v>
      </c>
      <c r="D840" s="49"/>
    </row>
    <row r="841" spans="1:4">
      <c r="A841" s="7" t="s">
        <v>402</v>
      </c>
      <c r="B841" s="826" t="s">
        <v>1167</v>
      </c>
      <c r="C841" s="49">
        <f>'MALT3-2015A.XLS'!F659</f>
        <v>0</v>
      </c>
      <c r="D841" s="49"/>
    </row>
    <row r="842" spans="1:4">
      <c r="A842" s="7" t="s">
        <v>402</v>
      </c>
      <c r="B842" s="835" t="s">
        <v>1161</v>
      </c>
      <c r="C842" s="49">
        <f>'MALT3-2015A.XLS'!F660</f>
        <v>0</v>
      </c>
      <c r="D842" s="49"/>
    </row>
    <row r="843" spans="1:4" ht="13.5" thickBot="1">
      <c r="A843" s="7" t="s">
        <v>402</v>
      </c>
      <c r="B843" s="829" t="s">
        <v>1168</v>
      </c>
      <c r="C843" s="49" t="str">
        <f>'MALT3-2015A.XLS'!F661</f>
        <v>xxxx</v>
      </c>
      <c r="D843" s="49"/>
    </row>
    <row r="844" spans="1:4">
      <c r="A844" s="7" t="s">
        <v>402</v>
      </c>
      <c r="B844" s="826" t="s">
        <v>1169</v>
      </c>
      <c r="C844" s="49">
        <f>'MALT3-2015A.XLS'!F662</f>
        <v>0</v>
      </c>
      <c r="D844" s="49"/>
    </row>
    <row r="845" spans="1:4">
      <c r="A845" s="7" t="s">
        <v>402</v>
      </c>
      <c r="B845" s="835" t="s">
        <v>1161</v>
      </c>
      <c r="C845" s="49">
        <f>'MALT3-2015A.XLS'!F663</f>
        <v>0</v>
      </c>
      <c r="D845" s="49"/>
    </row>
    <row r="846" spans="1:4" ht="13.5" thickBot="1">
      <c r="A846" s="7" t="s">
        <v>402</v>
      </c>
      <c r="B846" s="829" t="s">
        <v>1170</v>
      </c>
      <c r="C846" s="49" t="str">
        <f>'MALT3-2015A.XLS'!F664</f>
        <v>xxxx</v>
      </c>
      <c r="D846" s="49"/>
    </row>
    <row r="847" spans="1:4">
      <c r="A847" s="7" t="s">
        <v>402</v>
      </c>
      <c r="B847" s="836" t="s">
        <v>1171</v>
      </c>
      <c r="C847" s="49">
        <f>'MALT3-2015A.XLS'!F665</f>
        <v>0</v>
      </c>
      <c r="D847" s="49"/>
    </row>
    <row r="848" spans="1:4">
      <c r="A848" s="7" t="s">
        <v>402</v>
      </c>
      <c r="B848" s="835" t="s">
        <v>1161</v>
      </c>
      <c r="C848" s="49">
        <f>'MALT3-2015A.XLS'!F666</f>
        <v>0</v>
      </c>
      <c r="D848" s="49"/>
    </row>
    <row r="849" spans="1:8" ht="13.5" thickBot="1">
      <c r="A849" s="7" t="s">
        <v>402</v>
      </c>
      <c r="B849" s="829" t="s">
        <v>1172</v>
      </c>
      <c r="C849" s="49" t="str">
        <f>'MALT3-2015A.XLS'!F667</f>
        <v>xxxx</v>
      </c>
      <c r="D849" s="49"/>
    </row>
    <row r="850" spans="1:8" ht="13.5" thickBot="1">
      <c r="A850" s="7" t="s">
        <v>402</v>
      </c>
      <c r="B850" s="829" t="s">
        <v>1173</v>
      </c>
      <c r="C850" s="49">
        <f>'MALT3-2015A.XLS'!F668</f>
        <v>0</v>
      </c>
      <c r="D850" s="49"/>
    </row>
    <row r="851" spans="1:8" ht="27.75" thickBot="1">
      <c r="A851" s="7" t="s">
        <v>402</v>
      </c>
      <c r="B851" s="1302" t="s">
        <v>1420</v>
      </c>
      <c r="C851" s="49"/>
      <c r="D851" s="49"/>
    </row>
    <row r="852" spans="1:8" ht="13.5" thickBot="1">
      <c r="A852" s="7" t="s">
        <v>402</v>
      </c>
      <c r="B852" s="822" t="s">
        <v>1159</v>
      </c>
      <c r="C852" s="49">
        <f>'MALT3-2015A.XLS'!G647</f>
        <v>0</v>
      </c>
      <c r="D852" s="49"/>
    </row>
    <row r="853" spans="1:8">
      <c r="A853" s="7" t="s">
        <v>402</v>
      </c>
      <c r="B853" s="1021" t="s">
        <v>1160</v>
      </c>
      <c r="C853" s="49">
        <f>'MALT3-2015A.XLS'!G648</f>
        <v>0</v>
      </c>
      <c r="D853" s="49"/>
    </row>
    <row r="854" spans="1:8" ht="13.5" thickBot="1">
      <c r="A854" s="7" t="s">
        <v>402</v>
      </c>
      <c r="B854" s="829" t="s">
        <v>1161</v>
      </c>
      <c r="C854" s="49">
        <f>'MALT3-2015A.XLS'!G649</f>
        <v>0</v>
      </c>
      <c r="D854" s="49"/>
    </row>
    <row r="855" spans="1:8">
      <c r="A855" s="7" t="s">
        <v>402</v>
      </c>
      <c r="B855" s="826" t="s">
        <v>1162</v>
      </c>
      <c r="C855" s="49">
        <f>'MALT3-2015A.XLS'!G650</f>
        <v>0</v>
      </c>
      <c r="D855" s="49"/>
      <c r="H855" s="7" t="s">
        <v>167</v>
      </c>
    </row>
    <row r="856" spans="1:8">
      <c r="A856" s="7" t="s">
        <v>402</v>
      </c>
      <c r="B856" s="835" t="s">
        <v>1161</v>
      </c>
      <c r="C856" s="49">
        <f>'MALT3-2015A.XLS'!G651</f>
        <v>0</v>
      </c>
      <c r="D856" s="49"/>
    </row>
    <row r="857" spans="1:8" ht="13.5" thickBot="1">
      <c r="A857" s="7" t="s">
        <v>402</v>
      </c>
      <c r="B857" s="829" t="s">
        <v>1208</v>
      </c>
      <c r="C857" s="49" t="str">
        <f>'MALT3-2015A.XLS'!G652</f>
        <v>xxxx</v>
      </c>
      <c r="D857" s="49"/>
    </row>
    <row r="858" spans="1:8">
      <c r="A858" s="7" t="s">
        <v>402</v>
      </c>
      <c r="B858" s="826" t="s">
        <v>1163</v>
      </c>
      <c r="C858" s="49">
        <f>'MALT3-2015A.XLS'!G653</f>
        <v>0</v>
      </c>
      <c r="D858" s="49"/>
    </row>
    <row r="859" spans="1:8">
      <c r="A859" s="7" t="s">
        <v>402</v>
      </c>
      <c r="B859" s="835" t="s">
        <v>1161</v>
      </c>
      <c r="C859" s="49">
        <f>'MALT3-2015A.XLS'!G654</f>
        <v>0</v>
      </c>
      <c r="D859" s="49"/>
    </row>
    <row r="860" spans="1:8" ht="13.5" thickBot="1">
      <c r="A860" s="7" t="s">
        <v>402</v>
      </c>
      <c r="B860" s="829" t="s">
        <v>1164</v>
      </c>
      <c r="C860" s="49" t="str">
        <f>'MALT3-2015A.XLS'!G655</f>
        <v>xxxx</v>
      </c>
      <c r="D860" s="49"/>
    </row>
    <row r="861" spans="1:8">
      <c r="A861" s="7" t="s">
        <v>402</v>
      </c>
      <c r="B861" s="826" t="s">
        <v>1165</v>
      </c>
      <c r="C861" s="49">
        <f>'MALT3-2015A.XLS'!G656</f>
        <v>0</v>
      </c>
      <c r="D861" s="49"/>
    </row>
    <row r="862" spans="1:8">
      <c r="A862" s="7" t="s">
        <v>402</v>
      </c>
      <c r="B862" s="835" t="s">
        <v>1161</v>
      </c>
      <c r="C862" s="49">
        <f>'MALT3-2015A.XLS'!G657</f>
        <v>0</v>
      </c>
      <c r="D862" s="49"/>
    </row>
    <row r="863" spans="1:8" ht="13.5" thickBot="1">
      <c r="A863" s="7" t="s">
        <v>402</v>
      </c>
      <c r="B863" s="829" t="s">
        <v>1166</v>
      </c>
      <c r="C863" s="49" t="str">
        <f>'MALT3-2015A.XLS'!G658</f>
        <v>xxxx</v>
      </c>
      <c r="D863" s="49"/>
    </row>
    <row r="864" spans="1:8">
      <c r="A864" s="7" t="s">
        <v>402</v>
      </c>
      <c r="B864" s="826" t="s">
        <v>1167</v>
      </c>
      <c r="C864" s="49">
        <f>'MALT3-2015A.XLS'!G659</f>
        <v>0</v>
      </c>
      <c r="D864" s="49"/>
    </row>
    <row r="865" spans="1:9">
      <c r="A865" s="7" t="s">
        <v>402</v>
      </c>
      <c r="B865" s="835" t="s">
        <v>1161</v>
      </c>
      <c r="C865" s="49">
        <f>'MALT3-2015A.XLS'!G660</f>
        <v>0</v>
      </c>
      <c r="D865" s="49"/>
    </row>
    <row r="866" spans="1:9" ht="13.5" thickBot="1">
      <c r="A866" s="7" t="s">
        <v>402</v>
      </c>
      <c r="B866" s="829" t="s">
        <v>1168</v>
      </c>
      <c r="C866" s="49" t="str">
        <f>'MALT3-2015A.XLS'!G661</f>
        <v>xxxx</v>
      </c>
      <c r="D866" s="49"/>
    </row>
    <row r="867" spans="1:9">
      <c r="A867" s="7" t="s">
        <v>402</v>
      </c>
      <c r="B867" s="826" t="s">
        <v>1169</v>
      </c>
      <c r="C867" s="49">
        <f>'MALT3-2015A.XLS'!G662</f>
        <v>0</v>
      </c>
      <c r="D867" s="49"/>
    </row>
    <row r="868" spans="1:9">
      <c r="A868" s="7" t="s">
        <v>402</v>
      </c>
      <c r="B868" s="835" t="s">
        <v>1161</v>
      </c>
      <c r="C868" s="49">
        <f>'MALT3-2015A.XLS'!G663</f>
        <v>0</v>
      </c>
      <c r="D868" s="49"/>
    </row>
    <row r="869" spans="1:9" ht="13.5" thickBot="1">
      <c r="A869" s="7" t="s">
        <v>402</v>
      </c>
      <c r="B869" s="829" t="s">
        <v>1170</v>
      </c>
      <c r="C869" s="49" t="str">
        <f>'MALT3-2015A.XLS'!G664</f>
        <v>xxxx</v>
      </c>
      <c r="D869" s="49"/>
    </row>
    <row r="870" spans="1:9">
      <c r="A870" s="7" t="s">
        <v>402</v>
      </c>
      <c r="B870" s="836" t="s">
        <v>1171</v>
      </c>
      <c r="C870" s="49">
        <f>'MALT3-2015A.XLS'!G665</f>
        <v>0</v>
      </c>
      <c r="D870" s="49"/>
    </row>
    <row r="871" spans="1:9">
      <c r="A871" s="7" t="s">
        <v>402</v>
      </c>
      <c r="B871" s="835" t="s">
        <v>1161</v>
      </c>
      <c r="C871" s="49">
        <f>'MALT3-2015A.XLS'!G666</f>
        <v>0</v>
      </c>
      <c r="D871" s="49"/>
    </row>
    <row r="872" spans="1:9" ht="13.5" thickBot="1">
      <c r="A872" s="7" t="s">
        <v>402</v>
      </c>
      <c r="B872" s="829" t="s">
        <v>1172</v>
      </c>
      <c r="C872" s="49" t="str">
        <f>'MALT3-2015A.XLS'!G667</f>
        <v>xxxx</v>
      </c>
      <c r="D872" s="49"/>
      <c r="I872" s="7" t="s">
        <v>167</v>
      </c>
    </row>
    <row r="873" spans="1:9" ht="13.5" thickBot="1">
      <c r="A873" s="7" t="s">
        <v>402</v>
      </c>
      <c r="B873" s="829" t="s">
        <v>1173</v>
      </c>
      <c r="C873" s="49">
        <f>'MALT3-2015A.XLS'!G668</f>
        <v>0</v>
      </c>
      <c r="D873" s="49"/>
    </row>
    <row r="874" spans="1:9" ht="27.75" thickBot="1">
      <c r="A874" s="7" t="s">
        <v>402</v>
      </c>
      <c r="B874" s="1302" t="s">
        <v>1421</v>
      </c>
      <c r="C874" s="49"/>
      <c r="D874" s="49"/>
    </row>
    <row r="875" spans="1:9" ht="13.5" thickBot="1">
      <c r="A875" s="7" t="s">
        <v>402</v>
      </c>
      <c r="B875" s="822" t="s">
        <v>1159</v>
      </c>
      <c r="C875" s="49">
        <f>'MALT3-2015A.XLS'!H647</f>
        <v>0</v>
      </c>
      <c r="D875" s="49"/>
    </row>
    <row r="876" spans="1:9">
      <c r="A876" s="7" t="s">
        <v>402</v>
      </c>
      <c r="B876" s="1021" t="s">
        <v>1160</v>
      </c>
      <c r="C876" s="49">
        <f>'MALT3-2015A.XLS'!H648</f>
        <v>0</v>
      </c>
      <c r="D876" s="49"/>
    </row>
    <row r="877" spans="1:9" ht="13.5" thickBot="1">
      <c r="A877" s="7" t="s">
        <v>402</v>
      </c>
      <c r="B877" s="829" t="s">
        <v>1161</v>
      </c>
      <c r="C877" s="49">
        <f>'MALT3-2015A.XLS'!H649</f>
        <v>0</v>
      </c>
      <c r="D877" s="49"/>
    </row>
    <row r="878" spans="1:9">
      <c r="A878" s="7" t="s">
        <v>402</v>
      </c>
      <c r="B878" s="826" t="s">
        <v>1162</v>
      </c>
      <c r="C878" s="49">
        <f>'MALT3-2015A.XLS'!H650</f>
        <v>0</v>
      </c>
      <c r="D878" s="49"/>
    </row>
    <row r="879" spans="1:9">
      <c r="A879" s="7" t="s">
        <v>402</v>
      </c>
      <c r="B879" s="835" t="s">
        <v>1161</v>
      </c>
      <c r="C879" s="49">
        <f>'MALT3-2015A.XLS'!H651</f>
        <v>0</v>
      </c>
      <c r="D879" s="49"/>
    </row>
    <row r="880" spans="1:9" ht="13.5" thickBot="1">
      <c r="A880" s="7" t="s">
        <v>402</v>
      </c>
      <c r="B880" s="829" t="s">
        <v>1208</v>
      </c>
      <c r="C880" s="49" t="str">
        <f>'MALT3-2015A.XLS'!H652</f>
        <v>xxxx</v>
      </c>
      <c r="D880" s="49"/>
    </row>
    <row r="881" spans="1:4">
      <c r="A881" s="7" t="s">
        <v>402</v>
      </c>
      <c r="B881" s="826" t="s">
        <v>1163</v>
      </c>
      <c r="C881" s="49">
        <f>'MALT3-2015A.XLS'!H653</f>
        <v>0</v>
      </c>
      <c r="D881" s="49"/>
    </row>
    <row r="882" spans="1:4">
      <c r="A882" s="7" t="s">
        <v>402</v>
      </c>
      <c r="B882" s="835" t="s">
        <v>1161</v>
      </c>
      <c r="C882" s="49">
        <f>'MALT3-2015A.XLS'!H654</f>
        <v>0</v>
      </c>
      <c r="D882" s="49"/>
    </row>
    <row r="883" spans="1:4" ht="13.5" thickBot="1">
      <c r="A883" s="7" t="s">
        <v>402</v>
      </c>
      <c r="B883" s="829" t="s">
        <v>1164</v>
      </c>
      <c r="C883" s="49" t="str">
        <f>'MALT3-2015A.XLS'!H655</f>
        <v>xxxx</v>
      </c>
      <c r="D883" s="49"/>
    </row>
    <row r="884" spans="1:4">
      <c r="A884" s="7" t="s">
        <v>402</v>
      </c>
      <c r="B884" s="826" t="s">
        <v>1165</v>
      </c>
      <c r="C884" s="49">
        <f>'MALT3-2015A.XLS'!H656</f>
        <v>0</v>
      </c>
      <c r="D884" s="49"/>
    </row>
    <row r="885" spans="1:4">
      <c r="A885" s="7" t="s">
        <v>402</v>
      </c>
      <c r="B885" s="835" t="s">
        <v>1161</v>
      </c>
      <c r="C885" s="49">
        <f>'MALT3-2015A.XLS'!H657</f>
        <v>0</v>
      </c>
      <c r="D885" s="49"/>
    </row>
    <row r="886" spans="1:4" ht="13.5" thickBot="1">
      <c r="A886" s="7" t="s">
        <v>402</v>
      </c>
      <c r="B886" s="829" t="s">
        <v>1166</v>
      </c>
      <c r="C886" s="49" t="str">
        <f>'MALT3-2015A.XLS'!H658</f>
        <v>xxxx</v>
      </c>
      <c r="D886" s="49"/>
    </row>
    <row r="887" spans="1:4">
      <c r="A887" s="7" t="s">
        <v>402</v>
      </c>
      <c r="B887" s="826" t="s">
        <v>1167</v>
      </c>
      <c r="C887" s="49">
        <f>'MALT3-2015A.XLS'!H659</f>
        <v>0</v>
      </c>
      <c r="D887" s="49"/>
    </row>
    <row r="888" spans="1:4">
      <c r="A888" s="7" t="s">
        <v>402</v>
      </c>
      <c r="B888" s="835" t="s">
        <v>1161</v>
      </c>
      <c r="C888" s="49">
        <f>'MALT3-2015A.XLS'!H660</f>
        <v>0</v>
      </c>
      <c r="D888" s="49"/>
    </row>
    <row r="889" spans="1:4" ht="13.5" thickBot="1">
      <c r="A889" s="7" t="s">
        <v>402</v>
      </c>
      <c r="B889" s="829" t="s">
        <v>1168</v>
      </c>
      <c r="C889" s="49" t="str">
        <f>'MALT3-2015A.XLS'!H661</f>
        <v>xxxx</v>
      </c>
      <c r="D889" s="49"/>
    </row>
    <row r="890" spans="1:4">
      <c r="A890" s="7" t="s">
        <v>402</v>
      </c>
      <c r="B890" s="826" t="s">
        <v>1169</v>
      </c>
      <c r="C890" s="49">
        <f>'MALT3-2015A.XLS'!H662</f>
        <v>0</v>
      </c>
      <c r="D890" s="49"/>
    </row>
    <row r="891" spans="1:4">
      <c r="A891" s="7" t="s">
        <v>402</v>
      </c>
      <c r="B891" s="835" t="s">
        <v>1161</v>
      </c>
      <c r="C891" s="49">
        <f>'MALT3-2015A.XLS'!H663</f>
        <v>0</v>
      </c>
      <c r="D891" s="49"/>
    </row>
    <row r="892" spans="1:4" ht="13.5" thickBot="1">
      <c r="A892" s="7" t="s">
        <v>402</v>
      </c>
      <c r="B892" s="829" t="s">
        <v>1170</v>
      </c>
      <c r="C892" s="49" t="str">
        <f>'MALT3-2015A.XLS'!H664</f>
        <v>xxxx</v>
      </c>
      <c r="D892" s="49"/>
    </row>
    <row r="893" spans="1:4">
      <c r="A893" s="7" t="s">
        <v>402</v>
      </c>
      <c r="B893" s="836" t="s">
        <v>1171</v>
      </c>
      <c r="C893" s="49">
        <f>'MALT3-2015A.XLS'!H665</f>
        <v>0</v>
      </c>
      <c r="D893" s="49"/>
    </row>
    <row r="894" spans="1:4">
      <c r="A894" s="7" t="s">
        <v>402</v>
      </c>
      <c r="B894" s="835" t="s">
        <v>1161</v>
      </c>
      <c r="C894" s="49">
        <f>'MALT3-2015A.XLS'!H666</f>
        <v>0</v>
      </c>
      <c r="D894" s="49"/>
    </row>
    <row r="895" spans="1:4" ht="13.5" thickBot="1">
      <c r="A895" s="7" t="s">
        <v>402</v>
      </c>
      <c r="B895" s="829" t="s">
        <v>1172</v>
      </c>
      <c r="C895" s="49" t="str">
        <f>'MALT3-2015A.XLS'!H667</f>
        <v>xxxx</v>
      </c>
      <c r="D895" s="49"/>
    </row>
    <row r="896" spans="1:4" ht="13.5" thickBot="1">
      <c r="A896" s="7" t="s">
        <v>402</v>
      </c>
      <c r="B896" s="829" t="s">
        <v>1173</v>
      </c>
      <c r="C896" s="49">
        <f>'MALT3-2015A.XLS'!H668</f>
        <v>0</v>
      </c>
      <c r="D896" s="49"/>
    </row>
    <row r="897" spans="1:4" ht="27.75" thickBot="1">
      <c r="A897" s="7" t="s">
        <v>402</v>
      </c>
      <c r="B897" s="1302" t="s">
        <v>1422</v>
      </c>
      <c r="C897" s="49"/>
      <c r="D897" s="49"/>
    </row>
    <row r="898" spans="1:4" ht="13.5" thickBot="1">
      <c r="A898" s="7" t="s">
        <v>402</v>
      </c>
      <c r="B898" s="822" t="s">
        <v>1159</v>
      </c>
      <c r="C898" s="49">
        <f>'MALT3-2015A.XLS'!I647</f>
        <v>0</v>
      </c>
      <c r="D898" s="49"/>
    </row>
    <row r="899" spans="1:4">
      <c r="A899" s="7" t="s">
        <v>402</v>
      </c>
      <c r="B899" s="1021" t="s">
        <v>1160</v>
      </c>
      <c r="C899" s="49">
        <f>'MALT3-2015A.XLS'!I648</f>
        <v>0</v>
      </c>
      <c r="D899" s="49"/>
    </row>
    <row r="900" spans="1:4" ht="13.5" thickBot="1">
      <c r="A900" s="7" t="s">
        <v>402</v>
      </c>
      <c r="B900" s="829" t="s">
        <v>1161</v>
      </c>
      <c r="C900" s="49">
        <f>'MALT3-2015A.XLS'!I649</f>
        <v>0</v>
      </c>
      <c r="D900" s="49"/>
    </row>
    <row r="901" spans="1:4">
      <c r="A901" s="7" t="s">
        <v>402</v>
      </c>
      <c r="B901" s="826" t="s">
        <v>1162</v>
      </c>
      <c r="C901" s="49">
        <f>'MALT3-2015A.XLS'!I650</f>
        <v>0</v>
      </c>
      <c r="D901" s="49"/>
    </row>
    <row r="902" spans="1:4">
      <c r="A902" s="7" t="s">
        <v>402</v>
      </c>
      <c r="B902" s="835" t="s">
        <v>1161</v>
      </c>
      <c r="C902" s="49">
        <f>'MALT3-2015A.XLS'!I651</f>
        <v>0</v>
      </c>
      <c r="D902" s="49"/>
    </row>
    <row r="903" spans="1:4" ht="13.5" thickBot="1">
      <c r="A903" s="7" t="s">
        <v>402</v>
      </c>
      <c r="B903" s="829" t="s">
        <v>1208</v>
      </c>
      <c r="C903" s="49" t="str">
        <f>'MALT3-2015A.XLS'!I652</f>
        <v>xxxx</v>
      </c>
      <c r="D903" s="49"/>
    </row>
    <row r="904" spans="1:4">
      <c r="A904" s="7" t="s">
        <v>402</v>
      </c>
      <c r="B904" s="826" t="s">
        <v>1163</v>
      </c>
      <c r="C904" s="49">
        <f>'MALT3-2015A.XLS'!I653</f>
        <v>0</v>
      </c>
      <c r="D904" s="49"/>
    </row>
    <row r="905" spans="1:4">
      <c r="A905" s="7" t="s">
        <v>402</v>
      </c>
      <c r="B905" s="835" t="s">
        <v>1161</v>
      </c>
      <c r="C905" s="49">
        <f>'MALT3-2015A.XLS'!I654</f>
        <v>0</v>
      </c>
      <c r="D905" s="49"/>
    </row>
    <row r="906" spans="1:4" ht="13.5" thickBot="1">
      <c r="A906" s="7" t="s">
        <v>402</v>
      </c>
      <c r="B906" s="829" t="s">
        <v>1164</v>
      </c>
      <c r="C906" s="49" t="str">
        <f>'MALT3-2015A.XLS'!I655</f>
        <v>xxxx</v>
      </c>
      <c r="D906" s="49"/>
    </row>
    <row r="907" spans="1:4">
      <c r="A907" s="7" t="s">
        <v>402</v>
      </c>
      <c r="B907" s="826" t="s">
        <v>1165</v>
      </c>
      <c r="C907" s="49">
        <f>'MALT3-2015A.XLS'!I656</f>
        <v>0</v>
      </c>
      <c r="D907" s="49"/>
    </row>
    <row r="908" spans="1:4">
      <c r="A908" s="7" t="s">
        <v>402</v>
      </c>
      <c r="B908" s="835" t="s">
        <v>1161</v>
      </c>
      <c r="C908" s="49">
        <f>'MALT3-2015A.XLS'!I657</f>
        <v>0</v>
      </c>
      <c r="D908" s="49"/>
    </row>
    <row r="909" spans="1:4" ht="13.5" thickBot="1">
      <c r="A909" s="7" t="s">
        <v>402</v>
      </c>
      <c r="B909" s="829" t="s">
        <v>1166</v>
      </c>
      <c r="C909" s="49" t="str">
        <f>'MALT3-2015A.XLS'!I658</f>
        <v>xxxx</v>
      </c>
      <c r="D909" s="49"/>
    </row>
    <row r="910" spans="1:4">
      <c r="A910" s="7" t="s">
        <v>402</v>
      </c>
      <c r="B910" s="826" t="s">
        <v>1167</v>
      </c>
      <c r="C910" s="49">
        <f>'MALT3-2015A.XLS'!I659</f>
        <v>0</v>
      </c>
      <c r="D910" s="49"/>
    </row>
    <row r="911" spans="1:4">
      <c r="A911" s="7" t="s">
        <v>402</v>
      </c>
      <c r="B911" s="835" t="s">
        <v>1161</v>
      </c>
      <c r="C911" s="49">
        <f>'MALT3-2015A.XLS'!I660</f>
        <v>0</v>
      </c>
      <c r="D911" s="49"/>
    </row>
    <row r="912" spans="1:4" ht="13.5" thickBot="1">
      <c r="A912" s="7" t="s">
        <v>402</v>
      </c>
      <c r="B912" s="829" t="s">
        <v>1168</v>
      </c>
      <c r="C912" s="49" t="str">
        <f>'MALT3-2015A.XLS'!I661</f>
        <v>xxxx</v>
      </c>
      <c r="D912" s="49"/>
    </row>
    <row r="913" spans="1:4">
      <c r="A913" s="7" t="s">
        <v>402</v>
      </c>
      <c r="B913" s="826" t="s">
        <v>1169</v>
      </c>
      <c r="C913" s="49">
        <f>'MALT3-2015A.XLS'!I662</f>
        <v>0</v>
      </c>
      <c r="D913" s="49"/>
    </row>
    <row r="914" spans="1:4">
      <c r="A914" s="7" t="s">
        <v>402</v>
      </c>
      <c r="B914" s="835" t="s">
        <v>1161</v>
      </c>
      <c r="C914" s="49">
        <f>'MALT3-2015A.XLS'!I663</f>
        <v>0</v>
      </c>
      <c r="D914" s="49"/>
    </row>
    <row r="915" spans="1:4" ht="13.5" thickBot="1">
      <c r="A915" s="7" t="s">
        <v>402</v>
      </c>
      <c r="B915" s="829" t="s">
        <v>1170</v>
      </c>
      <c r="C915" s="49" t="str">
        <f>'MALT3-2015A.XLS'!I664</f>
        <v>xxxx</v>
      </c>
      <c r="D915" s="49"/>
    </row>
    <row r="916" spans="1:4">
      <c r="A916" s="7" t="s">
        <v>402</v>
      </c>
      <c r="B916" s="836" t="s">
        <v>1171</v>
      </c>
      <c r="C916" s="49">
        <f>'MALT3-2015A.XLS'!I665</f>
        <v>0</v>
      </c>
      <c r="D916" s="49"/>
    </row>
    <row r="917" spans="1:4">
      <c r="A917" s="7" t="s">
        <v>402</v>
      </c>
      <c r="B917" s="835" t="s">
        <v>1161</v>
      </c>
      <c r="C917" s="49">
        <f>'MALT3-2015A.XLS'!I666</f>
        <v>0</v>
      </c>
      <c r="D917" s="49"/>
    </row>
    <row r="918" spans="1:4" ht="13.5" thickBot="1">
      <c r="A918" s="7" t="s">
        <v>402</v>
      </c>
      <c r="B918" s="829" t="s">
        <v>1172</v>
      </c>
      <c r="C918" s="49" t="str">
        <f>'MALT3-2015A.XLS'!I667</f>
        <v>xxxx</v>
      </c>
      <c r="D918" s="49"/>
    </row>
    <row r="919" spans="1:4" ht="13.5" thickBot="1">
      <c r="A919" s="7" t="s">
        <v>402</v>
      </c>
      <c r="B919" s="829" t="s">
        <v>1173</v>
      </c>
      <c r="C919" s="49">
        <f>'MALT3-2015A.XLS'!I668</f>
        <v>0</v>
      </c>
      <c r="D919" s="49"/>
    </row>
    <row r="920" spans="1:4" ht="27.75" thickBot="1">
      <c r="A920" s="7" t="s">
        <v>402</v>
      </c>
      <c r="B920" s="1302" t="s">
        <v>1154</v>
      </c>
      <c r="C920" s="49"/>
      <c r="D920" s="49"/>
    </row>
    <row r="921" spans="1:4" ht="13.5" thickBot="1">
      <c r="A921" s="7" t="s">
        <v>402</v>
      </c>
      <c r="B921" s="822" t="s">
        <v>1159</v>
      </c>
      <c r="C921" s="49">
        <f>'MALT3-2015A.XLS'!K647</f>
        <v>0</v>
      </c>
      <c r="D921" s="49"/>
    </row>
    <row r="922" spans="1:4">
      <c r="A922" s="7" t="s">
        <v>402</v>
      </c>
      <c r="B922" s="1021" t="s">
        <v>1160</v>
      </c>
      <c r="C922" s="49">
        <f>'MALT3-2015A.XLS'!K648</f>
        <v>0</v>
      </c>
      <c r="D922" s="49"/>
    </row>
    <row r="923" spans="1:4" ht="13.5" thickBot="1">
      <c r="A923" s="7" t="s">
        <v>402</v>
      </c>
      <c r="B923" s="829" t="s">
        <v>1161</v>
      </c>
      <c r="C923" s="49">
        <f>'MALT3-2015A.XLS'!K649</f>
        <v>0</v>
      </c>
      <c r="D923" s="49"/>
    </row>
    <row r="924" spans="1:4">
      <c r="A924" s="7" t="s">
        <v>402</v>
      </c>
      <c r="B924" s="826" t="s">
        <v>1162</v>
      </c>
      <c r="C924" s="49">
        <f>'MALT3-2015A.XLS'!K650</f>
        <v>0</v>
      </c>
      <c r="D924" s="49"/>
    </row>
    <row r="925" spans="1:4">
      <c r="A925" s="7" t="s">
        <v>402</v>
      </c>
      <c r="B925" s="835" t="s">
        <v>1161</v>
      </c>
      <c r="C925" s="49">
        <f>'MALT3-2015A.XLS'!K651</f>
        <v>0</v>
      </c>
      <c r="D925" s="49"/>
    </row>
    <row r="926" spans="1:4" ht="13.5" thickBot="1">
      <c r="A926" s="7" t="s">
        <v>402</v>
      </c>
      <c r="B926" s="829" t="s">
        <v>1208</v>
      </c>
      <c r="C926" s="49">
        <f>'MALT3-2015A.XLS'!K652</f>
        <v>0</v>
      </c>
      <c r="D926" s="49"/>
    </row>
    <row r="927" spans="1:4">
      <c r="A927" s="7" t="s">
        <v>402</v>
      </c>
      <c r="B927" s="826" t="s">
        <v>1163</v>
      </c>
      <c r="C927" s="49">
        <f>'MALT3-2015A.XLS'!K653</f>
        <v>0</v>
      </c>
      <c r="D927" s="49"/>
    </row>
    <row r="928" spans="1:4">
      <c r="A928" s="7" t="s">
        <v>402</v>
      </c>
      <c r="B928" s="835" t="s">
        <v>1161</v>
      </c>
      <c r="C928" s="49">
        <f>'MALT3-2015A.XLS'!K654</f>
        <v>0</v>
      </c>
      <c r="D928" s="49"/>
    </row>
    <row r="929" spans="1:4" ht="13.5" thickBot="1">
      <c r="A929" s="7" t="s">
        <v>402</v>
      </c>
      <c r="B929" s="829" t="s">
        <v>1164</v>
      </c>
      <c r="C929" s="49">
        <f>'MALT3-2015A.XLS'!K655</f>
        <v>0</v>
      </c>
      <c r="D929" s="49"/>
    </row>
    <row r="930" spans="1:4">
      <c r="A930" s="7" t="s">
        <v>402</v>
      </c>
      <c r="B930" s="826" t="s">
        <v>1165</v>
      </c>
      <c r="C930" s="49">
        <f>'MALT3-2015A.XLS'!K656</f>
        <v>0</v>
      </c>
      <c r="D930" s="49"/>
    </row>
    <row r="931" spans="1:4">
      <c r="A931" s="7" t="s">
        <v>402</v>
      </c>
      <c r="B931" s="835" t="s">
        <v>1161</v>
      </c>
      <c r="C931" s="49">
        <f>'MALT3-2015A.XLS'!K657</f>
        <v>0</v>
      </c>
      <c r="D931" s="49"/>
    </row>
    <row r="932" spans="1:4" ht="13.5" thickBot="1">
      <c r="A932" s="7" t="s">
        <v>402</v>
      </c>
      <c r="B932" s="829" t="s">
        <v>1166</v>
      </c>
      <c r="C932" s="49">
        <f>'MALT3-2015A.XLS'!K658</f>
        <v>0</v>
      </c>
      <c r="D932" s="49"/>
    </row>
    <row r="933" spans="1:4">
      <c r="A933" s="7" t="s">
        <v>402</v>
      </c>
      <c r="B933" s="826" t="s">
        <v>1167</v>
      </c>
      <c r="C933" s="49">
        <f>'MALT3-2015A.XLS'!K659</f>
        <v>0</v>
      </c>
      <c r="D933" s="49"/>
    </row>
    <row r="934" spans="1:4">
      <c r="A934" s="7" t="s">
        <v>402</v>
      </c>
      <c r="B934" s="835" t="s">
        <v>1161</v>
      </c>
      <c r="C934" s="49">
        <f>'MALT3-2015A.XLS'!K660</f>
        <v>0</v>
      </c>
      <c r="D934" s="49"/>
    </row>
    <row r="935" spans="1:4" ht="13.5" thickBot="1">
      <c r="A935" s="7" t="s">
        <v>402</v>
      </c>
      <c r="B935" s="829" t="s">
        <v>1168</v>
      </c>
      <c r="C935" s="49">
        <f>'MALT3-2015A.XLS'!K661</f>
        <v>0</v>
      </c>
      <c r="D935" s="49"/>
    </row>
    <row r="936" spans="1:4">
      <c r="A936" s="7" t="s">
        <v>402</v>
      </c>
      <c r="B936" s="826" t="s">
        <v>1169</v>
      </c>
      <c r="C936" s="49">
        <f>'MALT3-2015A.XLS'!K662</f>
        <v>0</v>
      </c>
      <c r="D936" s="49"/>
    </row>
    <row r="937" spans="1:4">
      <c r="A937" s="7" t="s">
        <v>402</v>
      </c>
      <c r="B937" s="835" t="s">
        <v>1161</v>
      </c>
      <c r="C937" s="49">
        <f>'MALT3-2015A.XLS'!K663</f>
        <v>0</v>
      </c>
      <c r="D937" s="49"/>
    </row>
    <row r="938" spans="1:4" ht="13.5" thickBot="1">
      <c r="A938" s="7" t="s">
        <v>402</v>
      </c>
      <c r="B938" s="829" t="s">
        <v>1170</v>
      </c>
      <c r="C938" s="49">
        <f>'MALT3-2015A.XLS'!K664</f>
        <v>0</v>
      </c>
      <c r="D938" s="49"/>
    </row>
    <row r="939" spans="1:4">
      <c r="A939" s="7" t="s">
        <v>402</v>
      </c>
      <c r="B939" s="836" t="s">
        <v>1171</v>
      </c>
      <c r="C939" s="49">
        <f>'MALT3-2015A.XLS'!K665</f>
        <v>0</v>
      </c>
      <c r="D939" s="49"/>
    </row>
    <row r="940" spans="1:4">
      <c r="A940" s="7" t="s">
        <v>402</v>
      </c>
      <c r="B940" s="835" t="s">
        <v>1161</v>
      </c>
      <c r="C940" s="49">
        <f>'MALT3-2015A.XLS'!K666</f>
        <v>0</v>
      </c>
      <c r="D940" s="49"/>
    </row>
    <row r="941" spans="1:4" ht="13.5" thickBot="1">
      <c r="A941" s="7" t="s">
        <v>402</v>
      </c>
      <c r="B941" s="829" t="s">
        <v>1172</v>
      </c>
      <c r="C941" s="49">
        <f>'MALT3-2015A.XLS'!K667</f>
        <v>0</v>
      </c>
      <c r="D941" s="49"/>
    </row>
    <row r="942" spans="1:4" ht="13.5" thickBot="1">
      <c r="A942" s="7" t="s">
        <v>402</v>
      </c>
      <c r="B942" s="829" t="s">
        <v>1173</v>
      </c>
      <c r="C942" s="49">
        <f>'MALT3-2015A.XLS'!K668</f>
        <v>0</v>
      </c>
      <c r="D942" s="49"/>
    </row>
    <row r="943" spans="1:4">
      <c r="A943" s="7" t="s">
        <v>402</v>
      </c>
      <c r="B943" s="1250"/>
      <c r="C943" s="49"/>
      <c r="D943" s="49"/>
    </row>
    <row r="944" spans="1:4" ht="13.5" thickBot="1">
      <c r="A944" s="7" t="s">
        <v>402</v>
      </c>
      <c r="B944" s="1250"/>
      <c r="C944" s="49"/>
      <c r="D944" s="49"/>
    </row>
    <row r="945" spans="1:9" ht="29.25" thickBot="1">
      <c r="A945" s="7" t="s">
        <v>402</v>
      </c>
      <c r="B945" s="1309" t="s">
        <v>1423</v>
      </c>
      <c r="C945" s="49"/>
      <c r="D945" s="49"/>
    </row>
    <row r="946" spans="1:9">
      <c r="A946" s="7" t="s">
        <v>402</v>
      </c>
      <c r="B946" s="1266" t="s">
        <v>1364</v>
      </c>
      <c r="C946" s="43">
        <f>'MALT3-2015A.XLS'!J677</f>
        <v>0</v>
      </c>
      <c r="D946" s="1250"/>
      <c r="E946" s="1250"/>
      <c r="F946" s="1250"/>
      <c r="G946" s="1250"/>
      <c r="H946" s="1250"/>
      <c r="I946" s="1250"/>
    </row>
    <row r="947" spans="1:9" ht="13.5" thickBot="1">
      <c r="A947" s="7" t="s">
        <v>402</v>
      </c>
      <c r="B947" s="1241" t="s">
        <v>1365</v>
      </c>
      <c r="C947" s="43">
        <f>'MALT3-2015A.XLS'!J678</f>
        <v>0</v>
      </c>
      <c r="D947" s="1250"/>
      <c r="E947" s="1250"/>
      <c r="F947" s="1250"/>
      <c r="G947" s="1250"/>
      <c r="H947" s="1250"/>
      <c r="I947" s="1250"/>
    </row>
    <row r="948" spans="1:9" ht="13.5" thickBot="1">
      <c r="A948" s="7" t="s">
        <v>402</v>
      </c>
      <c r="B948" s="1269" t="s">
        <v>1366</v>
      </c>
      <c r="C948" s="43">
        <f>'MALT3-2015A.XLS'!J679</f>
        <v>0</v>
      </c>
      <c r="D948" s="49"/>
    </row>
    <row r="949" spans="1:9">
      <c r="A949" s="7" t="s">
        <v>402</v>
      </c>
      <c r="B949" s="1266" t="s">
        <v>1367</v>
      </c>
      <c r="C949" s="43">
        <f>'MALT3-2015A.XLS'!J680</f>
        <v>0</v>
      </c>
      <c r="D949" s="49"/>
    </row>
    <row r="950" spans="1:9">
      <c r="A950" s="7" t="s">
        <v>402</v>
      </c>
      <c r="B950" s="1251" t="s">
        <v>1368</v>
      </c>
      <c r="C950" s="43">
        <f>'MALT3-2015A.XLS'!J681</f>
        <v>0</v>
      </c>
      <c r="D950" s="1250"/>
      <c r="E950" s="1250"/>
      <c r="F950" s="1250"/>
      <c r="G950" s="1250"/>
      <c r="H950" s="1250"/>
      <c r="I950" s="1250"/>
    </row>
    <row r="951" spans="1:9" ht="13.5" thickBot="1">
      <c r="A951" s="7" t="s">
        <v>402</v>
      </c>
      <c r="B951" s="1241" t="s">
        <v>1369</v>
      </c>
      <c r="C951" s="43">
        <f>'MALT3-2015A.XLS'!J682</f>
        <v>0</v>
      </c>
      <c r="D951" s="49"/>
    </row>
    <row r="952" spans="1:9">
      <c r="A952" s="7" t="s">
        <v>402</v>
      </c>
      <c r="B952" s="1250"/>
      <c r="C952" s="49"/>
      <c r="D952" s="49"/>
    </row>
    <row r="953" spans="1:9" ht="13.5" thickBot="1">
      <c r="A953" s="7" t="s">
        <v>402</v>
      </c>
      <c r="B953" s="1250"/>
      <c r="C953" s="49"/>
      <c r="D953" s="49"/>
    </row>
    <row r="954" spans="1:9" ht="13.5" thickBot="1">
      <c r="A954" s="7" t="s">
        <v>402</v>
      </c>
      <c r="B954" s="1282" t="s">
        <v>1424</v>
      </c>
      <c r="C954" s="49"/>
      <c r="D954" s="49"/>
    </row>
    <row r="955" spans="1:9">
      <c r="A955" s="7" t="s">
        <v>402</v>
      </c>
      <c r="B955" s="1210" t="s">
        <v>1399</v>
      </c>
      <c r="C955" s="49">
        <f>'MALT3-2015A.XLS'!H687</f>
        <v>0</v>
      </c>
      <c r="D955" s="49"/>
    </row>
    <row r="956" spans="1:9">
      <c r="A956" s="7" t="s">
        <v>402</v>
      </c>
      <c r="B956" s="1235" t="s">
        <v>1370</v>
      </c>
      <c r="C956" s="49">
        <f>'MALT3-2015A.XLS'!H688</f>
        <v>0</v>
      </c>
      <c r="D956" s="49"/>
    </row>
    <row r="957" spans="1:9" ht="13.5" thickBot="1">
      <c r="A957" s="7" t="s">
        <v>402</v>
      </c>
      <c r="B957" s="1276" t="s">
        <v>1371</v>
      </c>
      <c r="C957" s="49" t="e">
        <f>'MALT3-2015A.XLS'!H689</f>
        <v>#DIV/0!</v>
      </c>
      <c r="D957" s="49"/>
    </row>
    <row r="958" spans="1:9">
      <c r="A958" s="7" t="s">
        <v>402</v>
      </c>
      <c r="B958" s="1210" t="s">
        <v>1401</v>
      </c>
      <c r="C958" s="49">
        <f>'MALT3-2015A.XLS'!H690</f>
        <v>0</v>
      </c>
      <c r="D958" s="49"/>
    </row>
    <row r="959" spans="1:9">
      <c r="A959" s="7" t="s">
        <v>402</v>
      </c>
      <c r="B959" s="1235" t="s">
        <v>1372</v>
      </c>
      <c r="C959" s="49">
        <f>'MALT3-2015A.XLS'!H691</f>
        <v>0</v>
      </c>
      <c r="D959" s="49"/>
    </row>
    <row r="960" spans="1:9" ht="13.5" thickBot="1">
      <c r="A960" s="7" t="s">
        <v>402</v>
      </c>
      <c r="B960" s="1272" t="s">
        <v>1373</v>
      </c>
      <c r="C960" s="49" t="e">
        <f>'MALT3-2015A.XLS'!H692</f>
        <v>#DIV/0!</v>
      </c>
      <c r="D960" s="49"/>
    </row>
    <row r="961" spans="1:4">
      <c r="A961" s="7" t="s">
        <v>402</v>
      </c>
      <c r="B961" s="1210" t="s">
        <v>1399</v>
      </c>
      <c r="C961" s="49">
        <f>'MALT3-2015A.XLS'!H693</f>
        <v>0</v>
      </c>
      <c r="D961" s="49"/>
    </row>
    <row r="962" spans="1:4">
      <c r="A962" s="7" t="s">
        <v>402</v>
      </c>
      <c r="B962" s="1235" t="s">
        <v>1374</v>
      </c>
      <c r="C962" s="49">
        <f>'MALT3-2015A.XLS'!H694</f>
        <v>0</v>
      </c>
      <c r="D962" s="49"/>
    </row>
    <row r="963" spans="1:4" ht="13.5" thickBot="1">
      <c r="A963" s="7" t="s">
        <v>402</v>
      </c>
      <c r="B963" s="1272" t="s">
        <v>1375</v>
      </c>
      <c r="C963" s="49" t="e">
        <f>'MALT3-2015A.XLS'!H695</f>
        <v>#DIV/0!</v>
      </c>
      <c r="D963" s="49"/>
    </row>
    <row r="964" spans="1:4">
      <c r="A964" s="7" t="s">
        <v>402</v>
      </c>
      <c r="B964" s="1250"/>
      <c r="C964" s="49"/>
      <c r="D964" s="49"/>
    </row>
    <row r="965" spans="1:4">
      <c r="A965" s="7" t="s">
        <v>402</v>
      </c>
      <c r="B965" s="1250"/>
      <c r="C965" s="49"/>
      <c r="D965" s="49"/>
    </row>
    <row r="966" spans="1:4">
      <c r="A966" s="7" t="s">
        <v>402</v>
      </c>
      <c r="B966" s="1234" t="s">
        <v>1377</v>
      </c>
      <c r="C966" s="49"/>
      <c r="D966" s="49"/>
    </row>
    <row r="967" spans="1:4">
      <c r="A967" s="7" t="s">
        <v>402</v>
      </c>
      <c r="B967" s="1234" t="s">
        <v>1381</v>
      </c>
      <c r="C967" s="49"/>
      <c r="D967" s="49"/>
    </row>
    <row r="968" spans="1:4" ht="19.5" thickBot="1">
      <c r="A968" s="7" t="s">
        <v>402</v>
      </c>
      <c r="B968" s="1310" t="s">
        <v>1425</v>
      </c>
      <c r="C968" s="49"/>
      <c r="D968" s="49"/>
    </row>
    <row r="969" spans="1:4" ht="13.5" thickBot="1">
      <c r="A969" s="7" t="s">
        <v>402</v>
      </c>
      <c r="B969" s="10" t="s">
        <v>1385</v>
      </c>
      <c r="C969" s="49">
        <f>'MALT3-2015A.XLS'!G704</f>
        <v>0</v>
      </c>
      <c r="D969" s="49"/>
    </row>
    <row r="970" spans="1:4">
      <c r="A970" s="7" t="s">
        <v>402</v>
      </c>
      <c r="B970" s="1235" t="s">
        <v>1386</v>
      </c>
      <c r="C970" s="49" t="str">
        <f>'MALT3-2015A.XLS'!G705</f>
        <v>xxxx</v>
      </c>
      <c r="D970" s="49"/>
    </row>
    <row r="971" spans="1:4">
      <c r="A971" s="7" t="s">
        <v>402</v>
      </c>
      <c r="B971" s="1235" t="s">
        <v>1387</v>
      </c>
      <c r="C971" s="49">
        <f>'MALT3-2015A.XLS'!G706</f>
        <v>0</v>
      </c>
      <c r="D971" s="49"/>
    </row>
    <row r="972" spans="1:4">
      <c r="A972" s="7" t="s">
        <v>402</v>
      </c>
      <c r="B972" s="1235" t="s">
        <v>1388</v>
      </c>
      <c r="C972" s="49">
        <f>'MALT3-2015A.XLS'!G707</f>
        <v>0</v>
      </c>
      <c r="D972" s="49"/>
    </row>
    <row r="973" spans="1:4">
      <c r="A973" s="7" t="s">
        <v>402</v>
      </c>
      <c r="B973" s="1235" t="s">
        <v>1389</v>
      </c>
      <c r="C973" s="49">
        <f>'MALT3-2015A.XLS'!G708</f>
        <v>0</v>
      </c>
      <c r="D973" s="49"/>
    </row>
    <row r="974" spans="1:4">
      <c r="A974" s="7" t="s">
        <v>402</v>
      </c>
      <c r="B974" s="1235" t="s">
        <v>1390</v>
      </c>
      <c r="C974" s="49">
        <f>'MALT3-2015A.XLS'!G709</f>
        <v>0</v>
      </c>
      <c r="D974" s="49"/>
    </row>
    <row r="975" spans="1:4" ht="13.5" thickBot="1">
      <c r="A975" s="7" t="s">
        <v>402</v>
      </c>
      <c r="B975" s="1237" t="s">
        <v>1391</v>
      </c>
      <c r="C975" s="49">
        <f>'MALT3-2015A.XLS'!G710</f>
        <v>0</v>
      </c>
      <c r="D975" s="49"/>
    </row>
    <row r="976" spans="1:4" ht="13.5" thickBot="1">
      <c r="A976" s="7" t="s">
        <v>402</v>
      </c>
      <c r="B976" s="11" t="s">
        <v>1392</v>
      </c>
      <c r="C976" s="49">
        <f>'MALT3-2015A.XLS'!G711</f>
        <v>0</v>
      </c>
      <c r="D976" s="49"/>
    </row>
    <row r="977" spans="1:4" ht="13.5" thickBot="1">
      <c r="A977" s="7" t="s">
        <v>402</v>
      </c>
      <c r="B977" s="11" t="s">
        <v>1393</v>
      </c>
      <c r="C977" s="49">
        <f>'MALT3-2015A.XLS'!G712</f>
        <v>0</v>
      </c>
      <c r="D977" s="49"/>
    </row>
    <row r="978" spans="1:4" ht="19.5" thickBot="1">
      <c r="A978" s="7" t="s">
        <v>402</v>
      </c>
      <c r="B978" s="1310" t="s">
        <v>1426</v>
      </c>
      <c r="C978" s="49"/>
      <c r="D978" s="49"/>
    </row>
    <row r="979" spans="1:4" ht="13.5" thickBot="1">
      <c r="A979" s="7" t="s">
        <v>402</v>
      </c>
      <c r="B979" s="10" t="s">
        <v>1385</v>
      </c>
      <c r="C979" s="49">
        <f>'MALT3-2015A.XLS'!H704</f>
        <v>0</v>
      </c>
      <c r="D979" s="49"/>
    </row>
    <row r="980" spans="1:4">
      <c r="A980" s="7" t="s">
        <v>402</v>
      </c>
      <c r="B980" s="1235" t="s">
        <v>1386</v>
      </c>
      <c r="C980" s="49" t="str">
        <f>'MALT3-2015A.XLS'!H705</f>
        <v>xxxx</v>
      </c>
      <c r="D980" s="49"/>
    </row>
    <row r="981" spans="1:4">
      <c r="A981" s="7" t="s">
        <v>402</v>
      </c>
      <c r="B981" s="1235" t="s">
        <v>1387</v>
      </c>
      <c r="C981" s="49">
        <f>'MALT3-2015A.XLS'!H706</f>
        <v>0</v>
      </c>
      <c r="D981" s="49"/>
    </row>
    <row r="982" spans="1:4">
      <c r="A982" s="7" t="s">
        <v>402</v>
      </c>
      <c r="B982" s="1235" t="s">
        <v>1388</v>
      </c>
      <c r="C982" s="49">
        <f>'MALT3-2015A.XLS'!H707</f>
        <v>0</v>
      </c>
      <c r="D982" s="49"/>
    </row>
    <row r="983" spans="1:4">
      <c r="A983" s="7" t="s">
        <v>402</v>
      </c>
      <c r="B983" s="1235" t="s">
        <v>1389</v>
      </c>
      <c r="C983" s="49">
        <f>'MALT3-2015A.XLS'!H708</f>
        <v>0</v>
      </c>
      <c r="D983" s="49"/>
    </row>
    <row r="984" spans="1:4">
      <c r="A984" s="7" t="s">
        <v>402</v>
      </c>
      <c r="B984" s="1235" t="s">
        <v>1390</v>
      </c>
      <c r="C984" s="49">
        <f>'MALT3-2015A.XLS'!H709</f>
        <v>0</v>
      </c>
      <c r="D984" s="49"/>
    </row>
    <row r="985" spans="1:4" ht="13.5" thickBot="1">
      <c r="A985" s="7" t="s">
        <v>402</v>
      </c>
      <c r="B985" s="1237" t="s">
        <v>1391</v>
      </c>
      <c r="C985" s="49">
        <f>'MALT3-2015A.XLS'!H710</f>
        <v>0</v>
      </c>
      <c r="D985" s="49"/>
    </row>
    <row r="986" spans="1:4" ht="13.5" thickBot="1">
      <c r="A986" s="7" t="s">
        <v>402</v>
      </c>
      <c r="B986" s="11" t="s">
        <v>1392</v>
      </c>
      <c r="C986" s="49">
        <f>'MALT3-2015A.XLS'!H711</f>
        <v>0</v>
      </c>
      <c r="D986" s="49"/>
    </row>
    <row r="987" spans="1:4" ht="13.5" thickBot="1">
      <c r="A987" s="7" t="s">
        <v>402</v>
      </c>
      <c r="B987" s="11" t="s">
        <v>1393</v>
      </c>
      <c r="C987" s="49">
        <f>'MALT3-2015A.XLS'!H712</f>
        <v>0</v>
      </c>
      <c r="D987" s="49"/>
    </row>
    <row r="988" spans="1:4" ht="19.5" thickBot="1">
      <c r="A988" s="7" t="s">
        <v>402</v>
      </c>
      <c r="B988" s="1310" t="s">
        <v>1427</v>
      </c>
      <c r="C988" s="49"/>
      <c r="D988" s="49"/>
    </row>
    <row r="989" spans="1:4" ht="13.5" thickBot="1">
      <c r="A989" s="7" t="s">
        <v>402</v>
      </c>
      <c r="B989" s="10" t="s">
        <v>1385</v>
      </c>
      <c r="C989" s="49">
        <f>'MALT3-2015A.XLS'!I704</f>
        <v>0</v>
      </c>
      <c r="D989" s="49"/>
    </row>
    <row r="990" spans="1:4">
      <c r="A990" s="7" t="s">
        <v>402</v>
      </c>
      <c r="B990" s="1235" t="s">
        <v>1386</v>
      </c>
      <c r="C990" s="49" t="str">
        <f>'MALT3-2015A.XLS'!I705</f>
        <v>xxxx</v>
      </c>
      <c r="D990" s="49"/>
    </row>
    <row r="991" spans="1:4">
      <c r="A991" s="7" t="s">
        <v>402</v>
      </c>
      <c r="B991" s="1235" t="s">
        <v>1387</v>
      </c>
      <c r="C991" s="49">
        <f>'MALT3-2015A.XLS'!I706</f>
        <v>0</v>
      </c>
      <c r="D991" s="49"/>
    </row>
    <row r="992" spans="1:4">
      <c r="A992" s="7" t="s">
        <v>402</v>
      </c>
      <c r="B992" s="1235" t="s">
        <v>1388</v>
      </c>
      <c r="C992" s="49">
        <f>'MALT3-2015A.XLS'!I707</f>
        <v>0</v>
      </c>
      <c r="D992" s="49"/>
    </row>
    <row r="993" spans="1:4">
      <c r="A993" s="7" t="s">
        <v>402</v>
      </c>
      <c r="B993" s="1235" t="s">
        <v>1389</v>
      </c>
      <c r="C993" s="49">
        <f>'MALT3-2015A.XLS'!I708</f>
        <v>0</v>
      </c>
      <c r="D993" s="49"/>
    </row>
    <row r="994" spans="1:4">
      <c r="A994" s="7" t="s">
        <v>402</v>
      </c>
      <c r="B994" s="1235" t="s">
        <v>1390</v>
      </c>
      <c r="C994" s="49">
        <f>'MALT3-2015A.XLS'!I709</f>
        <v>0</v>
      </c>
      <c r="D994" s="49"/>
    </row>
    <row r="995" spans="1:4" ht="13.5" thickBot="1">
      <c r="A995" s="7" t="s">
        <v>402</v>
      </c>
      <c r="B995" s="1237" t="s">
        <v>1391</v>
      </c>
      <c r="C995" s="49">
        <f>'MALT3-2015A.XLS'!I710</f>
        <v>0</v>
      </c>
      <c r="D995" s="49"/>
    </row>
    <row r="996" spans="1:4" ht="13.5" thickBot="1">
      <c r="A996" s="7" t="s">
        <v>402</v>
      </c>
      <c r="B996" s="11" t="s">
        <v>1392</v>
      </c>
      <c r="C996" s="49">
        <f>'MALT3-2015A.XLS'!I711</f>
        <v>0</v>
      </c>
      <c r="D996" s="49"/>
    </row>
    <row r="997" spans="1:4" ht="13.5" thickBot="1">
      <c r="A997" s="7" t="s">
        <v>402</v>
      </c>
      <c r="B997" s="11" t="s">
        <v>1393</v>
      </c>
      <c r="C997" s="49">
        <f>'MALT3-2015A.XLS'!I712</f>
        <v>0</v>
      </c>
      <c r="D997" s="49"/>
    </row>
    <row r="998" spans="1:4">
      <c r="A998" s="7" t="s">
        <v>402</v>
      </c>
      <c r="B998" s="1250"/>
      <c r="C998" s="49"/>
      <c r="D998" s="49"/>
    </row>
    <row r="999" spans="1:4">
      <c r="B999" s="1250"/>
      <c r="C999" s="49"/>
      <c r="D999" s="49"/>
    </row>
    <row r="1000" spans="1:4">
      <c r="B1000" s="1250"/>
      <c r="C1000" s="49"/>
      <c r="D1000" s="49"/>
    </row>
    <row r="1001" spans="1:4">
      <c r="B1001" s="1250"/>
      <c r="C1001" s="49"/>
      <c r="D1001" s="49"/>
    </row>
    <row r="1002" spans="1:4">
      <c r="B1002" s="425"/>
      <c r="C1002" s="49"/>
      <c r="D1002" s="49"/>
    </row>
    <row r="1003" spans="1:4">
      <c r="B1003" s="68"/>
      <c r="C1003" s="47"/>
      <c r="D1003" s="47"/>
    </row>
    <row r="1004" spans="1:4" ht="18.75">
      <c r="B1004" s="84" t="s">
        <v>1089</v>
      </c>
    </row>
    <row r="1005" spans="1:4" ht="44.25" customHeight="1">
      <c r="B1005" s="73" t="s">
        <v>206</v>
      </c>
    </row>
    <row r="1006" spans="1:4">
      <c r="B1006" s="89" t="s">
        <v>825</v>
      </c>
      <c r="C1006" s="46" t="s">
        <v>10</v>
      </c>
      <c r="D1006" s="46" t="s">
        <v>10</v>
      </c>
    </row>
    <row r="1007" spans="1:4">
      <c r="B1007" s="85" t="s">
        <v>615</v>
      </c>
      <c r="C1007" s="46">
        <f>'MALT3-2015A.XLS'!$C$786</f>
        <v>0</v>
      </c>
      <c r="D1007" s="46">
        <f>'MALT3-2015A.XLS'!$C$786</f>
        <v>0</v>
      </c>
    </row>
    <row r="1008" spans="1:4">
      <c r="B1008" s="85" t="s">
        <v>841</v>
      </c>
      <c r="C1008" s="46">
        <f>'MALT3-2015A.XLS'!$C$787</f>
        <v>0</v>
      </c>
      <c r="D1008" s="46">
        <f>'MALT3-2015A.XLS'!$C$787</f>
        <v>0</v>
      </c>
    </row>
    <row r="1009" spans="2:4">
      <c r="B1009" s="86" t="s">
        <v>972</v>
      </c>
      <c r="C1009" s="78">
        <f>'MALT3-2015A.XLS'!$C$788</f>
        <v>0</v>
      </c>
      <c r="D1009" s="78">
        <f>'MALT3-2015A.XLS'!$C$788</f>
        <v>0</v>
      </c>
    </row>
    <row r="1010" spans="2:4">
      <c r="B1010" s="85" t="s">
        <v>973</v>
      </c>
      <c r="C1010" s="46" t="str">
        <f>'MALT3-2015A.XLS'!$C$789</f>
        <v>xxxx</v>
      </c>
      <c r="D1010" s="46" t="str">
        <f>'MALT3-2015A.XLS'!$C$789</f>
        <v>xxxx</v>
      </c>
    </row>
    <row r="1011" spans="2:4">
      <c r="B1011" s="85" t="s">
        <v>974</v>
      </c>
      <c r="C1011" s="46">
        <f>'MALT3-2015A.XLS'!$C$790</f>
        <v>0</v>
      </c>
      <c r="D1011" s="46">
        <f>'MALT3-2015A.XLS'!$C$790</f>
        <v>0</v>
      </c>
    </row>
    <row r="1012" spans="2:4">
      <c r="B1012" s="85" t="s">
        <v>975</v>
      </c>
      <c r="C1012" s="46">
        <f>'MALT3-2015A.XLS'!$C$791</f>
        <v>0</v>
      </c>
      <c r="D1012" s="46">
        <f>'MALT3-2015A.XLS'!$C$791</f>
        <v>0</v>
      </c>
    </row>
    <row r="1013" spans="2:4">
      <c r="B1013" s="85" t="s">
        <v>2</v>
      </c>
      <c r="C1013" s="46">
        <f>'MALT3-2015A.XLS'!$C$792</f>
        <v>0</v>
      </c>
      <c r="D1013" s="46">
        <f>'MALT3-2015A.XLS'!$C$792</f>
        <v>0</v>
      </c>
    </row>
    <row r="1014" spans="2:4">
      <c r="B1014" s="85" t="s">
        <v>442</v>
      </c>
      <c r="C1014" s="46">
        <f>'MALT3-2015A.XLS'!$C$793</f>
        <v>0</v>
      </c>
      <c r="D1014" s="46">
        <f>'MALT3-2015A.XLS'!$C$793</f>
        <v>0</v>
      </c>
    </row>
    <row r="1015" spans="2:4">
      <c r="B1015" s="86" t="s">
        <v>168</v>
      </c>
      <c r="C1015" s="78">
        <f>'MALT3-2015A.XLS'!$C$794</f>
        <v>0</v>
      </c>
      <c r="D1015" s="78">
        <f>'MALT3-2015A.XLS'!$C$794</f>
        <v>0</v>
      </c>
    </row>
    <row r="1016" spans="2:4">
      <c r="B1016" s="85" t="s">
        <v>973</v>
      </c>
      <c r="C1016" s="46" t="str">
        <f>'MALT3-2015A.XLS'!$C$795</f>
        <v>xxxx</v>
      </c>
      <c r="D1016" s="46" t="str">
        <f>'MALT3-2015A.XLS'!$C$795</f>
        <v>xxxx</v>
      </c>
    </row>
    <row r="1017" spans="2:4">
      <c r="B1017" s="85" t="s">
        <v>242</v>
      </c>
      <c r="C1017" s="46">
        <f>'MALT3-2015A.XLS'!$C$796</f>
        <v>0</v>
      </c>
      <c r="D1017" s="46">
        <f>'MALT3-2015A.XLS'!$C$796</f>
        <v>0</v>
      </c>
    </row>
    <row r="1018" spans="2:4">
      <c r="B1018" s="85" t="s">
        <v>976</v>
      </c>
      <c r="C1018" s="46">
        <f>'MALT3-2015A.XLS'!$C$797</f>
        <v>0</v>
      </c>
      <c r="D1018" s="46">
        <f>'MALT3-2015A.XLS'!$C$797</f>
        <v>0</v>
      </c>
    </row>
    <row r="1019" spans="2:4">
      <c r="B1019" s="86" t="s">
        <v>870</v>
      </c>
      <c r="C1019" s="78">
        <f>'MALT3-2015A.XLS'!$C$798</f>
        <v>0</v>
      </c>
      <c r="D1019" s="78">
        <f>'MALT3-2015A.XLS'!$C$798</f>
        <v>0</v>
      </c>
    </row>
    <row r="1020" spans="2:4">
      <c r="B1020" s="89" t="s">
        <v>826</v>
      </c>
      <c r="C1020" s="46" t="s">
        <v>10</v>
      </c>
      <c r="D1020" s="46" t="s">
        <v>10</v>
      </c>
    </row>
    <row r="1021" spans="2:4">
      <c r="B1021" s="85" t="s">
        <v>615</v>
      </c>
      <c r="C1021" s="46">
        <f>'MALT3-2015A.XLS'!$D$786</f>
        <v>0</v>
      </c>
      <c r="D1021" s="46">
        <f>'MALT3-2015A.XLS'!$D$786</f>
        <v>0</v>
      </c>
    </row>
    <row r="1022" spans="2:4">
      <c r="B1022" s="85" t="s">
        <v>841</v>
      </c>
      <c r="C1022" s="46">
        <f>'MALT3-2015A.XLS'!$D$787</f>
        <v>0</v>
      </c>
      <c r="D1022" s="46">
        <f>'MALT3-2015A.XLS'!$D$787</f>
        <v>0</v>
      </c>
    </row>
    <row r="1023" spans="2:4">
      <c r="B1023" s="86" t="s">
        <v>972</v>
      </c>
      <c r="C1023" s="78">
        <f>'MALT3-2015A.XLS'!$D$788</f>
        <v>0</v>
      </c>
      <c r="D1023" s="78">
        <f>'MALT3-2015A.XLS'!$D$788</f>
        <v>0</v>
      </c>
    </row>
    <row r="1024" spans="2:4">
      <c r="B1024" s="85" t="s">
        <v>973</v>
      </c>
      <c r="C1024" s="46" t="str">
        <f>'MALT3-2015A.XLS'!$D$789</f>
        <v>xxxx</v>
      </c>
      <c r="D1024" s="46" t="str">
        <f>'MALT3-2015A.XLS'!$D$789</f>
        <v>xxxx</v>
      </c>
    </row>
    <row r="1025" spans="2:4">
      <c r="B1025" s="85" t="s">
        <v>974</v>
      </c>
      <c r="C1025" s="46">
        <f>'MALT3-2015A.XLS'!$D$790</f>
        <v>0</v>
      </c>
      <c r="D1025" s="46">
        <f>'MALT3-2015A.XLS'!$D$790</f>
        <v>0</v>
      </c>
    </row>
    <row r="1026" spans="2:4">
      <c r="B1026" s="85" t="s">
        <v>975</v>
      </c>
      <c r="C1026" s="46">
        <f>'MALT3-2015A.XLS'!$D$791</f>
        <v>0</v>
      </c>
      <c r="D1026" s="46">
        <f>'MALT3-2015A.XLS'!$D$791</f>
        <v>0</v>
      </c>
    </row>
    <row r="1027" spans="2:4">
      <c r="B1027" s="85" t="s">
        <v>2</v>
      </c>
      <c r="C1027" s="46">
        <f>'MALT3-2015A.XLS'!$D$792</f>
        <v>0</v>
      </c>
      <c r="D1027" s="46">
        <f>'MALT3-2015A.XLS'!$D$792</f>
        <v>0</v>
      </c>
    </row>
    <row r="1028" spans="2:4">
      <c r="B1028" s="85" t="s">
        <v>442</v>
      </c>
      <c r="C1028" s="46">
        <f>'MALT3-2015A.XLS'!$D$793</f>
        <v>0</v>
      </c>
      <c r="D1028" s="46">
        <f>'MALT3-2015A.XLS'!$D$793</f>
        <v>0</v>
      </c>
    </row>
    <row r="1029" spans="2:4">
      <c r="B1029" s="86" t="s">
        <v>168</v>
      </c>
      <c r="C1029" s="78">
        <f>'MALT3-2015A.XLS'!$D$794</f>
        <v>0</v>
      </c>
      <c r="D1029" s="78">
        <f>'MALT3-2015A.XLS'!$D$794</f>
        <v>0</v>
      </c>
    </row>
    <row r="1030" spans="2:4">
      <c r="B1030" s="85" t="s">
        <v>973</v>
      </c>
      <c r="C1030" s="46" t="str">
        <f>'MALT3-2015A.XLS'!$D$795</f>
        <v>xxxx</v>
      </c>
      <c r="D1030" s="46" t="str">
        <f>'MALT3-2015A.XLS'!$D$795</f>
        <v>xxxx</v>
      </c>
    </row>
    <row r="1031" spans="2:4">
      <c r="B1031" s="85" t="s">
        <v>242</v>
      </c>
      <c r="C1031" s="46">
        <f>'MALT3-2015A.XLS'!$D$796</f>
        <v>0</v>
      </c>
      <c r="D1031" s="46">
        <f>'MALT3-2015A.XLS'!$D$796</f>
        <v>0</v>
      </c>
    </row>
    <row r="1032" spans="2:4">
      <c r="B1032" s="85" t="s">
        <v>976</v>
      </c>
      <c r="C1032" s="46">
        <f>'MALT3-2015A.XLS'!$D$797</f>
        <v>0</v>
      </c>
      <c r="D1032" s="46">
        <f>'MALT3-2015A.XLS'!$D$797</f>
        <v>0</v>
      </c>
    </row>
    <row r="1033" spans="2:4">
      <c r="B1033" s="86" t="s">
        <v>870</v>
      </c>
      <c r="C1033" s="78">
        <f>'MALT3-2015A.XLS'!$D$798</f>
        <v>0</v>
      </c>
      <c r="D1033" s="78">
        <f>'MALT3-2015A.XLS'!$D$798</f>
        <v>0</v>
      </c>
    </row>
    <row r="1034" spans="2:4">
      <c r="B1034" s="89" t="s">
        <v>827</v>
      </c>
      <c r="C1034" s="46" t="s">
        <v>10</v>
      </c>
      <c r="D1034" s="46" t="s">
        <v>10</v>
      </c>
    </row>
    <row r="1035" spans="2:4">
      <c r="B1035" s="85" t="s">
        <v>615</v>
      </c>
      <c r="C1035" s="46">
        <f>'MALT3-2015A.XLS'!$E$786</f>
        <v>0</v>
      </c>
      <c r="D1035" s="46">
        <f>'MALT3-2015A.XLS'!$E$786</f>
        <v>0</v>
      </c>
    </row>
    <row r="1036" spans="2:4">
      <c r="B1036" s="85" t="s">
        <v>841</v>
      </c>
      <c r="C1036" s="46">
        <f>'MALT3-2015A.XLS'!$E$787</f>
        <v>0</v>
      </c>
      <c r="D1036" s="46">
        <f>'MALT3-2015A.XLS'!$E$787</f>
        <v>0</v>
      </c>
    </row>
    <row r="1037" spans="2:4">
      <c r="B1037" s="86" t="s">
        <v>972</v>
      </c>
      <c r="C1037" s="78">
        <f>'MALT3-2015A.XLS'!$E$788</f>
        <v>0</v>
      </c>
      <c r="D1037" s="78">
        <f>'MALT3-2015A.XLS'!$E$788</f>
        <v>0</v>
      </c>
    </row>
    <row r="1038" spans="2:4">
      <c r="B1038" s="85" t="s">
        <v>973</v>
      </c>
      <c r="C1038" s="46" t="str">
        <f>'MALT3-2015A.XLS'!$E$789</f>
        <v>xxxx</v>
      </c>
      <c r="D1038" s="46" t="str">
        <f>'MALT3-2015A.XLS'!$E$789</f>
        <v>xxxx</v>
      </c>
    </row>
    <row r="1039" spans="2:4">
      <c r="B1039" s="85" t="s">
        <v>974</v>
      </c>
      <c r="C1039" s="46">
        <f>'MALT3-2015A.XLS'!$E$790</f>
        <v>0</v>
      </c>
      <c r="D1039" s="46">
        <f>'MALT3-2015A.XLS'!$E$790</f>
        <v>0</v>
      </c>
    </row>
    <row r="1040" spans="2:4">
      <c r="B1040" s="85" t="s">
        <v>975</v>
      </c>
      <c r="C1040" s="46">
        <f>'MALT3-2015A.XLS'!$E$791</f>
        <v>0</v>
      </c>
      <c r="D1040" s="46">
        <f>'MALT3-2015A.XLS'!$E$791</f>
        <v>0</v>
      </c>
    </row>
    <row r="1041" spans="2:4">
      <c r="B1041" s="85" t="s">
        <v>2</v>
      </c>
      <c r="C1041" s="46">
        <f>'MALT3-2015A.XLS'!$E$792</f>
        <v>0</v>
      </c>
      <c r="D1041" s="46">
        <f>'MALT3-2015A.XLS'!$E$792</f>
        <v>0</v>
      </c>
    </row>
    <row r="1042" spans="2:4">
      <c r="B1042" s="85" t="s">
        <v>442</v>
      </c>
      <c r="C1042" s="46">
        <f>'MALT3-2015A.XLS'!$E$793</f>
        <v>0</v>
      </c>
      <c r="D1042" s="46">
        <f>'MALT3-2015A.XLS'!$E$793</f>
        <v>0</v>
      </c>
    </row>
    <row r="1043" spans="2:4">
      <c r="B1043" s="86" t="s">
        <v>168</v>
      </c>
      <c r="C1043" s="78">
        <f>'MALT3-2015A.XLS'!$E$794</f>
        <v>0</v>
      </c>
      <c r="D1043" s="78">
        <f>'MALT3-2015A.XLS'!$E$794</f>
        <v>0</v>
      </c>
    </row>
    <row r="1044" spans="2:4">
      <c r="B1044" s="85" t="s">
        <v>973</v>
      </c>
      <c r="C1044" s="46" t="str">
        <f>'MALT3-2015A.XLS'!$E$795</f>
        <v>xxxx</v>
      </c>
      <c r="D1044" s="46" t="str">
        <f>'MALT3-2015A.XLS'!$E$795</f>
        <v>xxxx</v>
      </c>
    </row>
    <row r="1045" spans="2:4">
      <c r="B1045" s="85" t="s">
        <v>242</v>
      </c>
      <c r="C1045" s="46">
        <f>'MALT3-2015A.XLS'!$E$796</f>
        <v>0</v>
      </c>
      <c r="D1045" s="46">
        <f>'MALT3-2015A.XLS'!$E$796</f>
        <v>0</v>
      </c>
    </row>
    <row r="1046" spans="2:4">
      <c r="B1046" s="85" t="s">
        <v>976</v>
      </c>
      <c r="C1046" s="46">
        <f>'MALT3-2015A.XLS'!$E$797</f>
        <v>0</v>
      </c>
      <c r="D1046" s="46">
        <f>'MALT3-2015A.XLS'!$E$797</f>
        <v>0</v>
      </c>
    </row>
    <row r="1047" spans="2:4">
      <c r="B1047" s="86" t="s">
        <v>870</v>
      </c>
      <c r="C1047" s="78">
        <f>'MALT3-2015A.XLS'!$E$798</f>
        <v>0</v>
      </c>
      <c r="D1047" s="78">
        <f>'MALT3-2015A.XLS'!$E$798</f>
        <v>0</v>
      </c>
    </row>
    <row r="1048" spans="2:4">
      <c r="B1048" s="89" t="s">
        <v>828</v>
      </c>
      <c r="C1048" s="46" t="s">
        <v>10</v>
      </c>
      <c r="D1048" s="46" t="s">
        <v>10</v>
      </c>
    </row>
    <row r="1049" spans="2:4">
      <c r="B1049" s="85" t="s">
        <v>615</v>
      </c>
      <c r="C1049" s="46">
        <f>'MALT3-2015A.XLS'!$F$786</f>
        <v>0</v>
      </c>
      <c r="D1049" s="46">
        <f>'MALT3-2015A.XLS'!$F$786</f>
        <v>0</v>
      </c>
    </row>
    <row r="1050" spans="2:4">
      <c r="B1050" s="85" t="s">
        <v>841</v>
      </c>
      <c r="C1050" s="46">
        <f>'MALT3-2015A.XLS'!$F$787</f>
        <v>0</v>
      </c>
      <c r="D1050" s="46">
        <f>'MALT3-2015A.XLS'!$F$787</f>
        <v>0</v>
      </c>
    </row>
    <row r="1051" spans="2:4">
      <c r="B1051" s="86" t="s">
        <v>972</v>
      </c>
      <c r="C1051" s="78">
        <f>'MALT3-2015A.XLS'!$F$788</f>
        <v>0</v>
      </c>
      <c r="D1051" s="78">
        <f>'MALT3-2015A.XLS'!$F$788</f>
        <v>0</v>
      </c>
    </row>
    <row r="1052" spans="2:4">
      <c r="B1052" s="85" t="s">
        <v>973</v>
      </c>
      <c r="C1052" s="46" t="str">
        <f>'MALT3-2015A.XLS'!$F$789</f>
        <v>xxxx</v>
      </c>
      <c r="D1052" s="46" t="str">
        <f>'MALT3-2015A.XLS'!$F$789</f>
        <v>xxxx</v>
      </c>
    </row>
    <row r="1053" spans="2:4">
      <c r="B1053" s="85" t="s">
        <v>974</v>
      </c>
      <c r="C1053" s="46">
        <f>'MALT3-2015A.XLS'!$F$790</f>
        <v>0</v>
      </c>
      <c r="D1053" s="46">
        <f>'MALT3-2015A.XLS'!$F$790</f>
        <v>0</v>
      </c>
    </row>
    <row r="1054" spans="2:4">
      <c r="B1054" s="85" t="s">
        <v>975</v>
      </c>
      <c r="C1054" s="46">
        <f>'MALT3-2015A.XLS'!$F$791</f>
        <v>0</v>
      </c>
      <c r="D1054" s="46">
        <f>'MALT3-2015A.XLS'!$F$791</f>
        <v>0</v>
      </c>
    </row>
    <row r="1055" spans="2:4">
      <c r="B1055" s="85" t="s">
        <v>2</v>
      </c>
      <c r="C1055" s="46">
        <f>'MALT3-2015A.XLS'!$F$792</f>
        <v>0</v>
      </c>
      <c r="D1055" s="46">
        <f>'MALT3-2015A.XLS'!$F$792</f>
        <v>0</v>
      </c>
    </row>
    <row r="1056" spans="2:4">
      <c r="B1056" s="85" t="s">
        <v>442</v>
      </c>
      <c r="C1056" s="46">
        <f>'MALT3-2015A.XLS'!$F$793</f>
        <v>0</v>
      </c>
      <c r="D1056" s="46">
        <f>'MALT3-2015A.XLS'!$F$793</f>
        <v>0</v>
      </c>
    </row>
    <row r="1057" spans="2:4">
      <c r="B1057" s="86" t="s">
        <v>168</v>
      </c>
      <c r="C1057" s="78">
        <f>'MALT3-2015A.XLS'!$F$794</f>
        <v>0</v>
      </c>
      <c r="D1057" s="78">
        <f>'MALT3-2015A.XLS'!$F$794</f>
        <v>0</v>
      </c>
    </row>
    <row r="1058" spans="2:4">
      <c r="B1058" s="85" t="s">
        <v>973</v>
      </c>
      <c r="C1058" s="46" t="str">
        <f>'MALT3-2015A.XLS'!$F$795</f>
        <v>xxxx</v>
      </c>
      <c r="D1058" s="46" t="str">
        <f>'MALT3-2015A.XLS'!$F$795</f>
        <v>xxxx</v>
      </c>
    </row>
    <row r="1059" spans="2:4">
      <c r="B1059" s="85" t="s">
        <v>242</v>
      </c>
      <c r="C1059" s="46">
        <f>'MALT3-2015A.XLS'!$F$796</f>
        <v>0</v>
      </c>
      <c r="D1059" s="46">
        <f>'MALT3-2015A.XLS'!$F$796</f>
        <v>0</v>
      </c>
    </row>
    <row r="1060" spans="2:4">
      <c r="B1060" s="85" t="s">
        <v>976</v>
      </c>
      <c r="C1060" s="46">
        <f>'MALT3-2015A.XLS'!$F$797</f>
        <v>0</v>
      </c>
      <c r="D1060" s="46">
        <f>'MALT3-2015A.XLS'!$F$797</f>
        <v>0</v>
      </c>
    </row>
    <row r="1061" spans="2:4">
      <c r="B1061" s="86" t="s">
        <v>870</v>
      </c>
      <c r="C1061" s="78">
        <f>'MALT3-2015A.XLS'!$F$798</f>
        <v>0</v>
      </c>
      <c r="D1061" s="78">
        <f>'MALT3-2015A.XLS'!$F$798</f>
        <v>0</v>
      </c>
    </row>
    <row r="1062" spans="2:4">
      <c r="B1062" s="89" t="s">
        <v>829</v>
      </c>
      <c r="C1062" s="46" t="s">
        <v>10</v>
      </c>
      <c r="D1062" s="46" t="s">
        <v>10</v>
      </c>
    </row>
    <row r="1063" spans="2:4">
      <c r="B1063" s="85" t="s">
        <v>615</v>
      </c>
      <c r="C1063" s="46">
        <f>'MALT3-2015A.XLS'!$G$786</f>
        <v>0</v>
      </c>
      <c r="D1063" s="46">
        <f>'MALT3-2015A.XLS'!$G$786</f>
        <v>0</v>
      </c>
    </row>
    <row r="1064" spans="2:4">
      <c r="B1064" s="85" t="s">
        <v>841</v>
      </c>
      <c r="C1064" s="46">
        <f>'MALT3-2015A.XLS'!$G$787</f>
        <v>0</v>
      </c>
      <c r="D1064" s="46">
        <f>'MALT3-2015A.XLS'!$G$787</f>
        <v>0</v>
      </c>
    </row>
    <row r="1065" spans="2:4">
      <c r="B1065" s="86" t="s">
        <v>972</v>
      </c>
      <c r="C1065" s="78">
        <f>'MALT3-2015A.XLS'!$G$788</f>
        <v>0</v>
      </c>
      <c r="D1065" s="78">
        <f>'MALT3-2015A.XLS'!$G$788</f>
        <v>0</v>
      </c>
    </row>
    <row r="1066" spans="2:4">
      <c r="B1066" s="85" t="s">
        <v>973</v>
      </c>
      <c r="C1066" s="46" t="str">
        <f>'MALT3-2015A.XLS'!$G$789</f>
        <v>xxxx</v>
      </c>
      <c r="D1066" s="46" t="str">
        <f>'MALT3-2015A.XLS'!$G$789</f>
        <v>xxxx</v>
      </c>
    </row>
    <row r="1067" spans="2:4">
      <c r="B1067" s="85" t="s">
        <v>974</v>
      </c>
      <c r="C1067" s="46">
        <f>'MALT3-2015A.XLS'!$G$790</f>
        <v>0</v>
      </c>
      <c r="D1067" s="46">
        <f>'MALT3-2015A.XLS'!$G$790</f>
        <v>0</v>
      </c>
    </row>
    <row r="1068" spans="2:4">
      <c r="B1068" s="85" t="s">
        <v>975</v>
      </c>
      <c r="C1068" s="46">
        <f>'MALT3-2015A.XLS'!$G$791</f>
        <v>0</v>
      </c>
      <c r="D1068" s="46">
        <f>'MALT3-2015A.XLS'!$G$791</f>
        <v>0</v>
      </c>
    </row>
    <row r="1069" spans="2:4">
      <c r="B1069" s="85" t="s">
        <v>2</v>
      </c>
      <c r="C1069" s="46">
        <f>'MALT3-2015A.XLS'!$G$792</f>
        <v>0</v>
      </c>
      <c r="D1069" s="46">
        <f>'MALT3-2015A.XLS'!$G$792</f>
        <v>0</v>
      </c>
    </row>
    <row r="1070" spans="2:4">
      <c r="B1070" s="85" t="s">
        <v>442</v>
      </c>
      <c r="C1070" s="46">
        <f>'MALT3-2015A.XLS'!$G$793</f>
        <v>0</v>
      </c>
      <c r="D1070" s="46">
        <f>'MALT3-2015A.XLS'!$G$793</f>
        <v>0</v>
      </c>
    </row>
    <row r="1071" spans="2:4">
      <c r="B1071" s="86" t="s">
        <v>168</v>
      </c>
      <c r="C1071" s="78">
        <f>'MALT3-2015A.XLS'!$G$794</f>
        <v>0</v>
      </c>
      <c r="D1071" s="78">
        <f>'MALT3-2015A.XLS'!$G$794</f>
        <v>0</v>
      </c>
    </row>
    <row r="1072" spans="2:4">
      <c r="B1072" s="85" t="s">
        <v>973</v>
      </c>
      <c r="C1072" s="46" t="str">
        <f>'MALT3-2015A.XLS'!$G$795</f>
        <v>xxxx</v>
      </c>
      <c r="D1072" s="46" t="str">
        <f>'MALT3-2015A.XLS'!$G$795</f>
        <v>xxxx</v>
      </c>
    </row>
    <row r="1073" spans="2:4">
      <c r="B1073" s="85" t="s">
        <v>242</v>
      </c>
      <c r="C1073" s="46">
        <f>'MALT3-2015A.XLS'!$G$796</f>
        <v>0</v>
      </c>
      <c r="D1073" s="46">
        <f>'MALT3-2015A.XLS'!$G$796</f>
        <v>0</v>
      </c>
    </row>
    <row r="1074" spans="2:4">
      <c r="B1074" s="85" t="s">
        <v>976</v>
      </c>
      <c r="C1074" s="46">
        <f>'MALT3-2015A.XLS'!$G$797</f>
        <v>0</v>
      </c>
      <c r="D1074" s="46">
        <f>'MALT3-2015A.XLS'!$G$797</f>
        <v>0</v>
      </c>
    </row>
    <row r="1075" spans="2:4">
      <c r="B1075" s="86" t="s">
        <v>870</v>
      </c>
      <c r="C1075" s="78">
        <f>'MALT3-2015A.XLS'!$G$798</f>
        <v>0</v>
      </c>
      <c r="D1075" s="78">
        <f>'MALT3-2015A.XLS'!$G$798</f>
        <v>0</v>
      </c>
    </row>
    <row r="1076" spans="2:4">
      <c r="B1076" s="89" t="s">
        <v>830</v>
      </c>
      <c r="C1076" s="46" t="s">
        <v>10</v>
      </c>
      <c r="D1076" s="46" t="s">
        <v>10</v>
      </c>
    </row>
    <row r="1077" spans="2:4">
      <c r="B1077" s="85" t="s">
        <v>615</v>
      </c>
      <c r="C1077" s="46">
        <f>'MALT3-2015A.XLS'!$H$786</f>
        <v>0</v>
      </c>
      <c r="D1077" s="46">
        <f>'MALT3-2015A.XLS'!$H$786</f>
        <v>0</v>
      </c>
    </row>
    <row r="1078" spans="2:4">
      <c r="B1078" s="85" t="s">
        <v>841</v>
      </c>
      <c r="C1078" s="46">
        <f>'MALT3-2015A.XLS'!$H$787</f>
        <v>0</v>
      </c>
      <c r="D1078" s="46">
        <f>'MALT3-2015A.XLS'!$H$787</f>
        <v>0</v>
      </c>
    </row>
    <row r="1079" spans="2:4">
      <c r="B1079" s="86" t="s">
        <v>972</v>
      </c>
      <c r="C1079" s="78">
        <f>'MALT3-2015A.XLS'!$H$788</f>
        <v>0</v>
      </c>
      <c r="D1079" s="78">
        <f>'MALT3-2015A.XLS'!$H$788</f>
        <v>0</v>
      </c>
    </row>
    <row r="1080" spans="2:4">
      <c r="B1080" s="85" t="s">
        <v>973</v>
      </c>
      <c r="C1080" s="46" t="str">
        <f>'MALT3-2015A.XLS'!$H$789</f>
        <v>xxxx</v>
      </c>
      <c r="D1080" s="46" t="str">
        <f>'MALT3-2015A.XLS'!$H$789</f>
        <v>xxxx</v>
      </c>
    </row>
    <row r="1081" spans="2:4">
      <c r="B1081" s="85" t="s">
        <v>974</v>
      </c>
      <c r="C1081" s="46">
        <f>'MALT3-2015A.XLS'!$H$790</f>
        <v>0</v>
      </c>
      <c r="D1081" s="46">
        <f>'MALT3-2015A.XLS'!$H$790</f>
        <v>0</v>
      </c>
    </row>
    <row r="1082" spans="2:4">
      <c r="B1082" s="85" t="s">
        <v>975</v>
      </c>
      <c r="C1082" s="46">
        <f>'MALT3-2015A.XLS'!$H$791</f>
        <v>0</v>
      </c>
      <c r="D1082" s="46">
        <f>'MALT3-2015A.XLS'!$H$791</f>
        <v>0</v>
      </c>
    </row>
    <row r="1083" spans="2:4">
      <c r="B1083" s="85" t="s">
        <v>2</v>
      </c>
      <c r="C1083" s="46">
        <f>'MALT3-2015A.XLS'!$H$792</f>
        <v>0</v>
      </c>
      <c r="D1083" s="46">
        <f>'MALT3-2015A.XLS'!$H$792</f>
        <v>0</v>
      </c>
    </row>
    <row r="1084" spans="2:4">
      <c r="B1084" s="85" t="s">
        <v>442</v>
      </c>
      <c r="C1084" s="46">
        <f>'MALT3-2015A.XLS'!$H$793</f>
        <v>0</v>
      </c>
      <c r="D1084" s="46">
        <f>'MALT3-2015A.XLS'!$H$793</f>
        <v>0</v>
      </c>
    </row>
    <row r="1085" spans="2:4">
      <c r="B1085" s="86" t="s">
        <v>168</v>
      </c>
      <c r="C1085" s="78">
        <f>'MALT3-2015A.XLS'!$H$794</f>
        <v>0</v>
      </c>
      <c r="D1085" s="78">
        <f>'MALT3-2015A.XLS'!$H$794</f>
        <v>0</v>
      </c>
    </row>
    <row r="1086" spans="2:4">
      <c r="B1086" s="85" t="s">
        <v>973</v>
      </c>
      <c r="C1086" s="46" t="str">
        <f>'MALT3-2015A.XLS'!$H$795</f>
        <v>xxxx</v>
      </c>
      <c r="D1086" s="46" t="str">
        <f>'MALT3-2015A.XLS'!$H$795</f>
        <v>xxxx</v>
      </c>
    </row>
    <row r="1087" spans="2:4">
      <c r="B1087" s="85" t="s">
        <v>242</v>
      </c>
      <c r="C1087" s="46">
        <f>'MALT3-2015A.XLS'!$H$796</f>
        <v>0</v>
      </c>
      <c r="D1087" s="46">
        <f>'MALT3-2015A.XLS'!$H$796</f>
        <v>0</v>
      </c>
    </row>
    <row r="1088" spans="2:4">
      <c r="B1088" s="85" t="s">
        <v>976</v>
      </c>
      <c r="C1088" s="46">
        <f>'MALT3-2015A.XLS'!$H$797</f>
        <v>0</v>
      </c>
      <c r="D1088" s="46">
        <f>'MALT3-2015A.XLS'!$H$797</f>
        <v>0</v>
      </c>
    </row>
    <row r="1089" spans="2:4">
      <c r="B1089" s="86" t="s">
        <v>870</v>
      </c>
      <c r="C1089" s="78">
        <f>'MALT3-2015A.XLS'!$H$798</f>
        <v>0</v>
      </c>
      <c r="D1089" s="78">
        <f>'MALT3-2015A.XLS'!$H$798</f>
        <v>0</v>
      </c>
    </row>
    <row r="1090" spans="2:4">
      <c r="B1090" s="89" t="s">
        <v>831</v>
      </c>
      <c r="C1090" s="46" t="s">
        <v>10</v>
      </c>
      <c r="D1090" s="46" t="s">
        <v>10</v>
      </c>
    </row>
    <row r="1091" spans="2:4">
      <c r="B1091" s="85" t="s">
        <v>615</v>
      </c>
      <c r="C1091" s="46">
        <f>'MALT3-2015A.XLS'!$I$786</f>
        <v>0</v>
      </c>
      <c r="D1091" s="46">
        <f>'MALT3-2015A.XLS'!$I$786</f>
        <v>0</v>
      </c>
    </row>
    <row r="1092" spans="2:4">
      <c r="B1092" s="85" t="s">
        <v>841</v>
      </c>
      <c r="C1092" s="46">
        <f>'MALT3-2015A.XLS'!$I$787</f>
        <v>0</v>
      </c>
      <c r="D1092" s="46">
        <f>'MALT3-2015A.XLS'!$I$787</f>
        <v>0</v>
      </c>
    </row>
    <row r="1093" spans="2:4">
      <c r="B1093" s="86" t="s">
        <v>972</v>
      </c>
      <c r="C1093" s="78">
        <f>'MALT3-2015A.XLS'!$I$788</f>
        <v>0</v>
      </c>
      <c r="D1093" s="78">
        <f>'MALT3-2015A.XLS'!$I$788</f>
        <v>0</v>
      </c>
    </row>
    <row r="1094" spans="2:4">
      <c r="B1094" s="85" t="s">
        <v>973</v>
      </c>
      <c r="C1094" s="46" t="str">
        <f>'MALT3-2015A.XLS'!$I$789</f>
        <v>xxxx</v>
      </c>
      <c r="D1094" s="46" t="str">
        <f>'MALT3-2015A.XLS'!$I$789</f>
        <v>xxxx</v>
      </c>
    </row>
    <row r="1095" spans="2:4">
      <c r="B1095" s="85" t="s">
        <v>974</v>
      </c>
      <c r="C1095" s="46">
        <f>'MALT3-2015A.XLS'!$I$790</f>
        <v>0</v>
      </c>
      <c r="D1095" s="46">
        <f>'MALT3-2015A.XLS'!$I$790</f>
        <v>0</v>
      </c>
    </row>
    <row r="1096" spans="2:4">
      <c r="B1096" s="85" t="s">
        <v>975</v>
      </c>
      <c r="C1096" s="46">
        <f>'MALT3-2015A.XLS'!$I$791</f>
        <v>0</v>
      </c>
      <c r="D1096" s="46">
        <f>'MALT3-2015A.XLS'!$I$791</f>
        <v>0</v>
      </c>
    </row>
    <row r="1097" spans="2:4">
      <c r="B1097" s="85" t="s">
        <v>2</v>
      </c>
      <c r="C1097" s="46">
        <f>'MALT3-2015A.XLS'!$I$792</f>
        <v>0</v>
      </c>
      <c r="D1097" s="46">
        <f>'MALT3-2015A.XLS'!$I$792</f>
        <v>0</v>
      </c>
    </row>
    <row r="1098" spans="2:4">
      <c r="B1098" s="85" t="s">
        <v>442</v>
      </c>
      <c r="C1098" s="46">
        <f>'MALT3-2015A.XLS'!$I$793</f>
        <v>0</v>
      </c>
      <c r="D1098" s="46">
        <f>'MALT3-2015A.XLS'!$I$793</f>
        <v>0</v>
      </c>
    </row>
    <row r="1099" spans="2:4">
      <c r="B1099" s="86" t="s">
        <v>168</v>
      </c>
      <c r="C1099" s="78">
        <f>'MALT3-2015A.XLS'!$I$794</f>
        <v>0</v>
      </c>
      <c r="D1099" s="78">
        <f>'MALT3-2015A.XLS'!$I$794</f>
        <v>0</v>
      </c>
    </row>
    <row r="1100" spans="2:4">
      <c r="B1100" s="85" t="s">
        <v>973</v>
      </c>
      <c r="C1100" s="46" t="str">
        <f>'MALT3-2015A.XLS'!$I$795</f>
        <v>xxxx</v>
      </c>
      <c r="D1100" s="46" t="str">
        <f>'MALT3-2015A.XLS'!$I$795</f>
        <v>xxxx</v>
      </c>
    </row>
    <row r="1101" spans="2:4">
      <c r="B1101" s="85" t="s">
        <v>242</v>
      </c>
      <c r="C1101" s="46">
        <f>'MALT3-2015A.XLS'!$I$796</f>
        <v>0</v>
      </c>
      <c r="D1101" s="46">
        <f>'MALT3-2015A.XLS'!$I$796</f>
        <v>0</v>
      </c>
    </row>
    <row r="1102" spans="2:4">
      <c r="B1102" s="85" t="s">
        <v>976</v>
      </c>
      <c r="C1102" s="46">
        <f>'MALT3-2015A.XLS'!$I$797</f>
        <v>0</v>
      </c>
      <c r="D1102" s="46">
        <f>'MALT3-2015A.XLS'!$I$797</f>
        <v>0</v>
      </c>
    </row>
    <row r="1103" spans="2:4">
      <c r="B1103" s="86" t="s">
        <v>870</v>
      </c>
      <c r="C1103" s="78">
        <f>'MALT3-2015A.XLS'!$I$798</f>
        <v>0</v>
      </c>
      <c r="D1103" s="78">
        <f>'MALT3-2015A.XLS'!$I$798</f>
        <v>0</v>
      </c>
    </row>
    <row r="1104" spans="2:4">
      <c r="B1104" s="451" t="s">
        <v>1441</v>
      </c>
      <c r="C1104" s="46" t="s">
        <v>10</v>
      </c>
      <c r="D1104" s="46" t="s">
        <v>10</v>
      </c>
    </row>
    <row r="1105" spans="2:4">
      <c r="B1105" s="85" t="s">
        <v>615</v>
      </c>
      <c r="C1105" s="46">
        <f>'MALT3-2015A.XLS'!J786</f>
        <v>0</v>
      </c>
      <c r="D1105" s="46">
        <f>'MALT3-2015A.XLS'!$J$786</f>
        <v>0</v>
      </c>
    </row>
    <row r="1106" spans="2:4">
      <c r="B1106" s="85" t="s">
        <v>841</v>
      </c>
      <c r="C1106" s="46">
        <f>'MALT3-2015A.XLS'!J787</f>
        <v>0</v>
      </c>
      <c r="D1106" s="46">
        <f>'MALT3-2015A.XLS'!J787</f>
        <v>0</v>
      </c>
    </row>
    <row r="1107" spans="2:4">
      <c r="B1107" s="86" t="s">
        <v>972</v>
      </c>
      <c r="C1107" s="78">
        <f>'MALT3-2015A.XLS'!J788</f>
        <v>0</v>
      </c>
      <c r="D1107" s="78">
        <f>'MALT3-2015A.XLS'!$J$788</f>
        <v>0</v>
      </c>
    </row>
    <row r="1108" spans="2:4">
      <c r="B1108" s="85" t="s">
        <v>973</v>
      </c>
      <c r="C1108" s="46" t="str">
        <f>'MALT3-2015A.XLS'!$J$789</f>
        <v>xxxx</v>
      </c>
      <c r="D1108" s="46" t="str">
        <f>'MALT3-2015A.XLS'!$J$789</f>
        <v>xxxx</v>
      </c>
    </row>
    <row r="1109" spans="2:4">
      <c r="B1109" s="85" t="s">
        <v>974</v>
      </c>
      <c r="C1109" s="46">
        <f>'MALT3-2015A.XLS'!J790</f>
        <v>0</v>
      </c>
      <c r="D1109" s="46">
        <f>'MALT3-2015A.XLS'!$J$790</f>
        <v>0</v>
      </c>
    </row>
    <row r="1110" spans="2:4">
      <c r="B1110" s="85" t="s">
        <v>975</v>
      </c>
      <c r="C1110" s="46">
        <f>'MALT3-2015A.XLS'!J791</f>
        <v>0</v>
      </c>
      <c r="D1110" s="46">
        <f>'MALT3-2015A.XLS'!$J$791</f>
        <v>0</v>
      </c>
    </row>
    <row r="1111" spans="2:4">
      <c r="B1111" s="85" t="s">
        <v>2</v>
      </c>
      <c r="C1111" s="46">
        <f>'MALT3-2015A.XLS'!J792</f>
        <v>0</v>
      </c>
      <c r="D1111" s="46">
        <f>'MALT3-2015A.XLS'!$J$792</f>
        <v>0</v>
      </c>
    </row>
    <row r="1112" spans="2:4">
      <c r="B1112" s="85" t="s">
        <v>442</v>
      </c>
      <c r="C1112" s="46">
        <f>'MALT3-2015A.XLS'!J793</f>
        <v>0</v>
      </c>
      <c r="D1112" s="46">
        <f>'MALT3-2015A.XLS'!$J$793</f>
        <v>0</v>
      </c>
    </row>
    <row r="1113" spans="2:4">
      <c r="B1113" s="86" t="s">
        <v>168</v>
      </c>
      <c r="C1113" s="78">
        <f>'MALT3-2015A.XLS'!$J$794</f>
        <v>0</v>
      </c>
      <c r="D1113" s="78">
        <f>'MALT3-2015A.XLS'!$J$794</f>
        <v>0</v>
      </c>
    </row>
    <row r="1114" spans="2:4">
      <c r="B1114" s="85" t="s">
        <v>973</v>
      </c>
      <c r="C1114" s="46" t="str">
        <f>'MALT3-2015A.XLS'!$J$795</f>
        <v>xxxx</v>
      </c>
      <c r="D1114" s="46" t="str">
        <f>'MALT3-2015A.XLS'!$J$795</f>
        <v>xxxx</v>
      </c>
    </row>
    <row r="1115" spans="2:4">
      <c r="B1115" s="85" t="s">
        <v>242</v>
      </c>
      <c r="C1115" s="46">
        <f>'MALT3-2015A.XLS'!J796</f>
        <v>0</v>
      </c>
      <c r="D1115" s="46">
        <f>'MALT3-2015A.XLS'!$J$796</f>
        <v>0</v>
      </c>
    </row>
    <row r="1116" spans="2:4">
      <c r="B1116" s="85" t="s">
        <v>976</v>
      </c>
      <c r="C1116" s="46">
        <f>'MALT3-2015A.XLS'!J797</f>
        <v>0</v>
      </c>
      <c r="D1116" s="46">
        <f>'MALT3-2015A.XLS'!$J$797</f>
        <v>0</v>
      </c>
    </row>
    <row r="1117" spans="2:4">
      <c r="B1117" s="86" t="s">
        <v>870</v>
      </c>
      <c r="C1117" s="78">
        <f>'MALT3-2015A.XLS'!$J$798</f>
        <v>0</v>
      </c>
      <c r="D1117" s="78">
        <f>'MALT3-2015A.XLS'!$J$798</f>
        <v>0</v>
      </c>
    </row>
    <row r="1118" spans="2:4">
      <c r="B1118" s="89" t="s">
        <v>1437</v>
      </c>
      <c r="C1118" s="46" t="s">
        <v>10</v>
      </c>
      <c r="D1118" s="46" t="s">
        <v>10</v>
      </c>
    </row>
    <row r="1119" spans="2:4">
      <c r="B1119" s="85" t="s">
        <v>615</v>
      </c>
      <c r="C1119" s="46">
        <f>'MALT3-2015A.XLS'!K786</f>
        <v>0</v>
      </c>
      <c r="D1119" s="46">
        <f>'MALT3-2015A.XLS'!$K$786</f>
        <v>0</v>
      </c>
    </row>
    <row r="1120" spans="2:4">
      <c r="B1120" s="85" t="s">
        <v>841</v>
      </c>
      <c r="C1120" s="46">
        <f>'MALT3-2015A.XLS'!K787</f>
        <v>0</v>
      </c>
      <c r="D1120" s="46">
        <f>'MALT3-2015A.XLS'!$K$787</f>
        <v>0</v>
      </c>
    </row>
    <row r="1121" spans="2:4">
      <c r="B1121" s="86" t="s">
        <v>972</v>
      </c>
      <c r="C1121" s="78">
        <f>'MALT3-2015A.XLS'!K788</f>
        <v>0</v>
      </c>
      <c r="D1121" s="78">
        <f>'MALT3-2015A.XLS'!$K$788</f>
        <v>0</v>
      </c>
    </row>
    <row r="1122" spans="2:4">
      <c r="B1122" s="85" t="s">
        <v>973</v>
      </c>
      <c r="C1122" s="46" t="str">
        <f>'MALT3-2015A.XLS'!$J$789</f>
        <v>xxxx</v>
      </c>
      <c r="D1122" s="46" t="str">
        <f>'MALT3-2015A.XLS'!$J$789</f>
        <v>xxxx</v>
      </c>
    </row>
    <row r="1123" spans="2:4">
      <c r="B1123" s="85" t="s">
        <v>974</v>
      </c>
      <c r="C1123" s="46">
        <f>'MALT3-2015A.XLS'!K790</f>
        <v>0</v>
      </c>
      <c r="D1123" s="46">
        <f>'MALT3-2015A.XLS'!$K$790</f>
        <v>0</v>
      </c>
    </row>
    <row r="1124" spans="2:4">
      <c r="B1124" s="85" t="s">
        <v>975</v>
      </c>
      <c r="C1124" s="46">
        <f>'MALT3-2015A.XLS'!K791</f>
        <v>0</v>
      </c>
      <c r="D1124" s="46">
        <f>'MALT3-2015A.XLS'!$K$791</f>
        <v>0</v>
      </c>
    </row>
    <row r="1125" spans="2:4">
      <c r="B1125" s="85" t="s">
        <v>2</v>
      </c>
      <c r="C1125" s="46">
        <f>'MALT3-2015A.XLS'!K792</f>
        <v>0</v>
      </c>
      <c r="D1125" s="46">
        <f>'MALT3-2015A.XLS'!$K$792</f>
        <v>0</v>
      </c>
    </row>
    <row r="1126" spans="2:4">
      <c r="B1126" s="85" t="s">
        <v>442</v>
      </c>
      <c r="C1126" s="46">
        <f>'MALT3-2015A.XLS'!K793</f>
        <v>0</v>
      </c>
      <c r="D1126" s="46">
        <f>'MALT3-2015A.XLS'!$K$793</f>
        <v>0</v>
      </c>
    </row>
    <row r="1127" spans="2:4">
      <c r="B1127" s="86" t="s">
        <v>168</v>
      </c>
      <c r="C1127" s="78">
        <f>'MALT3-2015A.XLS'!K794</f>
        <v>0</v>
      </c>
      <c r="D1127" s="78">
        <f>'MALT3-2015A.XLS'!$K$794</f>
        <v>0</v>
      </c>
    </row>
    <row r="1128" spans="2:4">
      <c r="B1128" s="85" t="s">
        <v>973</v>
      </c>
      <c r="C1128" s="46" t="str">
        <f>'MALT3-2015A.XLS'!$J$795</f>
        <v>xxxx</v>
      </c>
      <c r="D1128" s="46" t="str">
        <f>'MALT3-2015A.XLS'!$J$795</f>
        <v>xxxx</v>
      </c>
    </row>
    <row r="1129" spans="2:4">
      <c r="B1129" s="85" t="s">
        <v>242</v>
      </c>
      <c r="C1129" s="46">
        <f>'MALT3-2015A.XLS'!K796</f>
        <v>0</v>
      </c>
      <c r="D1129" s="46">
        <f>'MALT3-2015A.XLS'!$K$796</f>
        <v>0</v>
      </c>
    </row>
    <row r="1130" spans="2:4">
      <c r="B1130" s="85" t="s">
        <v>976</v>
      </c>
      <c r="C1130" s="46">
        <f>'MALT3-2015A.XLS'!K797</f>
        <v>0</v>
      </c>
      <c r="D1130" s="46">
        <f>'MALT3-2015A.XLS'!$K$797</f>
        <v>0</v>
      </c>
    </row>
    <row r="1131" spans="2:4">
      <c r="B1131" s="86" t="s">
        <v>870</v>
      </c>
      <c r="C1131" s="78">
        <f>'MALT3-2015A.XLS'!K798</f>
        <v>0</v>
      </c>
      <c r="D1131" s="78">
        <f>'MALT3-2015A.XLS'!$K$798</f>
        <v>0</v>
      </c>
    </row>
    <row r="1132" spans="2:4">
      <c r="B1132" s="89" t="s">
        <v>602</v>
      </c>
      <c r="C1132" s="46" t="s">
        <v>10</v>
      </c>
      <c r="D1132" s="46" t="s">
        <v>10</v>
      </c>
    </row>
    <row r="1133" spans="2:4">
      <c r="B1133" s="85" t="s">
        <v>615</v>
      </c>
      <c r="C1133" s="46">
        <f>'MALT3-2015A.XLS'!L786</f>
        <v>0</v>
      </c>
      <c r="D1133" s="46">
        <f>'MALT3-2015A.XLS'!$L$786</f>
        <v>0</v>
      </c>
    </row>
    <row r="1134" spans="2:4">
      <c r="B1134" s="85" t="s">
        <v>841</v>
      </c>
      <c r="C1134" s="46">
        <f>'MALT3-2015A.XLS'!L787</f>
        <v>0</v>
      </c>
      <c r="D1134" s="46">
        <f>'MALT3-2015A.XLS'!$L$787</f>
        <v>0</v>
      </c>
    </row>
    <row r="1135" spans="2:4">
      <c r="B1135" s="86" t="s">
        <v>972</v>
      </c>
      <c r="C1135" s="78">
        <f>'MALT3-2015A.XLS'!L788</f>
        <v>0</v>
      </c>
      <c r="D1135" s="78">
        <f>'MALT3-2015A.XLS'!L788</f>
        <v>0</v>
      </c>
    </row>
    <row r="1136" spans="2:4">
      <c r="B1136" s="85" t="s">
        <v>973</v>
      </c>
      <c r="C1136" s="46" t="str">
        <f>'MALT3-2015A.XLS'!$K$789</f>
        <v>xxxx</v>
      </c>
      <c r="D1136" s="46" t="str">
        <f>'MALT3-2015A.XLS'!$K$789</f>
        <v>xxxx</v>
      </c>
    </row>
    <row r="1137" spans="2:6">
      <c r="B1137" s="85" t="s">
        <v>974</v>
      </c>
      <c r="C1137" s="46">
        <f>'MALT3-2015A.XLS'!L790</f>
        <v>0</v>
      </c>
      <c r="D1137" s="46">
        <f>'MALT3-2015A.XLS'!$L$790</f>
        <v>0</v>
      </c>
    </row>
    <row r="1138" spans="2:6">
      <c r="B1138" s="85" t="s">
        <v>975</v>
      </c>
      <c r="C1138" s="46">
        <f>'MALT3-2015A.XLS'!L791</f>
        <v>0</v>
      </c>
      <c r="D1138" s="46">
        <f>'MALT3-2015A.XLS'!$L$791</f>
        <v>0</v>
      </c>
    </row>
    <row r="1139" spans="2:6">
      <c r="B1139" s="85" t="s">
        <v>2</v>
      </c>
      <c r="C1139" s="46">
        <f>'MALT3-2015A.XLS'!L792</f>
        <v>0</v>
      </c>
      <c r="D1139" s="46">
        <f>'MALT3-2015A.XLS'!$L$792</f>
        <v>0</v>
      </c>
    </row>
    <row r="1140" spans="2:6">
      <c r="B1140" s="85" t="s">
        <v>442</v>
      </c>
      <c r="C1140" s="46">
        <f>'MALT3-2015A.XLS'!L793</f>
        <v>0</v>
      </c>
      <c r="D1140" s="46">
        <f>'MALT3-2015A.XLS'!$L$793</f>
        <v>0</v>
      </c>
    </row>
    <row r="1141" spans="2:6">
      <c r="B1141" s="86" t="s">
        <v>168</v>
      </c>
      <c r="C1141" s="78">
        <f>'MALT3-2015A.XLS'!L794</f>
        <v>0</v>
      </c>
      <c r="D1141" s="78">
        <f>'MALT3-2015A.XLS'!L794</f>
        <v>0</v>
      </c>
    </row>
    <row r="1142" spans="2:6">
      <c r="B1142" s="85" t="s">
        <v>973</v>
      </c>
      <c r="C1142" s="46" t="str">
        <f>'MALT3-2015A.XLS'!$K$795</f>
        <v>xxxx</v>
      </c>
      <c r="D1142" s="46" t="str">
        <f>'MALT3-2015A.XLS'!$K$795</f>
        <v>xxxx</v>
      </c>
    </row>
    <row r="1143" spans="2:6">
      <c r="B1143" s="85" t="s">
        <v>242</v>
      </c>
      <c r="C1143" s="46">
        <f>'MALT3-2015A.XLS'!L796</f>
        <v>0</v>
      </c>
      <c r="D1143" s="46">
        <f>'MALT3-2015A.XLS'!$L$796</f>
        <v>0</v>
      </c>
    </row>
    <row r="1144" spans="2:6">
      <c r="B1144" s="85" t="s">
        <v>976</v>
      </c>
      <c r="C1144" s="46">
        <f>'MALT3-2015A.XLS'!L797</f>
        <v>0</v>
      </c>
      <c r="D1144" s="46">
        <f>'MALT3-2015A.XLS'!$L$797</f>
        <v>0</v>
      </c>
    </row>
    <row r="1145" spans="2:6">
      <c r="B1145" s="86" t="s">
        <v>870</v>
      </c>
      <c r="C1145" s="78">
        <f>'MALT3-2015A.XLS'!L798</f>
        <v>0</v>
      </c>
      <c r="D1145" s="78">
        <f>'MALT3-2015A.XLS'!$L$798</f>
        <v>0</v>
      </c>
    </row>
    <row r="1146" spans="2:6">
      <c r="B1146" s="87"/>
    </row>
    <row r="1147" spans="2:6">
      <c r="B1147" s="93" t="s">
        <v>128</v>
      </c>
      <c r="C1147" s="60" t="str">
        <f>'MALT3-2015A.XLS'!$H$804</f>
        <v/>
      </c>
      <c r="D1147" s="60" t="str">
        <f>'MALT3-2015A.XLS'!$H$804</f>
        <v/>
      </c>
    </row>
    <row r="1148" spans="2:6">
      <c r="B1148" s="87"/>
    </row>
    <row r="1149" spans="2:6" ht="25.5">
      <c r="B1149" s="87" t="str">
        <f>'MALT3-2015A.XLS'!B806:J806</f>
        <v>Andel beboere i korttidsplasser i sykehjem som bydelen betaler for, i forhold til samlet antall beboere i sykehjem</v>
      </c>
      <c r="C1149" s="140" t="e">
        <f>'MALT3-2015A.XLS'!$K$806</f>
        <v>#DIV/0!</v>
      </c>
      <c r="D1149" s="140" t="e">
        <f>D1143/D1135</f>
        <v>#DIV/0!</v>
      </c>
      <c r="E1149" s="136" t="s">
        <v>323</v>
      </c>
      <c r="F1149" s="7" t="s">
        <v>161</v>
      </c>
    </row>
    <row r="1150" spans="2:6" ht="25.5">
      <c r="B1150" s="87" t="str">
        <f>'MALT3-2015A.XLS'!B809:J809</f>
        <v>Andel beboere i skjermede enheter som bydelen betaler for, i forhold til samlet antall beboere i sykehjem</v>
      </c>
      <c r="C1150" s="140" t="e">
        <f>'MALT3-2015A.XLS'!$K$809</f>
        <v>#DIV/0!</v>
      </c>
      <c r="D1150" s="140" t="e">
        <f>D1144/D1135</f>
        <v>#DIV/0!</v>
      </c>
      <c r="E1150" s="136" t="s">
        <v>323</v>
      </c>
      <c r="F1150" s="7" t="s">
        <v>161</v>
      </c>
    </row>
    <row r="1151" spans="2:6">
      <c r="B1151" s="87"/>
    </row>
    <row r="1152" spans="2:6">
      <c r="B1152" s="73" t="s">
        <v>207</v>
      </c>
    </row>
    <row r="1153" spans="2:4">
      <c r="B1153" s="85" t="s">
        <v>914</v>
      </c>
    </row>
    <row r="1154" spans="2:4">
      <c r="B1154" s="87" t="s">
        <v>832</v>
      </c>
      <c r="C1154" s="46" t="s">
        <v>601</v>
      </c>
      <c r="D1154" s="46" t="s">
        <v>601</v>
      </c>
    </row>
    <row r="1155" spans="2:4">
      <c r="B1155" s="85" t="s">
        <v>757</v>
      </c>
      <c r="C1155" s="46">
        <f>'MALT3-2015A.XLS'!$I$822</f>
        <v>0</v>
      </c>
      <c r="D1155" s="46">
        <f>'MALT3-2015A.XLS'!$I$822</f>
        <v>0</v>
      </c>
    </row>
    <row r="1156" spans="2:4">
      <c r="B1156" s="85" t="s">
        <v>758</v>
      </c>
      <c r="C1156" s="46">
        <f>'MALT3-2015A.XLS'!$J$822</f>
        <v>0</v>
      </c>
      <c r="D1156" s="46">
        <f>'MALT3-2015A.XLS'!$J$822</f>
        <v>0</v>
      </c>
    </row>
    <row r="1157" spans="2:4">
      <c r="B1157" s="85" t="s">
        <v>592</v>
      </c>
      <c r="C1157" s="46">
        <f>'MALT3-2015A.XLS'!$K$822</f>
        <v>0</v>
      </c>
      <c r="D1157" s="46">
        <f>'MALT3-2015A.XLS'!$K$822</f>
        <v>0</v>
      </c>
    </row>
    <row r="1158" spans="2:4">
      <c r="B1158" s="87" t="s">
        <v>833</v>
      </c>
      <c r="C1158" s="46" t="s">
        <v>601</v>
      </c>
      <c r="D1158" s="46" t="s">
        <v>601</v>
      </c>
    </row>
    <row r="1159" spans="2:4">
      <c r="B1159" s="85" t="s">
        <v>757</v>
      </c>
      <c r="C1159" s="46">
        <f>'MALT3-2015A.XLS'!$I$831</f>
        <v>0</v>
      </c>
      <c r="D1159" s="46">
        <f>'MALT3-2015A.XLS'!$I$831</f>
        <v>0</v>
      </c>
    </row>
    <row r="1160" spans="2:4">
      <c r="B1160" s="85" t="s">
        <v>758</v>
      </c>
      <c r="C1160" s="46">
        <f>'MALT3-2015A.XLS'!$J$831</f>
        <v>0</v>
      </c>
      <c r="D1160" s="46">
        <f>'MALT3-2015A.XLS'!$J$831</f>
        <v>0</v>
      </c>
    </row>
    <row r="1161" spans="2:4">
      <c r="B1161" s="85" t="s">
        <v>759</v>
      </c>
      <c r="C1161" s="46">
        <f>'MALT3-2015A.XLS'!$K$831</f>
        <v>0</v>
      </c>
      <c r="D1161" s="46">
        <f>'MALT3-2015A.XLS'!$K$831</f>
        <v>0</v>
      </c>
    </row>
    <row r="1162" spans="2:4">
      <c r="B1162" s="87" t="s">
        <v>834</v>
      </c>
      <c r="C1162" s="46" t="s">
        <v>601</v>
      </c>
      <c r="D1162" s="46" t="s">
        <v>601</v>
      </c>
    </row>
    <row r="1163" spans="2:4">
      <c r="B1163" s="85" t="s">
        <v>757</v>
      </c>
      <c r="C1163" s="46">
        <f>'MALT3-2015A.XLS'!$I$832</f>
        <v>0</v>
      </c>
      <c r="D1163" s="46">
        <f>'MALT3-2015A.XLS'!$I$832</f>
        <v>0</v>
      </c>
    </row>
    <row r="1164" spans="2:4">
      <c r="B1164" s="85" t="s">
        <v>758</v>
      </c>
      <c r="C1164" s="46">
        <f>'MALT3-2015A.XLS'!$J$832</f>
        <v>0</v>
      </c>
      <c r="D1164" s="46">
        <f>'MALT3-2015A.XLS'!$J$832</f>
        <v>0</v>
      </c>
    </row>
    <row r="1165" spans="2:4">
      <c r="B1165" s="85" t="s">
        <v>760</v>
      </c>
      <c r="C1165" s="46">
        <f>'MALT3-2015A.XLS'!$K$832</f>
        <v>0</v>
      </c>
      <c r="D1165" s="46">
        <f>'MALT3-2015A.XLS'!$K$832</f>
        <v>0</v>
      </c>
    </row>
    <row r="1166" spans="2:4">
      <c r="B1166" s="68"/>
    </row>
    <row r="1167" spans="2:4">
      <c r="B1167" s="73" t="s">
        <v>66</v>
      </c>
      <c r="C1167" s="46">
        <f>'MALT3-2015A.XLS'!$K$856</f>
        <v>0</v>
      </c>
      <c r="D1167" s="46">
        <f>'MALT3-2015A.XLS'!$K$856</f>
        <v>0</v>
      </c>
    </row>
    <row r="1168" spans="2:4">
      <c r="B1168" s="85"/>
    </row>
    <row r="1169" spans="1:4">
      <c r="B1169" s="73" t="s">
        <v>42</v>
      </c>
    </row>
    <row r="1170" spans="1:4">
      <c r="A1170" s="7" t="s">
        <v>1455</v>
      </c>
      <c r="B1170" s="90" t="s">
        <v>357</v>
      </c>
      <c r="C1170" s="46" t="s">
        <v>676</v>
      </c>
      <c r="D1170" s="46" t="s">
        <v>676</v>
      </c>
    </row>
    <row r="1171" spans="1:4">
      <c r="A1171" s="7" t="s">
        <v>1455</v>
      </c>
      <c r="B1171" s="83" t="s">
        <v>345</v>
      </c>
      <c r="C1171" s="46">
        <f>'MALT3-2015A.XLS'!$D$876</f>
        <v>0</v>
      </c>
      <c r="D1171" s="46">
        <f>'MALT3-2015A.XLS'!$D$876</f>
        <v>0</v>
      </c>
    </row>
    <row r="1172" spans="1:4">
      <c r="A1172" s="7" t="s">
        <v>1455</v>
      </c>
      <c r="B1172" s="83" t="s">
        <v>352</v>
      </c>
      <c r="C1172" s="46">
        <f>'MALT3-2015A.XLS'!$E$876</f>
        <v>0</v>
      </c>
      <c r="D1172" s="46">
        <f>'MALT3-2015A.XLS'!$E$876</f>
        <v>0</v>
      </c>
    </row>
    <row r="1173" spans="1:4">
      <c r="A1173" s="7" t="s">
        <v>1455</v>
      </c>
      <c r="B1173" s="83" t="s">
        <v>346</v>
      </c>
      <c r="C1173" s="46">
        <f>'MALT3-2015A.XLS'!$F$876</f>
        <v>0</v>
      </c>
      <c r="D1173" s="46">
        <f>'MALT3-2015A.XLS'!$F$876</f>
        <v>0</v>
      </c>
    </row>
    <row r="1174" spans="1:4">
      <c r="A1174" s="7" t="s">
        <v>1455</v>
      </c>
      <c r="B1174" s="83" t="s">
        <v>347</v>
      </c>
      <c r="C1174" s="46">
        <f>'MALT3-2015A.XLS'!$G$876</f>
        <v>0</v>
      </c>
      <c r="D1174" s="46">
        <f>'MALT3-2015A.XLS'!$G$876</f>
        <v>0</v>
      </c>
    </row>
    <row r="1175" spans="1:4">
      <c r="A1175" s="7" t="s">
        <v>1455</v>
      </c>
      <c r="B1175" s="83" t="s">
        <v>353</v>
      </c>
      <c r="C1175" s="46">
        <f>'MALT3-2015A.XLS'!$H$876</f>
        <v>0</v>
      </c>
      <c r="D1175" s="46">
        <f>'MALT3-2015A.XLS'!$H$876</f>
        <v>0</v>
      </c>
    </row>
    <row r="1176" spans="1:4">
      <c r="A1176" s="7" t="s">
        <v>1455</v>
      </c>
      <c r="B1176" s="83" t="s">
        <v>354</v>
      </c>
      <c r="C1176" s="46">
        <f>'MALT3-2015A.XLS'!$I$876</f>
        <v>0</v>
      </c>
      <c r="D1176" s="46">
        <f>'MALT3-2015A.XLS'!$I$876</f>
        <v>0</v>
      </c>
    </row>
    <row r="1177" spans="1:4">
      <c r="A1177" s="7" t="s">
        <v>1455</v>
      </c>
      <c r="B1177" s="83" t="s">
        <v>355</v>
      </c>
      <c r="C1177" s="46">
        <f>'MALT3-2015A.XLS'!$J$876</f>
        <v>0</v>
      </c>
      <c r="D1177" s="46">
        <f>'MALT3-2015A.XLS'!$J$876</f>
        <v>0</v>
      </c>
    </row>
    <row r="1178" spans="1:4">
      <c r="A1178" s="7" t="s">
        <v>1455</v>
      </c>
      <c r="B1178" s="95" t="s">
        <v>835</v>
      </c>
      <c r="C1178" s="78">
        <f>'MALT3-2015A.XLS'!$K$876</f>
        <v>0</v>
      </c>
      <c r="D1178" s="78">
        <f>'MALT3-2015A.XLS'!$K$876</f>
        <v>0</v>
      </c>
    </row>
    <row r="1179" spans="1:4">
      <c r="A1179" s="7" t="s">
        <v>1455</v>
      </c>
      <c r="B1179" s="90" t="s">
        <v>463</v>
      </c>
      <c r="C1179" s="46" t="s">
        <v>676</v>
      </c>
      <c r="D1179" s="46" t="s">
        <v>676</v>
      </c>
    </row>
    <row r="1180" spans="1:4">
      <c r="A1180" s="7" t="s">
        <v>1455</v>
      </c>
      <c r="B1180" s="83" t="s">
        <v>345</v>
      </c>
      <c r="C1180" s="46">
        <f>'MALT3-2015A.XLS'!$D$877</f>
        <v>0</v>
      </c>
      <c r="D1180" s="46">
        <f>'MALT3-2015A.XLS'!$D$877</f>
        <v>0</v>
      </c>
    </row>
    <row r="1181" spans="1:4">
      <c r="A1181" s="7" t="s">
        <v>1455</v>
      </c>
      <c r="B1181" s="83" t="s">
        <v>352</v>
      </c>
      <c r="C1181" s="46">
        <f>'MALT3-2015A.XLS'!$E$877</f>
        <v>0</v>
      </c>
      <c r="D1181" s="46">
        <f>'MALT3-2015A.XLS'!$E$877</f>
        <v>0</v>
      </c>
    </row>
    <row r="1182" spans="1:4">
      <c r="A1182" s="7" t="s">
        <v>1455</v>
      </c>
      <c r="B1182" s="83" t="s">
        <v>346</v>
      </c>
      <c r="C1182" s="46">
        <f>'MALT3-2015A.XLS'!$F$877</f>
        <v>0</v>
      </c>
      <c r="D1182" s="46">
        <f>'MALT3-2015A.XLS'!$F$877</f>
        <v>0</v>
      </c>
    </row>
    <row r="1183" spans="1:4">
      <c r="A1183" s="7" t="s">
        <v>1455</v>
      </c>
      <c r="B1183" s="83" t="s">
        <v>347</v>
      </c>
      <c r="C1183" s="46">
        <f>'MALT3-2015A.XLS'!$G$877</f>
        <v>0</v>
      </c>
      <c r="D1183" s="46">
        <f>'MALT3-2015A.XLS'!$G$877</f>
        <v>0</v>
      </c>
    </row>
    <row r="1184" spans="1:4">
      <c r="A1184" s="7" t="s">
        <v>1455</v>
      </c>
      <c r="B1184" s="83" t="s">
        <v>353</v>
      </c>
      <c r="C1184" s="46">
        <f>'MALT3-2015A.XLS'!$H$877</f>
        <v>0</v>
      </c>
      <c r="D1184" s="46">
        <f>'MALT3-2015A.XLS'!$H$877</f>
        <v>0</v>
      </c>
    </row>
    <row r="1185" spans="1:4">
      <c r="A1185" s="7" t="s">
        <v>1455</v>
      </c>
      <c r="B1185" s="83" t="s">
        <v>354</v>
      </c>
      <c r="C1185" s="46">
        <f>'MALT3-2015A.XLS'!$I$877</f>
        <v>0</v>
      </c>
      <c r="D1185" s="46">
        <f>'MALT3-2015A.XLS'!$I$877</f>
        <v>0</v>
      </c>
    </row>
    <row r="1186" spans="1:4">
      <c r="A1186" s="7" t="s">
        <v>1455</v>
      </c>
      <c r="B1186" s="83" t="s">
        <v>355</v>
      </c>
      <c r="C1186" s="46">
        <f>'MALT3-2015A.XLS'!$J$877</f>
        <v>0</v>
      </c>
      <c r="D1186" s="46">
        <f>'MALT3-2015A.XLS'!$J$877</f>
        <v>0</v>
      </c>
    </row>
    <row r="1187" spans="1:4">
      <c r="A1187" s="7" t="s">
        <v>1455</v>
      </c>
      <c r="B1187" s="95" t="s">
        <v>499</v>
      </c>
      <c r="C1187" s="78">
        <f>'MALT3-2015A.XLS'!$K$877</f>
        <v>0</v>
      </c>
      <c r="D1187" s="78">
        <f>'MALT3-2015A.XLS'!$K$877</f>
        <v>0</v>
      </c>
    </row>
    <row r="1188" spans="1:4">
      <c r="A1188" s="7" t="s">
        <v>1455</v>
      </c>
      <c r="B1188" s="90" t="s">
        <v>836</v>
      </c>
      <c r="C1188" s="45" t="s">
        <v>676</v>
      </c>
      <c r="D1188" s="45" t="s">
        <v>676</v>
      </c>
    </row>
    <row r="1189" spans="1:4">
      <c r="A1189" s="7" t="s">
        <v>1455</v>
      </c>
      <c r="B1189" s="83" t="s">
        <v>345</v>
      </c>
      <c r="C1189" s="46">
        <f>'MALT3-2015A.XLS'!$D$878</f>
        <v>0</v>
      </c>
      <c r="D1189" s="46">
        <f>'MALT3-2015A.XLS'!$D$878</f>
        <v>0</v>
      </c>
    </row>
    <row r="1190" spans="1:4">
      <c r="A1190" s="7" t="s">
        <v>1455</v>
      </c>
      <c r="B1190" s="83" t="s">
        <v>352</v>
      </c>
      <c r="C1190" s="46">
        <f>'MALT3-2015A.XLS'!$E$878</f>
        <v>0</v>
      </c>
      <c r="D1190" s="46">
        <f>'MALT3-2015A.XLS'!$E$878</f>
        <v>0</v>
      </c>
    </row>
    <row r="1191" spans="1:4">
      <c r="A1191" s="7" t="s">
        <v>1455</v>
      </c>
      <c r="B1191" s="83" t="s">
        <v>346</v>
      </c>
      <c r="C1191" s="46">
        <f>'MALT3-2015A.XLS'!$F$878</f>
        <v>0</v>
      </c>
      <c r="D1191" s="46">
        <f>'MALT3-2015A.XLS'!$F$878</f>
        <v>0</v>
      </c>
    </row>
    <row r="1192" spans="1:4">
      <c r="A1192" s="7" t="s">
        <v>1455</v>
      </c>
      <c r="B1192" s="83" t="s">
        <v>347</v>
      </c>
      <c r="C1192" s="46" t="str">
        <f>'MALT3-2015A.XLS'!$G$878</f>
        <v>xxxxx</v>
      </c>
      <c r="D1192" s="46" t="str">
        <f>'MALT3-2015A.XLS'!$G$878</f>
        <v>xxxxx</v>
      </c>
    </row>
    <row r="1193" spans="1:4">
      <c r="A1193" s="7" t="s">
        <v>1455</v>
      </c>
      <c r="B1193" s="83" t="s">
        <v>353</v>
      </c>
      <c r="C1193" s="46" t="str">
        <f>'MALT3-2015A.XLS'!$H$878</f>
        <v>xxxxx</v>
      </c>
      <c r="D1193" s="46" t="str">
        <f>'MALT3-2015A.XLS'!$H$878</f>
        <v>xxxxx</v>
      </c>
    </row>
    <row r="1194" spans="1:4">
      <c r="A1194" s="7" t="s">
        <v>1455</v>
      </c>
      <c r="B1194" s="83" t="s">
        <v>354</v>
      </c>
      <c r="C1194" s="46" t="str">
        <f>'MALT3-2015A.XLS'!$I$878</f>
        <v>xxxxx</v>
      </c>
      <c r="D1194" s="46" t="str">
        <f>'MALT3-2015A.XLS'!$I$878</f>
        <v>xxxxx</v>
      </c>
    </row>
    <row r="1195" spans="1:4">
      <c r="A1195" s="7" t="s">
        <v>1455</v>
      </c>
      <c r="B1195" s="83" t="s">
        <v>355</v>
      </c>
      <c r="C1195" s="46" t="str">
        <f>'MALT3-2015A.XLS'!$J$878</f>
        <v>xxxxx</v>
      </c>
      <c r="D1195" s="46" t="str">
        <f>'MALT3-2015A.XLS'!$J$878</f>
        <v>xxxxx</v>
      </c>
    </row>
    <row r="1196" spans="1:4">
      <c r="A1196" s="7" t="s">
        <v>1455</v>
      </c>
      <c r="B1196" s="95" t="s">
        <v>348</v>
      </c>
      <c r="C1196" s="78">
        <f>'MALT3-2015A.XLS'!$K$878</f>
        <v>0</v>
      </c>
      <c r="D1196" s="78">
        <f>'MALT3-2015A.XLS'!$K$878</f>
        <v>0</v>
      </c>
    </row>
    <row r="1197" spans="1:4">
      <c r="A1197" s="7" t="s">
        <v>1455</v>
      </c>
      <c r="B1197" s="90" t="s">
        <v>837</v>
      </c>
      <c r="C1197" s="46" t="s">
        <v>676</v>
      </c>
      <c r="D1197" s="46" t="s">
        <v>676</v>
      </c>
    </row>
    <row r="1198" spans="1:4">
      <c r="A1198" s="7" t="s">
        <v>1455</v>
      </c>
      <c r="B1198" s="83" t="s">
        <v>345</v>
      </c>
      <c r="C1198" s="46">
        <f>'MALT3-2015A.XLS'!$D$879</f>
        <v>0</v>
      </c>
      <c r="D1198" s="46">
        <f>'MALT3-2015A.XLS'!$D$879</f>
        <v>0</v>
      </c>
    </row>
    <row r="1199" spans="1:4">
      <c r="A1199" s="7" t="s">
        <v>1455</v>
      </c>
      <c r="B1199" s="83" t="s">
        <v>352</v>
      </c>
      <c r="C1199" s="46">
        <f>'MALT3-2015A.XLS'!$E$879</f>
        <v>0</v>
      </c>
      <c r="D1199" s="46">
        <f>'MALT3-2015A.XLS'!$E$879</f>
        <v>0</v>
      </c>
    </row>
    <row r="1200" spans="1:4">
      <c r="A1200" s="7" t="s">
        <v>1455</v>
      </c>
      <c r="B1200" s="83" t="s">
        <v>346</v>
      </c>
      <c r="C1200" s="46">
        <f>'MALT3-2015A.XLS'!$F$879</f>
        <v>0</v>
      </c>
      <c r="D1200" s="46">
        <f>'MALT3-2015A.XLS'!$F$879</f>
        <v>0</v>
      </c>
    </row>
    <row r="1201" spans="1:6">
      <c r="A1201" s="7" t="s">
        <v>1455</v>
      </c>
      <c r="B1201" s="83" t="s">
        <v>347</v>
      </c>
      <c r="C1201" s="46">
        <f>'MALT3-2015A.XLS'!$G$879</f>
        <v>0</v>
      </c>
      <c r="D1201" s="46">
        <f>'MALT3-2015A.XLS'!$G$879</f>
        <v>0</v>
      </c>
    </row>
    <row r="1202" spans="1:6">
      <c r="A1202" s="7" t="s">
        <v>1455</v>
      </c>
      <c r="B1202" s="83" t="s">
        <v>353</v>
      </c>
      <c r="C1202" s="46">
        <f>'MALT3-2015A.XLS'!$H$879</f>
        <v>0</v>
      </c>
      <c r="D1202" s="46">
        <f>'MALT3-2015A.XLS'!$H$879</f>
        <v>0</v>
      </c>
    </row>
    <row r="1203" spans="1:6">
      <c r="A1203" s="7" t="s">
        <v>1455</v>
      </c>
      <c r="B1203" s="83" t="s">
        <v>354</v>
      </c>
      <c r="C1203" s="46">
        <f>'MALT3-2015A.XLS'!$I$879</f>
        <v>0</v>
      </c>
      <c r="D1203" s="46">
        <f>'MALT3-2015A.XLS'!$I$879</f>
        <v>0</v>
      </c>
    </row>
    <row r="1204" spans="1:6">
      <c r="A1204" s="7" t="s">
        <v>1455</v>
      </c>
      <c r="B1204" s="83" t="s">
        <v>355</v>
      </c>
      <c r="C1204" s="46">
        <f>'MALT3-2015A.XLS'!$J$879</f>
        <v>0</v>
      </c>
      <c r="D1204" s="46">
        <f>'MALT3-2015A.XLS'!$J$879</f>
        <v>0</v>
      </c>
    </row>
    <row r="1205" spans="1:6">
      <c r="A1205" s="7" t="s">
        <v>1455</v>
      </c>
      <c r="B1205" s="95" t="s">
        <v>12</v>
      </c>
      <c r="C1205" s="78">
        <f>'MALT3-2015A.XLS'!$K$879</f>
        <v>0</v>
      </c>
      <c r="D1205" s="78">
        <f>'MALT3-2015A.XLS'!$K$879</f>
        <v>0</v>
      </c>
    </row>
    <row r="1206" spans="1:6">
      <c r="A1206" s="7" t="s">
        <v>1455</v>
      </c>
      <c r="B1206" s="90" t="s">
        <v>1136</v>
      </c>
      <c r="C1206" s="46" t="s">
        <v>676</v>
      </c>
      <c r="D1206" s="46" t="s">
        <v>676</v>
      </c>
    </row>
    <row r="1207" spans="1:6">
      <c r="A1207" s="7" t="s">
        <v>1455</v>
      </c>
      <c r="B1207" s="83" t="s">
        <v>345</v>
      </c>
      <c r="C1207" s="46">
        <f>'MALT3-2015A.XLS'!$D$880</f>
        <v>0</v>
      </c>
      <c r="D1207" s="46">
        <f>'MALT3-2015A.XLS'!$D$880</f>
        <v>0</v>
      </c>
    </row>
    <row r="1208" spans="1:6">
      <c r="A1208" s="7" t="s">
        <v>1455</v>
      </c>
      <c r="B1208" s="83" t="s">
        <v>352</v>
      </c>
      <c r="C1208" s="46">
        <f>'MALT3-2015A.XLS'!$E$880</f>
        <v>0</v>
      </c>
      <c r="D1208" s="46">
        <f>'MALT3-2015A.XLS'!$E$880</f>
        <v>0</v>
      </c>
    </row>
    <row r="1209" spans="1:6">
      <c r="A1209" s="7" t="s">
        <v>1455</v>
      </c>
      <c r="B1209" s="83" t="s">
        <v>346</v>
      </c>
      <c r="C1209" s="46">
        <f>'MALT3-2015A.XLS'!$F$880</f>
        <v>0</v>
      </c>
      <c r="D1209" s="46">
        <f>'MALT3-2015A.XLS'!$F$880</f>
        <v>0</v>
      </c>
    </row>
    <row r="1210" spans="1:6">
      <c r="A1210" s="7" t="s">
        <v>1455</v>
      </c>
      <c r="B1210" s="83" t="s">
        <v>347</v>
      </c>
      <c r="C1210" s="46">
        <f>'MALT3-2015A.XLS'!$G$880</f>
        <v>0</v>
      </c>
      <c r="D1210" s="46">
        <f>'MALT3-2015A.XLS'!$G$880</f>
        <v>0</v>
      </c>
    </row>
    <row r="1211" spans="1:6">
      <c r="A1211" s="7" t="s">
        <v>1455</v>
      </c>
      <c r="B1211" s="83" t="s">
        <v>353</v>
      </c>
      <c r="C1211" s="46">
        <f>'MALT3-2015A.XLS'!$H$880</f>
        <v>0</v>
      </c>
      <c r="D1211" s="46">
        <f>'MALT3-2015A.XLS'!$H$880</f>
        <v>0</v>
      </c>
    </row>
    <row r="1212" spans="1:6">
      <c r="A1212" s="7" t="s">
        <v>1455</v>
      </c>
      <c r="B1212" s="83" t="s">
        <v>354</v>
      </c>
      <c r="C1212" s="46">
        <f>'MALT3-2015A.XLS'!$I$880</f>
        <v>0</v>
      </c>
      <c r="D1212" s="46">
        <f>'MALT3-2015A.XLS'!$I$880</f>
        <v>0</v>
      </c>
    </row>
    <row r="1213" spans="1:6">
      <c r="A1213" s="7" t="s">
        <v>1455</v>
      </c>
      <c r="B1213" s="83" t="s">
        <v>355</v>
      </c>
      <c r="C1213" s="46">
        <f>'MALT3-2015A.XLS'!$J$880</f>
        <v>0</v>
      </c>
      <c r="D1213" s="46">
        <f>'MALT3-2015A.XLS'!$J$880</f>
        <v>0</v>
      </c>
    </row>
    <row r="1214" spans="1:6">
      <c r="A1214" s="7" t="s">
        <v>1455</v>
      </c>
      <c r="B1214" s="95" t="s">
        <v>55</v>
      </c>
      <c r="C1214" s="78">
        <f>'MALT3-2015A.XLS'!$K$880</f>
        <v>0</v>
      </c>
      <c r="D1214" s="78">
        <f>'MALT3-2015A.XLS'!$K$880</f>
        <v>0</v>
      </c>
    </row>
    <row r="1215" spans="1:6">
      <c r="A1215" s="7" t="s">
        <v>1455</v>
      </c>
      <c r="B1215" s="90"/>
    </row>
    <row r="1216" spans="1:6">
      <c r="A1216" s="7" t="s">
        <v>1455</v>
      </c>
      <c r="B1216" s="92" t="s">
        <v>604</v>
      </c>
      <c r="C1216" s="137">
        <f>'MALT3-2015A.XLS'!$K$883</f>
        <v>0</v>
      </c>
      <c r="D1216" s="137">
        <f>IF(D1205=0,0,(D1198*15+D1199*45+D1200*75+D1201*105+D1202*150+D1203*270+D1204*365)/D1205)</f>
        <v>0</v>
      </c>
      <c r="E1216" s="136" t="s">
        <v>324</v>
      </c>
      <c r="F1216" s="7" t="s">
        <v>161</v>
      </c>
    </row>
    <row r="1217" spans="1:7">
      <c r="A1217" s="7" t="s">
        <v>1455</v>
      </c>
      <c r="B1217" s="92"/>
      <c r="C1217" s="49"/>
      <c r="D1217" s="49"/>
    </row>
    <row r="1218" spans="1:7" s="71" customFormat="1" ht="25.5">
      <c r="A1218" s="7"/>
      <c r="B1218" s="67" t="s">
        <v>208</v>
      </c>
      <c r="C1218" s="70"/>
      <c r="D1218" s="70"/>
      <c r="G1218" s="328"/>
    </row>
    <row r="1219" spans="1:7">
      <c r="A1219" s="71"/>
      <c r="B1219" s="85" t="s">
        <v>1070</v>
      </c>
      <c r="C1219" s="61">
        <f>'MALT3-2015A.XLS'!$J$891</f>
        <v>0</v>
      </c>
      <c r="D1219" s="61">
        <f>'MALT3-2015A.XLS'!$J$891</f>
        <v>0</v>
      </c>
    </row>
    <row r="1220" spans="1:7">
      <c r="B1220" s="109" t="s">
        <v>1117</v>
      </c>
      <c r="C1220" s="61">
        <f>'MALT3-2015A.XLS'!$J$892</f>
        <v>0</v>
      </c>
      <c r="D1220" s="61">
        <f>'MALT3-2015A.XLS'!$J$892</f>
        <v>0</v>
      </c>
    </row>
    <row r="1221" spans="1:7">
      <c r="B1221" s="109" t="s">
        <v>1118</v>
      </c>
      <c r="C1221" s="61">
        <f>'MALT3-2015A.XLS'!$J$893</f>
        <v>0</v>
      </c>
      <c r="D1221" s="61">
        <f>'MALT3-2015A.XLS'!$J$893</f>
        <v>0</v>
      </c>
    </row>
    <row r="1222" spans="1:7">
      <c r="B1222" s="109" t="s">
        <v>1119</v>
      </c>
      <c r="C1222" s="61">
        <f>'MALT3-2015A.XLS'!$J$894</f>
        <v>0</v>
      </c>
      <c r="D1222" s="61">
        <f>'MALT3-2015A.XLS'!$J$894</f>
        <v>0</v>
      </c>
    </row>
    <row r="1223" spans="1:7">
      <c r="B1223" s="109" t="s">
        <v>1120</v>
      </c>
      <c r="C1223" s="61">
        <f>'MALT3-2015A.XLS'!$J$895</f>
        <v>0</v>
      </c>
      <c r="D1223" s="61">
        <f>'MALT3-2015A.XLS'!$J$895</f>
        <v>0</v>
      </c>
    </row>
    <row r="1224" spans="1:7">
      <c r="B1224" s="90"/>
    </row>
    <row r="1225" spans="1:7" ht="41.25" customHeight="1">
      <c r="B1225" s="74" t="s">
        <v>65</v>
      </c>
    </row>
    <row r="1226" spans="1:7">
      <c r="A1226" s="7" t="s">
        <v>402</v>
      </c>
      <c r="B1226" s="87" t="s">
        <v>536</v>
      </c>
      <c r="C1226" s="46" t="s">
        <v>676</v>
      </c>
      <c r="D1226" s="46" t="s">
        <v>676</v>
      </c>
    </row>
    <row r="1227" spans="1:7">
      <c r="A1227" s="7" t="s">
        <v>402</v>
      </c>
      <c r="B1227" s="88" t="s">
        <v>686</v>
      </c>
      <c r="C1227" s="46">
        <f>'MALT3-2015A.XLS'!$E$905</f>
        <v>0</v>
      </c>
      <c r="D1227" s="46">
        <f>'MALT3-2015A.XLS'!$E$905</f>
        <v>0</v>
      </c>
    </row>
    <row r="1228" spans="1:7">
      <c r="A1228" s="7" t="s">
        <v>402</v>
      </c>
      <c r="B1228" s="88" t="s">
        <v>687</v>
      </c>
      <c r="C1228" s="46">
        <f>'MALT3-2015A.XLS'!$E$906</f>
        <v>0</v>
      </c>
      <c r="D1228" s="46">
        <f>'MALT3-2015A.XLS'!$E$906</f>
        <v>0</v>
      </c>
    </row>
    <row r="1229" spans="1:7">
      <c r="A1229" s="7" t="s">
        <v>402</v>
      </c>
      <c r="B1229" s="86" t="s">
        <v>685</v>
      </c>
      <c r="C1229" s="78">
        <f>'MALT3-2015A.XLS'!$E$907</f>
        <v>0</v>
      </c>
      <c r="D1229" s="78">
        <f>'MALT3-2015A.XLS'!$E$907</f>
        <v>0</v>
      </c>
    </row>
    <row r="1230" spans="1:7">
      <c r="A1230" s="7" t="s">
        <v>402</v>
      </c>
      <c r="B1230" s="87" t="s">
        <v>913</v>
      </c>
      <c r="C1230" s="46" t="s">
        <v>676</v>
      </c>
      <c r="D1230" s="46" t="s">
        <v>676</v>
      </c>
    </row>
    <row r="1231" spans="1:7">
      <c r="A1231" s="7" t="s">
        <v>402</v>
      </c>
      <c r="B1231" s="88" t="s">
        <v>686</v>
      </c>
      <c r="C1231" s="46">
        <f>'MALT3-2015A.XLS'!$F$905</f>
        <v>0</v>
      </c>
      <c r="D1231" s="46">
        <f>'MALT3-2015A.XLS'!$F$905</f>
        <v>0</v>
      </c>
    </row>
    <row r="1232" spans="1:7">
      <c r="A1232" s="7" t="s">
        <v>402</v>
      </c>
      <c r="B1232" s="88" t="s">
        <v>687</v>
      </c>
      <c r="C1232" s="46">
        <f>'MALT3-2015A.XLS'!$F$906</f>
        <v>0</v>
      </c>
      <c r="D1232" s="46">
        <f>'MALT3-2015A.XLS'!$F$906</f>
        <v>0</v>
      </c>
    </row>
    <row r="1233" spans="1:4">
      <c r="A1233" s="7" t="s">
        <v>402</v>
      </c>
      <c r="B1233" s="86" t="s">
        <v>685</v>
      </c>
      <c r="C1233" s="78">
        <f>'MALT3-2015A.XLS'!$F$907</f>
        <v>0</v>
      </c>
      <c r="D1233" s="78">
        <f>'MALT3-2015A.XLS'!$F$907</f>
        <v>0</v>
      </c>
    </row>
    <row r="1234" spans="1:4">
      <c r="A1234" s="7" t="s">
        <v>402</v>
      </c>
      <c r="B1234" s="90" t="s">
        <v>1137</v>
      </c>
      <c r="C1234" s="46" t="s">
        <v>676</v>
      </c>
      <c r="D1234" s="46" t="s">
        <v>676</v>
      </c>
    </row>
    <row r="1235" spans="1:4">
      <c r="A1235" s="7" t="s">
        <v>402</v>
      </c>
      <c r="B1235" s="88" t="s">
        <v>686</v>
      </c>
      <c r="C1235" s="46">
        <f>'MALT3-2015A.XLS'!$G$905</f>
        <v>0</v>
      </c>
      <c r="D1235" s="46">
        <f>'MALT3-2015A.XLS'!$G$905</f>
        <v>0</v>
      </c>
    </row>
    <row r="1236" spans="1:4">
      <c r="A1236" s="7" t="s">
        <v>402</v>
      </c>
      <c r="B1236" s="88" t="s">
        <v>687</v>
      </c>
      <c r="C1236" s="46" t="str">
        <f>'MALT3-2015A.XLS'!$G$906</f>
        <v>xxxxxxx</v>
      </c>
      <c r="D1236" s="46" t="str">
        <f>'MALT3-2015A.XLS'!$G$906</f>
        <v>xxxxxxx</v>
      </c>
    </row>
    <row r="1237" spans="1:4">
      <c r="A1237" s="7" t="s">
        <v>402</v>
      </c>
      <c r="B1237" s="86" t="s">
        <v>685</v>
      </c>
      <c r="C1237" s="78" t="str">
        <f>'MALT3-2015A.XLS'!$I$907</f>
        <v xml:space="preserve"> </v>
      </c>
      <c r="D1237" s="78" t="str">
        <f>'MALT3-2015A.XLS'!$I$907</f>
        <v xml:space="preserve"> </v>
      </c>
    </row>
    <row r="1238" spans="1:4">
      <c r="A1238" s="7" t="s">
        <v>402</v>
      </c>
      <c r="B1238" s="68"/>
      <c r="C1238" s="45"/>
      <c r="D1238" s="45"/>
    </row>
    <row r="1239" spans="1:4">
      <c r="B1239" s="74" t="s">
        <v>1041</v>
      </c>
      <c r="C1239" s="45"/>
      <c r="D1239" s="45"/>
    </row>
    <row r="1240" spans="1:4">
      <c r="A1240" s="7" t="s">
        <v>402</v>
      </c>
      <c r="B1240" s="87" t="s">
        <v>1053</v>
      </c>
    </row>
    <row r="1241" spans="1:4">
      <c r="A1241" s="7" t="s">
        <v>402</v>
      </c>
      <c r="B1241" s="85" t="s">
        <v>31</v>
      </c>
      <c r="C1241" s="46">
        <f>'MALT3-2015A.XLS'!$E$921</f>
        <v>0</v>
      </c>
      <c r="D1241" s="46">
        <f>'MALT3-2015A.XLS'!$E$921</f>
        <v>0</v>
      </c>
    </row>
    <row r="1242" spans="1:4">
      <c r="A1242" s="7" t="s">
        <v>402</v>
      </c>
      <c r="B1242" s="85" t="s">
        <v>29</v>
      </c>
      <c r="C1242" s="46">
        <f>'MALT3-2015A.XLS'!$E$922</f>
        <v>0</v>
      </c>
      <c r="D1242" s="46">
        <f>'MALT3-2015A.XLS'!$E$922</f>
        <v>0</v>
      </c>
    </row>
    <row r="1243" spans="1:4">
      <c r="A1243" s="7" t="s">
        <v>402</v>
      </c>
      <c r="B1243" s="7" t="s">
        <v>1024</v>
      </c>
      <c r="C1243" s="46">
        <f>'MALT3-2015A.XLS'!$E$923</f>
        <v>0</v>
      </c>
      <c r="D1243" s="46">
        <f>'MALT3-2015A.XLS'!$E$923</f>
        <v>0</v>
      </c>
    </row>
    <row r="1244" spans="1:4">
      <c r="A1244" s="7" t="s">
        <v>402</v>
      </c>
      <c r="B1244" s="85" t="s">
        <v>1009</v>
      </c>
      <c r="C1244" s="46">
        <f>'MALT3-2015A.XLS'!$E$924</f>
        <v>0</v>
      </c>
      <c r="D1244" s="46">
        <f>'MALT3-2015A.XLS'!$E$924</f>
        <v>0</v>
      </c>
    </row>
    <row r="1245" spans="1:4">
      <c r="A1245" s="7" t="s">
        <v>402</v>
      </c>
      <c r="B1245" s="85" t="str">
        <f>'MALT3-2015A.XLS'!B925</f>
        <v>Ant. saker som ikke er beh. av andre årsaker (dødfall mm)</v>
      </c>
      <c r="C1245" s="46">
        <f>'MALT3-2015A.XLS'!E925</f>
        <v>0</v>
      </c>
      <c r="D1245" s="46">
        <f>'MALT3-2015A.XLS'!$E$925</f>
        <v>0</v>
      </c>
    </row>
    <row r="1246" spans="1:4">
      <c r="A1246" s="7" t="s">
        <v>402</v>
      </c>
      <c r="B1246" s="85" t="s">
        <v>1025</v>
      </c>
      <c r="C1246" s="46">
        <f>'MALT3-2015A.XLS'!$E$926</f>
        <v>0</v>
      </c>
      <c r="D1246" s="46">
        <f>'MALT3-2015A.XLS'!$E$926</f>
        <v>0</v>
      </c>
    </row>
    <row r="1247" spans="1:4">
      <c r="A1247" s="7" t="s">
        <v>402</v>
      </c>
      <c r="B1247" s="168" t="s">
        <v>30</v>
      </c>
      <c r="C1247" s="352">
        <f>'MALT3-2015A.XLS'!$E$927</f>
        <v>0</v>
      </c>
      <c r="D1247" s="352">
        <f>'MALT3-2015A.XLS'!$E$927</f>
        <v>0</v>
      </c>
    </row>
    <row r="1248" spans="1:4">
      <c r="A1248" s="7" t="s">
        <v>402</v>
      </c>
      <c r="B1248" s="86" t="s">
        <v>1026</v>
      </c>
      <c r="C1248" s="169" t="e">
        <f>'MALT3-2015A.XLS'!$E$928</f>
        <v>#DIV/0!</v>
      </c>
      <c r="D1248" s="169" t="e">
        <f>'MALT3-2015A.XLS'!$E$928</f>
        <v>#DIV/0!</v>
      </c>
    </row>
    <row r="1249" spans="1:4">
      <c r="A1249" s="7" t="s">
        <v>402</v>
      </c>
      <c r="B1249" s="87" t="s">
        <v>1023</v>
      </c>
    </row>
    <row r="1250" spans="1:4">
      <c r="A1250" s="7" t="s">
        <v>402</v>
      </c>
      <c r="B1250" s="85" t="s">
        <v>31</v>
      </c>
      <c r="C1250" s="46">
        <f>'MALT3-2015A.XLS'!$F$921</f>
        <v>0</v>
      </c>
      <c r="D1250" s="46">
        <f>'MALT3-2015A.XLS'!$F$921</f>
        <v>0</v>
      </c>
    </row>
    <row r="1251" spans="1:4">
      <c r="A1251" s="7" t="s">
        <v>402</v>
      </c>
      <c r="B1251" s="85" t="s">
        <v>29</v>
      </c>
      <c r="C1251" s="46">
        <f>'MALT3-2015A.XLS'!$F$922</f>
        <v>0</v>
      </c>
      <c r="D1251" s="46">
        <f>'MALT3-2015A.XLS'!$F$922</f>
        <v>0</v>
      </c>
    </row>
    <row r="1252" spans="1:4">
      <c r="A1252" s="7" t="s">
        <v>402</v>
      </c>
      <c r="B1252" s="7" t="s">
        <v>1024</v>
      </c>
      <c r="C1252" s="46">
        <f>'MALT3-2015A.XLS'!$F$923</f>
        <v>0</v>
      </c>
      <c r="D1252" s="46">
        <f>'MALT3-2015A.XLS'!$F$923</f>
        <v>0</v>
      </c>
    </row>
    <row r="1253" spans="1:4">
      <c r="A1253" s="7" t="s">
        <v>402</v>
      </c>
      <c r="B1253" s="85" t="s">
        <v>1009</v>
      </c>
      <c r="C1253" s="46">
        <f>'MALT3-2015A.XLS'!$F$924</f>
        <v>0</v>
      </c>
      <c r="D1253" s="46">
        <f>'MALT3-2015A.XLS'!$F$924</f>
        <v>0</v>
      </c>
    </row>
    <row r="1254" spans="1:4">
      <c r="A1254" s="7" t="s">
        <v>402</v>
      </c>
      <c r="B1254" s="85" t="str">
        <f>'MALT3-2015A.XLS'!B925</f>
        <v>Ant. saker som ikke er beh. av andre årsaker (dødfall mm)</v>
      </c>
      <c r="C1254" s="46">
        <f>'MALT3-2015A.XLS'!F925</f>
        <v>0</v>
      </c>
      <c r="D1254" s="46">
        <f>'MALT3-2015A.XLS'!$F$925</f>
        <v>0</v>
      </c>
    </row>
    <row r="1255" spans="1:4">
      <c r="B1255" s="85" t="s">
        <v>1025</v>
      </c>
      <c r="C1255" s="46">
        <f>'MALT3-2015A.XLS'!$F$926</f>
        <v>0</v>
      </c>
      <c r="D1255" s="46">
        <f>'MALT3-2015A.XLS'!$F$926</f>
        <v>0</v>
      </c>
    </row>
    <row r="1256" spans="1:4">
      <c r="A1256" s="7" t="s">
        <v>402</v>
      </c>
      <c r="B1256" s="168" t="s">
        <v>30</v>
      </c>
      <c r="C1256" s="352">
        <f>'MALT3-2015A.XLS'!$F$927</f>
        <v>0</v>
      </c>
      <c r="D1256" s="352">
        <f>'MALT3-2015A.XLS'!$F$927</f>
        <v>0</v>
      </c>
    </row>
    <row r="1257" spans="1:4">
      <c r="A1257" s="7" t="s">
        <v>402</v>
      </c>
      <c r="B1257" s="86" t="s">
        <v>1026</v>
      </c>
      <c r="C1257" s="169" t="e">
        <f>'MALT3-2015A.XLS'!$F$928</f>
        <v>#DIV/0!</v>
      </c>
      <c r="D1257" s="169" t="e">
        <f>'MALT3-2015A.XLS'!$F$928</f>
        <v>#DIV/0!</v>
      </c>
    </row>
    <row r="1258" spans="1:4">
      <c r="A1258" s="7" t="s">
        <v>402</v>
      </c>
      <c r="B1258" s="85"/>
    </row>
    <row r="1259" spans="1:4">
      <c r="A1259" s="7" t="s">
        <v>402</v>
      </c>
      <c r="B1259" s="1297" t="s">
        <v>1415</v>
      </c>
      <c r="C1259" s="1297"/>
      <c r="D1259" s="1297"/>
    </row>
    <row r="1260" spans="1:4">
      <c r="A1260" s="7" t="s">
        <v>402</v>
      </c>
      <c r="B1260" s="1297" t="s">
        <v>1408</v>
      </c>
      <c r="C1260" s="7"/>
      <c r="D1260" s="1297"/>
    </row>
    <row r="1261" spans="1:4">
      <c r="A1261" s="7" t="s">
        <v>402</v>
      </c>
      <c r="B1261" s="87" t="s">
        <v>1416</v>
      </c>
      <c r="C1261" s="1297"/>
      <c r="D1261" s="1297"/>
    </row>
    <row r="1262" spans="1:4">
      <c r="B1262" s="85" t="s">
        <v>1411</v>
      </c>
      <c r="C1262" s="46">
        <f>'MALT3-2015A.XLS'!E934</f>
        <v>0</v>
      </c>
      <c r="D1262" s="46">
        <f>'MALT3-2015A.XLS'!$E$934</f>
        <v>0</v>
      </c>
    </row>
    <row r="1263" spans="1:4">
      <c r="A1263" s="7" t="s">
        <v>402</v>
      </c>
      <c r="B1263" s="85" t="s">
        <v>1412</v>
      </c>
      <c r="C1263" s="46">
        <f>'MALT3-2015A.XLS'!E935</f>
        <v>0</v>
      </c>
      <c r="D1263" s="46">
        <f>'MALT3-2015A.XLS'!$E$935</f>
        <v>0</v>
      </c>
    </row>
    <row r="1264" spans="1:4">
      <c r="A1264" s="7" t="s">
        <v>402</v>
      </c>
      <c r="B1264" s="7" t="s">
        <v>1413</v>
      </c>
      <c r="C1264" s="46">
        <f>'MALT3-2015A.XLS'!E936</f>
        <v>0</v>
      </c>
      <c r="D1264" s="46">
        <f>'MALT3-2015A.XLS'!$E$936</f>
        <v>0</v>
      </c>
    </row>
    <row r="1265" spans="1:9">
      <c r="A1265" s="7" t="s">
        <v>402</v>
      </c>
      <c r="B1265" s="85" t="s">
        <v>1009</v>
      </c>
      <c r="C1265" s="46">
        <f>'MALT3-2015A.XLS'!E937</f>
        <v>0</v>
      </c>
      <c r="D1265" s="46">
        <f>'MALT3-2015A.XLS'!$E$937</f>
        <v>0</v>
      </c>
    </row>
    <row r="1266" spans="1:9">
      <c r="A1266" s="7" t="s">
        <v>402</v>
      </c>
      <c r="B1266" s="85" t="s">
        <v>1407</v>
      </c>
      <c r="C1266" s="46">
        <f>'MALT3-2015A.XLS'!E938</f>
        <v>0</v>
      </c>
      <c r="D1266" s="46">
        <f>'MALT3-2015A.XLS'!$E$938</f>
        <v>0</v>
      </c>
      <c r="I1266" s="455" t="s">
        <v>167</v>
      </c>
    </row>
    <row r="1267" spans="1:9">
      <c r="A1267" s="7" t="s">
        <v>402</v>
      </c>
      <c r="B1267" s="86" t="s">
        <v>30</v>
      </c>
      <c r="C1267" s="352">
        <f>'MALT3-2015A.XLS'!E939</f>
        <v>0</v>
      </c>
      <c r="D1267" s="352">
        <f>'MALT3-2015A.XLS'!$E$939</f>
        <v>0</v>
      </c>
    </row>
    <row r="1268" spans="1:9">
      <c r="A1268" s="7" t="s">
        <v>402</v>
      </c>
      <c r="B1268" s="87" t="s">
        <v>1053</v>
      </c>
      <c r="C1268" s="1297"/>
      <c r="D1268" s="1297"/>
    </row>
    <row r="1269" spans="1:9">
      <c r="A1269" s="7" t="s">
        <v>402</v>
      </c>
      <c r="B1269" s="85" t="s">
        <v>1411</v>
      </c>
      <c r="C1269" s="46" t="s">
        <v>676</v>
      </c>
      <c r="D1269" s="46" t="s">
        <v>676</v>
      </c>
    </row>
    <row r="1270" spans="1:9">
      <c r="A1270" s="7" t="s">
        <v>402</v>
      </c>
      <c r="B1270" s="85" t="s">
        <v>1412</v>
      </c>
      <c r="C1270" s="46" t="s">
        <v>676</v>
      </c>
      <c r="D1270" s="46" t="s">
        <v>676</v>
      </c>
    </row>
    <row r="1271" spans="1:9">
      <c r="A1271" s="7" t="s">
        <v>402</v>
      </c>
      <c r="B1271" s="7" t="s">
        <v>1413</v>
      </c>
      <c r="C1271" s="46">
        <f>'MALT3-2015A.XLS'!F936</f>
        <v>0</v>
      </c>
      <c r="D1271" s="46">
        <f>'MALT3-2015A.XLS'!$F$936</f>
        <v>0</v>
      </c>
    </row>
    <row r="1272" spans="1:9">
      <c r="A1272" s="7" t="s">
        <v>402</v>
      </c>
      <c r="B1272" s="85" t="s">
        <v>1009</v>
      </c>
      <c r="C1272" s="46" t="s">
        <v>676</v>
      </c>
      <c r="D1272" s="46" t="s">
        <v>676</v>
      </c>
    </row>
    <row r="1273" spans="1:9">
      <c r="A1273" s="7" t="s">
        <v>402</v>
      </c>
      <c r="B1273" s="85" t="s">
        <v>1407</v>
      </c>
      <c r="C1273" s="46" t="s">
        <v>676</v>
      </c>
      <c r="D1273" s="46" t="s">
        <v>676</v>
      </c>
    </row>
    <row r="1274" spans="1:9">
      <c r="A1274" s="7" t="s">
        <v>402</v>
      </c>
      <c r="B1274" s="86" t="s">
        <v>30</v>
      </c>
      <c r="C1274" s="352" t="s">
        <v>676</v>
      </c>
      <c r="D1274" s="352" t="s">
        <v>676</v>
      </c>
    </row>
    <row r="1275" spans="1:9">
      <c r="A1275" s="7" t="s">
        <v>402</v>
      </c>
      <c r="B1275" s="85"/>
    </row>
    <row r="1276" spans="1:9">
      <c r="A1276" s="7" t="s">
        <v>402</v>
      </c>
      <c r="B1276" s="74" t="s">
        <v>1042</v>
      </c>
    </row>
    <row r="1277" spans="1:9">
      <c r="A1277" s="7" t="s">
        <v>402</v>
      </c>
      <c r="B1277" s="87" t="s">
        <v>1053</v>
      </c>
    </row>
    <row r="1278" spans="1:9">
      <c r="A1278" s="7" t="s">
        <v>402</v>
      </c>
      <c r="B1278" s="85" t="s">
        <v>1027</v>
      </c>
      <c r="C1278" s="46">
        <f>'MALT3-2015A.XLS'!$J$946</f>
        <v>0</v>
      </c>
      <c r="D1278" s="46">
        <f>'MALT3-2015A.XLS'!$J$946</f>
        <v>0</v>
      </c>
    </row>
    <row r="1279" spans="1:9">
      <c r="A1279" s="7" t="s">
        <v>402</v>
      </c>
      <c r="B1279" s="85" t="s">
        <v>1028</v>
      </c>
      <c r="C1279" s="46">
        <f>'MALT3-2015A.XLS'!$J$947</f>
        <v>0</v>
      </c>
      <c r="D1279" s="46">
        <f>'MALT3-2015A.XLS'!$J$947</f>
        <v>0</v>
      </c>
    </row>
    <row r="1280" spans="1:9">
      <c r="A1280" s="7" t="s">
        <v>402</v>
      </c>
      <c r="B1280" s="85" t="s">
        <v>1029</v>
      </c>
      <c r="C1280" s="46">
        <f>'MALT3-2015A.XLS'!$J$948</f>
        <v>0</v>
      </c>
      <c r="D1280" s="46">
        <f>'MALT3-2015A.XLS'!$J$948</f>
        <v>0</v>
      </c>
    </row>
    <row r="1281" spans="1:10">
      <c r="A1281" s="7" t="s">
        <v>402</v>
      </c>
      <c r="B1281" s="85" t="s">
        <v>1030</v>
      </c>
      <c r="C1281" s="46">
        <f>'MALT3-2015A.XLS'!$J$949</f>
        <v>0</v>
      </c>
      <c r="D1281" s="46">
        <f>'MALT3-2015A.XLS'!$J$949</f>
        <v>0</v>
      </c>
    </row>
    <row r="1282" spans="1:10">
      <c r="A1282" s="7" t="s">
        <v>402</v>
      </c>
      <c r="B1282" s="86" t="s">
        <v>1031</v>
      </c>
      <c r="C1282" s="78">
        <f>'MALT3-2015A.XLS'!$J$950</f>
        <v>0</v>
      </c>
      <c r="D1282" s="78">
        <f>'MALT3-2015A.XLS'!$J$950</f>
        <v>0</v>
      </c>
    </row>
    <row r="1283" spans="1:10">
      <c r="A1283" s="7" t="s">
        <v>402</v>
      </c>
      <c r="B1283" s="85" t="s">
        <v>1032</v>
      </c>
      <c r="C1283" s="46">
        <f>'MALT3-2015A.XLS'!$J$951</f>
        <v>0</v>
      </c>
      <c r="D1283" s="46">
        <f>'MALT3-2015A.XLS'!$J$951</f>
        <v>0</v>
      </c>
    </row>
    <row r="1284" spans="1:10" ht="25.5">
      <c r="A1284" s="7" t="s">
        <v>402</v>
      </c>
      <c r="B1284" s="85" t="s">
        <v>1314</v>
      </c>
      <c r="C1284" s="46">
        <f>'MALT3-2015A.XLS'!J952</f>
        <v>0</v>
      </c>
      <c r="D1284" s="46">
        <f>'MALT3-2015A.XLS'!$J$952</f>
        <v>0</v>
      </c>
    </row>
    <row r="1285" spans="1:10">
      <c r="A1285" s="7" t="s">
        <v>402</v>
      </c>
      <c r="B1285" s="85" t="s">
        <v>1033</v>
      </c>
      <c r="C1285" s="46">
        <f>'MALT3-2015A.XLS'!$J$953</f>
        <v>0</v>
      </c>
      <c r="D1285" s="46">
        <f>'MALT3-2015A.XLS'!$J$953</f>
        <v>0</v>
      </c>
    </row>
    <row r="1286" spans="1:10">
      <c r="A1286" s="7" t="s">
        <v>402</v>
      </c>
      <c r="B1286" s="87" t="s">
        <v>1023</v>
      </c>
    </row>
    <row r="1287" spans="1:10">
      <c r="A1287" s="7" t="s">
        <v>402</v>
      </c>
      <c r="B1287" s="85" t="s">
        <v>1027</v>
      </c>
      <c r="C1287" s="46">
        <f>'MALT3-2015A.XLS'!$K$946</f>
        <v>0</v>
      </c>
      <c r="D1287" s="46">
        <f>'MALT3-2015A.XLS'!$K$946</f>
        <v>0</v>
      </c>
    </row>
    <row r="1288" spans="1:10">
      <c r="A1288" s="7" t="s">
        <v>402</v>
      </c>
      <c r="B1288" s="85" t="s">
        <v>1028</v>
      </c>
      <c r="C1288" s="46">
        <f>'MALT3-2015A.XLS'!$K$947</f>
        <v>0</v>
      </c>
      <c r="D1288" s="46">
        <f>'MALT3-2015A.XLS'!$K$947</f>
        <v>0</v>
      </c>
    </row>
    <row r="1289" spans="1:10">
      <c r="A1289" s="7" t="s">
        <v>402</v>
      </c>
      <c r="B1289" s="85" t="s">
        <v>1029</v>
      </c>
      <c r="C1289" s="46">
        <f>'MALT3-2015A.XLS'!$K$948</f>
        <v>0</v>
      </c>
      <c r="D1289" s="46">
        <f>'MALT3-2015A.XLS'!$K$948</f>
        <v>0</v>
      </c>
    </row>
    <row r="1290" spans="1:10">
      <c r="A1290" s="7" t="s">
        <v>402</v>
      </c>
      <c r="B1290" s="85" t="s">
        <v>1030</v>
      </c>
      <c r="C1290" s="46">
        <f>'MALT3-2015A.XLS'!$K$949</f>
        <v>0</v>
      </c>
      <c r="D1290" s="46">
        <f>'MALT3-2015A.XLS'!$K$949</f>
        <v>0</v>
      </c>
      <c r="J1290" s="7" t="s">
        <v>167</v>
      </c>
    </row>
    <row r="1291" spans="1:10">
      <c r="A1291" s="7" t="s">
        <v>402</v>
      </c>
      <c r="B1291" s="86" t="s">
        <v>1031</v>
      </c>
      <c r="C1291" s="78">
        <f>'MALT3-2015A.XLS'!$K$950</f>
        <v>0</v>
      </c>
      <c r="D1291" s="78">
        <f>'MALT3-2015A.XLS'!$K$950</f>
        <v>0</v>
      </c>
    </row>
    <row r="1292" spans="1:10">
      <c r="A1292" s="7" t="s">
        <v>402</v>
      </c>
      <c r="B1292" s="85" t="s">
        <v>1032</v>
      </c>
      <c r="C1292" s="46">
        <f>'MALT3-2015A.XLS'!$K$951</f>
        <v>0</v>
      </c>
      <c r="D1292" s="51">
        <f>'MALT3-2015A.XLS'!$K$951</f>
        <v>0</v>
      </c>
    </row>
    <row r="1293" spans="1:10" ht="25.5">
      <c r="A1293" s="7" t="s">
        <v>402</v>
      </c>
      <c r="B1293" s="85" t="s">
        <v>1314</v>
      </c>
      <c r="C1293" s="1285">
        <f>'MALT3-2015A.XLS'!K952</f>
        <v>0</v>
      </c>
      <c r="D1293" s="1285">
        <f>'MALT3-2015A.XLS'!$K$952</f>
        <v>0</v>
      </c>
      <c r="E1293" s="1285"/>
      <c r="F1293" s="1285"/>
      <c r="G1293" s="1285"/>
      <c r="H1293" s="1285"/>
      <c r="I1293" s="1285"/>
    </row>
    <row r="1294" spans="1:10">
      <c r="A1294" s="7" t="s">
        <v>402</v>
      </c>
      <c r="B1294" s="85" t="s">
        <v>1033</v>
      </c>
      <c r="C1294" s="46">
        <f>'MALT3-2015A.XLS'!$K$953</f>
        <v>0</v>
      </c>
      <c r="D1294" s="51">
        <f>'MALT3-2015A.XLS'!$K$953</f>
        <v>0</v>
      </c>
    </row>
    <row r="1295" spans="1:10">
      <c r="A1295" s="7" t="s">
        <v>402</v>
      </c>
      <c r="B1295" s="85"/>
      <c r="D1295" s="51"/>
    </row>
    <row r="1296" spans="1:10">
      <c r="A1296" s="7" t="s">
        <v>402</v>
      </c>
      <c r="B1296" s="423" t="s">
        <v>1055</v>
      </c>
      <c r="D1296" s="51"/>
    </row>
    <row r="1297" spans="1:7">
      <c r="A1297" s="7" t="s">
        <v>402</v>
      </c>
      <c r="B1297" s="292" t="s">
        <v>1178</v>
      </c>
      <c r="D1297" s="51"/>
    </row>
    <row r="1298" spans="1:7">
      <c r="A1298" s="7" t="s">
        <v>402</v>
      </c>
      <c r="B1298" s="292" t="s">
        <v>1053</v>
      </c>
      <c r="D1298" s="51"/>
    </row>
    <row r="1299" spans="1:7">
      <c r="A1299" s="7" t="s">
        <v>402</v>
      </c>
      <c r="B1299" s="213" t="s">
        <v>1179</v>
      </c>
      <c r="C1299" s="46">
        <f>'MALT3-2015A.XLS'!$J$963</f>
        <v>0</v>
      </c>
      <c r="D1299" s="51">
        <f>'MALT3-2015A.XLS'!$J$963</f>
        <v>0</v>
      </c>
    </row>
    <row r="1300" spans="1:7">
      <c r="A1300" s="7" t="s">
        <v>402</v>
      </c>
      <c r="B1300" s="213" t="s">
        <v>1180</v>
      </c>
      <c r="C1300" s="46">
        <f>'MALT3-2015A.XLS'!$J$964</f>
        <v>0</v>
      </c>
      <c r="D1300" s="51">
        <f>'MALT3-2015A.XLS'!$J$964</f>
        <v>0</v>
      </c>
    </row>
    <row r="1301" spans="1:7">
      <c r="A1301" s="7" t="s">
        <v>402</v>
      </c>
      <c r="B1301" s="292" t="s">
        <v>1023</v>
      </c>
      <c r="D1301" s="51"/>
      <c r="G1301" s="327" t="s">
        <v>167</v>
      </c>
    </row>
    <row r="1302" spans="1:7">
      <c r="A1302" s="7" t="s">
        <v>402</v>
      </c>
      <c r="B1302" s="213" t="s">
        <v>1179</v>
      </c>
      <c r="C1302" s="46">
        <f>'MALT3-2015A.XLS'!$K$963</f>
        <v>0</v>
      </c>
      <c r="D1302" s="51">
        <f>'MALT3-2015A.XLS'!$K$963</f>
        <v>0</v>
      </c>
    </row>
    <row r="1303" spans="1:7">
      <c r="A1303" s="7" t="s">
        <v>402</v>
      </c>
      <c r="B1303" s="213" t="s">
        <v>1180</v>
      </c>
      <c r="C1303" s="46">
        <f>'MALT3-2015A.XLS'!$K$964</f>
        <v>0</v>
      </c>
      <c r="D1303" s="51">
        <f>'MALT3-2015A.XLS'!$K$964</f>
        <v>0</v>
      </c>
    </row>
    <row r="1304" spans="1:7">
      <c r="A1304" s="7" t="s">
        <v>402</v>
      </c>
      <c r="B1304" s="85"/>
      <c r="D1304" s="437"/>
    </row>
    <row r="1305" spans="1:7">
      <c r="A1305" s="7" t="s">
        <v>402</v>
      </c>
      <c r="B1305" s="85"/>
      <c r="D1305" s="437"/>
    </row>
    <row r="1306" spans="1:7">
      <c r="A1306" s="7" t="s">
        <v>402</v>
      </c>
      <c r="B1306" s="85"/>
    </row>
    <row r="1307" spans="1:7">
      <c r="A1307" s="7" t="s">
        <v>402</v>
      </c>
      <c r="B1307" s="74" t="s">
        <v>1187</v>
      </c>
    </row>
    <row r="1308" spans="1:7">
      <c r="A1308" s="7" t="s">
        <v>402</v>
      </c>
      <c r="B1308" s="168" t="s">
        <v>1038</v>
      </c>
      <c r="C1308" s="77">
        <f>'MALT3-2015A.XLS'!$I$970</f>
        <v>0</v>
      </c>
      <c r="D1308" s="77">
        <f>'MALT3-2015A.XLS'!$I$970</f>
        <v>0</v>
      </c>
    </row>
    <row r="1309" spans="1:7">
      <c r="A1309" s="7" t="s">
        <v>402</v>
      </c>
      <c r="B1309" s="85" t="s">
        <v>1039</v>
      </c>
      <c r="C1309" s="46">
        <f>'MALT3-2015A.XLS'!$I$971</f>
        <v>0</v>
      </c>
      <c r="D1309" s="46">
        <f>'MALT3-2015A.XLS'!$I$971</f>
        <v>0</v>
      </c>
    </row>
    <row r="1310" spans="1:7">
      <c r="A1310" s="7" t="s">
        <v>402</v>
      </c>
      <c r="B1310" s="85" t="s">
        <v>320</v>
      </c>
      <c r="C1310" s="46">
        <f>'MALT3-2015A.XLS'!$I$972</f>
        <v>0</v>
      </c>
      <c r="D1310" s="46">
        <f>'MALT3-2015A.XLS'!$I$972</f>
        <v>0</v>
      </c>
    </row>
    <row r="1311" spans="1:7">
      <c r="A1311" s="7" t="s">
        <v>402</v>
      </c>
      <c r="B1311" s="85" t="s">
        <v>1040</v>
      </c>
      <c r="C1311" s="46">
        <f>'MALT3-2015A.XLS'!$I$973</f>
        <v>0</v>
      </c>
      <c r="D1311" s="46">
        <f>'MALT3-2015A.XLS'!$I$973</f>
        <v>0</v>
      </c>
    </row>
    <row r="1312" spans="1:7">
      <c r="A1312" s="7" t="s">
        <v>402</v>
      </c>
      <c r="B1312" s="85" t="s">
        <v>321</v>
      </c>
      <c r="C1312" s="46">
        <f>'MALT3-2015A.XLS'!$I$974</f>
        <v>0</v>
      </c>
      <c r="D1312" s="46">
        <f>'MALT3-2015A.XLS'!$I$974</f>
        <v>0</v>
      </c>
    </row>
    <row r="1313" spans="1:7" ht="25.5">
      <c r="A1313" s="7" t="s">
        <v>402</v>
      </c>
      <c r="B1313" s="85" t="s">
        <v>1044</v>
      </c>
      <c r="C1313" s="46">
        <f>'MALT3-2015A.XLS'!$I$975</f>
        <v>0</v>
      </c>
      <c r="D1313" s="46">
        <f>'MALT3-2015A.XLS'!$I$975</f>
        <v>0</v>
      </c>
    </row>
    <row r="1314" spans="1:7">
      <c r="A1314" s="7" t="s">
        <v>402</v>
      </c>
      <c r="B1314" s="85" t="s">
        <v>1045</v>
      </c>
      <c r="C1314" s="46">
        <f>'MALT3-2015A.XLS'!$I$976</f>
        <v>0</v>
      </c>
      <c r="D1314" s="46">
        <f>'MALT3-2015A.XLS'!$I$976</f>
        <v>0</v>
      </c>
    </row>
    <row r="1315" spans="1:7">
      <c r="A1315" s="7" t="s">
        <v>402</v>
      </c>
      <c r="B1315" s="85" t="s">
        <v>1046</v>
      </c>
      <c r="C1315" s="46">
        <f>'MALT3-2015A.XLS'!$I$977</f>
        <v>0</v>
      </c>
      <c r="D1315" s="46">
        <f>'MALT3-2015A.XLS'!$I$977</f>
        <v>0</v>
      </c>
    </row>
    <row r="1316" spans="1:7">
      <c r="A1316" s="7" t="s">
        <v>402</v>
      </c>
      <c r="B1316" s="86" t="s">
        <v>1047</v>
      </c>
      <c r="C1316" s="78">
        <f>'MALT3-2015A.XLS'!$I$978</f>
        <v>0</v>
      </c>
      <c r="D1316" s="78">
        <f>'MALT3-2015A.XLS'!$I$978</f>
        <v>0</v>
      </c>
    </row>
    <row r="1317" spans="1:7">
      <c r="A1317" s="7" t="s">
        <v>402</v>
      </c>
      <c r="B1317" s="85"/>
    </row>
    <row r="1318" spans="1:7" s="8" customFormat="1">
      <c r="A1318" s="7"/>
      <c r="B1318" s="88"/>
      <c r="C1318" s="43"/>
      <c r="D1318" s="43"/>
      <c r="E1318" s="62"/>
      <c r="F1318" s="62"/>
      <c r="G1318" s="329"/>
    </row>
    <row r="1319" spans="1:7" s="8" customFormat="1" ht="25.5" customHeight="1">
      <c r="B1319" s="74" t="s">
        <v>38</v>
      </c>
      <c r="C1319" s="43"/>
      <c r="D1319" s="43"/>
      <c r="E1319" s="62"/>
      <c r="F1319" s="62"/>
      <c r="G1319" s="329"/>
    </row>
    <row r="1320" spans="1:7" s="8" customFormat="1">
      <c r="B1320" s="105" t="s">
        <v>497</v>
      </c>
      <c r="C1320" s="43"/>
      <c r="D1320" s="43"/>
      <c r="E1320" s="62"/>
      <c r="F1320" s="62"/>
      <c r="G1320" s="329"/>
    </row>
    <row r="1321" spans="1:7" s="8" customFormat="1">
      <c r="B1321" s="88" t="str">
        <f>'MALT3-2015A.XLS'!B989</f>
        <v>Antall beboere som har avsluttet opphold i sykehjem hittil i år</v>
      </c>
      <c r="C1321" s="43">
        <f>'MALT3-2015A.XLS'!$G$989</f>
        <v>0</v>
      </c>
      <c r="D1321" s="43">
        <f>'MALT3-2015A.XLS'!$G$989</f>
        <v>0</v>
      </c>
      <c r="E1321" s="62"/>
      <c r="F1321" s="62"/>
      <c r="G1321" s="329"/>
    </row>
    <row r="1322" spans="1:7" s="8" customFormat="1">
      <c r="B1322" s="439" t="str">
        <f>'MALT3-2015A.XLS'!B990</f>
        <v>Antall avsluttede opphold (korttids) hittil i år 1)</v>
      </c>
      <c r="C1322" s="43" t="str">
        <f>'MALT3-2015A.XLS'!$G$990</f>
        <v>xxxxxx</v>
      </c>
      <c r="D1322" s="43" t="str">
        <f>'MALT3-2015A.XLS'!$G$990</f>
        <v>xxxxxx</v>
      </c>
      <c r="E1322" s="62"/>
      <c r="F1322" s="62"/>
      <c r="G1322" s="329"/>
    </row>
    <row r="1323" spans="1:7" s="8" customFormat="1" ht="27" customHeight="1">
      <c r="B1323" s="439" t="str">
        <f>'MALT3-2015A.XLS'!B991</f>
        <v>Ant. liggedøgn tot. for alle beboere som har avsluttet sitt opphold hittil i år 2)</v>
      </c>
      <c r="C1323" s="43">
        <f>'MALT3-2015A.XLS'!$G$991</f>
        <v>0</v>
      </c>
      <c r="D1323" s="43">
        <f>'MALT3-2015A.XLS'!$G$991</f>
        <v>0</v>
      </c>
      <c r="E1323" s="62"/>
      <c r="F1323" s="62"/>
      <c r="G1323" s="329"/>
    </row>
    <row r="1324" spans="1:7" s="8" customFormat="1">
      <c r="B1324" s="439" t="str">
        <f>'MALT3-2015A.XLS'!B992</f>
        <v>Gjennomsnittlig antall liggedøgn per beboer 2)</v>
      </c>
      <c r="C1324" s="43">
        <f>'MALT3-2015A.XLS'!$G$992</f>
        <v>0</v>
      </c>
      <c r="D1324" s="43">
        <f>'MALT3-2015A.XLS'!$G$992</f>
        <v>0</v>
      </c>
      <c r="E1324" s="62"/>
      <c r="F1324" s="62"/>
      <c r="G1324" s="329"/>
    </row>
    <row r="1325" spans="1:7" s="8" customFormat="1">
      <c r="B1325" s="439" t="str">
        <f>'MALT3-2015A.XLS'!B993</f>
        <v>Gjennomsnittlig antall liggedøgn per opphold (korttid) 1) 2)</v>
      </c>
      <c r="C1325" s="43" t="str">
        <f>'MALT3-2015A.XLS'!$G$993</f>
        <v>xxxxxx</v>
      </c>
      <c r="D1325" s="43" t="str">
        <f>'MALT3-2015A.XLS'!$G$993</f>
        <v>xxxxxx</v>
      </c>
      <c r="E1325" s="62"/>
      <c r="F1325" s="62"/>
      <c r="G1325" s="329"/>
    </row>
    <row r="1326" spans="1:7" s="8" customFormat="1">
      <c r="B1326" s="105" t="s">
        <v>498</v>
      </c>
      <c r="C1326" s="43"/>
      <c r="D1326" s="43"/>
      <c r="E1326" s="62"/>
      <c r="F1326" s="62"/>
      <c r="G1326" s="329"/>
    </row>
    <row r="1327" spans="1:7" s="8" customFormat="1">
      <c r="B1327" s="88" t="str">
        <f>'MALT3-2015A.XLS'!B989</f>
        <v>Antall beboere som har avsluttet opphold i sykehjem hittil i år</v>
      </c>
      <c r="C1327" s="43">
        <f>'MALT3-2015A.XLS'!$H$989</f>
        <v>0</v>
      </c>
      <c r="D1327" s="43">
        <f>'MALT3-2015A.XLS'!$H$989</f>
        <v>0</v>
      </c>
      <c r="E1327" s="62"/>
      <c r="F1327" s="62"/>
      <c r="G1327" s="329"/>
    </row>
    <row r="1328" spans="1:7" s="8" customFormat="1">
      <c r="B1328" s="439" t="str">
        <f>'MALT3-2015A.XLS'!B990</f>
        <v>Antall avsluttede opphold (korttids) hittil i år 1)</v>
      </c>
      <c r="C1328" s="43">
        <f>'MALT3-2015A.XLS'!$H$990</f>
        <v>0</v>
      </c>
      <c r="D1328" s="43">
        <f>'MALT3-2015A.XLS'!$H$990</f>
        <v>0</v>
      </c>
      <c r="E1328" s="62"/>
      <c r="F1328" s="62"/>
      <c r="G1328" s="329"/>
    </row>
    <row r="1329" spans="2:7" s="8" customFormat="1">
      <c r="B1329" s="439" t="str">
        <f>'MALT3-2015A.XLS'!B991</f>
        <v>Ant. liggedøgn tot. for alle beboere som har avsluttet sitt opphold hittil i år 2)</v>
      </c>
      <c r="C1329" s="43">
        <f>'MALT3-2015A.XLS'!$H$991</f>
        <v>0</v>
      </c>
      <c r="D1329" s="43">
        <f>'MALT3-2015A.XLS'!$H$991</f>
        <v>0</v>
      </c>
      <c r="E1329" s="62"/>
      <c r="F1329" s="62"/>
      <c r="G1329" s="329"/>
    </row>
    <row r="1330" spans="2:7" s="8" customFormat="1">
      <c r="B1330" s="439" t="str">
        <f>'MALT3-2015A.XLS'!B992</f>
        <v>Gjennomsnittlig antall liggedøgn per beboer 2)</v>
      </c>
      <c r="C1330" s="43">
        <f>'MALT3-2015A.XLS'!$H$992</f>
        <v>0</v>
      </c>
      <c r="D1330" s="43">
        <f>'MALT3-2015A.XLS'!$H$992</f>
        <v>0</v>
      </c>
      <c r="E1330" s="62"/>
      <c r="F1330" s="62"/>
      <c r="G1330" s="329"/>
    </row>
    <row r="1331" spans="2:7" s="8" customFormat="1">
      <c r="B1331" s="439" t="str">
        <f>'MALT3-2015A.XLS'!B993</f>
        <v>Gjennomsnittlig antall liggedøgn per opphold (korttid) 1) 2)</v>
      </c>
      <c r="C1331" s="43">
        <f>'MALT3-2015A.XLS'!$H$993</f>
        <v>0</v>
      </c>
      <c r="D1331" s="43">
        <f>'MALT3-2015A.XLS'!$H$993</f>
        <v>0</v>
      </c>
      <c r="E1331" s="62"/>
      <c r="F1331" s="62"/>
      <c r="G1331" s="329"/>
    </row>
    <row r="1332" spans="2:7" s="8" customFormat="1">
      <c r="B1332" s="88"/>
      <c r="C1332" s="43"/>
      <c r="D1332" s="43"/>
      <c r="E1332" s="62"/>
      <c r="F1332" s="62"/>
      <c r="G1332" s="329"/>
    </row>
    <row r="1333" spans="2:7" s="8" customFormat="1">
      <c r="B1333" s="88"/>
      <c r="C1333" s="43"/>
      <c r="D1333" s="43"/>
      <c r="E1333" s="62"/>
      <c r="F1333" s="62"/>
      <c r="G1333" s="329"/>
    </row>
    <row r="1334" spans="2:7" s="8" customFormat="1" ht="25.5">
      <c r="B1334" s="74" t="s">
        <v>500</v>
      </c>
      <c r="C1334" s="43"/>
      <c r="D1334" s="43"/>
      <c r="E1334" s="62"/>
      <c r="F1334" s="62"/>
      <c r="G1334" s="329"/>
    </row>
    <row r="1335" spans="2:7" s="8" customFormat="1">
      <c r="B1335" s="105" t="s">
        <v>502</v>
      </c>
      <c r="C1335" s="43"/>
      <c r="E1335" s="62"/>
      <c r="F1335" s="62"/>
      <c r="G1335" s="329"/>
    </row>
    <row r="1336" spans="2:7" s="8" customFormat="1">
      <c r="B1336" s="68" t="s">
        <v>504</v>
      </c>
      <c r="C1336" s="23" t="str">
        <f>'MALT3-2015A.XLS'!$G$1005</f>
        <v>xxx</v>
      </c>
      <c r="D1336" s="23" t="str">
        <f>'MALT3-2015A.XLS'!$G$1005</f>
        <v>xxx</v>
      </c>
      <c r="E1336" s="62"/>
      <c r="F1336" s="62"/>
      <c r="G1336" s="329"/>
    </row>
    <row r="1337" spans="2:7" s="8" customFormat="1">
      <c r="B1337" s="88" t="s">
        <v>470</v>
      </c>
      <c r="C1337" s="43">
        <f>'MALT3-2015A.XLS'!$G$1006</f>
        <v>0</v>
      </c>
      <c r="D1337" s="43">
        <f>'MALT3-2015A.XLS'!$G$1006</f>
        <v>0</v>
      </c>
      <c r="E1337" s="62"/>
      <c r="F1337" s="62"/>
      <c r="G1337" s="329"/>
    </row>
    <row r="1338" spans="2:7" s="8" customFormat="1">
      <c r="B1338" s="88" t="s">
        <v>471</v>
      </c>
      <c r="C1338" s="43">
        <f>'MALT3-2015A.XLS'!$G$1007</f>
        <v>0</v>
      </c>
      <c r="D1338" s="43">
        <f>'MALT3-2015A.XLS'!$G$1007</f>
        <v>0</v>
      </c>
      <c r="E1338" s="62"/>
      <c r="F1338" s="62"/>
      <c r="G1338" s="329"/>
    </row>
    <row r="1339" spans="2:7" s="8" customFormat="1">
      <c r="B1339" s="88" t="s">
        <v>477</v>
      </c>
      <c r="C1339" s="43">
        <f>'MALT3-2015A.XLS'!$G$1008</f>
        <v>0</v>
      </c>
      <c r="D1339" s="43">
        <f>'MALT3-2015A.XLS'!$G$1008</f>
        <v>0</v>
      </c>
      <c r="E1339" s="62"/>
      <c r="F1339" s="62"/>
      <c r="G1339" s="329"/>
    </row>
    <row r="1340" spans="2:7" s="8" customFormat="1">
      <c r="B1340" s="68" t="s">
        <v>505</v>
      </c>
      <c r="C1340" s="23" t="str">
        <f>'MALT3-2015A.XLS'!$G$1009</f>
        <v>xxx</v>
      </c>
      <c r="D1340" s="23" t="str">
        <f>'MALT3-2015A.XLS'!$G$1009</f>
        <v>xxx</v>
      </c>
      <c r="E1340" s="62"/>
      <c r="F1340" s="62"/>
      <c r="G1340" s="329"/>
    </row>
    <row r="1341" spans="2:7" s="8" customFormat="1">
      <c r="B1341" s="88" t="s">
        <v>472</v>
      </c>
      <c r="C1341" s="43">
        <f>'MALT3-2015A.XLS'!$G$1010</f>
        <v>0</v>
      </c>
      <c r="D1341" s="43">
        <f>'MALT3-2015A.XLS'!$G$1010</f>
        <v>0</v>
      </c>
      <c r="E1341" s="62"/>
      <c r="F1341" s="62"/>
      <c r="G1341" s="329"/>
    </row>
    <row r="1342" spans="2:7" s="8" customFormat="1">
      <c r="B1342" s="88" t="s">
        <v>473</v>
      </c>
      <c r="C1342" s="43">
        <f>'MALT3-2015A.XLS'!$G$1011</f>
        <v>0</v>
      </c>
      <c r="D1342" s="43">
        <f>'MALT3-2015A.XLS'!$G$1011</f>
        <v>0</v>
      </c>
      <c r="E1342" s="62"/>
      <c r="F1342" s="62"/>
      <c r="G1342" s="329"/>
    </row>
    <row r="1343" spans="2:7" s="8" customFormat="1">
      <c r="B1343" s="88" t="s">
        <v>474</v>
      </c>
      <c r="C1343" s="43">
        <f>'MALT3-2015A.XLS'!$G$1012</f>
        <v>0</v>
      </c>
      <c r="D1343" s="43">
        <f>'MALT3-2015A.XLS'!$G$1012</f>
        <v>0</v>
      </c>
      <c r="E1343" s="62"/>
      <c r="F1343" s="62"/>
      <c r="G1343" s="329"/>
    </row>
    <row r="1344" spans="2:7" s="8" customFormat="1">
      <c r="B1344" s="88" t="s">
        <v>475</v>
      </c>
      <c r="C1344" s="43">
        <f>'MALT3-2015A.XLS'!$G$1013</f>
        <v>0</v>
      </c>
      <c r="D1344" s="43">
        <f>'MALT3-2015A.XLS'!$G$1013</f>
        <v>0</v>
      </c>
      <c r="E1344" s="62"/>
      <c r="F1344" s="62"/>
      <c r="G1344" s="329"/>
    </row>
    <row r="1345" spans="2:7" s="8" customFormat="1">
      <c r="B1345" s="88" t="s">
        <v>476</v>
      </c>
      <c r="C1345" s="43">
        <f>'MALT3-2015A.XLS'!$G$1014</f>
        <v>0</v>
      </c>
      <c r="D1345" s="43">
        <f>'MALT3-2015A.XLS'!$G$1014</f>
        <v>0</v>
      </c>
      <c r="E1345" s="62"/>
      <c r="F1345" s="62"/>
      <c r="G1345" s="329"/>
    </row>
    <row r="1346" spans="2:7" s="8" customFormat="1">
      <c r="B1346" s="88" t="s">
        <v>478</v>
      </c>
      <c r="C1346" s="43">
        <f>'MALT3-2015A.XLS'!$G$1015</f>
        <v>0</v>
      </c>
      <c r="D1346" s="43">
        <f>'MALT3-2015A.XLS'!$G$1015</f>
        <v>0</v>
      </c>
      <c r="E1346" s="62"/>
      <c r="F1346" s="62"/>
      <c r="G1346" s="329"/>
    </row>
    <row r="1347" spans="2:7" s="8" customFormat="1">
      <c r="B1347" s="88" t="s">
        <v>1005</v>
      </c>
      <c r="C1347" s="43">
        <f>'MALT3-2015A.XLS'!$G$1016</f>
        <v>0</v>
      </c>
      <c r="D1347" s="43">
        <f>'MALT3-2015A.XLS'!$G$1016</f>
        <v>0</v>
      </c>
      <c r="E1347" s="62"/>
      <c r="F1347" s="62"/>
      <c r="G1347" s="329"/>
    </row>
    <row r="1348" spans="2:7" s="8" customFormat="1">
      <c r="B1348" s="68" t="s">
        <v>506</v>
      </c>
      <c r="C1348" s="23" t="str">
        <f>'MALT3-2015A.XLS'!$G$1017</f>
        <v>xxx</v>
      </c>
      <c r="D1348" s="23" t="str">
        <f>'MALT3-2015A.XLS'!$G$1017</f>
        <v>xxx</v>
      </c>
      <c r="E1348" s="62"/>
      <c r="F1348" s="62"/>
      <c r="G1348" s="329"/>
    </row>
    <row r="1349" spans="2:7" s="8" customFormat="1">
      <c r="B1349" s="88" t="s">
        <v>479</v>
      </c>
      <c r="C1349" s="43">
        <f>'MALT3-2015A.XLS'!$G$1018</f>
        <v>0</v>
      </c>
      <c r="D1349" s="43">
        <f>'MALT3-2015A.XLS'!$G$1018</f>
        <v>0</v>
      </c>
      <c r="E1349" s="62"/>
      <c r="F1349" s="62"/>
      <c r="G1349" s="329"/>
    </row>
    <row r="1350" spans="2:7" s="8" customFormat="1">
      <c r="B1350" s="88" t="s">
        <v>480</v>
      </c>
      <c r="C1350" s="43">
        <f>'MALT3-2015A.XLS'!$G$1019</f>
        <v>0</v>
      </c>
      <c r="D1350" s="43">
        <f>'MALT3-2015A.XLS'!$G$1019</f>
        <v>0</v>
      </c>
      <c r="E1350" s="62"/>
      <c r="F1350" s="62"/>
      <c r="G1350" s="329"/>
    </row>
    <row r="1351" spans="2:7" s="8" customFormat="1">
      <c r="B1351" s="88" t="s">
        <v>481</v>
      </c>
      <c r="C1351" s="43">
        <f>'MALT3-2015A.XLS'!$G$1020</f>
        <v>0</v>
      </c>
      <c r="D1351" s="43">
        <f>'MALT3-2015A.XLS'!$G$1020</f>
        <v>0</v>
      </c>
      <c r="E1351" s="62"/>
      <c r="F1351" s="62"/>
      <c r="G1351" s="329"/>
    </row>
    <row r="1352" spans="2:7" s="8" customFormat="1">
      <c r="B1352" s="86" t="s">
        <v>870</v>
      </c>
      <c r="C1352" s="174">
        <f>'MALT3-2015A.XLS'!$G$1021</f>
        <v>0</v>
      </c>
      <c r="D1352" s="174">
        <f>'MALT3-2015A.XLS'!$G$1021</f>
        <v>0</v>
      </c>
      <c r="E1352" s="62"/>
      <c r="F1352" s="62"/>
      <c r="G1352" s="329"/>
    </row>
    <row r="1353" spans="2:7" s="8" customFormat="1">
      <c r="B1353" s="105" t="s">
        <v>501</v>
      </c>
      <c r="C1353" s="43"/>
      <c r="D1353" s="43"/>
      <c r="E1353" s="62"/>
      <c r="F1353" s="62"/>
      <c r="G1353" s="329"/>
    </row>
    <row r="1354" spans="2:7" s="8" customFormat="1">
      <c r="B1354" s="68" t="s">
        <v>504</v>
      </c>
      <c r="C1354" s="23" t="str">
        <f>'MALT3-2015A.XLS'!$H$1005</f>
        <v>xxx</v>
      </c>
      <c r="D1354" s="23" t="str">
        <f>'MALT3-2015A.XLS'!$H$1005</f>
        <v>xxx</v>
      </c>
      <c r="E1354" s="62"/>
      <c r="F1354" s="62"/>
      <c r="G1354" s="329"/>
    </row>
    <row r="1355" spans="2:7" s="8" customFormat="1">
      <c r="B1355" s="88" t="s">
        <v>470</v>
      </c>
      <c r="C1355" s="43">
        <f>'MALT3-2015A.XLS'!$H$1006</f>
        <v>0</v>
      </c>
      <c r="D1355" s="43">
        <f>'MALT3-2015A.XLS'!$H$1006</f>
        <v>0</v>
      </c>
      <c r="E1355" s="62"/>
      <c r="F1355" s="62"/>
      <c r="G1355" s="329"/>
    </row>
    <row r="1356" spans="2:7" s="8" customFormat="1">
      <c r="B1356" s="88" t="s">
        <v>471</v>
      </c>
      <c r="C1356" s="43">
        <f>'MALT3-2015A.XLS'!$H$1007</f>
        <v>0</v>
      </c>
      <c r="D1356" s="43">
        <f>'MALT3-2015A.XLS'!$H$1007</f>
        <v>0</v>
      </c>
      <c r="E1356" s="62"/>
      <c r="F1356" s="62"/>
      <c r="G1356" s="329"/>
    </row>
    <row r="1357" spans="2:7" s="8" customFormat="1">
      <c r="B1357" s="88" t="s">
        <v>477</v>
      </c>
      <c r="C1357" s="43">
        <f>'MALT3-2015A.XLS'!$H$1008</f>
        <v>0</v>
      </c>
      <c r="D1357" s="43">
        <f>'MALT3-2015A.XLS'!$H$1008</f>
        <v>0</v>
      </c>
      <c r="E1357" s="62"/>
      <c r="F1357" s="62"/>
      <c r="G1357" s="329"/>
    </row>
    <row r="1358" spans="2:7" s="8" customFormat="1">
      <c r="B1358" s="68" t="s">
        <v>505</v>
      </c>
      <c r="C1358" s="23" t="str">
        <f>'MALT3-2015A.XLS'!$H$1009</f>
        <v>xxx</v>
      </c>
      <c r="D1358" s="23" t="str">
        <f>'MALT3-2015A.XLS'!$H$1009</f>
        <v>xxx</v>
      </c>
      <c r="E1358" s="62"/>
      <c r="F1358" s="62"/>
      <c r="G1358" s="329"/>
    </row>
    <row r="1359" spans="2:7" s="8" customFormat="1">
      <c r="B1359" s="88" t="s">
        <v>472</v>
      </c>
      <c r="C1359" s="43">
        <f>'MALT3-2015A.XLS'!$H$1010</f>
        <v>0</v>
      </c>
      <c r="D1359" s="43">
        <f>'MALT3-2015A.XLS'!$H$1010</f>
        <v>0</v>
      </c>
      <c r="E1359" s="62"/>
      <c r="F1359" s="62"/>
      <c r="G1359" s="329"/>
    </row>
    <row r="1360" spans="2:7" s="8" customFormat="1">
      <c r="B1360" s="88" t="s">
        <v>473</v>
      </c>
      <c r="C1360" s="43">
        <f>'MALT3-2015A.XLS'!$H$1011</f>
        <v>0</v>
      </c>
      <c r="D1360" s="43">
        <f>'MALT3-2015A.XLS'!$H$1011</f>
        <v>0</v>
      </c>
      <c r="E1360" s="62"/>
      <c r="F1360" s="62"/>
      <c r="G1360" s="329"/>
    </row>
    <row r="1361" spans="2:7" s="8" customFormat="1">
      <c r="B1361" s="88" t="s">
        <v>474</v>
      </c>
      <c r="C1361" s="43">
        <f>'MALT3-2015A.XLS'!$H$1012</f>
        <v>0</v>
      </c>
      <c r="D1361" s="43">
        <f>'MALT3-2015A.XLS'!$H$1012</f>
        <v>0</v>
      </c>
      <c r="E1361" s="62"/>
      <c r="F1361" s="62"/>
      <c r="G1361" s="329"/>
    </row>
    <row r="1362" spans="2:7" s="8" customFormat="1">
      <c r="B1362" s="88" t="s">
        <v>475</v>
      </c>
      <c r="C1362" s="43">
        <f>'MALT3-2015A.XLS'!$H$1013</f>
        <v>0</v>
      </c>
      <c r="D1362" s="43">
        <f>'MALT3-2015A.XLS'!$H$1013</f>
        <v>0</v>
      </c>
      <c r="E1362" s="62"/>
      <c r="F1362" s="62"/>
      <c r="G1362" s="329"/>
    </row>
    <row r="1363" spans="2:7" s="8" customFormat="1">
      <c r="B1363" s="88" t="s">
        <v>476</v>
      </c>
      <c r="C1363" s="43">
        <f>'MALT3-2015A.XLS'!$H$1014</f>
        <v>0</v>
      </c>
      <c r="D1363" s="43">
        <f>'MALT3-2015A.XLS'!$H$1014</f>
        <v>0</v>
      </c>
      <c r="E1363" s="62"/>
      <c r="F1363" s="62"/>
      <c r="G1363" s="329"/>
    </row>
    <row r="1364" spans="2:7" s="8" customFormat="1">
      <c r="B1364" s="88" t="s">
        <v>478</v>
      </c>
      <c r="C1364" s="43">
        <f>'MALT3-2015A.XLS'!$H$1015</f>
        <v>0</v>
      </c>
      <c r="D1364" s="43">
        <f>'MALT3-2015A.XLS'!$H$1015</f>
        <v>0</v>
      </c>
      <c r="E1364" s="62"/>
      <c r="F1364" s="62"/>
      <c r="G1364" s="329"/>
    </row>
    <row r="1365" spans="2:7" s="8" customFormat="1">
      <c r="B1365" s="88" t="s">
        <v>1005</v>
      </c>
      <c r="C1365" s="43">
        <f>'MALT3-2015A.XLS'!$H$1016</f>
        <v>0</v>
      </c>
      <c r="D1365" s="43">
        <f>'MALT3-2015A.XLS'!$H$1016</f>
        <v>0</v>
      </c>
      <c r="E1365" s="62"/>
      <c r="F1365" s="62"/>
      <c r="G1365" s="329"/>
    </row>
    <row r="1366" spans="2:7" s="8" customFormat="1">
      <c r="B1366" s="68" t="s">
        <v>506</v>
      </c>
      <c r="C1366" s="23" t="str">
        <f>'MALT3-2015A.XLS'!$H$1017</f>
        <v>xxx</v>
      </c>
      <c r="D1366" s="23" t="str">
        <f>'MALT3-2015A.XLS'!$H$1017</f>
        <v>xxx</v>
      </c>
      <c r="E1366" s="62"/>
      <c r="F1366" s="62"/>
      <c r="G1366" s="329"/>
    </row>
    <row r="1367" spans="2:7" s="8" customFormat="1">
      <c r="B1367" s="88" t="s">
        <v>479</v>
      </c>
      <c r="C1367" s="43">
        <f>'MALT3-2015A.XLS'!$H$1018</f>
        <v>0</v>
      </c>
      <c r="D1367" s="43">
        <f>'MALT3-2015A.XLS'!$H$1018</f>
        <v>0</v>
      </c>
      <c r="E1367" s="62"/>
      <c r="F1367" s="62"/>
      <c r="G1367" s="329"/>
    </row>
    <row r="1368" spans="2:7" s="8" customFormat="1">
      <c r="B1368" s="88" t="s">
        <v>480</v>
      </c>
      <c r="C1368" s="43">
        <f>'MALT3-2015A.XLS'!$H$1019</f>
        <v>0</v>
      </c>
      <c r="D1368" s="43">
        <f>'MALT3-2015A.XLS'!$H$1019</f>
        <v>0</v>
      </c>
      <c r="E1368" s="62"/>
      <c r="F1368" s="62"/>
      <c r="G1368" s="329"/>
    </row>
    <row r="1369" spans="2:7" s="8" customFormat="1">
      <c r="B1369" s="88" t="s">
        <v>481</v>
      </c>
      <c r="C1369" s="43">
        <f>'MALT3-2015A.XLS'!$H$1020</f>
        <v>0</v>
      </c>
      <c r="D1369" s="43">
        <f>'MALT3-2015A.XLS'!$H$1020</f>
        <v>0</v>
      </c>
      <c r="E1369" s="62"/>
      <c r="F1369" s="62"/>
      <c r="G1369" s="329"/>
    </row>
    <row r="1370" spans="2:7" s="8" customFormat="1">
      <c r="B1370" s="86" t="s">
        <v>870</v>
      </c>
      <c r="C1370" s="174">
        <f>'MALT3-2015A.XLS'!$H$1021</f>
        <v>0</v>
      </c>
      <c r="D1370" s="174">
        <f>'MALT3-2015A.XLS'!$H$1021</f>
        <v>0</v>
      </c>
      <c r="E1370" s="62"/>
      <c r="F1370" s="62"/>
      <c r="G1370" s="329"/>
    </row>
    <row r="1371" spans="2:7" s="8" customFormat="1">
      <c r="B1371" s="105" t="s">
        <v>503</v>
      </c>
      <c r="C1371" s="43"/>
      <c r="D1371" s="43"/>
      <c r="E1371" s="62"/>
      <c r="F1371" s="62"/>
      <c r="G1371" s="329"/>
    </row>
    <row r="1372" spans="2:7" s="8" customFormat="1">
      <c r="B1372" s="68" t="s">
        <v>504</v>
      </c>
      <c r="C1372" s="23" t="str">
        <f>'MALT3-2015A.XLS'!$I$1005</f>
        <v>xxx</v>
      </c>
      <c r="D1372" s="23" t="str">
        <f>'MALT3-2015A.XLS'!$I$1005</f>
        <v>xxx</v>
      </c>
      <c r="E1372" s="62"/>
      <c r="F1372" s="62"/>
      <c r="G1372" s="329"/>
    </row>
    <row r="1373" spans="2:7" s="8" customFormat="1">
      <c r="B1373" s="88" t="s">
        <v>470</v>
      </c>
      <c r="C1373" s="43">
        <f>'MALT3-2015A.XLS'!$I$1006</f>
        <v>0</v>
      </c>
      <c r="D1373" s="43">
        <f>'MALT3-2015A.XLS'!$I$1006</f>
        <v>0</v>
      </c>
      <c r="E1373" s="62"/>
      <c r="F1373" s="62"/>
      <c r="G1373" s="329"/>
    </row>
    <row r="1374" spans="2:7" s="8" customFormat="1">
      <c r="B1374" s="88" t="s">
        <v>471</v>
      </c>
      <c r="C1374" s="43">
        <f>'MALT3-2015A.XLS'!$I$1007</f>
        <v>0</v>
      </c>
      <c r="D1374" s="43">
        <f>'MALT3-2015A.XLS'!$I$1007</f>
        <v>0</v>
      </c>
      <c r="E1374" s="62"/>
      <c r="F1374" s="62"/>
      <c r="G1374" s="329"/>
    </row>
    <row r="1375" spans="2:7" s="8" customFormat="1">
      <c r="B1375" s="88" t="s">
        <v>477</v>
      </c>
      <c r="C1375" s="43">
        <f>'MALT3-2015A.XLS'!$I$1008</f>
        <v>0</v>
      </c>
      <c r="D1375" s="43">
        <f>'MALT3-2015A.XLS'!$I$1008</f>
        <v>0</v>
      </c>
      <c r="E1375" s="62"/>
      <c r="F1375" s="62"/>
      <c r="G1375" s="329"/>
    </row>
    <row r="1376" spans="2:7" s="8" customFormat="1">
      <c r="B1376" s="68" t="s">
        <v>505</v>
      </c>
      <c r="C1376" s="23" t="str">
        <f>'MALT3-2015A.XLS'!$I$1009</f>
        <v>xxx</v>
      </c>
      <c r="D1376" s="23" t="str">
        <f>'MALT3-2015A.XLS'!$I$1009</f>
        <v>xxx</v>
      </c>
      <c r="E1376" s="62"/>
      <c r="F1376" s="62"/>
      <c r="G1376" s="329"/>
    </row>
    <row r="1377" spans="2:7" s="8" customFormat="1">
      <c r="B1377" s="88" t="s">
        <v>472</v>
      </c>
      <c r="C1377" s="43">
        <f>'MALT3-2015A.XLS'!$I$1010</f>
        <v>0</v>
      </c>
      <c r="D1377" s="43">
        <f>'MALT3-2015A.XLS'!$I$1010</f>
        <v>0</v>
      </c>
      <c r="E1377" s="62"/>
      <c r="F1377" s="62"/>
      <c r="G1377" s="329"/>
    </row>
    <row r="1378" spans="2:7" s="8" customFormat="1">
      <c r="B1378" s="88" t="s">
        <v>473</v>
      </c>
      <c r="C1378" s="43">
        <f>'MALT3-2015A.XLS'!$I$1011</f>
        <v>0</v>
      </c>
      <c r="D1378" s="43">
        <f>'MALT3-2015A.XLS'!$I$1011</f>
        <v>0</v>
      </c>
      <c r="E1378" s="62"/>
      <c r="F1378" s="62"/>
      <c r="G1378" s="329"/>
    </row>
    <row r="1379" spans="2:7" s="8" customFormat="1">
      <c r="B1379" s="88" t="s">
        <v>474</v>
      </c>
      <c r="C1379" s="43">
        <f>'MALT3-2015A.XLS'!$I$1012</f>
        <v>0</v>
      </c>
      <c r="D1379" s="43">
        <f>'MALT3-2015A.XLS'!$I$1012</f>
        <v>0</v>
      </c>
      <c r="E1379" s="62"/>
      <c r="F1379" s="62"/>
      <c r="G1379" s="329"/>
    </row>
    <row r="1380" spans="2:7" s="8" customFormat="1">
      <c r="B1380" s="88" t="s">
        <v>475</v>
      </c>
      <c r="C1380" s="43">
        <f>'MALT3-2015A.XLS'!$I$1013</f>
        <v>0</v>
      </c>
      <c r="D1380" s="43">
        <f>'MALT3-2015A.XLS'!$I$1013</f>
        <v>0</v>
      </c>
      <c r="E1380" s="62"/>
      <c r="F1380" s="62"/>
      <c r="G1380" s="329"/>
    </row>
    <row r="1381" spans="2:7" s="8" customFormat="1">
      <c r="B1381" s="88" t="s">
        <v>476</v>
      </c>
      <c r="C1381" s="43">
        <f>'MALT3-2015A.XLS'!$I$1014</f>
        <v>0</v>
      </c>
      <c r="D1381" s="43">
        <f>'MALT3-2015A.XLS'!$I$1014</f>
        <v>0</v>
      </c>
      <c r="E1381" s="62"/>
      <c r="F1381" s="62"/>
      <c r="G1381" s="329"/>
    </row>
    <row r="1382" spans="2:7" s="8" customFormat="1">
      <c r="B1382" s="88" t="s">
        <v>478</v>
      </c>
      <c r="C1382" s="43">
        <f>'MALT3-2015A.XLS'!$I$1015</f>
        <v>0</v>
      </c>
      <c r="D1382" s="43">
        <f>'MALT3-2015A.XLS'!$I$1015</f>
        <v>0</v>
      </c>
      <c r="E1382" s="62"/>
      <c r="F1382" s="62"/>
      <c r="G1382" s="329"/>
    </row>
    <row r="1383" spans="2:7" s="8" customFormat="1">
      <c r="B1383" s="88" t="s">
        <v>1005</v>
      </c>
      <c r="C1383" s="43">
        <f>'MALT3-2015A.XLS'!$I$1016</f>
        <v>0</v>
      </c>
      <c r="D1383" s="43">
        <f>'MALT3-2015A.XLS'!$I$1016</f>
        <v>0</v>
      </c>
      <c r="E1383" s="62"/>
      <c r="F1383" s="62"/>
      <c r="G1383" s="329"/>
    </row>
    <row r="1384" spans="2:7" s="8" customFormat="1">
      <c r="B1384" s="68" t="s">
        <v>506</v>
      </c>
      <c r="C1384" s="23" t="str">
        <f>'MALT3-2015A.XLS'!$I$1017</f>
        <v>xxx</v>
      </c>
      <c r="D1384" s="23" t="str">
        <f>'MALT3-2015A.XLS'!$I$1017</f>
        <v>xxx</v>
      </c>
      <c r="E1384" s="62"/>
      <c r="F1384" s="62"/>
      <c r="G1384" s="329"/>
    </row>
    <row r="1385" spans="2:7" s="8" customFormat="1">
      <c r="B1385" s="88" t="s">
        <v>479</v>
      </c>
      <c r="C1385" s="43">
        <f>'MALT3-2015A.XLS'!$I$1018</f>
        <v>0</v>
      </c>
      <c r="D1385" s="43">
        <f>'MALT3-2015A.XLS'!$I$1018</f>
        <v>0</v>
      </c>
      <c r="E1385" s="62"/>
      <c r="F1385" s="62"/>
      <c r="G1385" s="329"/>
    </row>
    <row r="1386" spans="2:7" s="8" customFormat="1">
      <c r="B1386" s="88" t="s">
        <v>480</v>
      </c>
      <c r="C1386" s="43">
        <f>'MALT3-2015A.XLS'!$I$1019</f>
        <v>0</v>
      </c>
      <c r="D1386" s="43">
        <f>'MALT3-2015A.XLS'!$I$1019</f>
        <v>0</v>
      </c>
      <c r="E1386" s="62"/>
      <c r="F1386" s="62"/>
      <c r="G1386" s="329"/>
    </row>
    <row r="1387" spans="2:7" s="8" customFormat="1">
      <c r="B1387" s="88" t="s">
        <v>481</v>
      </c>
      <c r="C1387" s="43">
        <f>'MALT3-2015A.XLS'!$I$1020</f>
        <v>0</v>
      </c>
      <c r="D1387" s="43">
        <f>'MALT3-2015A.XLS'!$I$1020</f>
        <v>0</v>
      </c>
      <c r="E1387" s="62"/>
      <c r="F1387" s="62"/>
      <c r="G1387" s="329"/>
    </row>
    <row r="1388" spans="2:7" s="8" customFormat="1">
      <c r="B1388" s="86" t="s">
        <v>870</v>
      </c>
      <c r="C1388" s="174">
        <f>'MALT3-2015A.XLS'!$I$1021</f>
        <v>0</v>
      </c>
      <c r="D1388" s="174">
        <f>'MALT3-2015A.XLS'!$I$1021</f>
        <v>0</v>
      </c>
      <c r="E1388" s="62"/>
      <c r="F1388" s="62"/>
      <c r="G1388" s="329"/>
    </row>
    <row r="1389" spans="2:7" s="8" customFormat="1">
      <c r="B1389" s="105" t="s">
        <v>1108</v>
      </c>
      <c r="C1389" s="43"/>
      <c r="D1389" s="43"/>
      <c r="E1389" s="62"/>
      <c r="F1389" s="62"/>
      <c r="G1389" s="329"/>
    </row>
    <row r="1390" spans="2:7" s="8" customFormat="1">
      <c r="B1390" s="68" t="s">
        <v>504</v>
      </c>
      <c r="C1390" s="23" t="str">
        <f>'MALT3-2015A.XLS'!$J$1005</f>
        <v>xxx</v>
      </c>
      <c r="D1390" s="23" t="str">
        <f>'MALT3-2015A.XLS'!$J$1005</f>
        <v>xxx</v>
      </c>
      <c r="E1390" s="62"/>
      <c r="F1390" s="62"/>
      <c r="G1390" s="329"/>
    </row>
    <row r="1391" spans="2:7" s="8" customFormat="1">
      <c r="B1391" s="88" t="s">
        <v>470</v>
      </c>
      <c r="C1391" s="43">
        <f>'MALT3-2015A.XLS'!$J$1006</f>
        <v>0</v>
      </c>
      <c r="D1391" s="43">
        <f>'MALT3-2015A.XLS'!$J$1006</f>
        <v>0</v>
      </c>
      <c r="E1391" s="62"/>
      <c r="F1391" s="62"/>
      <c r="G1391" s="329"/>
    </row>
    <row r="1392" spans="2:7" s="8" customFormat="1">
      <c r="B1392" s="88" t="s">
        <v>471</v>
      </c>
      <c r="C1392" s="43">
        <f>'MALT3-2015A.XLS'!$J$1007</f>
        <v>0</v>
      </c>
      <c r="D1392" s="43">
        <f>'MALT3-2015A.XLS'!$J$1007</f>
        <v>0</v>
      </c>
      <c r="E1392" s="62"/>
      <c r="F1392" s="62"/>
      <c r="G1392" s="329"/>
    </row>
    <row r="1393" spans="2:7" s="8" customFormat="1">
      <c r="B1393" s="88" t="s">
        <v>477</v>
      </c>
      <c r="C1393" s="43">
        <f>'MALT3-2015A.XLS'!$J$1008</f>
        <v>0</v>
      </c>
      <c r="D1393" s="43">
        <f>'MALT3-2015A.XLS'!$J$1008</f>
        <v>0</v>
      </c>
      <c r="E1393" s="62"/>
      <c r="F1393" s="62"/>
      <c r="G1393" s="329"/>
    </row>
    <row r="1394" spans="2:7" s="8" customFormat="1">
      <c r="B1394" s="68" t="s">
        <v>505</v>
      </c>
      <c r="C1394" s="23" t="str">
        <f>'MALT3-2015A.XLS'!$J$1009</f>
        <v>xxx</v>
      </c>
      <c r="D1394" s="23" t="str">
        <f>'MALT3-2015A.XLS'!$J$1009</f>
        <v>xxx</v>
      </c>
      <c r="E1394" s="62"/>
      <c r="F1394" s="62"/>
      <c r="G1394" s="329"/>
    </row>
    <row r="1395" spans="2:7" s="8" customFormat="1">
      <c r="B1395" s="88" t="s">
        <v>472</v>
      </c>
      <c r="C1395" s="43">
        <f>'MALT3-2015A.XLS'!$J$1010</f>
        <v>0</v>
      </c>
      <c r="D1395" s="43">
        <f>'MALT3-2015A.XLS'!$J$1010</f>
        <v>0</v>
      </c>
      <c r="E1395" s="62"/>
      <c r="F1395" s="62"/>
      <c r="G1395" s="329"/>
    </row>
    <row r="1396" spans="2:7" s="8" customFormat="1">
      <c r="B1396" s="88" t="s">
        <v>473</v>
      </c>
      <c r="C1396" s="43">
        <f>'MALT3-2015A.XLS'!$J$1011</f>
        <v>0</v>
      </c>
      <c r="D1396" s="43">
        <f>'MALT3-2015A.XLS'!$J$1011</f>
        <v>0</v>
      </c>
      <c r="E1396" s="62"/>
      <c r="F1396" s="62"/>
      <c r="G1396" s="329"/>
    </row>
    <row r="1397" spans="2:7" s="8" customFormat="1">
      <c r="B1397" s="88" t="s">
        <v>474</v>
      </c>
      <c r="C1397" s="43">
        <f>'MALT3-2015A.XLS'!$J$1012</f>
        <v>0</v>
      </c>
      <c r="D1397" s="43">
        <f>'MALT3-2015A.XLS'!$J$1012</f>
        <v>0</v>
      </c>
      <c r="E1397" s="62"/>
      <c r="F1397" s="62"/>
      <c r="G1397" s="329"/>
    </row>
    <row r="1398" spans="2:7" s="8" customFormat="1">
      <c r="B1398" s="88" t="s">
        <v>475</v>
      </c>
      <c r="C1398" s="43">
        <f>'MALT3-2015A.XLS'!$J$1013</f>
        <v>0</v>
      </c>
      <c r="D1398" s="43">
        <f>'MALT3-2015A.XLS'!$J$1013</f>
        <v>0</v>
      </c>
      <c r="E1398" s="62"/>
      <c r="F1398" s="62"/>
      <c r="G1398" s="329"/>
    </row>
    <row r="1399" spans="2:7" s="8" customFormat="1">
      <c r="B1399" s="88" t="s">
        <v>476</v>
      </c>
      <c r="C1399" s="43">
        <f>'MALT3-2015A.XLS'!$J$1014</f>
        <v>0</v>
      </c>
      <c r="D1399" s="43">
        <f>'MALT3-2015A.XLS'!$J$1014</f>
        <v>0</v>
      </c>
      <c r="E1399" s="62"/>
      <c r="F1399" s="62"/>
      <c r="G1399" s="329"/>
    </row>
    <row r="1400" spans="2:7" s="8" customFormat="1">
      <c r="B1400" s="88" t="s">
        <v>478</v>
      </c>
      <c r="C1400" s="43">
        <f>'MALT3-2015A.XLS'!$J$1015</f>
        <v>0</v>
      </c>
      <c r="D1400" s="43">
        <f>'MALT3-2015A.XLS'!$J$1015</f>
        <v>0</v>
      </c>
      <c r="E1400" s="62"/>
      <c r="F1400" s="62"/>
      <c r="G1400" s="329"/>
    </row>
    <row r="1401" spans="2:7" s="8" customFormat="1">
      <c r="B1401" s="88" t="s">
        <v>1005</v>
      </c>
      <c r="C1401" s="43">
        <f>'MALT3-2015A.XLS'!$J$1016</f>
        <v>0</v>
      </c>
      <c r="D1401" s="43">
        <f>'MALT3-2015A.XLS'!$J$1016</f>
        <v>0</v>
      </c>
      <c r="E1401" s="62"/>
      <c r="F1401" s="62"/>
      <c r="G1401" s="329"/>
    </row>
    <row r="1402" spans="2:7" s="8" customFormat="1">
      <c r="B1402" s="68" t="s">
        <v>506</v>
      </c>
      <c r="C1402" s="23" t="str">
        <f>'MALT3-2015A.XLS'!$J$1017</f>
        <v>xxx</v>
      </c>
      <c r="D1402" s="23" t="str">
        <f>'MALT3-2015A.XLS'!$J$1017</f>
        <v>xxx</v>
      </c>
      <c r="E1402" s="62"/>
      <c r="F1402" s="62"/>
      <c r="G1402" s="329"/>
    </row>
    <row r="1403" spans="2:7" s="8" customFormat="1">
      <c r="B1403" s="88" t="s">
        <v>479</v>
      </c>
      <c r="C1403" s="43">
        <f>'MALT3-2015A.XLS'!$J$1018</f>
        <v>0</v>
      </c>
      <c r="D1403" s="43">
        <f>'MALT3-2015A.XLS'!$J$1018</f>
        <v>0</v>
      </c>
      <c r="E1403" s="62"/>
      <c r="F1403" s="62"/>
      <c r="G1403" s="329"/>
    </row>
    <row r="1404" spans="2:7" s="8" customFormat="1">
      <c r="B1404" s="88" t="s">
        <v>480</v>
      </c>
      <c r="C1404" s="43">
        <f>'MALT3-2015A.XLS'!$J$1019</f>
        <v>0</v>
      </c>
      <c r="D1404" s="43">
        <f>'MALT3-2015A.XLS'!$J$1019</f>
        <v>0</v>
      </c>
      <c r="E1404" s="62"/>
      <c r="F1404" s="62"/>
      <c r="G1404" s="329"/>
    </row>
    <row r="1405" spans="2:7" s="8" customFormat="1">
      <c r="B1405" s="88" t="s">
        <v>481</v>
      </c>
      <c r="C1405" s="43">
        <f>'MALT3-2015A.XLS'!$J$1020</f>
        <v>0</v>
      </c>
      <c r="D1405" s="43">
        <f>'MALT3-2015A.XLS'!$J$1020</f>
        <v>0</v>
      </c>
      <c r="E1405" s="62"/>
      <c r="F1405" s="62"/>
      <c r="G1405" s="329"/>
    </row>
    <row r="1406" spans="2:7" s="8" customFormat="1">
      <c r="B1406" s="86" t="s">
        <v>870</v>
      </c>
      <c r="C1406" s="174">
        <f>'MALT3-2015A.XLS'!$J$1021</f>
        <v>0</v>
      </c>
      <c r="D1406" s="174">
        <f>'MALT3-2015A.XLS'!$J$1021</f>
        <v>0</v>
      </c>
      <c r="E1406" s="62"/>
      <c r="F1406" s="62"/>
      <c r="G1406" s="329"/>
    </row>
    <row r="1407" spans="2:7" s="8" customFormat="1">
      <c r="B1407" s="105"/>
      <c r="C1407" s="43"/>
      <c r="D1407" s="43"/>
      <c r="E1407" s="62"/>
      <c r="F1407" s="62"/>
      <c r="G1407" s="329"/>
    </row>
    <row r="1408" spans="2:7" s="8" customFormat="1">
      <c r="B1408" s="87"/>
      <c r="C1408" s="43"/>
      <c r="D1408" s="43"/>
      <c r="E1408" s="62"/>
      <c r="F1408" s="62"/>
      <c r="G1408" s="329"/>
    </row>
    <row r="1409" spans="1:4" ht="25.5">
      <c r="A1409" s="8" t="s">
        <v>402</v>
      </c>
      <c r="B1409" s="73" t="s">
        <v>64</v>
      </c>
    </row>
    <row r="1410" spans="1:4">
      <c r="A1410" s="7" t="s">
        <v>402</v>
      </c>
      <c r="B1410" s="88" t="s">
        <v>386</v>
      </c>
      <c r="C1410" s="46">
        <f>'MALT3-2015A.XLS'!$F$1031</f>
        <v>0</v>
      </c>
      <c r="D1410" s="46">
        <f>'MALT3-2015A.XLS'!$F$1031</f>
        <v>0</v>
      </c>
    </row>
    <row r="1411" spans="1:4">
      <c r="A1411" s="7" t="s">
        <v>402</v>
      </c>
      <c r="B1411" s="88" t="s">
        <v>387</v>
      </c>
      <c r="C1411" s="46">
        <f>'MALT3-2015A.XLS'!$F$1032</f>
        <v>0</v>
      </c>
      <c r="D1411" s="46">
        <f>'MALT3-2015A.XLS'!$F$1032</f>
        <v>0</v>
      </c>
    </row>
    <row r="1412" spans="1:4">
      <c r="A1412" s="7" t="s">
        <v>402</v>
      </c>
      <c r="B1412" s="88" t="s">
        <v>388</v>
      </c>
      <c r="C1412" s="46">
        <f>'MALT3-2015A.XLS'!$F$1033</f>
        <v>0</v>
      </c>
      <c r="D1412" s="46">
        <f>'MALT3-2015A.XLS'!$F$1033</f>
        <v>0</v>
      </c>
    </row>
    <row r="1413" spans="1:4">
      <c r="A1413" s="7" t="s">
        <v>402</v>
      </c>
      <c r="B1413" s="110"/>
    </row>
    <row r="1414" spans="1:4">
      <c r="A1414" s="7" t="s">
        <v>402</v>
      </c>
      <c r="B1414" s="111" t="s">
        <v>955</v>
      </c>
      <c r="C1414" s="44">
        <f>$C$1135-$C$1140-$C$1412</f>
        <v>0</v>
      </c>
      <c r="D1414" s="44">
        <f>$C$1135-$C$1140-$C$1412</f>
        <v>0</v>
      </c>
    </row>
    <row r="1415" spans="1:4">
      <c r="A1415" s="7" t="s">
        <v>402</v>
      </c>
      <c r="B1415" s="110"/>
    </row>
    <row r="1416" spans="1:4">
      <c r="A1416" s="7" t="s">
        <v>402</v>
      </c>
      <c r="B1416" s="112" t="s">
        <v>1121</v>
      </c>
    </row>
    <row r="1417" spans="1:4">
      <c r="A1417" s="7" t="s">
        <v>402</v>
      </c>
      <c r="B1417" s="88" t="s">
        <v>386</v>
      </c>
      <c r="C1417" s="63">
        <f>'MALT3-2015A.XLS'!$G$1031</f>
        <v>0</v>
      </c>
      <c r="D1417" s="63">
        <f>'MALT3-2015A.XLS'!$G$1031</f>
        <v>0</v>
      </c>
    </row>
    <row r="1418" spans="1:4">
      <c r="A1418" s="7" t="s">
        <v>402</v>
      </c>
      <c r="B1418" s="88" t="s">
        <v>386</v>
      </c>
      <c r="C1418" s="63">
        <f>'MALT3-2015A.XLS'!$H$1031</f>
        <v>0</v>
      </c>
      <c r="D1418" s="63">
        <f>'MALT3-2015A.XLS'!$H$1031</f>
        <v>0</v>
      </c>
    </row>
    <row r="1419" spans="1:4">
      <c r="A1419" s="7" t="s">
        <v>402</v>
      </c>
      <c r="B1419" s="88" t="s">
        <v>386</v>
      </c>
      <c r="C1419" s="63">
        <f>'MALT3-2015A.XLS'!$I$1031</f>
        <v>0</v>
      </c>
      <c r="D1419" s="63">
        <f>'MALT3-2015A.XLS'!$I$1031</f>
        <v>0</v>
      </c>
    </row>
    <row r="1420" spans="1:4">
      <c r="A1420" s="7" t="s">
        <v>402</v>
      </c>
      <c r="B1420" s="112" t="s">
        <v>1121</v>
      </c>
      <c r="C1420" s="64"/>
      <c r="D1420" s="64"/>
    </row>
    <row r="1421" spans="1:4">
      <c r="A1421" s="7" t="s">
        <v>402</v>
      </c>
      <c r="B1421" s="88" t="s">
        <v>387</v>
      </c>
      <c r="C1421" s="63">
        <f>'MALT3-2015A.XLS'!$G$1032</f>
        <v>0</v>
      </c>
      <c r="D1421" s="63">
        <f>'MALT3-2015A.XLS'!$G$1032</f>
        <v>0</v>
      </c>
    </row>
    <row r="1422" spans="1:4">
      <c r="A1422" s="7" t="s">
        <v>402</v>
      </c>
      <c r="B1422" s="88" t="s">
        <v>387</v>
      </c>
      <c r="C1422" s="63">
        <f>'MALT3-2015A.XLS'!$H$1032</f>
        <v>0</v>
      </c>
      <c r="D1422" s="63">
        <f>'MALT3-2015A.XLS'!$H$1032</f>
        <v>0</v>
      </c>
    </row>
    <row r="1423" spans="1:4">
      <c r="A1423" s="7" t="s">
        <v>402</v>
      </c>
      <c r="B1423" s="88" t="s">
        <v>387</v>
      </c>
      <c r="C1423" s="63">
        <f>'MALT3-2015A.XLS'!$I$1032</f>
        <v>0</v>
      </c>
      <c r="D1423" s="63">
        <f>'MALT3-2015A.XLS'!$I$1032</f>
        <v>0</v>
      </c>
    </row>
    <row r="1424" spans="1:4">
      <c r="A1424" s="7" t="s">
        <v>402</v>
      </c>
      <c r="B1424" s="85"/>
    </row>
    <row r="1425" spans="1:4">
      <c r="A1425" s="7" t="s">
        <v>402</v>
      </c>
      <c r="B1425" s="87" t="s">
        <v>847</v>
      </c>
    </row>
    <row r="1426" spans="1:4" ht="25.5">
      <c r="A1426" s="7" t="s">
        <v>402</v>
      </c>
      <c r="B1426" s="68" t="s">
        <v>54</v>
      </c>
      <c r="C1426" s="46">
        <f>'MALT3-2015A.XLS'!$K$1044</f>
        <v>0</v>
      </c>
      <c r="D1426" s="46">
        <f>'MALT3-2015A.XLS'!$K$1044</f>
        <v>0</v>
      </c>
    </row>
    <row r="1427" spans="1:4">
      <c r="A1427" s="7" t="s">
        <v>402</v>
      </c>
      <c r="B1427" s="68" t="s">
        <v>112</v>
      </c>
      <c r="C1427" s="49" t="str">
        <f>'MALT3-2015A.XLS'!$K$1046</f>
        <v>00/00</v>
      </c>
      <c r="D1427" s="49" t="str">
        <f>'MALT3-2015A.XLS'!$K$1046</f>
        <v>00/00</v>
      </c>
    </row>
    <row r="1428" spans="1:4">
      <c r="A1428" s="7" t="s">
        <v>402</v>
      </c>
      <c r="B1428" s="68"/>
      <c r="C1428" s="49"/>
      <c r="D1428" s="49"/>
    </row>
    <row r="1429" spans="1:4">
      <c r="A1429" s="7" t="s">
        <v>402</v>
      </c>
      <c r="B1429" s="87" t="s">
        <v>674</v>
      </c>
      <c r="C1429" s="49"/>
      <c r="D1429" s="49"/>
    </row>
    <row r="1430" spans="1:4">
      <c r="A1430" s="7" t="s">
        <v>402</v>
      </c>
      <c r="B1430" s="68" t="s">
        <v>905</v>
      </c>
      <c r="C1430" s="49" t="str">
        <f>'MALT3-2015A.XLS'!$K$1052</f>
        <v>00/00</v>
      </c>
      <c r="D1430" s="49" t="str">
        <f>'MALT3-2015A.XLS'!$K$1052</f>
        <v>00/00</v>
      </c>
    </row>
    <row r="1431" spans="1:4">
      <c r="A1431" s="7" t="s">
        <v>402</v>
      </c>
      <c r="B1431" s="68" t="s">
        <v>612</v>
      </c>
      <c r="C1431" s="49">
        <f>'MALT3-2015A.XLS'!$K$1055</f>
        <v>0</v>
      </c>
      <c r="D1431" s="49">
        <f>'MALT3-2015A.XLS'!$K$1055</f>
        <v>0</v>
      </c>
    </row>
    <row r="1432" spans="1:4">
      <c r="A1432" s="7" t="s">
        <v>402</v>
      </c>
      <c r="C1432" s="49"/>
      <c r="D1432" s="49"/>
    </row>
    <row r="1433" spans="1:4">
      <c r="A1433" s="7" t="s">
        <v>402</v>
      </c>
      <c r="B1433" s="75" t="str">
        <f>'MALT3-2015A.XLS'!B1059</f>
        <v xml:space="preserve">  Tabell 3 - 5A -1  Antall personer som mottar hjemmetjenester pr. 31.12.    1)</v>
      </c>
    </row>
    <row r="1434" spans="1:4">
      <c r="B1434" s="90" t="s">
        <v>904</v>
      </c>
      <c r="C1434" s="46" t="s">
        <v>601</v>
      </c>
      <c r="D1434" s="46" t="s">
        <v>601</v>
      </c>
    </row>
    <row r="1435" spans="1:4">
      <c r="B1435" s="1" t="s">
        <v>593</v>
      </c>
      <c r="C1435" s="46">
        <f>'MALT3-2015A.XLS'!$F$1060</f>
        <v>0</v>
      </c>
      <c r="D1435" s="46">
        <f>'MALT3-2015A.XLS'!$F$1060</f>
        <v>0</v>
      </c>
    </row>
    <row r="1436" spans="1:4">
      <c r="B1436" s="1" t="s">
        <v>67</v>
      </c>
      <c r="C1436" s="46">
        <f>'MALT3-2015A.XLS'!$F$1061</f>
        <v>0</v>
      </c>
      <c r="D1436" s="46">
        <f>'MALT3-2015A.XLS'!$F$1061</f>
        <v>0</v>
      </c>
    </row>
    <row r="1437" spans="1:4">
      <c r="B1437" s="1" t="s">
        <v>238</v>
      </c>
      <c r="C1437" s="46">
        <f>'MALT3-2015A.XLS'!$F$1062</f>
        <v>0</v>
      </c>
      <c r="D1437" s="46">
        <f>'MALT3-2015A.XLS'!$F$1062</f>
        <v>0</v>
      </c>
    </row>
    <row r="1438" spans="1:4">
      <c r="B1438" s="1" t="s">
        <v>68</v>
      </c>
      <c r="C1438" s="46">
        <f>'MALT3-2015A.XLS'!$F$1063</f>
        <v>0</v>
      </c>
      <c r="D1438" s="46">
        <f>'MALT3-2015A.XLS'!$F$1063</f>
        <v>0</v>
      </c>
    </row>
    <row r="1439" spans="1:4">
      <c r="B1439" s="1" t="s">
        <v>69</v>
      </c>
      <c r="C1439" s="46">
        <f>'MALT3-2015A.XLS'!$F$1064</f>
        <v>0</v>
      </c>
      <c r="D1439" s="46">
        <f>'MALT3-2015A.XLS'!$F$1064</f>
        <v>0</v>
      </c>
    </row>
    <row r="1440" spans="1:4">
      <c r="B1440" s="1" t="s">
        <v>1439</v>
      </c>
      <c r="C1440" s="46">
        <f>'MALT3-2015A.XLS'!F1065</f>
        <v>0</v>
      </c>
      <c r="D1440" s="46">
        <f>'MALT3-2015A.XLS'!$F$1065</f>
        <v>0</v>
      </c>
    </row>
    <row r="1441" spans="2:12">
      <c r="B1441" s="1" t="s">
        <v>1440</v>
      </c>
      <c r="C1441" s="46">
        <f>'MALT3-2015A.XLS'!F1066</f>
        <v>0</v>
      </c>
      <c r="D1441" s="46">
        <f>'MALT3-2015A.XLS'!$F$1066</f>
        <v>0</v>
      </c>
    </row>
    <row r="1442" spans="2:12">
      <c r="B1442" s="1" t="s">
        <v>239</v>
      </c>
      <c r="C1442" s="46">
        <f>'MALT3-2015A.XLS'!$F$1067</f>
        <v>0</v>
      </c>
      <c r="D1442" s="46">
        <f>'MALT3-2015A.XLS'!$F$1067</f>
        <v>0</v>
      </c>
    </row>
    <row r="1443" spans="2:12">
      <c r="B1443" s="134" t="s">
        <v>240</v>
      </c>
      <c r="C1443" s="78">
        <f>'MALT3-2015A.XLS'!$F$1068</f>
        <v>0</v>
      </c>
      <c r="D1443" s="78">
        <f>'MALT3-2015A.XLS'!$F$1068</f>
        <v>0</v>
      </c>
      <c r="L1443" s="7" t="s">
        <v>167</v>
      </c>
    </row>
    <row r="1444" spans="2:12">
      <c r="B1444" s="90" t="s">
        <v>906</v>
      </c>
      <c r="C1444" s="46" t="s">
        <v>601</v>
      </c>
      <c r="D1444" s="46" t="s">
        <v>601</v>
      </c>
    </row>
    <row r="1445" spans="2:12">
      <c r="B1445" s="1" t="s">
        <v>593</v>
      </c>
      <c r="C1445" s="46">
        <f>'MALT3-2015A.XLS'!$G$1060</f>
        <v>0</v>
      </c>
      <c r="D1445" s="46">
        <f>'MALT3-2015A.XLS'!$G$1060</f>
        <v>0</v>
      </c>
    </row>
    <row r="1446" spans="2:12">
      <c r="B1446" s="1" t="s">
        <v>67</v>
      </c>
      <c r="C1446" s="46">
        <f>'MALT3-2015A.XLS'!$G$1061</f>
        <v>0</v>
      </c>
      <c r="D1446" s="46">
        <f>'MALT3-2015A.XLS'!$G$1061</f>
        <v>0</v>
      </c>
    </row>
    <row r="1447" spans="2:12">
      <c r="B1447" s="1" t="s">
        <v>238</v>
      </c>
      <c r="C1447" s="46">
        <f>'MALT3-2015A.XLS'!$G$1062</f>
        <v>0</v>
      </c>
      <c r="D1447" s="46">
        <f>'MALT3-2015A.XLS'!$G$1062</f>
        <v>0</v>
      </c>
    </row>
    <row r="1448" spans="2:12">
      <c r="B1448" s="1" t="s">
        <v>68</v>
      </c>
      <c r="C1448" s="46">
        <f>'MALT3-2015A.XLS'!$G$1063</f>
        <v>0</v>
      </c>
      <c r="D1448" s="46">
        <f>'MALT3-2015A.XLS'!$G$1063</f>
        <v>0</v>
      </c>
    </row>
    <row r="1449" spans="2:12">
      <c r="B1449" s="1" t="s">
        <v>69</v>
      </c>
      <c r="C1449" s="46">
        <f>'MALT3-2015A.XLS'!$G$1064</f>
        <v>0</v>
      </c>
      <c r="D1449" s="46">
        <f>'MALT3-2015A.XLS'!$G$1064</f>
        <v>0</v>
      </c>
    </row>
    <row r="1450" spans="2:12">
      <c r="B1450" s="1" t="s">
        <v>1439</v>
      </c>
      <c r="C1450" s="46">
        <f>'MALT3-2015A.XLS'!G1065</f>
        <v>0</v>
      </c>
      <c r="D1450" s="46">
        <f>'MALT3-2015A.XLS'!$H$1065</f>
        <v>0</v>
      </c>
    </row>
    <row r="1451" spans="2:12">
      <c r="B1451" s="1" t="s">
        <v>1440</v>
      </c>
      <c r="C1451" s="46">
        <f>'MALT3-2015A.XLS'!G1066</f>
        <v>0</v>
      </c>
      <c r="D1451" s="46">
        <f>'MALT3-2015A.XLS'!$G$1066</f>
        <v>0</v>
      </c>
    </row>
    <row r="1452" spans="2:12">
      <c r="B1452" s="1" t="s">
        <v>239</v>
      </c>
      <c r="C1452" s="46">
        <f>'MALT3-2015A.XLS'!$G$1067</f>
        <v>0</v>
      </c>
      <c r="D1452" s="46">
        <f>'MALT3-2015A.XLS'!$G$1067</f>
        <v>0</v>
      </c>
    </row>
    <row r="1453" spans="2:12">
      <c r="B1453" s="134" t="s">
        <v>240</v>
      </c>
      <c r="C1453" s="78">
        <f>'MALT3-2015A.XLS'!$G$1068</f>
        <v>0</v>
      </c>
      <c r="D1453" s="78">
        <f>'MALT3-2015A.XLS'!$G$1068</f>
        <v>0</v>
      </c>
    </row>
    <row r="1454" spans="2:12">
      <c r="B1454" s="90" t="s">
        <v>907</v>
      </c>
      <c r="C1454" s="46" t="s">
        <v>601</v>
      </c>
      <c r="D1454" s="46" t="s">
        <v>601</v>
      </c>
    </row>
    <row r="1455" spans="2:12">
      <c r="B1455" s="1" t="s">
        <v>593</v>
      </c>
      <c r="C1455" s="46">
        <f>'MALT3-2015A.XLS'!$H$1060</f>
        <v>0</v>
      </c>
      <c r="D1455" s="46">
        <f>'MALT3-2015A.XLS'!$H$1060</f>
        <v>0</v>
      </c>
    </row>
    <row r="1456" spans="2:12">
      <c r="B1456" s="1" t="s">
        <v>67</v>
      </c>
      <c r="C1456" s="46">
        <f>'MALT3-2015A.XLS'!$H$1061</f>
        <v>0</v>
      </c>
      <c r="D1456" s="46">
        <f>'MALT3-2015A.XLS'!$H$1061</f>
        <v>0</v>
      </c>
    </row>
    <row r="1457" spans="2:10">
      <c r="B1457" s="1" t="s">
        <v>238</v>
      </c>
      <c r="C1457" s="46">
        <f>'MALT3-2015A.XLS'!$H$1062</f>
        <v>0</v>
      </c>
      <c r="D1457" s="46">
        <f>'MALT3-2015A.XLS'!$H$1062</f>
        <v>0</v>
      </c>
    </row>
    <row r="1458" spans="2:10">
      <c r="B1458" s="1" t="s">
        <v>68</v>
      </c>
      <c r="C1458" s="46">
        <f>'MALT3-2015A.XLS'!$H$1063</f>
        <v>0</v>
      </c>
      <c r="D1458" s="46">
        <f>'MALT3-2015A.XLS'!$H$1063</f>
        <v>0</v>
      </c>
    </row>
    <row r="1459" spans="2:10">
      <c r="B1459" s="1" t="s">
        <v>69</v>
      </c>
      <c r="C1459" s="46">
        <f>'MALT3-2015A.XLS'!$H$1064</f>
        <v>0</v>
      </c>
      <c r="D1459" s="46">
        <f>'MALT3-2015A.XLS'!$H$1064</f>
        <v>0</v>
      </c>
    </row>
    <row r="1460" spans="2:10">
      <c r="B1460" s="1" t="s">
        <v>1439</v>
      </c>
      <c r="C1460" s="46">
        <f>'MALT3-2015A.XLS'!H1065</f>
        <v>0</v>
      </c>
      <c r="D1460" s="46">
        <f>'MALT3-2015A.XLS'!$H$1065</f>
        <v>0</v>
      </c>
    </row>
    <row r="1461" spans="2:10">
      <c r="B1461" s="1" t="s">
        <v>1440</v>
      </c>
      <c r="C1461" s="46">
        <f>'MALT3-2015A.XLS'!H1066</f>
        <v>0</v>
      </c>
      <c r="D1461" s="46">
        <f>'MALT3-2015A.XLS'!H1066</f>
        <v>0</v>
      </c>
    </row>
    <row r="1462" spans="2:10">
      <c r="B1462" s="1" t="s">
        <v>239</v>
      </c>
      <c r="C1462" s="46">
        <f>'MALT3-2015A.XLS'!$H$1067</f>
        <v>0</v>
      </c>
      <c r="D1462" s="46">
        <f>'MALT3-2015A.XLS'!$H$1067</f>
        <v>0</v>
      </c>
      <c r="J1462" s="7" t="s">
        <v>167</v>
      </c>
    </row>
    <row r="1463" spans="2:10">
      <c r="B1463" s="134" t="s">
        <v>240</v>
      </c>
      <c r="C1463" s="78">
        <f>'MALT3-2015A.XLS'!$H$1068</f>
        <v>0</v>
      </c>
      <c r="D1463" s="78">
        <f>'MALT3-2015A.XLS'!$H$1068</f>
        <v>0</v>
      </c>
    </row>
    <row r="1464" spans="2:10">
      <c r="B1464" s="90" t="s">
        <v>908</v>
      </c>
      <c r="C1464" s="46" t="s">
        <v>601</v>
      </c>
      <c r="D1464" s="46" t="s">
        <v>601</v>
      </c>
    </row>
    <row r="1465" spans="2:10">
      <c r="B1465" s="1" t="s">
        <v>593</v>
      </c>
      <c r="C1465" s="46">
        <f>'MALT3-2015A.XLS'!$I$1060</f>
        <v>0</v>
      </c>
      <c r="D1465" s="46">
        <f>'MALT3-2015A.XLS'!$I$1060</f>
        <v>0</v>
      </c>
    </row>
    <row r="1466" spans="2:10">
      <c r="B1466" s="1" t="s">
        <v>67</v>
      </c>
      <c r="C1466" s="46">
        <f>'MALT3-2015A.XLS'!$I$1061</f>
        <v>0</v>
      </c>
      <c r="D1466" s="46">
        <f>'MALT3-2015A.XLS'!$I$1061</f>
        <v>0</v>
      </c>
    </row>
    <row r="1467" spans="2:10">
      <c r="B1467" s="1" t="s">
        <v>238</v>
      </c>
      <c r="C1467" s="46">
        <f>'MALT3-2015A.XLS'!$I$1062</f>
        <v>0</v>
      </c>
      <c r="D1467" s="46">
        <f>'MALT3-2015A.XLS'!$I$1062</f>
        <v>0</v>
      </c>
    </row>
    <row r="1468" spans="2:10">
      <c r="B1468" s="1" t="s">
        <v>68</v>
      </c>
      <c r="C1468" s="46">
        <f>'MALT3-2015A.XLS'!$I$1063</f>
        <v>0</v>
      </c>
      <c r="D1468" s="46">
        <f>'MALT3-2015A.XLS'!$I$1063</f>
        <v>0</v>
      </c>
    </row>
    <row r="1469" spans="2:10">
      <c r="B1469" s="1" t="s">
        <v>69</v>
      </c>
      <c r="C1469" s="46">
        <f>'MALT3-2015A.XLS'!$I$1064</f>
        <v>0</v>
      </c>
      <c r="D1469" s="46">
        <f>'MALT3-2015A.XLS'!$I$1064</f>
        <v>0</v>
      </c>
    </row>
    <row r="1470" spans="2:10">
      <c r="B1470" s="1" t="s">
        <v>1439</v>
      </c>
      <c r="C1470" s="46">
        <f>'MALT3-2015A.XLS'!I1065</f>
        <v>0</v>
      </c>
      <c r="D1470" s="46">
        <f>'MALT3-2015A.XLS'!I1065</f>
        <v>0</v>
      </c>
    </row>
    <row r="1471" spans="2:10">
      <c r="B1471" s="1" t="s">
        <v>1440</v>
      </c>
      <c r="C1471" s="46">
        <f>'MALT3-2015A.XLS'!I1066</f>
        <v>0</v>
      </c>
      <c r="D1471" s="46">
        <f>'MALT3-2015A.XLS'!$I1066</f>
        <v>0</v>
      </c>
    </row>
    <row r="1472" spans="2:10">
      <c r="B1472" s="1" t="s">
        <v>239</v>
      </c>
      <c r="C1472" s="46">
        <f>'MALT3-2015A.XLS'!$I$1067</f>
        <v>0</v>
      </c>
      <c r="D1472" s="46">
        <f>'MALT3-2015A.XLS'!$I$1067</f>
        <v>0</v>
      </c>
    </row>
    <row r="1473" spans="2:5">
      <c r="B1473" s="134" t="s">
        <v>240</v>
      </c>
      <c r="C1473" s="78">
        <f>'MALT3-2015A.XLS'!$I$1068</f>
        <v>0</v>
      </c>
      <c r="D1473" s="78">
        <f>'MALT3-2015A.XLS'!$I$1068</f>
        <v>0</v>
      </c>
    </row>
    <row r="1474" spans="2:5">
      <c r="B1474" s="90" t="s">
        <v>1098</v>
      </c>
      <c r="C1474" s="46" t="s">
        <v>601</v>
      </c>
      <c r="D1474" s="46" t="s">
        <v>601</v>
      </c>
    </row>
    <row r="1475" spans="2:5">
      <c r="B1475" s="1" t="s">
        <v>593</v>
      </c>
      <c r="C1475" s="46">
        <f>'MALT3-2015A.XLS'!$J$1060</f>
        <v>0</v>
      </c>
      <c r="D1475" s="46">
        <f>'MALT3-2015A.XLS'!$J$1060</f>
        <v>0</v>
      </c>
    </row>
    <row r="1476" spans="2:5">
      <c r="B1476" s="1" t="s">
        <v>67</v>
      </c>
      <c r="C1476" s="46">
        <f>'MALT3-2015A.XLS'!$J$1061</f>
        <v>0</v>
      </c>
      <c r="D1476" s="46">
        <f>'MALT3-2015A.XLS'!$J$1061</f>
        <v>0</v>
      </c>
    </row>
    <row r="1477" spans="2:5">
      <c r="B1477" s="1" t="s">
        <v>238</v>
      </c>
      <c r="C1477" s="46">
        <f>'MALT3-2015A.XLS'!$J$1062</f>
        <v>0</v>
      </c>
      <c r="D1477" s="46">
        <f>'MALT3-2015A.XLS'!$J$1062</f>
        <v>0</v>
      </c>
    </row>
    <row r="1478" spans="2:5">
      <c r="B1478" s="1" t="s">
        <v>68</v>
      </c>
      <c r="C1478" s="46">
        <f>'MALT3-2015A.XLS'!$J$1063</f>
        <v>0</v>
      </c>
      <c r="D1478" s="46">
        <f>'MALT3-2015A.XLS'!$J$1063</f>
        <v>0</v>
      </c>
    </row>
    <row r="1479" spans="2:5">
      <c r="B1479" s="1" t="s">
        <v>69</v>
      </c>
      <c r="C1479" s="46">
        <f>'MALT3-2015A.XLS'!$J$1064</f>
        <v>0</v>
      </c>
      <c r="D1479" s="46">
        <f>'MALT3-2015A.XLS'!$J$1064</f>
        <v>0</v>
      </c>
    </row>
    <row r="1480" spans="2:5">
      <c r="B1480" s="1" t="s">
        <v>1439</v>
      </c>
      <c r="C1480" s="46">
        <f>'MALT3-2015A.XLS'!J1065</f>
        <v>0</v>
      </c>
      <c r="D1480" s="46">
        <f>'MALT3-2015A.XLS'!$J$1065</f>
        <v>0</v>
      </c>
    </row>
    <row r="1481" spans="2:5">
      <c r="B1481" s="1" t="s">
        <v>1440</v>
      </c>
      <c r="C1481" s="46">
        <f>'MALT3-2015A.XLS'!J1066</f>
        <v>0</v>
      </c>
      <c r="D1481" s="46">
        <f>'MALT3-2015A.XLS'!$J$1066</f>
        <v>0</v>
      </c>
    </row>
    <row r="1482" spans="2:5">
      <c r="B1482" s="134" t="s">
        <v>239</v>
      </c>
      <c r="C1482" s="78">
        <f>'MALT3-2015A.XLS'!$J$1067</f>
        <v>0</v>
      </c>
      <c r="D1482" s="78">
        <f>'MALT3-2015A.XLS'!$J$1067</f>
        <v>0</v>
      </c>
    </row>
    <row r="1483" spans="2:5">
      <c r="B1483" s="1" t="s">
        <v>240</v>
      </c>
      <c r="C1483" s="46">
        <f>'MALT3-2015A.XLS'!$J$1068</f>
        <v>0</v>
      </c>
      <c r="D1483" s="46">
        <f>'MALT3-2015A.XLS'!$J$1068</f>
        <v>0</v>
      </c>
    </row>
    <row r="1484" spans="2:5" ht="13.5" thickBot="1">
      <c r="B1484" s="85"/>
    </row>
    <row r="1485" spans="2:5" ht="34.5" customHeight="1" thickBot="1">
      <c r="B1485" s="1370" t="s">
        <v>1462</v>
      </c>
      <c r="C1485" s="1371"/>
      <c r="D1485" s="1371"/>
      <c r="E1485" s="327"/>
    </row>
    <row r="1486" spans="2:5" ht="20.25" customHeight="1" thickBot="1">
      <c r="B1486" s="1067" t="s">
        <v>1460</v>
      </c>
      <c r="C1486" s="46" t="s">
        <v>601</v>
      </c>
      <c r="D1486" s="46" t="s">
        <v>601</v>
      </c>
      <c r="E1486" s="327"/>
    </row>
    <row r="1487" spans="2:5">
      <c r="B1487" s="910" t="s">
        <v>593</v>
      </c>
      <c r="C1487" s="46">
        <f>'MALT3-2015A.XLS'!F1075</f>
        <v>0</v>
      </c>
      <c r="D1487" s="46">
        <f>'MALT3-2015A.XLS'!$F$1075</f>
        <v>0</v>
      </c>
      <c r="E1487" s="327"/>
    </row>
    <row r="1488" spans="2:5">
      <c r="B1488" s="910" t="s">
        <v>67</v>
      </c>
      <c r="C1488" s="46">
        <f>'MALT3-2015A.XLS'!F1076</f>
        <v>0</v>
      </c>
      <c r="D1488" s="46">
        <f>'MALT3-2015A.XLS'!$F$1076</f>
        <v>0</v>
      </c>
      <c r="E1488" s="327"/>
    </row>
    <row r="1489" spans="2:6">
      <c r="B1489" s="910" t="s">
        <v>238</v>
      </c>
      <c r="C1489" s="46">
        <f>'MALT3-2015A.XLS'!F1077</f>
        <v>0</v>
      </c>
      <c r="D1489" s="46">
        <f>'MALT3-2015A.XLS'!$F$1077</f>
        <v>0</v>
      </c>
      <c r="E1489" s="327"/>
    </row>
    <row r="1490" spans="2:6">
      <c r="B1490" s="910" t="s">
        <v>68</v>
      </c>
      <c r="C1490" s="46">
        <f>'MALT3-2015A.XLS'!F1078</f>
        <v>0</v>
      </c>
      <c r="D1490" s="46">
        <f>'MALT3-2015A.XLS'!$F$1078</f>
        <v>0</v>
      </c>
      <c r="E1490" s="327"/>
    </row>
    <row r="1491" spans="2:6">
      <c r="B1491" s="910" t="s">
        <v>69</v>
      </c>
      <c r="C1491" s="46">
        <f>'MALT3-2015A.XLS'!F1079</f>
        <v>0</v>
      </c>
      <c r="D1491" s="46">
        <f>'MALT3-2015A.XLS'!$F$1079</f>
        <v>0</v>
      </c>
      <c r="E1491" s="327"/>
    </row>
    <row r="1492" spans="2:6">
      <c r="B1492" s="910" t="s">
        <v>1439</v>
      </c>
      <c r="C1492" s="46">
        <f>'MALT3-2015A.XLS'!F1080</f>
        <v>0</v>
      </c>
      <c r="D1492" s="46">
        <f>'MALT3-2015A.XLS'!$F$1080</f>
        <v>0</v>
      </c>
      <c r="E1492" s="327"/>
    </row>
    <row r="1493" spans="2:6" ht="13.5" thickBot="1">
      <c r="B1493" s="1324" t="s">
        <v>1440</v>
      </c>
      <c r="C1493" s="46">
        <f>'MALT3-2015A.XLS'!F1081</f>
        <v>0</v>
      </c>
      <c r="D1493" s="46">
        <f>'MALT3-2015A.XLS'!$F$1081</f>
        <v>0</v>
      </c>
      <c r="E1493" s="327"/>
    </row>
    <row r="1494" spans="2:6" ht="13.5" thickBot="1">
      <c r="B1494" s="683" t="s">
        <v>239</v>
      </c>
      <c r="C1494" s="78">
        <f>'MALT3-2015A.XLS'!F1082</f>
        <v>0</v>
      </c>
      <c r="D1494" s="78">
        <f>'MALT3-2015A.XLS'!$F$1082</f>
        <v>0</v>
      </c>
      <c r="E1494" s="327"/>
    </row>
    <row r="1495" spans="2:6" ht="13.5" thickBot="1">
      <c r="B1495" s="683" t="s">
        <v>240</v>
      </c>
      <c r="C1495" s="46">
        <f>'MALT3-2015A.XLS'!F1083</f>
        <v>0</v>
      </c>
      <c r="D1495" s="46">
        <f>'MALT3-2015A.XLS'!$F$1083</f>
        <v>0</v>
      </c>
      <c r="E1495" s="327"/>
    </row>
    <row r="1496" spans="2:6" ht="13.5" thickBot="1">
      <c r="B1496" s="1067" t="s">
        <v>1459</v>
      </c>
      <c r="C1496" s="46" t="s">
        <v>601</v>
      </c>
      <c r="D1496" s="46" t="s">
        <v>601</v>
      </c>
    </row>
    <row r="1497" spans="2:6">
      <c r="B1497" s="910" t="s">
        <v>593</v>
      </c>
      <c r="C1497" s="46">
        <f>'MALT3-2015A.XLS'!G1075</f>
        <v>0</v>
      </c>
      <c r="D1497" s="46">
        <f>'MALT3-2015A.XLS'!$G$1075</f>
        <v>0</v>
      </c>
    </row>
    <row r="1498" spans="2:6">
      <c r="B1498" s="910" t="s">
        <v>67</v>
      </c>
      <c r="C1498" s="46">
        <f>'MALT3-2015A.XLS'!G1076</f>
        <v>0</v>
      </c>
      <c r="D1498" s="46">
        <f>'MALT3-2015A.XLS'!$G$1076</f>
        <v>0</v>
      </c>
    </row>
    <row r="1499" spans="2:6">
      <c r="B1499" s="910" t="s">
        <v>238</v>
      </c>
      <c r="C1499" s="46">
        <f>'MALT3-2015A.XLS'!G1077</f>
        <v>0</v>
      </c>
      <c r="D1499" s="46">
        <f>'MALT3-2015A.XLS'!$G$1077</f>
        <v>0</v>
      </c>
    </row>
    <row r="1500" spans="2:6">
      <c r="B1500" s="910" t="s">
        <v>68</v>
      </c>
      <c r="C1500" s="46">
        <f>'MALT3-2015A.XLS'!G1078</f>
        <v>0</v>
      </c>
      <c r="D1500" s="46">
        <f>'MALT3-2015A.XLS'!$G$1078</f>
        <v>0</v>
      </c>
    </row>
    <row r="1501" spans="2:6">
      <c r="B1501" s="910" t="s">
        <v>69</v>
      </c>
      <c r="C1501" s="46">
        <f>'MALT3-2015A.XLS'!G1079</f>
        <v>0</v>
      </c>
      <c r="D1501" s="46">
        <f>'MALT3-2015A.XLS'!$G$1079</f>
        <v>0</v>
      </c>
    </row>
    <row r="1502" spans="2:6">
      <c r="B1502" s="910" t="s">
        <v>1439</v>
      </c>
      <c r="C1502" s="46">
        <f>'MALT3-2015A.XLS'!G1080</f>
        <v>0</v>
      </c>
      <c r="D1502" s="46">
        <f>'MALT3-2015A.XLS'!$G$1080</f>
        <v>0</v>
      </c>
      <c r="F1502" s="7" t="s">
        <v>167</v>
      </c>
    </row>
    <row r="1503" spans="2:6" ht="13.5" thickBot="1">
      <c r="B1503" s="1324" t="s">
        <v>1440</v>
      </c>
      <c r="C1503" s="46">
        <f>'MALT3-2015A.XLS'!G1081</f>
        <v>0</v>
      </c>
      <c r="D1503" s="46">
        <f>'MALT3-2015A.XLS'!$G$1081</f>
        <v>0</v>
      </c>
    </row>
    <row r="1504" spans="2:6" ht="13.5" thickBot="1">
      <c r="B1504" s="683" t="s">
        <v>239</v>
      </c>
      <c r="C1504" s="78">
        <f>'MALT3-2015A.XLS'!G1082</f>
        <v>0</v>
      </c>
      <c r="D1504" s="78">
        <f>'MALT3-2015A.XLS'!$G$1082</f>
        <v>0</v>
      </c>
    </row>
    <row r="1505" spans="2:11" ht="13.5" thickBot="1">
      <c r="B1505" s="683" t="s">
        <v>240</v>
      </c>
      <c r="C1505" s="46">
        <f>'MALT3-2015A.XLS'!G1083</f>
        <v>0</v>
      </c>
      <c r="D1505" s="46">
        <f>'MALT3-2015A.XLS'!$G$1083</f>
        <v>0</v>
      </c>
    </row>
    <row r="1506" spans="2:11" ht="13.5" thickBot="1">
      <c r="B1506" s="1067" t="s">
        <v>932</v>
      </c>
      <c r="C1506" s="46" t="s">
        <v>601</v>
      </c>
      <c r="D1506" s="46" t="s">
        <v>601</v>
      </c>
    </row>
    <row r="1507" spans="2:11">
      <c r="B1507" s="910" t="s">
        <v>593</v>
      </c>
      <c r="C1507" s="46">
        <f>'MALT3-2015A.XLS'!H1075</f>
        <v>0</v>
      </c>
      <c r="D1507" s="46">
        <f>'MALT3-2015A.XLS'!$H$1075</f>
        <v>0</v>
      </c>
    </row>
    <row r="1508" spans="2:11">
      <c r="B1508" s="910" t="s">
        <v>67</v>
      </c>
      <c r="C1508" s="46">
        <f>'MALT3-2015A.XLS'!H1076</f>
        <v>0</v>
      </c>
      <c r="D1508" s="46">
        <f>'MALT3-2015A.XLS'!$H$1076</f>
        <v>0</v>
      </c>
    </row>
    <row r="1509" spans="2:11">
      <c r="B1509" s="910" t="s">
        <v>238</v>
      </c>
      <c r="C1509" s="46">
        <f>'MALT3-2015A.XLS'!H1077</f>
        <v>0</v>
      </c>
      <c r="D1509" s="46">
        <f>'MALT3-2015A.XLS'!$H$1077</f>
        <v>0</v>
      </c>
    </row>
    <row r="1510" spans="2:11">
      <c r="B1510" s="910" t="s">
        <v>68</v>
      </c>
      <c r="C1510" s="46">
        <f>'MALT3-2015A.XLS'!H1078</f>
        <v>0</v>
      </c>
      <c r="D1510" s="46">
        <f>'MALT3-2015A.XLS'!$H$1078</f>
        <v>0</v>
      </c>
    </row>
    <row r="1511" spans="2:11">
      <c r="B1511" s="910" t="s">
        <v>69</v>
      </c>
      <c r="C1511" s="46">
        <f>'MALT3-2015A.XLS'!H1079</f>
        <v>0</v>
      </c>
      <c r="D1511" s="46">
        <f>'MALT3-2015A.XLS'!$H$1079</f>
        <v>0</v>
      </c>
    </row>
    <row r="1512" spans="2:11">
      <c r="B1512" s="910" t="s">
        <v>1439</v>
      </c>
      <c r="C1512" s="46">
        <f>'MALT3-2015A.XLS'!H1080</f>
        <v>0</v>
      </c>
      <c r="D1512" s="46">
        <f>'MALT3-2015A.XLS'!$H$1080</f>
        <v>0</v>
      </c>
    </row>
    <row r="1513" spans="2:11" ht="13.5" thickBot="1">
      <c r="B1513" s="1324" t="s">
        <v>1440</v>
      </c>
      <c r="C1513" s="46">
        <f>'MALT3-2015A.XLS'!H1081</f>
        <v>0</v>
      </c>
      <c r="D1513" s="46">
        <f>'MALT3-2015A.XLS'!$H$1081</f>
        <v>0</v>
      </c>
    </row>
    <row r="1514" spans="2:11" ht="13.5" thickBot="1">
      <c r="B1514" s="683" t="s">
        <v>239</v>
      </c>
      <c r="C1514" s="78">
        <f>'MALT3-2015A.XLS'!H1082</f>
        <v>0</v>
      </c>
      <c r="D1514" s="78">
        <f>'MALT3-2015A.XLS'!$H$1082</f>
        <v>0</v>
      </c>
      <c r="K1514" s="7" t="s">
        <v>167</v>
      </c>
    </row>
    <row r="1515" spans="2:11" ht="13.5" thickBot="1">
      <c r="B1515" s="683" t="s">
        <v>240</v>
      </c>
      <c r="C1515" s="46">
        <f>'MALT3-2015A.XLS'!H1083</f>
        <v>0</v>
      </c>
      <c r="D1515" s="46">
        <f>'MALT3-2015A.XLS'!$H$1083</f>
        <v>0</v>
      </c>
    </row>
    <row r="1516" spans="2:11" ht="13.5" thickBot="1">
      <c r="B1516" s="1067" t="s">
        <v>933</v>
      </c>
      <c r="C1516" s="46" t="s">
        <v>601</v>
      </c>
      <c r="D1516" s="46" t="s">
        <v>601</v>
      </c>
    </row>
    <row r="1517" spans="2:11">
      <c r="B1517" s="910" t="s">
        <v>593</v>
      </c>
      <c r="C1517" s="46">
        <f>'MALT3-2015A.XLS'!I1075</f>
        <v>0</v>
      </c>
      <c r="D1517" s="46">
        <f>'MALT3-2015A.XLS'!$I$1075</f>
        <v>0</v>
      </c>
    </row>
    <row r="1518" spans="2:11">
      <c r="B1518" s="910" t="s">
        <v>67</v>
      </c>
      <c r="C1518" s="46">
        <f>'MALT3-2015A.XLS'!I1076</f>
        <v>0</v>
      </c>
      <c r="D1518" s="46">
        <f>'MALT3-2015A.XLS'!$I$1076</f>
        <v>0</v>
      </c>
    </row>
    <row r="1519" spans="2:11">
      <c r="B1519" s="910" t="s">
        <v>238</v>
      </c>
      <c r="C1519" s="46">
        <f>'MALT3-2015A.XLS'!I1077</f>
        <v>0</v>
      </c>
      <c r="D1519" s="46">
        <f>'MALT3-2015A.XLS'!$I$1077</f>
        <v>0</v>
      </c>
    </row>
    <row r="1520" spans="2:11">
      <c r="B1520" s="910" t="s">
        <v>68</v>
      </c>
      <c r="C1520" s="46">
        <f>'MALT3-2015A.XLS'!I1078</f>
        <v>0</v>
      </c>
      <c r="D1520" s="46">
        <f>'MALT3-2015A.XLS'!$I$1078</f>
        <v>0</v>
      </c>
    </row>
    <row r="1521" spans="2:5">
      <c r="B1521" s="910" t="s">
        <v>69</v>
      </c>
      <c r="C1521" s="46">
        <f>'MALT3-2015A.XLS'!I1079</f>
        <v>0</v>
      </c>
      <c r="D1521" s="46">
        <f>'MALT3-2015A.XLS'!$I$1079</f>
        <v>0</v>
      </c>
    </row>
    <row r="1522" spans="2:5">
      <c r="B1522" s="910" t="s">
        <v>1439</v>
      </c>
      <c r="C1522" s="46">
        <f>'MALT3-2015A.XLS'!I1080</f>
        <v>0</v>
      </c>
      <c r="D1522" s="46">
        <f>'MALT3-2015A.XLS'!$I$1080</f>
        <v>0</v>
      </c>
    </row>
    <row r="1523" spans="2:5" ht="13.5" thickBot="1">
      <c r="B1523" s="1324" t="s">
        <v>1440</v>
      </c>
      <c r="C1523" s="46">
        <f>'MALT3-2015A.XLS'!I1081</f>
        <v>0</v>
      </c>
      <c r="D1523" s="46">
        <f>'MALT3-2015A.XLS'!$I$1081</f>
        <v>0</v>
      </c>
    </row>
    <row r="1524" spans="2:5" ht="13.5" thickBot="1">
      <c r="B1524" s="683" t="s">
        <v>239</v>
      </c>
      <c r="C1524" s="78">
        <f>'MALT3-2015A.XLS'!I1082</f>
        <v>0</v>
      </c>
      <c r="D1524" s="78">
        <f>'MALT3-2015A.XLS'!$I$1082</f>
        <v>0</v>
      </c>
    </row>
    <row r="1525" spans="2:5" ht="13.5" thickBot="1">
      <c r="B1525" s="683" t="s">
        <v>240</v>
      </c>
      <c r="C1525" s="46">
        <f>'MALT3-2015A.XLS'!I1083</f>
        <v>0</v>
      </c>
      <c r="D1525" s="46">
        <f>'MALT3-2015A.XLS'!$I$1083</f>
        <v>0</v>
      </c>
      <c r="E1525" s="7" t="s">
        <v>167</v>
      </c>
    </row>
    <row r="1526" spans="2:5" ht="33.75" customHeight="1" thickBot="1">
      <c r="B1526" s="1067" t="s">
        <v>1461</v>
      </c>
      <c r="C1526" s="46" t="s">
        <v>601</v>
      </c>
      <c r="D1526" s="46" t="s">
        <v>601</v>
      </c>
    </row>
    <row r="1527" spans="2:5">
      <c r="B1527" s="910" t="s">
        <v>593</v>
      </c>
      <c r="C1527" s="46">
        <f>'MALT3-2015A.XLS'!J1075</f>
        <v>0</v>
      </c>
      <c r="D1527" s="46">
        <f>'MALT3-2015A.XLS'!$J$1075</f>
        <v>0</v>
      </c>
    </row>
    <row r="1528" spans="2:5">
      <c r="B1528" s="910" t="s">
        <v>67</v>
      </c>
      <c r="C1528" s="46">
        <f>'MALT3-2015A.XLS'!J1076</f>
        <v>0</v>
      </c>
      <c r="D1528" s="46">
        <f>'MALT3-2015A.XLS'!$J$1076</f>
        <v>0</v>
      </c>
    </row>
    <row r="1529" spans="2:5">
      <c r="B1529" s="910" t="s">
        <v>238</v>
      </c>
      <c r="C1529" s="46">
        <f>'MALT3-2015A.XLS'!J1077</f>
        <v>0</v>
      </c>
      <c r="D1529" s="46">
        <f>'MALT3-2015A.XLS'!$J$1077</f>
        <v>0</v>
      </c>
    </row>
    <row r="1530" spans="2:5">
      <c r="B1530" s="910" t="s">
        <v>68</v>
      </c>
      <c r="C1530" s="46">
        <f>'MALT3-2015A.XLS'!J1078</f>
        <v>0</v>
      </c>
      <c r="D1530" s="46">
        <f>'MALT3-2015A.XLS'!$J$1078</f>
        <v>0</v>
      </c>
    </row>
    <row r="1531" spans="2:5">
      <c r="B1531" s="910" t="s">
        <v>69</v>
      </c>
      <c r="C1531" s="46">
        <f>'MALT3-2015A.XLS'!J1079</f>
        <v>0</v>
      </c>
      <c r="D1531" s="46">
        <f>'MALT3-2015A.XLS'!$J$1079</f>
        <v>0</v>
      </c>
    </row>
    <row r="1532" spans="2:5">
      <c r="B1532" s="910" t="s">
        <v>1439</v>
      </c>
      <c r="C1532" s="46">
        <f>'MALT3-2015A.XLS'!J1080</f>
        <v>0</v>
      </c>
      <c r="D1532" s="46">
        <f>'MALT3-2015A.XLS'!$J$1080</f>
        <v>0</v>
      </c>
    </row>
    <row r="1533" spans="2:5" ht="13.5" thickBot="1">
      <c r="B1533" s="1324" t="s">
        <v>1440</v>
      </c>
      <c r="C1533" s="46">
        <f>'MALT3-2015A.XLS'!J1081</f>
        <v>0</v>
      </c>
      <c r="D1533" s="46">
        <f>'MALT3-2015A.XLS'!$J$1081</f>
        <v>0</v>
      </c>
    </row>
    <row r="1534" spans="2:5" ht="13.5" thickBot="1">
      <c r="B1534" s="683" t="s">
        <v>239</v>
      </c>
      <c r="C1534" s="78">
        <f>'MALT3-2015A.XLS'!J1082</f>
        <v>0</v>
      </c>
      <c r="D1534" s="78">
        <f>'MALT3-2015A.XLS'!$J$1082</f>
        <v>0</v>
      </c>
    </row>
    <row r="1535" spans="2:5" ht="13.5" thickBot="1">
      <c r="B1535" s="683" t="s">
        <v>240</v>
      </c>
      <c r="C1535" s="1372">
        <f>'MALT3-2015A.XLS'!J1083</f>
        <v>0</v>
      </c>
      <c r="D1535" s="1372">
        <f>'MALT3-2015A.XLS'!$J$1083</f>
        <v>0</v>
      </c>
    </row>
    <row r="1536" spans="2:5">
      <c r="B1536" s="1121"/>
    </row>
    <row r="1537" spans="2:7">
      <c r="B1537" s="1121"/>
    </row>
    <row r="1538" spans="2:7">
      <c r="B1538" s="130" t="s">
        <v>0</v>
      </c>
    </row>
    <row r="1539" spans="2:7">
      <c r="B1539" s="129" t="s">
        <v>672</v>
      </c>
    </row>
    <row r="1540" spans="2:7">
      <c r="B1540" s="85" t="s">
        <v>978</v>
      </c>
      <c r="C1540" s="131">
        <f>'MALT3-2015A.XLS'!$H$1089</f>
        <v>0</v>
      </c>
      <c r="D1540" s="131">
        <f>'MALT3-2015A.XLS'!$H$1089</f>
        <v>0</v>
      </c>
      <c r="E1540" s="132"/>
      <c r="F1540" s="132"/>
      <c r="G1540" s="331"/>
    </row>
    <row r="1541" spans="2:7">
      <c r="B1541" s="85" t="s">
        <v>945</v>
      </c>
      <c r="C1541" s="131">
        <f>'MALT3-2015A.XLS'!$H$1090</f>
        <v>0</v>
      </c>
      <c r="D1541" s="131">
        <f>'MALT3-2015A.XLS'!$H$1090</f>
        <v>0</v>
      </c>
      <c r="E1541" s="132"/>
      <c r="F1541" s="132"/>
      <c r="G1541" s="331"/>
    </row>
    <row r="1542" spans="2:7">
      <c r="B1542" s="85" t="s">
        <v>946</v>
      </c>
      <c r="C1542" s="131">
        <f>'MALT3-2015A.XLS'!$H$1091</f>
        <v>0</v>
      </c>
      <c r="D1542" s="131">
        <f>'MALT3-2015A.XLS'!$H$1091</f>
        <v>0</v>
      </c>
      <c r="E1542" s="132"/>
      <c r="F1542" s="132"/>
      <c r="G1542" s="331"/>
    </row>
    <row r="1543" spans="2:7">
      <c r="B1543" s="85" t="s">
        <v>947</v>
      </c>
      <c r="C1543" s="131">
        <f>'MALT3-2015A.XLS'!$H$1092</f>
        <v>0</v>
      </c>
      <c r="D1543" s="131">
        <f>'MALT3-2015A.XLS'!$H$1092</f>
        <v>0</v>
      </c>
      <c r="E1543" s="132"/>
      <c r="F1543" s="132"/>
      <c r="G1543" s="331"/>
    </row>
    <row r="1544" spans="2:7">
      <c r="B1544" s="85" t="s">
        <v>979</v>
      </c>
      <c r="C1544" s="131">
        <f>'MALT3-2015A.XLS'!$H$1093</f>
        <v>0</v>
      </c>
      <c r="D1544" s="131">
        <f>'MALT3-2015A.XLS'!$H$1093</f>
        <v>0</v>
      </c>
      <c r="E1544" s="132"/>
      <c r="F1544" s="132"/>
      <c r="G1544" s="331"/>
    </row>
    <row r="1545" spans="2:7" ht="25.5">
      <c r="B1545" s="85" t="s">
        <v>948</v>
      </c>
      <c r="C1545" s="131">
        <f>'MALT3-2015A.XLS'!$H$1094</f>
        <v>0</v>
      </c>
      <c r="D1545" s="131">
        <f>'MALT3-2015A.XLS'!$H$1094</f>
        <v>0</v>
      </c>
      <c r="E1545" s="132"/>
      <c r="F1545" s="132"/>
      <c r="G1545" s="331"/>
    </row>
    <row r="1546" spans="2:7">
      <c r="B1546" s="86" t="s">
        <v>971</v>
      </c>
      <c r="C1546" s="133">
        <f>'MALT3-2015A.XLS'!$H$1095</f>
        <v>0</v>
      </c>
      <c r="D1546" s="133">
        <f>'MALT3-2015A.XLS'!$H$1095</f>
        <v>0</v>
      </c>
      <c r="E1546" s="132"/>
      <c r="F1546" s="132"/>
      <c r="G1546" s="331"/>
    </row>
    <row r="1547" spans="2:7">
      <c r="B1547" s="1"/>
    </row>
    <row r="1548" spans="2:7" ht="13.5" customHeight="1">
      <c r="B1548" s="129" t="s">
        <v>671</v>
      </c>
    </row>
    <row r="1549" spans="2:7">
      <c r="B1549" s="85" t="s">
        <v>978</v>
      </c>
      <c r="C1549" s="46">
        <f>'MALT3-2015A.XLS'!$I$1089</f>
        <v>0</v>
      </c>
      <c r="D1549" s="46">
        <f>'MALT3-2015A.XLS'!$I$1089</f>
        <v>0</v>
      </c>
    </row>
    <row r="1550" spans="2:7">
      <c r="B1550" s="85" t="s">
        <v>945</v>
      </c>
      <c r="C1550" s="46">
        <f>'MALT3-2015A.XLS'!$I$1090</f>
        <v>0</v>
      </c>
      <c r="D1550" s="46">
        <f>'MALT3-2015A.XLS'!$I$1090</f>
        <v>0</v>
      </c>
    </row>
    <row r="1551" spans="2:7">
      <c r="B1551" s="85" t="s">
        <v>946</v>
      </c>
      <c r="C1551" s="46">
        <f>'MALT3-2015A.XLS'!$I$1091</f>
        <v>0</v>
      </c>
      <c r="D1551" s="46">
        <f>'MALT3-2015A.XLS'!$I$1091</f>
        <v>0</v>
      </c>
    </row>
    <row r="1552" spans="2:7">
      <c r="B1552" s="85" t="s">
        <v>947</v>
      </c>
      <c r="C1552" s="46">
        <f>'MALT3-2015A.XLS'!$I$1092</f>
        <v>0</v>
      </c>
      <c r="D1552" s="46">
        <f>'MALT3-2015A.XLS'!$I$1092</f>
        <v>0</v>
      </c>
    </row>
    <row r="1553" spans="2:7">
      <c r="B1553" s="85" t="s">
        <v>979</v>
      </c>
      <c r="C1553" s="46">
        <f>'MALT3-2015A.XLS'!$I$1093</f>
        <v>0</v>
      </c>
      <c r="D1553" s="46">
        <f>'MALT3-2015A.XLS'!$I$1093</f>
        <v>0</v>
      </c>
    </row>
    <row r="1554" spans="2:7" ht="25.5">
      <c r="B1554" s="85" t="s">
        <v>948</v>
      </c>
      <c r="C1554" s="46">
        <f>'MALT3-2015A.XLS'!$I$1094</f>
        <v>0</v>
      </c>
      <c r="D1554" s="46">
        <f>'MALT3-2015A.XLS'!$I$1094</f>
        <v>0</v>
      </c>
    </row>
    <row r="1555" spans="2:7">
      <c r="B1555" s="86" t="s">
        <v>971</v>
      </c>
      <c r="C1555" s="78">
        <f>'MALT3-2015A.XLS'!$I$1095</f>
        <v>0</v>
      </c>
      <c r="D1555" s="78">
        <f>'MALT3-2015A.XLS'!$I$1095</f>
        <v>0</v>
      </c>
    </row>
    <row r="1556" spans="2:7">
      <c r="B1556" s="1"/>
    </row>
    <row r="1557" spans="2:7">
      <c r="B1557" s="129" t="s">
        <v>494</v>
      </c>
    </row>
    <row r="1558" spans="2:7">
      <c r="B1558" s="85" t="s">
        <v>978</v>
      </c>
      <c r="C1558" s="46">
        <f>'MALT3-2015A.XLS'!$J$1089</f>
        <v>0</v>
      </c>
      <c r="D1558" s="46">
        <f>'MALT3-2015A.XLS'!$J$1089</f>
        <v>0</v>
      </c>
    </row>
    <row r="1559" spans="2:7">
      <c r="B1559" s="85" t="s">
        <v>945</v>
      </c>
      <c r="C1559" s="46">
        <f>'MALT3-2015A.XLS'!$J$1090</f>
        <v>0</v>
      </c>
      <c r="D1559" s="46">
        <f>'MALT3-2015A.XLS'!$J$1090</f>
        <v>0</v>
      </c>
    </row>
    <row r="1560" spans="2:7">
      <c r="B1560" s="85" t="s">
        <v>946</v>
      </c>
      <c r="C1560" s="46">
        <f>'MALT3-2015A.XLS'!$J$1091</f>
        <v>0</v>
      </c>
      <c r="D1560" s="46">
        <f>'MALT3-2015A.XLS'!$J$1091</f>
        <v>0</v>
      </c>
    </row>
    <row r="1561" spans="2:7">
      <c r="B1561" s="85" t="s">
        <v>947</v>
      </c>
      <c r="C1561" s="46">
        <f>'MALT3-2015A.XLS'!$J$1092</f>
        <v>0</v>
      </c>
      <c r="D1561" s="46">
        <f>'MALT3-2015A.XLS'!$J$1092</f>
        <v>0</v>
      </c>
    </row>
    <row r="1562" spans="2:7">
      <c r="B1562" s="85" t="s">
        <v>979</v>
      </c>
      <c r="C1562" s="46">
        <f>'MALT3-2015A.XLS'!$J$1093</f>
        <v>0</v>
      </c>
      <c r="D1562" s="46">
        <f>'MALT3-2015A.XLS'!$J$1093</f>
        <v>0</v>
      </c>
    </row>
    <row r="1563" spans="2:7" ht="25.5">
      <c r="B1563" s="85" t="s">
        <v>948</v>
      </c>
      <c r="C1563" s="46">
        <f>'MALT3-2015A.XLS'!$J$1094</f>
        <v>0</v>
      </c>
      <c r="D1563" s="46">
        <f>'MALT3-2015A.XLS'!$J$1094</f>
        <v>0</v>
      </c>
    </row>
    <row r="1564" spans="2:7">
      <c r="B1564" s="86" t="s">
        <v>971</v>
      </c>
      <c r="C1564" s="78">
        <f>'MALT3-2015A.XLS'!$J$1095</f>
        <v>0</v>
      </c>
      <c r="D1564" s="78">
        <f>'MALT3-2015A.XLS'!$J$1095</f>
        <v>0</v>
      </c>
    </row>
    <row r="1565" spans="2:7">
      <c r="B1565" s="1"/>
    </row>
    <row r="1566" spans="2:7">
      <c r="B1566" s="1"/>
    </row>
    <row r="1567" spans="2:7" ht="25.5" customHeight="1">
      <c r="B1567" s="67" t="s">
        <v>1454</v>
      </c>
      <c r="F1567" s="46"/>
      <c r="G1567" s="46"/>
    </row>
    <row r="1568" spans="2:7">
      <c r="B1568" s="85" t="str">
        <f>"Antall mottagere av hverdagsrehabilitering hittil i år"</f>
        <v>Antall mottagere av hverdagsrehabilitering hittil i år</v>
      </c>
      <c r="C1568" s="46">
        <f>'MALT3-2015A.XLS'!H1111</f>
        <v>0</v>
      </c>
      <c r="D1568" s="46">
        <f>'MALT3-2015A.XLS'!$H$1111</f>
        <v>0</v>
      </c>
      <c r="F1568" s="46"/>
      <c r="G1568" s="46"/>
    </row>
    <row r="1569" spans="2:11">
      <c r="B1569" s="85" t="str">
        <f>"Antall vedtakstimer hittil i år"</f>
        <v>Antall vedtakstimer hittil i år</v>
      </c>
      <c r="C1569" s="46">
        <f>'MALT3-2015A.XLS'!H1112</f>
        <v>0</v>
      </c>
      <c r="D1569" s="46">
        <f>'MALT3-2015A.XLS'!$H1112</f>
        <v>0</v>
      </c>
      <c r="F1569" s="46"/>
      <c r="G1569" s="46"/>
    </row>
    <row r="1570" spans="2:11">
      <c r="B1570" s="85" t="str">
        <f>"Antall utførte  vedtakstimer hittil i år"</f>
        <v>Antall utførte  vedtakstimer hittil i år</v>
      </c>
      <c r="C1570" s="46">
        <f>'MALT3-2015A.XLS'!H1113</f>
        <v>0</v>
      </c>
      <c r="D1570" s="46">
        <f>'MALT3-2015A.XLS'!$H$1113</f>
        <v>0</v>
      </c>
      <c r="F1570" s="46"/>
      <c r="G1570" s="46"/>
    </row>
    <row r="1571" spans="2:11">
      <c r="B1571" s="85" t="s">
        <v>1453</v>
      </c>
      <c r="C1571" s="78" t="e">
        <f>'MALT3-2015A.XLS'!H1114</f>
        <v>#DIV/0!</v>
      </c>
      <c r="D1571" s="78" t="e">
        <f>'MALT3-2015A.XLS'!$H$1114</f>
        <v>#DIV/0!</v>
      </c>
      <c r="F1571" s="46"/>
      <c r="G1571" s="46"/>
    </row>
    <row r="1572" spans="2:11">
      <c r="B1572" s="67" t="s">
        <v>1452</v>
      </c>
      <c r="C1572" s="78" t="e">
        <f>'MALT3-2015A.XLS'!H1115</f>
        <v>#DIV/0!</v>
      </c>
      <c r="D1572" s="78" t="e">
        <f>'MALT3-2015A.XLS'!$H$1115</f>
        <v>#DIV/0!</v>
      </c>
      <c r="F1572" s="46"/>
      <c r="G1572" s="46"/>
    </row>
    <row r="1573" spans="2:11">
      <c r="B1573" s="1"/>
      <c r="K1573" s="7" t="s">
        <v>167</v>
      </c>
    </row>
    <row r="1574" spans="2:11">
      <c r="B1574" s="1"/>
    </row>
    <row r="1575" spans="2:11" ht="41.25" customHeight="1">
      <c r="B1575" s="67" t="s">
        <v>43</v>
      </c>
    </row>
    <row r="1576" spans="2:11">
      <c r="B1576" s="85" t="s">
        <v>950</v>
      </c>
      <c r="C1576" s="46">
        <f>'MALT3-2015A.XLS'!$G$1126</f>
        <v>0</v>
      </c>
      <c r="D1576" s="46">
        <f>'MALT3-2015A.XLS'!$G$1126</f>
        <v>0</v>
      </c>
      <c r="E1576" s="327"/>
    </row>
    <row r="1577" spans="2:11">
      <c r="B1577" s="85" t="s">
        <v>949</v>
      </c>
      <c r="C1577" s="46">
        <f>'MALT3-2015A.XLS'!$H$1126</f>
        <v>0</v>
      </c>
      <c r="D1577" s="46">
        <f>'MALT3-2015A.XLS'!$H$1126</f>
        <v>0</v>
      </c>
      <c r="E1577" s="327"/>
    </row>
    <row r="1578" spans="2:11">
      <c r="B1578" s="85" t="s">
        <v>939</v>
      </c>
      <c r="C1578" s="46">
        <f>'MALT3-2015A.XLS'!$I$1126</f>
        <v>0</v>
      </c>
      <c r="D1578" s="46">
        <f>'MALT3-2015A.XLS'!$I$1126</f>
        <v>0</v>
      </c>
      <c r="E1578" s="327"/>
    </row>
    <row r="1579" spans="2:11">
      <c r="B1579" s="85" t="s">
        <v>938</v>
      </c>
      <c r="C1579" s="46">
        <f>'MALT3-2015A.XLS'!$J$1126</f>
        <v>0</v>
      </c>
      <c r="D1579" s="46">
        <f>'MALT3-2015A.XLS'!$J$1126</f>
        <v>0</v>
      </c>
      <c r="E1579" s="327"/>
    </row>
    <row r="1580" spans="2:11">
      <c r="B1580" s="118" t="s">
        <v>956</v>
      </c>
      <c r="C1580" s="121">
        <f>'MALT3-2015A.XLS'!$K$1126</f>
        <v>0</v>
      </c>
      <c r="D1580" s="121">
        <f>'MALT3-2015A.XLS'!$K$1126</f>
        <v>0</v>
      </c>
      <c r="E1580" s="327"/>
    </row>
    <row r="1581" spans="2:11">
      <c r="B1581" s="85" t="s">
        <v>262</v>
      </c>
      <c r="C1581" s="138" t="e">
        <f>'MALT3-2015A.XLS'!$G$1127</f>
        <v>#DIV/0!</v>
      </c>
      <c r="D1581" s="138" t="e">
        <f>(D1465+D1466)/D1576</f>
        <v>#DIV/0!</v>
      </c>
      <c r="E1581" s="327"/>
    </row>
    <row r="1582" spans="2:11">
      <c r="B1582" s="85" t="s">
        <v>261</v>
      </c>
      <c r="C1582" s="138" t="e">
        <f>'MALT3-2015A.XLS'!$H$1127</f>
        <v>#DIV/0!</v>
      </c>
      <c r="D1582" s="138" t="e">
        <f>D1467/D1577</f>
        <v>#DIV/0!</v>
      </c>
      <c r="E1582" s="327"/>
    </row>
    <row r="1583" spans="2:11">
      <c r="B1583" s="85" t="s">
        <v>937</v>
      </c>
      <c r="C1583" s="138" t="e">
        <f>'MALT3-2015A.XLS'!$I$1127</f>
        <v>#DIV/0!</v>
      </c>
      <c r="D1583" s="138" t="e">
        <f>(D1468+D1469)/D1578</f>
        <v>#DIV/0!</v>
      </c>
      <c r="E1583" s="327"/>
    </row>
    <row r="1584" spans="2:11">
      <c r="B1584" s="85" t="s">
        <v>245</v>
      </c>
      <c r="C1584" s="138" t="e">
        <f>'MALT3-2015A.XLS'!$J$1127</f>
        <v>#DIV/0!</v>
      </c>
      <c r="D1584" s="138" t="e">
        <f>D1470/D1579</f>
        <v>#DIV/0!</v>
      </c>
      <c r="E1584" s="327"/>
    </row>
    <row r="1585" spans="1:7">
      <c r="B1585" s="118" t="s">
        <v>957</v>
      </c>
      <c r="C1585" s="139" t="e">
        <f>'MALT3-2015A.XLS'!$K$1127</f>
        <v>#DIV/0!</v>
      </c>
      <c r="D1585" s="139" t="e">
        <f>D1473/D1580</f>
        <v>#DIV/0!</v>
      </c>
      <c r="E1585" s="327"/>
    </row>
    <row r="1586" spans="1:7">
      <c r="E1586" s="327"/>
    </row>
    <row r="1587" spans="1:7">
      <c r="B1587" s="67" t="s">
        <v>61</v>
      </c>
    </row>
    <row r="1588" spans="1:7" s="71" customFormat="1">
      <c r="A1588" s="7"/>
      <c r="B1588" s="89" t="s">
        <v>62</v>
      </c>
      <c r="C1588" s="72"/>
      <c r="D1588" s="72"/>
      <c r="G1588" s="328"/>
    </row>
    <row r="1589" spans="1:7">
      <c r="A1589" s="71"/>
      <c r="B1589" s="85" t="s">
        <v>1072</v>
      </c>
      <c r="C1589" s="46">
        <f>'MALT3-2015A.XLS'!$J$1136</f>
        <v>0</v>
      </c>
      <c r="D1589" s="46">
        <f>'MALT3-2015A.XLS'!$J$1136</f>
        <v>0</v>
      </c>
    </row>
    <row r="1590" spans="1:7">
      <c r="B1590" s="85" t="s">
        <v>1073</v>
      </c>
      <c r="C1590" s="46">
        <f>'MALT3-2015A.XLS'!$J$1137</f>
        <v>0</v>
      </c>
      <c r="D1590" s="46">
        <f>'MALT3-2015A.XLS'!$J$1137</f>
        <v>0</v>
      </c>
    </row>
    <row r="1591" spans="1:7">
      <c r="B1591" s="85" t="s">
        <v>1074</v>
      </c>
      <c r="C1591" s="46">
        <f>'MALT3-2015A.XLS'!$J$1138</f>
        <v>0</v>
      </c>
      <c r="D1591" s="46">
        <f>'MALT3-2015A.XLS'!$J$1138</f>
        <v>0</v>
      </c>
    </row>
    <row r="1592" spans="1:7">
      <c r="B1592" s="85" t="s">
        <v>1075</v>
      </c>
      <c r="C1592" s="46">
        <f>'MALT3-2015A.XLS'!$J$1139</f>
        <v>0</v>
      </c>
      <c r="D1592" s="46">
        <f>'MALT3-2015A.XLS'!$J$1139</f>
        <v>0</v>
      </c>
    </row>
    <row r="1593" spans="1:7">
      <c r="B1593" s="87" t="s">
        <v>63</v>
      </c>
    </row>
    <row r="1594" spans="1:7">
      <c r="A1594" s="7" t="s">
        <v>402</v>
      </c>
      <c r="B1594" s="1331" t="s">
        <v>1442</v>
      </c>
      <c r="C1594" s="171">
        <f>'MALT3-2015A.XLS'!$J$1150</f>
        <v>0</v>
      </c>
      <c r="D1594" s="171">
        <f>'MALT3-2015A.XLS'!$J$1150</f>
        <v>0</v>
      </c>
    </row>
    <row r="1595" spans="1:7">
      <c r="A1595" s="7" t="s">
        <v>402</v>
      </c>
      <c r="B1595" s="1331" t="s">
        <v>440</v>
      </c>
      <c r="C1595" s="46" t="str">
        <f>'MALT3-2015A.XLS'!$J$1151</f>
        <v>00/00</v>
      </c>
      <c r="D1595" s="46" t="str">
        <f>'MALT3-2015A.XLS'!$J$1151</f>
        <v>00/00</v>
      </c>
    </row>
    <row r="1596" spans="1:7">
      <c r="A1596" s="7" t="s">
        <v>402</v>
      </c>
      <c r="B1596" s="1331" t="s">
        <v>1443</v>
      </c>
      <c r="C1596" s="46">
        <f>'MALT3-2015A.XLS'!J1152</f>
        <v>0</v>
      </c>
      <c r="D1596" s="46">
        <f>'MALT3-2015A.XLS'!$J$1152</f>
        <v>0</v>
      </c>
    </row>
    <row r="1597" spans="1:7">
      <c r="A1597" s="7" t="s">
        <v>402</v>
      </c>
      <c r="B1597" s="1331" t="s">
        <v>440</v>
      </c>
      <c r="C1597" s="65" t="str">
        <f>'MALT3-2015A.XLS'!J1153</f>
        <v>00/00</v>
      </c>
      <c r="D1597" s="65" t="str">
        <f>'MALT3-2015A.XLS'!J1153</f>
        <v>00/00</v>
      </c>
    </row>
    <row r="1598" spans="1:7">
      <c r="A1598" s="7" t="s">
        <v>402</v>
      </c>
      <c r="B1598" s="87" t="s">
        <v>291</v>
      </c>
    </row>
    <row r="1599" spans="1:7">
      <c r="A1599" s="7" t="s">
        <v>402</v>
      </c>
      <c r="B1599" s="85" t="s">
        <v>303</v>
      </c>
      <c r="C1599" s="157">
        <f>'MALT3-2015A.XLS'!$J$1161</f>
        <v>0</v>
      </c>
      <c r="D1599" s="157">
        <f>'MALT3-2015A.XLS'!$J$1161</f>
        <v>0</v>
      </c>
      <c r="E1599" s="71"/>
    </row>
    <row r="1600" spans="1:7">
      <c r="A1600" s="7" t="s">
        <v>402</v>
      </c>
      <c r="B1600" s="85" t="s">
        <v>435</v>
      </c>
      <c r="C1600" s="157">
        <f>'MALT3-2015A.XLS'!$J$1162</f>
        <v>0</v>
      </c>
      <c r="D1600" s="157">
        <f>'MALT3-2015A.XLS'!$J$1162</f>
        <v>0</v>
      </c>
      <c r="E1600" s="71"/>
    </row>
    <row r="1601" spans="1:4">
      <c r="A1601" s="7" t="s">
        <v>402</v>
      </c>
      <c r="B1601" s="68"/>
      <c r="C1601" s="65"/>
      <c r="D1601" s="65"/>
    </row>
    <row r="1602" spans="1:4">
      <c r="B1602" s="68"/>
      <c r="C1602" s="65"/>
      <c r="D1602" s="65"/>
    </row>
    <row r="1603" spans="1:4" ht="25.5">
      <c r="B1603" s="73" t="s">
        <v>39</v>
      </c>
      <c r="C1603" s="65"/>
      <c r="D1603" s="157"/>
    </row>
    <row r="1604" spans="1:4">
      <c r="B1604" s="87" t="s">
        <v>202</v>
      </c>
      <c r="C1604" s="65"/>
      <c r="D1604" s="157"/>
    </row>
    <row r="1605" spans="1:4">
      <c r="B1605" s="85" t="s">
        <v>487</v>
      </c>
      <c r="C1605" s="157">
        <f>'MALT3-2015A.XLS'!$G$1170</f>
        <v>0</v>
      </c>
      <c r="D1605" s="157">
        <f>'MALT3-2015A.XLS'!$G$1170</f>
        <v>0</v>
      </c>
    </row>
    <row r="1606" spans="1:4">
      <c r="B1606" s="85" t="s">
        <v>488</v>
      </c>
      <c r="C1606" s="157">
        <f>'MALT3-2015A.XLS'!$G$1171</f>
        <v>0</v>
      </c>
      <c r="D1606" s="157">
        <f>'MALT3-2015A.XLS'!$G$1171</f>
        <v>0</v>
      </c>
    </row>
    <row r="1607" spans="1:4">
      <c r="B1607" s="85" t="s">
        <v>489</v>
      </c>
      <c r="C1607" s="157">
        <f>'MALT3-2015A.XLS'!$G$1172</f>
        <v>0</v>
      </c>
      <c r="D1607" s="157">
        <f>'MALT3-2015A.XLS'!$G$1172</f>
        <v>0</v>
      </c>
    </row>
    <row r="1608" spans="1:4">
      <c r="B1608" s="85" t="s">
        <v>490</v>
      </c>
      <c r="C1608" s="157">
        <f>'MALT3-2015A.XLS'!$G$1173</f>
        <v>0</v>
      </c>
      <c r="D1608" s="157">
        <f>'MALT3-2015A.XLS'!$G$1173</f>
        <v>0</v>
      </c>
    </row>
    <row r="1609" spans="1:4">
      <c r="B1609" s="85" t="s">
        <v>491</v>
      </c>
      <c r="C1609" s="157">
        <f>'MALT3-2015A.XLS'!$G$1174</f>
        <v>0</v>
      </c>
      <c r="D1609" s="157">
        <f>'MALT3-2015A.XLS'!$G$1174</f>
        <v>0</v>
      </c>
    </row>
    <row r="1610" spans="1:4">
      <c r="B1610" s="87" t="s">
        <v>493</v>
      </c>
      <c r="C1610" s="157"/>
      <c r="D1610" s="157"/>
    </row>
    <row r="1611" spans="1:4">
      <c r="B1611" s="85" t="s">
        <v>487</v>
      </c>
      <c r="C1611" s="157">
        <f>'MALT3-2015A.XLS'!$H$1170</f>
        <v>0</v>
      </c>
      <c r="D1611" s="157">
        <f>'MALT3-2015A.XLS'!$H$1170</f>
        <v>0</v>
      </c>
    </row>
    <row r="1612" spans="1:4">
      <c r="B1612" s="85" t="s">
        <v>488</v>
      </c>
      <c r="C1612" s="157">
        <f>'MALT3-2015A.XLS'!$H$1171</f>
        <v>0</v>
      </c>
      <c r="D1612" s="157">
        <f>'MALT3-2015A.XLS'!$H$1171</f>
        <v>0</v>
      </c>
    </row>
    <row r="1613" spans="1:4">
      <c r="B1613" s="85" t="s">
        <v>489</v>
      </c>
      <c r="C1613" s="157">
        <f>'MALT3-2015A.XLS'!$H$1172</f>
        <v>0</v>
      </c>
      <c r="D1613" s="157">
        <f>'MALT3-2015A.XLS'!$H$1172</f>
        <v>0</v>
      </c>
    </row>
    <row r="1614" spans="1:4">
      <c r="B1614" s="85" t="s">
        <v>490</v>
      </c>
      <c r="C1614" s="157">
        <f>'MALT3-2015A.XLS'!$H$1173</f>
        <v>0</v>
      </c>
      <c r="D1614" s="157">
        <f>'MALT3-2015A.XLS'!$H$1173</f>
        <v>0</v>
      </c>
    </row>
    <row r="1615" spans="1:4">
      <c r="B1615" s="85" t="s">
        <v>491</v>
      </c>
      <c r="C1615" s="157">
        <f>'MALT3-2015A.XLS'!$H$1174</f>
        <v>0</v>
      </c>
      <c r="D1615" s="157">
        <f>'MALT3-2015A.XLS'!$H$1174</f>
        <v>0</v>
      </c>
    </row>
    <row r="1616" spans="1:4">
      <c r="B1616" s="85"/>
      <c r="C1616" s="65"/>
      <c r="D1616" s="157"/>
    </row>
    <row r="1617" spans="1:16">
      <c r="B1617" s="73" t="s">
        <v>44</v>
      </c>
    </row>
    <row r="1618" spans="1:16">
      <c r="A1618" s="7" t="s">
        <v>402</v>
      </c>
      <c r="B1618" s="85" t="s">
        <v>300</v>
      </c>
      <c r="C1618" s="46">
        <f>'MALT3-2015A.XLS'!H1195</f>
        <v>0</v>
      </c>
      <c r="D1618" s="46">
        <f>'MALT3-2015A.XLS'!$H$1195</f>
        <v>0</v>
      </c>
    </row>
    <row r="1619" spans="1:16">
      <c r="A1619" s="7" t="s">
        <v>402</v>
      </c>
      <c r="B1619" s="85" t="s">
        <v>1356</v>
      </c>
      <c r="C1619" s="46">
        <f>'MALT3-2015A.XLS'!H1196</f>
        <v>0</v>
      </c>
      <c r="D1619" s="46">
        <f>'MALT3-2015A.XLS'!$H$1196</f>
        <v>0</v>
      </c>
    </row>
    <row r="1620" spans="1:16">
      <c r="A1620" s="7" t="s">
        <v>402</v>
      </c>
      <c r="P1620" s="7" t="s">
        <v>1444</v>
      </c>
    </row>
    <row r="1621" spans="1:16" ht="37.5" customHeight="1">
      <c r="B1621" s="75" t="s">
        <v>45</v>
      </c>
    </row>
    <row r="1622" spans="1:16">
      <c r="B1622" s="104" t="s">
        <v>292</v>
      </c>
      <c r="C1622" s="46" t="s">
        <v>10</v>
      </c>
      <c r="D1622" s="46" t="s">
        <v>10</v>
      </c>
    </row>
    <row r="1623" spans="1:16">
      <c r="B1623" s="113" t="s">
        <v>615</v>
      </c>
      <c r="C1623" s="46" t="str">
        <f>'MALT3-2015A.XLS'!$C$1203</f>
        <v>xxx</v>
      </c>
      <c r="D1623" s="46" t="str">
        <f>'MALT3-2015A.XLS'!$C$1203</f>
        <v>xxx</v>
      </c>
    </row>
    <row r="1624" spans="1:16">
      <c r="B1624" s="85" t="s">
        <v>694</v>
      </c>
      <c r="C1624" s="46">
        <f>'MALT3-2015A.XLS'!$C$1204</f>
        <v>0</v>
      </c>
      <c r="D1624" s="46">
        <f>'MALT3-2015A.XLS'!$C$1204</f>
        <v>0</v>
      </c>
    </row>
    <row r="1625" spans="1:16">
      <c r="B1625" s="85" t="s">
        <v>675</v>
      </c>
      <c r="C1625" s="46">
        <f>'MALT3-2015A.XLS'!$C$1205</f>
        <v>0</v>
      </c>
      <c r="D1625" s="46">
        <f>'MALT3-2015A.XLS'!$C$1205</f>
        <v>0</v>
      </c>
    </row>
    <row r="1626" spans="1:16">
      <c r="B1626" s="85" t="s">
        <v>269</v>
      </c>
      <c r="C1626" s="46">
        <f>'MALT3-2015A.XLS'!$C$1206</f>
        <v>0</v>
      </c>
      <c r="D1626" s="46">
        <f>'MALT3-2015A.XLS'!$C$1206</f>
        <v>0</v>
      </c>
    </row>
    <row r="1627" spans="1:16">
      <c r="B1627" s="85" t="s">
        <v>695</v>
      </c>
      <c r="C1627" s="46">
        <f>'MALT3-2015A.XLS'!$C$1207</f>
        <v>0</v>
      </c>
      <c r="D1627" s="46">
        <f>'MALT3-2015A.XLS'!$C$1207</f>
        <v>0</v>
      </c>
    </row>
    <row r="1628" spans="1:16">
      <c r="B1628" s="86" t="s">
        <v>1101</v>
      </c>
      <c r="C1628" s="78">
        <f>'MALT3-2015A.XLS'!$C$1208</f>
        <v>0</v>
      </c>
      <c r="D1628" s="78">
        <f>'MALT3-2015A.XLS'!$C$1208</f>
        <v>0</v>
      </c>
    </row>
    <row r="1629" spans="1:16">
      <c r="B1629" s="113" t="s">
        <v>841</v>
      </c>
      <c r="C1629" s="46" t="str">
        <f>'MALT3-2015A.XLS'!$C$1209</f>
        <v>xxx</v>
      </c>
      <c r="D1629" s="46" t="str">
        <f>'MALT3-2015A.XLS'!$C$1209</f>
        <v>xxx</v>
      </c>
    </row>
    <row r="1630" spans="1:16">
      <c r="B1630" s="85" t="s">
        <v>694</v>
      </c>
      <c r="C1630" s="46">
        <f>'MALT3-2015A.XLS'!$C$1210</f>
        <v>0</v>
      </c>
      <c r="D1630" s="46">
        <f>'MALT3-2015A.XLS'!$C$1210</f>
        <v>0</v>
      </c>
    </row>
    <row r="1631" spans="1:16">
      <c r="B1631" s="85" t="s">
        <v>675</v>
      </c>
      <c r="C1631" s="46">
        <f>'MALT3-2015A.XLS'!$C$1211</f>
        <v>0</v>
      </c>
      <c r="D1631" s="46">
        <f>'MALT3-2015A.XLS'!$C$1211</f>
        <v>0</v>
      </c>
    </row>
    <row r="1632" spans="1:16">
      <c r="B1632" s="85" t="s">
        <v>269</v>
      </c>
      <c r="C1632" s="46">
        <f>'MALT3-2015A.XLS'!$C$1212</f>
        <v>0</v>
      </c>
      <c r="D1632" s="46">
        <f>'MALT3-2015A.XLS'!$C$1212</f>
        <v>0</v>
      </c>
    </row>
    <row r="1633" spans="2:4">
      <c r="B1633" s="85" t="s">
        <v>695</v>
      </c>
      <c r="C1633" s="46">
        <f>'MALT3-2015A.XLS'!$C$1213</f>
        <v>0</v>
      </c>
      <c r="D1633" s="46">
        <f>'MALT3-2015A.XLS'!$C$1213</f>
        <v>0</v>
      </c>
    </row>
    <row r="1634" spans="2:4">
      <c r="B1634" s="122" t="s">
        <v>1100</v>
      </c>
      <c r="C1634" s="123">
        <f>'MALT3-2015A.XLS'!$C$1214</f>
        <v>0</v>
      </c>
      <c r="D1634" s="123">
        <f>'MALT3-2015A.XLS'!$C$1214</f>
        <v>0</v>
      </c>
    </row>
    <row r="1635" spans="2:4">
      <c r="B1635" s="124" t="s">
        <v>1016</v>
      </c>
      <c r="C1635" s="125">
        <f>'MALT3-2015A.XLS'!$C$1215</f>
        <v>0</v>
      </c>
      <c r="D1635" s="125">
        <f>'MALT3-2015A.XLS'!$C$1215</f>
        <v>0</v>
      </c>
    </row>
    <row r="1636" spans="2:4">
      <c r="B1636" s="153" t="s">
        <v>451</v>
      </c>
      <c r="C1636" s="46" t="str">
        <f>'MALT3-2015A.XLS'!$C$1216</f>
        <v>xxx</v>
      </c>
      <c r="D1636" s="46" t="str">
        <f>'MALT3-2015A.XLS'!$C$1216</f>
        <v>xxx</v>
      </c>
    </row>
    <row r="1637" spans="2:4">
      <c r="B1637" s="104" t="s">
        <v>293</v>
      </c>
      <c r="C1637" s="46" t="s">
        <v>10</v>
      </c>
      <c r="D1637" s="46" t="s">
        <v>10</v>
      </c>
    </row>
    <row r="1638" spans="2:4">
      <c r="B1638" s="113" t="s">
        <v>615</v>
      </c>
      <c r="C1638" s="46" t="str">
        <f>'MALT3-2015A.XLS'!$D$1203</f>
        <v>xxx</v>
      </c>
      <c r="D1638" s="46" t="str">
        <f>'MALT3-2015A.XLS'!$D$1203</f>
        <v>xxx</v>
      </c>
    </row>
    <row r="1639" spans="2:4">
      <c r="B1639" s="85" t="s">
        <v>694</v>
      </c>
      <c r="C1639" s="46">
        <f>'MALT3-2015A.XLS'!$D$1204</f>
        <v>0</v>
      </c>
      <c r="D1639" s="46">
        <f>'MALT3-2015A.XLS'!$D$1204</f>
        <v>0</v>
      </c>
    </row>
    <row r="1640" spans="2:4">
      <c r="B1640" s="85" t="s">
        <v>675</v>
      </c>
      <c r="C1640" s="46">
        <f>'MALT3-2015A.XLS'!$D$1205</f>
        <v>0</v>
      </c>
      <c r="D1640" s="46">
        <f>'MALT3-2015A.XLS'!$D$1205</f>
        <v>0</v>
      </c>
    </row>
    <row r="1641" spans="2:4">
      <c r="B1641" s="85" t="s">
        <v>269</v>
      </c>
      <c r="C1641" s="46">
        <f>'MALT3-2015A.XLS'!$D$1206</f>
        <v>0</v>
      </c>
      <c r="D1641" s="46">
        <f>'MALT3-2015A.XLS'!$D$1206</f>
        <v>0</v>
      </c>
    </row>
    <row r="1642" spans="2:4">
      <c r="B1642" s="85" t="s">
        <v>695</v>
      </c>
      <c r="C1642" s="46">
        <f>'MALT3-2015A.XLS'!$D$1207</f>
        <v>0</v>
      </c>
      <c r="D1642" s="46">
        <f>'MALT3-2015A.XLS'!$D$1207</f>
        <v>0</v>
      </c>
    </row>
    <row r="1643" spans="2:4">
      <c r="B1643" s="86" t="s">
        <v>1101</v>
      </c>
      <c r="C1643" s="78">
        <f>'MALT3-2015A.XLS'!$D$1208</f>
        <v>0</v>
      </c>
      <c r="D1643" s="78">
        <f>'MALT3-2015A.XLS'!$D$1208</f>
        <v>0</v>
      </c>
    </row>
    <row r="1644" spans="2:4">
      <c r="B1644" s="113" t="s">
        <v>841</v>
      </c>
      <c r="C1644" s="46" t="str">
        <f>'MALT3-2015A.XLS'!$D$1209</f>
        <v>xxx</v>
      </c>
      <c r="D1644" s="46" t="str">
        <f>'MALT3-2015A.XLS'!$D$1209</f>
        <v>xxx</v>
      </c>
    </row>
    <row r="1645" spans="2:4">
      <c r="B1645" s="85" t="s">
        <v>694</v>
      </c>
      <c r="C1645" s="46">
        <f>'MALT3-2015A.XLS'!$D$1210</f>
        <v>0</v>
      </c>
      <c r="D1645" s="46">
        <f>'MALT3-2015A.XLS'!$D$1210</f>
        <v>0</v>
      </c>
    </row>
    <row r="1646" spans="2:4">
      <c r="B1646" s="85" t="s">
        <v>675</v>
      </c>
      <c r="C1646" s="46">
        <f>'MALT3-2015A.XLS'!$D$1211</f>
        <v>0</v>
      </c>
      <c r="D1646" s="46">
        <f>'MALT3-2015A.XLS'!$D$1211</f>
        <v>0</v>
      </c>
    </row>
    <row r="1647" spans="2:4">
      <c r="B1647" s="85" t="s">
        <v>269</v>
      </c>
      <c r="C1647" s="46">
        <f>'MALT3-2015A.XLS'!$D$1212</f>
        <v>0</v>
      </c>
      <c r="D1647" s="46">
        <f>'MALT3-2015A.XLS'!$D$1212</f>
        <v>0</v>
      </c>
    </row>
    <row r="1648" spans="2:4">
      <c r="B1648" s="85" t="s">
        <v>695</v>
      </c>
      <c r="C1648" s="46">
        <f>'MALT3-2015A.XLS'!$D$1213</f>
        <v>0</v>
      </c>
      <c r="D1648" s="46">
        <f>'MALT3-2015A.XLS'!$D$1213</f>
        <v>0</v>
      </c>
    </row>
    <row r="1649" spans="2:4">
      <c r="B1649" s="122" t="s">
        <v>1100</v>
      </c>
      <c r="C1649" s="123">
        <f>'MALT3-2015A.XLS'!$D$1214</f>
        <v>0</v>
      </c>
      <c r="D1649" s="123">
        <f>'MALT3-2015A.XLS'!$D$1214</f>
        <v>0</v>
      </c>
    </row>
    <row r="1650" spans="2:4">
      <c r="B1650" s="124" t="s">
        <v>1016</v>
      </c>
      <c r="C1650" s="125">
        <f>'MALT3-2015A.XLS'!$D$1215</f>
        <v>0</v>
      </c>
      <c r="D1650" s="125">
        <f>'MALT3-2015A.XLS'!$D$1215</f>
        <v>0</v>
      </c>
    </row>
    <row r="1651" spans="2:4">
      <c r="B1651" s="153" t="s">
        <v>451</v>
      </c>
      <c r="C1651" s="46">
        <f>'MALT3-2015A.XLS'!$D$1216</f>
        <v>0</v>
      </c>
      <c r="D1651" s="46">
        <f>'MALT3-2015A.XLS'!$D$1216</f>
        <v>0</v>
      </c>
    </row>
    <row r="1652" spans="2:4">
      <c r="B1652" s="104" t="s">
        <v>254</v>
      </c>
      <c r="C1652" s="46" t="s">
        <v>10</v>
      </c>
      <c r="D1652" s="46" t="s">
        <v>10</v>
      </c>
    </row>
    <row r="1653" spans="2:4">
      <c r="B1653" s="113" t="s">
        <v>615</v>
      </c>
      <c r="C1653" s="46" t="str">
        <f>'MALT3-2015A.XLS'!$E$1203</f>
        <v>xxx</v>
      </c>
      <c r="D1653" s="46" t="str">
        <f>'MALT3-2015A.XLS'!$E$1203</f>
        <v>xxx</v>
      </c>
    </row>
    <row r="1654" spans="2:4">
      <c r="B1654" s="85" t="s">
        <v>694</v>
      </c>
      <c r="C1654" s="46">
        <f>'MALT3-2015A.XLS'!$E$1204</f>
        <v>0</v>
      </c>
      <c r="D1654" s="46">
        <f>'MALT3-2015A.XLS'!$E$1204</f>
        <v>0</v>
      </c>
    </row>
    <row r="1655" spans="2:4">
      <c r="B1655" s="85" t="s">
        <v>675</v>
      </c>
      <c r="C1655" s="46">
        <f>'MALT3-2015A.XLS'!$E$1205</f>
        <v>0</v>
      </c>
      <c r="D1655" s="46">
        <f>'MALT3-2015A.XLS'!$E$1205</f>
        <v>0</v>
      </c>
    </row>
    <row r="1656" spans="2:4">
      <c r="B1656" s="85" t="s">
        <v>269</v>
      </c>
      <c r="C1656" s="46">
        <f>'MALT3-2015A.XLS'!$E$1206</f>
        <v>0</v>
      </c>
      <c r="D1656" s="46">
        <f>'MALT3-2015A.XLS'!$E$1206</f>
        <v>0</v>
      </c>
    </row>
    <row r="1657" spans="2:4">
      <c r="B1657" s="85" t="s">
        <v>695</v>
      </c>
      <c r="C1657" s="46">
        <f>'MALT3-2015A.XLS'!$E$1207</f>
        <v>0</v>
      </c>
      <c r="D1657" s="46">
        <f>'MALT3-2015A.XLS'!$E$1207</f>
        <v>0</v>
      </c>
    </row>
    <row r="1658" spans="2:4">
      <c r="B1658" s="86" t="s">
        <v>1101</v>
      </c>
      <c r="C1658" s="78">
        <f>'MALT3-2015A.XLS'!$E$1208</f>
        <v>0</v>
      </c>
      <c r="D1658" s="78">
        <f>'MALT3-2015A.XLS'!$E$1208</f>
        <v>0</v>
      </c>
    </row>
    <row r="1659" spans="2:4">
      <c r="B1659" s="113" t="s">
        <v>841</v>
      </c>
      <c r="C1659" s="46" t="str">
        <f>'MALT3-2015A.XLS'!$E$1209</f>
        <v>xxx</v>
      </c>
      <c r="D1659" s="46" t="str">
        <f>'MALT3-2015A.XLS'!$E$1209</f>
        <v>xxx</v>
      </c>
    </row>
    <row r="1660" spans="2:4">
      <c r="B1660" s="85" t="s">
        <v>694</v>
      </c>
      <c r="C1660" s="46">
        <f>'MALT3-2015A.XLS'!$E$1210</f>
        <v>0</v>
      </c>
      <c r="D1660" s="46">
        <f>'MALT3-2015A.XLS'!$E$1210</f>
        <v>0</v>
      </c>
    </row>
    <row r="1661" spans="2:4">
      <c r="B1661" s="85" t="s">
        <v>675</v>
      </c>
      <c r="C1661" s="46">
        <f>'MALT3-2015A.XLS'!$E$1211</f>
        <v>0</v>
      </c>
      <c r="D1661" s="46">
        <f>'MALT3-2015A.XLS'!$E$1211</f>
        <v>0</v>
      </c>
    </row>
    <row r="1662" spans="2:4">
      <c r="B1662" s="85" t="s">
        <v>269</v>
      </c>
      <c r="C1662" s="46">
        <f>'MALT3-2015A.XLS'!$E$1212</f>
        <v>0</v>
      </c>
      <c r="D1662" s="46">
        <f>'MALT3-2015A.XLS'!$E$1212</f>
        <v>0</v>
      </c>
    </row>
    <row r="1663" spans="2:4">
      <c r="B1663" s="85" t="s">
        <v>695</v>
      </c>
      <c r="C1663" s="46">
        <f>'MALT3-2015A.XLS'!$E$1213</f>
        <v>0</v>
      </c>
      <c r="D1663" s="46">
        <f>'MALT3-2015A.XLS'!$E$1213</f>
        <v>0</v>
      </c>
    </row>
    <row r="1664" spans="2:4">
      <c r="B1664" s="122" t="s">
        <v>1100</v>
      </c>
      <c r="C1664" s="123">
        <f>'MALT3-2015A.XLS'!$E$1214</f>
        <v>0</v>
      </c>
      <c r="D1664" s="123">
        <f>'MALT3-2015A.XLS'!$E$1214</f>
        <v>0</v>
      </c>
    </row>
    <row r="1665" spans="2:4">
      <c r="B1665" s="124" t="s">
        <v>1016</v>
      </c>
      <c r="C1665" s="125">
        <f>'MALT3-2015A.XLS'!$E$1215</f>
        <v>0</v>
      </c>
      <c r="D1665" s="125">
        <f>'MALT3-2015A.XLS'!$E$1215</f>
        <v>0</v>
      </c>
    </row>
    <row r="1666" spans="2:4">
      <c r="B1666" s="153" t="s">
        <v>451</v>
      </c>
      <c r="C1666" s="46">
        <f>'MALT3-2015A.XLS'!$E$1216</f>
        <v>0</v>
      </c>
      <c r="D1666" s="46">
        <f>'MALT3-2015A.XLS'!$E$1216</f>
        <v>0</v>
      </c>
    </row>
    <row r="1667" spans="2:4">
      <c r="B1667" s="104" t="s">
        <v>255</v>
      </c>
      <c r="C1667" s="46" t="s">
        <v>10</v>
      </c>
      <c r="D1667" s="46" t="s">
        <v>10</v>
      </c>
    </row>
    <row r="1668" spans="2:4">
      <c r="B1668" s="113" t="s">
        <v>615</v>
      </c>
      <c r="C1668" s="46" t="str">
        <f>'MALT3-2015A.XLS'!$F$1203</f>
        <v>xxx</v>
      </c>
      <c r="D1668" s="46" t="str">
        <f>'MALT3-2015A.XLS'!$F$1203</f>
        <v>xxx</v>
      </c>
    </row>
    <row r="1669" spans="2:4">
      <c r="B1669" s="85" t="s">
        <v>694</v>
      </c>
      <c r="C1669" s="46">
        <f>'MALT3-2015A.XLS'!$F$1204</f>
        <v>0</v>
      </c>
      <c r="D1669" s="46">
        <f>'MALT3-2015A.XLS'!$F$1204</f>
        <v>0</v>
      </c>
    </row>
    <row r="1670" spans="2:4">
      <c r="B1670" s="85" t="s">
        <v>675</v>
      </c>
      <c r="C1670" s="46">
        <f>'MALT3-2015A.XLS'!$F$1205</f>
        <v>0</v>
      </c>
      <c r="D1670" s="46">
        <f>'MALT3-2015A.XLS'!$F$1205</f>
        <v>0</v>
      </c>
    </row>
    <row r="1671" spans="2:4">
      <c r="B1671" s="85" t="s">
        <v>269</v>
      </c>
      <c r="C1671" s="46">
        <f>'MALT3-2015A.XLS'!$F$1206</f>
        <v>0</v>
      </c>
      <c r="D1671" s="46">
        <f>'MALT3-2015A.XLS'!$F$1206</f>
        <v>0</v>
      </c>
    </row>
    <row r="1672" spans="2:4">
      <c r="B1672" s="85" t="s">
        <v>695</v>
      </c>
      <c r="C1672" s="46">
        <f>'MALT3-2015A.XLS'!$F$1207</f>
        <v>0</v>
      </c>
      <c r="D1672" s="46">
        <f>'MALT3-2015A.XLS'!$F$1207</f>
        <v>0</v>
      </c>
    </row>
    <row r="1673" spans="2:4">
      <c r="B1673" s="86" t="s">
        <v>1101</v>
      </c>
      <c r="C1673" s="78">
        <f>'MALT3-2015A.XLS'!$F$1208</f>
        <v>0</v>
      </c>
      <c r="D1673" s="78">
        <f>'MALT3-2015A.XLS'!$F$1208</f>
        <v>0</v>
      </c>
    </row>
    <row r="1674" spans="2:4">
      <c r="B1674" s="113" t="s">
        <v>841</v>
      </c>
      <c r="C1674" s="46" t="str">
        <f>'MALT3-2015A.XLS'!$F$1209</f>
        <v>xxx</v>
      </c>
      <c r="D1674" s="46" t="str">
        <f>'MALT3-2015A.XLS'!$F$1209</f>
        <v>xxx</v>
      </c>
    </row>
    <row r="1675" spans="2:4">
      <c r="B1675" s="85" t="s">
        <v>694</v>
      </c>
      <c r="C1675" s="46">
        <f>'MALT3-2015A.XLS'!$F$1210</f>
        <v>0</v>
      </c>
      <c r="D1675" s="46">
        <f>'MALT3-2015A.XLS'!$F$1210</f>
        <v>0</v>
      </c>
    </row>
    <row r="1676" spans="2:4">
      <c r="B1676" s="85" t="s">
        <v>675</v>
      </c>
      <c r="C1676" s="46">
        <f>'MALT3-2015A.XLS'!$F$1211</f>
        <v>0</v>
      </c>
      <c r="D1676" s="46">
        <f>'MALT3-2015A.XLS'!$F$1211</f>
        <v>0</v>
      </c>
    </row>
    <row r="1677" spans="2:4">
      <c r="B1677" s="85" t="s">
        <v>269</v>
      </c>
      <c r="C1677" s="46">
        <f>'MALT3-2015A.XLS'!$F$1212</f>
        <v>0</v>
      </c>
      <c r="D1677" s="46">
        <f>'MALT3-2015A.XLS'!$F$1212</f>
        <v>0</v>
      </c>
    </row>
    <row r="1678" spans="2:4">
      <c r="B1678" s="85" t="s">
        <v>695</v>
      </c>
      <c r="C1678" s="46">
        <f>'MALT3-2015A.XLS'!$F$1213</f>
        <v>0</v>
      </c>
      <c r="D1678" s="46">
        <f>'MALT3-2015A.XLS'!$F$1213</f>
        <v>0</v>
      </c>
    </row>
    <row r="1679" spans="2:4">
      <c r="B1679" s="122" t="s">
        <v>1100</v>
      </c>
      <c r="C1679" s="126">
        <f>'MALT3-2015A.XLS'!$F$1214</f>
        <v>0</v>
      </c>
      <c r="D1679" s="126">
        <f>'MALT3-2015A.XLS'!$F$1214</f>
        <v>0</v>
      </c>
    </row>
    <row r="1680" spans="2:4">
      <c r="B1680" s="124" t="s">
        <v>1016</v>
      </c>
      <c r="C1680" s="127">
        <f>'MALT3-2015A.XLS'!$F$1215</f>
        <v>0</v>
      </c>
      <c r="D1680" s="127">
        <f>'MALT3-2015A.XLS'!$F$1215</f>
        <v>0</v>
      </c>
    </row>
    <row r="1681" spans="2:4">
      <c r="B1681" s="153" t="s">
        <v>451</v>
      </c>
      <c r="C1681" s="46">
        <f>'MALT3-2015A.XLS'!$F$1216</f>
        <v>0</v>
      </c>
      <c r="D1681" s="46">
        <f>'MALT3-2015A.XLS'!$F$1216</f>
        <v>0</v>
      </c>
    </row>
    <row r="1682" spans="2:4">
      <c r="B1682" s="104" t="s">
        <v>256</v>
      </c>
      <c r="C1682" s="46" t="s">
        <v>10</v>
      </c>
      <c r="D1682" s="46" t="s">
        <v>10</v>
      </c>
    </row>
    <row r="1683" spans="2:4">
      <c r="B1683" s="113" t="s">
        <v>615</v>
      </c>
      <c r="C1683" s="46" t="str">
        <f>'MALT3-2015A.XLS'!$G$1203</f>
        <v>xxx</v>
      </c>
      <c r="D1683" s="46" t="str">
        <f>'MALT3-2015A.XLS'!$G$1203</f>
        <v>xxx</v>
      </c>
    </row>
    <row r="1684" spans="2:4">
      <c r="B1684" s="85" t="s">
        <v>694</v>
      </c>
      <c r="C1684" s="46">
        <f>'MALT3-2015A.XLS'!$G$1204</f>
        <v>0</v>
      </c>
      <c r="D1684" s="46">
        <f>'MALT3-2015A.XLS'!$G$1204</f>
        <v>0</v>
      </c>
    </row>
    <row r="1685" spans="2:4">
      <c r="B1685" s="85" t="s">
        <v>675</v>
      </c>
      <c r="C1685" s="46">
        <f>'MALT3-2015A.XLS'!$G$1205</f>
        <v>0</v>
      </c>
      <c r="D1685" s="46">
        <f>'MALT3-2015A.XLS'!$G$1205</f>
        <v>0</v>
      </c>
    </row>
    <row r="1686" spans="2:4">
      <c r="B1686" s="85" t="s">
        <v>269</v>
      </c>
      <c r="C1686" s="46">
        <f>'MALT3-2015A.XLS'!$G$1206</f>
        <v>0</v>
      </c>
      <c r="D1686" s="46">
        <f>'MALT3-2015A.XLS'!$G$1206</f>
        <v>0</v>
      </c>
    </row>
    <row r="1687" spans="2:4">
      <c r="B1687" s="85" t="s">
        <v>695</v>
      </c>
      <c r="C1687" s="46">
        <f>'MALT3-2015A.XLS'!$G$1207</f>
        <v>0</v>
      </c>
      <c r="D1687" s="46">
        <f>'MALT3-2015A.XLS'!$G$1207</f>
        <v>0</v>
      </c>
    </row>
    <row r="1688" spans="2:4">
      <c r="B1688" s="86" t="s">
        <v>1101</v>
      </c>
      <c r="C1688" s="78">
        <f>'MALT3-2015A.XLS'!$G$1208</f>
        <v>0</v>
      </c>
      <c r="D1688" s="78">
        <f>'MALT3-2015A.XLS'!$G$1208</f>
        <v>0</v>
      </c>
    </row>
    <row r="1689" spans="2:4">
      <c r="B1689" s="113" t="s">
        <v>841</v>
      </c>
      <c r="C1689" s="46" t="str">
        <f>'MALT3-2015A.XLS'!$G$1209</f>
        <v>xxx</v>
      </c>
      <c r="D1689" s="46" t="str">
        <f>'MALT3-2015A.XLS'!$G$1209</f>
        <v>xxx</v>
      </c>
    </row>
    <row r="1690" spans="2:4">
      <c r="B1690" s="85" t="s">
        <v>694</v>
      </c>
      <c r="C1690" s="46">
        <f>'MALT3-2015A.XLS'!$G$1210</f>
        <v>0</v>
      </c>
      <c r="D1690" s="46">
        <f>'MALT3-2015A.XLS'!$G$1210</f>
        <v>0</v>
      </c>
    </row>
    <row r="1691" spans="2:4">
      <c r="B1691" s="85" t="s">
        <v>675</v>
      </c>
      <c r="C1691" s="46">
        <f>'MALT3-2015A.XLS'!$G$1211</f>
        <v>0</v>
      </c>
      <c r="D1691" s="46">
        <f>'MALT3-2015A.XLS'!$G$1211</f>
        <v>0</v>
      </c>
    </row>
    <row r="1692" spans="2:4">
      <c r="B1692" s="85" t="s">
        <v>269</v>
      </c>
      <c r="C1692" s="46">
        <f>'MALT3-2015A.XLS'!$G$1212</f>
        <v>0</v>
      </c>
      <c r="D1692" s="46">
        <f>'MALT3-2015A.XLS'!$G$1212</f>
        <v>0</v>
      </c>
    </row>
    <row r="1693" spans="2:4">
      <c r="B1693" s="85" t="s">
        <v>695</v>
      </c>
      <c r="C1693" s="46">
        <f>'MALT3-2015A.XLS'!$G$1213</f>
        <v>0</v>
      </c>
      <c r="D1693" s="46">
        <f>'MALT3-2015A.XLS'!$G$1213</f>
        <v>0</v>
      </c>
    </row>
    <row r="1694" spans="2:4">
      <c r="B1694" s="122" t="s">
        <v>1100</v>
      </c>
      <c r="C1694" s="123">
        <f>'MALT3-2015A.XLS'!$G$1214</f>
        <v>0</v>
      </c>
      <c r="D1694" s="123">
        <f>'MALT3-2015A.XLS'!$G$1214</f>
        <v>0</v>
      </c>
    </row>
    <row r="1695" spans="2:4">
      <c r="B1695" s="124" t="s">
        <v>1016</v>
      </c>
      <c r="C1695" s="125">
        <f>'MALT3-2015A.XLS'!$G$1215</f>
        <v>0</v>
      </c>
      <c r="D1695" s="125">
        <f>'MALT3-2015A.XLS'!$G$1215</f>
        <v>0</v>
      </c>
    </row>
    <row r="1696" spans="2:4">
      <c r="B1696" s="153" t="s">
        <v>451</v>
      </c>
      <c r="C1696" s="46">
        <f>'MALT3-2015A.XLS'!$G$1216</f>
        <v>0</v>
      </c>
      <c r="D1696" s="46">
        <f>'MALT3-2015A.XLS'!$G$1216</f>
        <v>0</v>
      </c>
    </row>
    <row r="1697" spans="2:4">
      <c r="B1697" s="104" t="s">
        <v>257</v>
      </c>
      <c r="C1697" s="46" t="s">
        <v>10</v>
      </c>
      <c r="D1697" s="46" t="s">
        <v>10</v>
      </c>
    </row>
    <row r="1698" spans="2:4">
      <c r="B1698" s="113" t="s">
        <v>615</v>
      </c>
      <c r="C1698" s="46" t="str">
        <f>'MALT3-2015A.XLS'!$H$1203</f>
        <v>xxx</v>
      </c>
      <c r="D1698" s="46" t="str">
        <f>'MALT3-2015A.XLS'!$H$1203</f>
        <v>xxx</v>
      </c>
    </row>
    <row r="1699" spans="2:4">
      <c r="B1699" s="85" t="s">
        <v>694</v>
      </c>
      <c r="C1699" s="46">
        <f>'MALT3-2015A.XLS'!$H$1204</f>
        <v>0</v>
      </c>
      <c r="D1699" s="46">
        <f>'MALT3-2015A.XLS'!$H$1204</f>
        <v>0</v>
      </c>
    </row>
    <row r="1700" spans="2:4">
      <c r="B1700" s="85" t="s">
        <v>675</v>
      </c>
      <c r="C1700" s="46">
        <f>'MALT3-2015A.XLS'!$H$1205</f>
        <v>0</v>
      </c>
      <c r="D1700" s="46">
        <f>'MALT3-2015A.XLS'!$H$1205</f>
        <v>0</v>
      </c>
    </row>
    <row r="1701" spans="2:4">
      <c r="B1701" s="85" t="s">
        <v>269</v>
      </c>
      <c r="C1701" s="46">
        <f>'MALT3-2015A.XLS'!$H$1206</f>
        <v>0</v>
      </c>
      <c r="D1701" s="46">
        <f>'MALT3-2015A.XLS'!$H$1206</f>
        <v>0</v>
      </c>
    </row>
    <row r="1702" spans="2:4">
      <c r="B1702" s="85" t="s">
        <v>695</v>
      </c>
      <c r="C1702" s="46">
        <f>'MALT3-2015A.XLS'!$H$1207</f>
        <v>0</v>
      </c>
      <c r="D1702" s="46">
        <f>'MALT3-2015A.XLS'!$H$1207</f>
        <v>0</v>
      </c>
    </row>
    <row r="1703" spans="2:4">
      <c r="B1703" s="86" t="s">
        <v>1101</v>
      </c>
      <c r="C1703" s="78">
        <f>'MALT3-2015A.XLS'!$H$1208</f>
        <v>0</v>
      </c>
      <c r="D1703" s="78">
        <f>'MALT3-2015A.XLS'!$H$1208</f>
        <v>0</v>
      </c>
    </row>
    <row r="1704" spans="2:4">
      <c r="B1704" s="113" t="s">
        <v>841</v>
      </c>
      <c r="C1704" s="46" t="str">
        <f>'MALT3-2015A.XLS'!$H$1209</f>
        <v>xxx</v>
      </c>
      <c r="D1704" s="46" t="str">
        <f>'MALT3-2015A.XLS'!$H$1209</f>
        <v>xxx</v>
      </c>
    </row>
    <row r="1705" spans="2:4">
      <c r="B1705" s="85" t="s">
        <v>694</v>
      </c>
      <c r="C1705" s="46">
        <f>'MALT3-2015A.XLS'!$H$1210</f>
        <v>0</v>
      </c>
      <c r="D1705" s="46">
        <f>'MALT3-2015A.XLS'!$H$1210</f>
        <v>0</v>
      </c>
    </row>
    <row r="1706" spans="2:4">
      <c r="B1706" s="85" t="s">
        <v>675</v>
      </c>
      <c r="C1706" s="46">
        <f>'MALT3-2015A.XLS'!$H$1211</f>
        <v>0</v>
      </c>
      <c r="D1706" s="46">
        <f>'MALT3-2015A.XLS'!$H$1211</f>
        <v>0</v>
      </c>
    </row>
    <row r="1707" spans="2:4">
      <c r="B1707" s="85" t="s">
        <v>269</v>
      </c>
      <c r="C1707" s="46">
        <f>'MALT3-2015A.XLS'!$H$1212</f>
        <v>0</v>
      </c>
      <c r="D1707" s="46">
        <f>'MALT3-2015A.XLS'!$H$1212</f>
        <v>0</v>
      </c>
    </row>
    <row r="1708" spans="2:4">
      <c r="B1708" s="85" t="s">
        <v>695</v>
      </c>
      <c r="C1708" s="46">
        <f>'MALT3-2015A.XLS'!$H$1213</f>
        <v>0</v>
      </c>
      <c r="D1708" s="46">
        <f>'MALT3-2015A.XLS'!$H$1213</f>
        <v>0</v>
      </c>
    </row>
    <row r="1709" spans="2:4">
      <c r="B1709" s="122" t="s">
        <v>1100</v>
      </c>
      <c r="C1709" s="123">
        <f>'MALT3-2015A.XLS'!$H$1214</f>
        <v>0</v>
      </c>
      <c r="D1709" s="123">
        <f>'MALT3-2015A.XLS'!$H$1214</f>
        <v>0</v>
      </c>
    </row>
    <row r="1710" spans="2:4">
      <c r="B1710" s="124" t="s">
        <v>1016</v>
      </c>
      <c r="C1710" s="125">
        <f>'MALT3-2015A.XLS'!$H$1215</f>
        <v>0</v>
      </c>
      <c r="D1710" s="125">
        <f>'MALT3-2015A.XLS'!$H$1215</f>
        <v>0</v>
      </c>
    </row>
    <row r="1711" spans="2:4">
      <c r="B1711" s="153" t="s">
        <v>451</v>
      </c>
      <c r="C1711" s="46">
        <f>'MALT3-2015A.XLS'!$H$1216</f>
        <v>0</v>
      </c>
      <c r="D1711" s="46">
        <f>'MALT3-2015A.XLS'!$H$1216</f>
        <v>0</v>
      </c>
    </row>
    <row r="1712" spans="2:4">
      <c r="B1712" s="104" t="s">
        <v>258</v>
      </c>
      <c r="C1712" s="46" t="s">
        <v>10</v>
      </c>
      <c r="D1712" s="46" t="s">
        <v>10</v>
      </c>
    </row>
    <row r="1713" spans="2:4">
      <c r="B1713" s="113" t="s">
        <v>615</v>
      </c>
      <c r="C1713" s="46" t="str">
        <f>'MALT3-2015A.XLS'!$I$1203</f>
        <v>xxx</v>
      </c>
      <c r="D1713" s="46" t="str">
        <f>'MALT3-2015A.XLS'!$I$1203</f>
        <v>xxx</v>
      </c>
    </row>
    <row r="1714" spans="2:4">
      <c r="B1714" s="85" t="s">
        <v>694</v>
      </c>
      <c r="C1714" s="46">
        <f>'MALT3-2015A.XLS'!$I$1204</f>
        <v>0</v>
      </c>
      <c r="D1714" s="46">
        <f>'MALT3-2015A.XLS'!$I$1204</f>
        <v>0</v>
      </c>
    </row>
    <row r="1715" spans="2:4">
      <c r="B1715" s="85" t="s">
        <v>675</v>
      </c>
      <c r="C1715" s="46">
        <f>'MALT3-2015A.XLS'!$I$1205</f>
        <v>0</v>
      </c>
      <c r="D1715" s="46">
        <f>'MALT3-2015A.XLS'!$I$1205</f>
        <v>0</v>
      </c>
    </row>
    <row r="1716" spans="2:4">
      <c r="B1716" s="85" t="s">
        <v>269</v>
      </c>
      <c r="C1716" s="46">
        <f>'MALT3-2015A.XLS'!$I$1206</f>
        <v>0</v>
      </c>
      <c r="D1716" s="46">
        <f>'MALT3-2015A.XLS'!$I$1206</f>
        <v>0</v>
      </c>
    </row>
    <row r="1717" spans="2:4">
      <c r="B1717" s="85" t="s">
        <v>695</v>
      </c>
      <c r="C1717" s="46">
        <f>'MALT3-2015A.XLS'!$I$1207</f>
        <v>0</v>
      </c>
      <c r="D1717" s="46">
        <f>'MALT3-2015A.XLS'!$I$1207</f>
        <v>0</v>
      </c>
    </row>
    <row r="1718" spans="2:4">
      <c r="B1718" s="86" t="s">
        <v>1101</v>
      </c>
      <c r="C1718" s="78">
        <f>'MALT3-2015A.XLS'!$I$1208</f>
        <v>0</v>
      </c>
      <c r="D1718" s="78">
        <f>'MALT3-2015A.XLS'!$I$1208</f>
        <v>0</v>
      </c>
    </row>
    <row r="1719" spans="2:4">
      <c r="B1719" s="113" t="s">
        <v>841</v>
      </c>
      <c r="C1719" s="46" t="str">
        <f>'MALT3-2015A.XLS'!$I$1209</f>
        <v>xxx</v>
      </c>
      <c r="D1719" s="46" t="str">
        <f>'MALT3-2015A.XLS'!$I$1209</f>
        <v>xxx</v>
      </c>
    </row>
    <row r="1720" spans="2:4">
      <c r="B1720" s="85" t="s">
        <v>694</v>
      </c>
      <c r="C1720" s="46">
        <f>'MALT3-2015A.XLS'!$I$1210</f>
        <v>0</v>
      </c>
      <c r="D1720" s="46">
        <f>'MALT3-2015A.XLS'!$I$1210</f>
        <v>0</v>
      </c>
    </row>
    <row r="1721" spans="2:4">
      <c r="B1721" s="85" t="s">
        <v>675</v>
      </c>
      <c r="C1721" s="46">
        <f>'MALT3-2015A.XLS'!$I$1211</f>
        <v>0</v>
      </c>
      <c r="D1721" s="46">
        <f>'MALT3-2015A.XLS'!$I$1211</f>
        <v>0</v>
      </c>
    </row>
    <row r="1722" spans="2:4">
      <c r="B1722" s="85" t="s">
        <v>269</v>
      </c>
      <c r="C1722" s="46">
        <f>'MALT3-2015A.XLS'!$I$1212</f>
        <v>0</v>
      </c>
      <c r="D1722" s="46">
        <f>'MALT3-2015A.XLS'!$I$1212</f>
        <v>0</v>
      </c>
    </row>
    <row r="1723" spans="2:4">
      <c r="B1723" s="85" t="s">
        <v>695</v>
      </c>
      <c r="C1723" s="46">
        <f>'MALT3-2015A.XLS'!$I$1213</f>
        <v>0</v>
      </c>
      <c r="D1723" s="46">
        <f>'MALT3-2015A.XLS'!$I$1213</f>
        <v>0</v>
      </c>
    </row>
    <row r="1724" spans="2:4">
      <c r="B1724" s="122" t="s">
        <v>1100</v>
      </c>
      <c r="C1724" s="123">
        <f>'MALT3-2015A.XLS'!$I$1214</f>
        <v>0</v>
      </c>
      <c r="D1724" s="123">
        <f>'MALT3-2015A.XLS'!$I$1214</f>
        <v>0</v>
      </c>
    </row>
    <row r="1725" spans="2:4">
      <c r="B1725" s="124" t="s">
        <v>1016</v>
      </c>
      <c r="C1725" s="125">
        <f>'MALT3-2015A.XLS'!$I$1215</f>
        <v>0</v>
      </c>
      <c r="D1725" s="125">
        <f>'MALT3-2015A.XLS'!$I$1215</f>
        <v>0</v>
      </c>
    </row>
    <row r="1726" spans="2:4">
      <c r="B1726" s="153" t="s">
        <v>451</v>
      </c>
      <c r="C1726" s="46">
        <f>'MALT3-2015A.XLS'!$I$1216</f>
        <v>0</v>
      </c>
      <c r="D1726" s="46">
        <f>'MALT3-2015A.XLS'!$I$1216</f>
        <v>0</v>
      </c>
    </row>
    <row r="1727" spans="2:4">
      <c r="B1727" s="104" t="s">
        <v>1465</v>
      </c>
      <c r="C1727" s="46" t="s">
        <v>10</v>
      </c>
      <c r="D1727" s="46" t="s">
        <v>10</v>
      </c>
    </row>
    <row r="1728" spans="2:4">
      <c r="B1728" s="113" t="s">
        <v>615</v>
      </c>
      <c r="C1728" s="46" t="str">
        <f>'MALT3-2015A.XLS'!$K$1203</f>
        <v>xxx</v>
      </c>
      <c r="D1728" s="46" t="str">
        <f>'MALT3-2015A.XLS'!$K$1203</f>
        <v>xxx</v>
      </c>
    </row>
    <row r="1729" spans="2:4">
      <c r="B1729" s="85" t="s">
        <v>694</v>
      </c>
      <c r="C1729" s="46">
        <f>'MALT3-2015A.XLS'!J1204</f>
        <v>0</v>
      </c>
      <c r="D1729" s="46">
        <f>'MALT3-2015A.XLS'!J1204</f>
        <v>0</v>
      </c>
    </row>
    <row r="1730" spans="2:4">
      <c r="B1730" s="85" t="s">
        <v>675</v>
      </c>
      <c r="C1730" s="46">
        <f>'MALT3-2015A.XLS'!J1205</f>
        <v>0</v>
      </c>
      <c r="D1730" s="46">
        <f>'MALT3-2015A.XLS'!J1205</f>
        <v>0</v>
      </c>
    </row>
    <row r="1731" spans="2:4">
      <c r="B1731" s="85" t="s">
        <v>269</v>
      </c>
      <c r="C1731" s="46">
        <f>'MALT3-2015A.XLS'!J1206</f>
        <v>0</v>
      </c>
      <c r="D1731" s="46">
        <f>'MALT3-2015A.XLS'!J1206</f>
        <v>0</v>
      </c>
    </row>
    <row r="1732" spans="2:4">
      <c r="B1732" s="85" t="s">
        <v>695</v>
      </c>
      <c r="C1732" s="46">
        <f>'MALT3-2015A.XLS'!J1207</f>
        <v>0</v>
      </c>
      <c r="D1732" s="46">
        <f>'MALT3-2015A.XLS'!J1207</f>
        <v>0</v>
      </c>
    </row>
    <row r="1733" spans="2:4">
      <c r="B1733" s="86" t="s">
        <v>1101</v>
      </c>
      <c r="C1733" s="78">
        <f>'MALT3-2015A.XLS'!J1208</f>
        <v>0</v>
      </c>
      <c r="D1733" s="78">
        <f>'MALT3-2015A.XLS'!J1208</f>
        <v>0</v>
      </c>
    </row>
    <row r="1734" spans="2:4">
      <c r="B1734" s="113" t="s">
        <v>841</v>
      </c>
      <c r="C1734" s="46" t="str">
        <f>'MALT3-2015A.XLS'!J1209</f>
        <v>xxx</v>
      </c>
      <c r="D1734" s="46" t="str">
        <f>'MALT3-2015A.XLS'!J1209</f>
        <v>xxx</v>
      </c>
    </row>
    <row r="1735" spans="2:4">
      <c r="B1735" s="85" t="s">
        <v>694</v>
      </c>
      <c r="C1735" s="46">
        <f>'MALT3-2015A.XLS'!J1210</f>
        <v>0</v>
      </c>
      <c r="D1735" s="46">
        <f>'MALT3-2015A.XLS'!J1210</f>
        <v>0</v>
      </c>
    </row>
    <row r="1736" spans="2:4">
      <c r="B1736" s="85" t="s">
        <v>675</v>
      </c>
      <c r="C1736" s="46">
        <f>'MALT3-2015A.XLS'!J1211</f>
        <v>0</v>
      </c>
      <c r="D1736" s="46">
        <f>'MALT3-2015A.XLS'!J1211</f>
        <v>0</v>
      </c>
    </row>
    <row r="1737" spans="2:4">
      <c r="B1737" s="85" t="s">
        <v>269</v>
      </c>
      <c r="C1737" s="46">
        <f>'MALT3-2015A.XLS'!J1212</f>
        <v>0</v>
      </c>
      <c r="D1737" s="46">
        <f>'MALT3-2015A.XLS'!J1212</f>
        <v>0</v>
      </c>
    </row>
    <row r="1738" spans="2:4">
      <c r="B1738" s="85" t="s">
        <v>695</v>
      </c>
      <c r="C1738" s="46">
        <f>'MALT3-2015A.XLS'!J1213</f>
        <v>0</v>
      </c>
      <c r="D1738" s="46">
        <f>'MALT3-2015A.XLS'!J1213</f>
        <v>0</v>
      </c>
    </row>
    <row r="1739" spans="2:4">
      <c r="B1739" s="122" t="s">
        <v>1100</v>
      </c>
      <c r="C1739" s="123">
        <f>'MALT3-2015A.XLS'!J1214</f>
        <v>0</v>
      </c>
      <c r="D1739" s="123">
        <f>'MALT3-2015A.XLS'!J1214</f>
        <v>0</v>
      </c>
    </row>
    <row r="1740" spans="2:4">
      <c r="B1740" s="378" t="s">
        <v>1016</v>
      </c>
      <c r="C1740" s="125">
        <f>'MALT3-2015A.XLS'!J1215</f>
        <v>0</v>
      </c>
      <c r="D1740" s="125">
        <f>'MALT3-2015A.XLS'!J1215</f>
        <v>0</v>
      </c>
    </row>
    <row r="1741" spans="2:4">
      <c r="B1741" s="153" t="s">
        <v>451</v>
      </c>
      <c r="C1741" s="46">
        <f>'MALT3-2015A.XLS'!J1216</f>
        <v>0</v>
      </c>
      <c r="D1741" s="46">
        <f>'MALT3-2015A.XLS'!J1216</f>
        <v>0</v>
      </c>
    </row>
    <row r="1742" spans="2:4">
      <c r="B1742" s="104" t="s">
        <v>263</v>
      </c>
      <c r="C1742" s="46" t="s">
        <v>10</v>
      </c>
      <c r="D1742" s="46" t="s">
        <v>10</v>
      </c>
    </row>
    <row r="1743" spans="2:4">
      <c r="B1743" s="104" t="s">
        <v>1464</v>
      </c>
      <c r="C1743" s="46" t="s">
        <v>10</v>
      </c>
      <c r="D1743" s="46" t="s">
        <v>10</v>
      </c>
    </row>
    <row r="1744" spans="2:4">
      <c r="B1744" s="113" t="s">
        <v>615</v>
      </c>
      <c r="C1744" s="46" t="str">
        <f>'MALT3-2015A.XLS'!$K$1203</f>
        <v>xxx</v>
      </c>
      <c r="D1744" s="46" t="str">
        <f>'MALT3-2015A.XLS'!$K$1203</f>
        <v>xxx</v>
      </c>
    </row>
    <row r="1745" spans="2:4">
      <c r="B1745" s="85" t="s">
        <v>694</v>
      </c>
      <c r="C1745" s="46">
        <f>'MALT3-2015A.XLS'!$K$1204</f>
        <v>0</v>
      </c>
      <c r="D1745" s="46">
        <f>'MALT3-2015A.XLS'!$K$1204</f>
        <v>0</v>
      </c>
    </row>
    <row r="1746" spans="2:4">
      <c r="B1746" s="85" t="s">
        <v>675</v>
      </c>
      <c r="C1746" s="46">
        <f>'MALT3-2015A.XLS'!$K$1205</f>
        <v>0</v>
      </c>
      <c r="D1746" s="46">
        <f>'MALT3-2015A.XLS'!$K$1205</f>
        <v>0</v>
      </c>
    </row>
    <row r="1747" spans="2:4">
      <c r="B1747" s="85" t="s">
        <v>269</v>
      </c>
      <c r="C1747" s="46">
        <f>'MALT3-2015A.XLS'!$K$1206</f>
        <v>0</v>
      </c>
      <c r="D1747" s="46">
        <f>'MALT3-2015A.XLS'!$K$1206</f>
        <v>0</v>
      </c>
    </row>
    <row r="1748" spans="2:4">
      <c r="B1748" s="85" t="s">
        <v>695</v>
      </c>
      <c r="C1748" s="46">
        <f>'MALT3-2015A.XLS'!$K$1207</f>
        <v>0</v>
      </c>
      <c r="D1748" s="46">
        <f>'MALT3-2015A.XLS'!$K$1207</f>
        <v>0</v>
      </c>
    </row>
    <row r="1749" spans="2:4">
      <c r="B1749" s="86" t="s">
        <v>1101</v>
      </c>
      <c r="C1749" s="78">
        <f>'MALT3-2015A.XLS'!$K$1208</f>
        <v>0</v>
      </c>
      <c r="D1749" s="78">
        <f>'MALT3-2015A.XLS'!$K$1208</f>
        <v>0</v>
      </c>
    </row>
    <row r="1750" spans="2:4">
      <c r="B1750" s="113" t="s">
        <v>841</v>
      </c>
      <c r="C1750" s="46" t="str">
        <f>'MALT3-2015A.XLS'!$K$1209</f>
        <v>xxx</v>
      </c>
      <c r="D1750" s="46" t="str">
        <f>'MALT3-2015A.XLS'!$K$1209</f>
        <v>xxx</v>
      </c>
    </row>
    <row r="1751" spans="2:4">
      <c r="B1751" s="85" t="s">
        <v>694</v>
      </c>
      <c r="C1751" s="46">
        <f>'MALT3-2015A.XLS'!$K$1210</f>
        <v>0</v>
      </c>
      <c r="D1751" s="46">
        <f>'MALT3-2015A.XLS'!$K$1210</f>
        <v>0</v>
      </c>
    </row>
    <row r="1752" spans="2:4">
      <c r="B1752" s="85" t="s">
        <v>675</v>
      </c>
      <c r="C1752" s="46">
        <f>'MALT3-2015A.XLS'!$K$1211</f>
        <v>0</v>
      </c>
      <c r="D1752" s="46">
        <f>'MALT3-2015A.XLS'!$K$1211</f>
        <v>0</v>
      </c>
    </row>
    <row r="1753" spans="2:4">
      <c r="B1753" s="85" t="s">
        <v>269</v>
      </c>
      <c r="C1753" s="46">
        <f>'MALT3-2015A.XLS'!$K$1212</f>
        <v>0</v>
      </c>
      <c r="D1753" s="46">
        <f>'MALT3-2015A.XLS'!$K$1212</f>
        <v>0</v>
      </c>
    </row>
    <row r="1754" spans="2:4">
      <c r="B1754" s="85" t="s">
        <v>695</v>
      </c>
      <c r="C1754" s="46">
        <f>'MALT3-2015A.XLS'!$K$1213</f>
        <v>0</v>
      </c>
      <c r="D1754" s="46">
        <f>'MALT3-2015A.XLS'!$K$1213</f>
        <v>0</v>
      </c>
    </row>
    <row r="1755" spans="2:4">
      <c r="B1755" s="122" t="s">
        <v>1100</v>
      </c>
      <c r="C1755" s="123">
        <f>'MALT3-2015A.XLS'!$K$1214</f>
        <v>0</v>
      </c>
      <c r="D1755" s="123">
        <f>'MALT3-2015A.XLS'!$K$1214</f>
        <v>0</v>
      </c>
    </row>
    <row r="1756" spans="2:4">
      <c r="B1756" s="124" t="s">
        <v>1016</v>
      </c>
      <c r="C1756" s="125">
        <f>'MALT3-2015A.XLS'!$K$1215</f>
        <v>0</v>
      </c>
      <c r="D1756" s="125">
        <f>'MALT3-2015A.XLS'!$K$1215</f>
        <v>0</v>
      </c>
    </row>
    <row r="1757" spans="2:4">
      <c r="B1757" s="153" t="s">
        <v>451</v>
      </c>
      <c r="C1757" s="46">
        <f>'MALT3-2015A.XLS'!$K$1216</f>
        <v>0</v>
      </c>
      <c r="D1757" s="46">
        <f>'MALT3-2015A.XLS'!$K$1216</f>
        <v>0</v>
      </c>
    </row>
    <row r="1758" spans="2:4">
      <c r="B1758" s="104" t="s">
        <v>263</v>
      </c>
      <c r="C1758" s="46" t="s">
        <v>10</v>
      </c>
      <c r="D1758" s="46" t="s">
        <v>10</v>
      </c>
    </row>
    <row r="1759" spans="2:4">
      <c r="B1759" s="113" t="s">
        <v>615</v>
      </c>
      <c r="C1759" s="46" t="str">
        <f>'MALT3-2015A.XLS'!$L$1203</f>
        <v>xxx</v>
      </c>
      <c r="D1759" s="46" t="str">
        <f>'MALT3-2015A.XLS'!$L$1203</f>
        <v>xxx</v>
      </c>
    </row>
    <row r="1760" spans="2:4">
      <c r="B1760" s="85" t="s">
        <v>694</v>
      </c>
      <c r="C1760" s="46">
        <f>'MALT3-2015A.XLS'!$L$1204</f>
        <v>0</v>
      </c>
      <c r="D1760" s="46">
        <f>'MALT3-2015A.XLS'!$L$1204</f>
        <v>0</v>
      </c>
    </row>
    <row r="1761" spans="1:4">
      <c r="B1761" s="85" t="s">
        <v>675</v>
      </c>
      <c r="C1761" s="46">
        <f>'MALT3-2015A.XLS'!$L$1205</f>
        <v>0</v>
      </c>
      <c r="D1761" s="46">
        <f>'MALT3-2015A.XLS'!$L$1205</f>
        <v>0</v>
      </c>
    </row>
    <row r="1762" spans="1:4">
      <c r="B1762" s="85" t="s">
        <v>269</v>
      </c>
      <c r="C1762" s="46">
        <f>'MALT3-2015A.XLS'!$L$1206</f>
        <v>0</v>
      </c>
      <c r="D1762" s="46">
        <f>'MALT3-2015A.XLS'!$L$1206</f>
        <v>0</v>
      </c>
    </row>
    <row r="1763" spans="1:4">
      <c r="B1763" s="85" t="s">
        <v>695</v>
      </c>
      <c r="C1763" s="46">
        <f>'MALT3-2015A.XLS'!$L$1207</f>
        <v>0</v>
      </c>
      <c r="D1763" s="46">
        <f>'MALT3-2015A.XLS'!$L$1207</f>
        <v>0</v>
      </c>
    </row>
    <row r="1764" spans="1:4">
      <c r="B1764" s="86" t="s">
        <v>1101</v>
      </c>
      <c r="C1764" s="78">
        <f>'MALT3-2015A.XLS'!$L$1208</f>
        <v>0</v>
      </c>
      <c r="D1764" s="78">
        <f>'MALT3-2015A.XLS'!$L$1208</f>
        <v>0</v>
      </c>
    </row>
    <row r="1765" spans="1:4">
      <c r="B1765" s="113" t="s">
        <v>841</v>
      </c>
      <c r="C1765" s="46" t="str">
        <f>'MALT3-2015A.XLS'!$L$1209</f>
        <v>xxx</v>
      </c>
      <c r="D1765" s="46" t="str">
        <f>'MALT3-2015A.XLS'!$L$1209</f>
        <v>xxx</v>
      </c>
    </row>
    <row r="1766" spans="1:4">
      <c r="B1766" s="85" t="s">
        <v>694</v>
      </c>
      <c r="C1766" s="46">
        <f>'MALT3-2015A.XLS'!$L$1210</f>
        <v>0</v>
      </c>
      <c r="D1766" s="46">
        <f>'MALT3-2015A.XLS'!$L$1210</f>
        <v>0</v>
      </c>
    </row>
    <row r="1767" spans="1:4">
      <c r="B1767" s="85" t="s">
        <v>675</v>
      </c>
      <c r="C1767" s="46">
        <f>'MALT3-2015A.XLS'!$L$1211</f>
        <v>0</v>
      </c>
      <c r="D1767" s="46">
        <f>'MALT3-2015A.XLS'!$L$1211</f>
        <v>0</v>
      </c>
    </row>
    <row r="1768" spans="1:4">
      <c r="B1768" s="85" t="s">
        <v>269</v>
      </c>
      <c r="C1768" s="46">
        <f>'MALT3-2015A.XLS'!$L$1212</f>
        <v>0</v>
      </c>
      <c r="D1768" s="46">
        <f>'MALT3-2015A.XLS'!$L$1212</f>
        <v>0</v>
      </c>
    </row>
    <row r="1769" spans="1:4">
      <c r="B1769" s="85" t="s">
        <v>695</v>
      </c>
      <c r="C1769" s="46">
        <f>'MALT3-2015A.XLS'!$L$1213</f>
        <v>0</v>
      </c>
      <c r="D1769" s="46">
        <f>'MALT3-2015A.XLS'!$L$1213</f>
        <v>0</v>
      </c>
    </row>
    <row r="1770" spans="1:4">
      <c r="B1770" s="122" t="s">
        <v>1100</v>
      </c>
      <c r="C1770" s="123">
        <f>'MALT3-2015A.XLS'!$L$1214</f>
        <v>0</v>
      </c>
      <c r="D1770" s="123">
        <f>'MALT3-2015A.XLS'!$L$1214</f>
        <v>0</v>
      </c>
    </row>
    <row r="1771" spans="1:4">
      <c r="B1771" s="124" t="s">
        <v>1016</v>
      </c>
      <c r="C1771" s="125">
        <f>'MALT3-2015A.XLS'!$L$1215</f>
        <v>0</v>
      </c>
      <c r="D1771" s="125">
        <f>'MALT3-2015A.XLS'!$L$1215</f>
        <v>0</v>
      </c>
    </row>
    <row r="1772" spans="1:4">
      <c r="B1772" s="153" t="s">
        <v>451</v>
      </c>
      <c r="C1772" s="46">
        <f>'MALT3-2015A.XLS'!$L$1216</f>
        <v>0</v>
      </c>
      <c r="D1772" s="46">
        <f>'MALT3-2015A.XLS'!$L$1216</f>
        <v>0</v>
      </c>
    </row>
    <row r="1773" spans="1:4">
      <c r="B1773" s="68"/>
      <c r="C1773" s="45"/>
      <c r="D1773" s="45"/>
    </row>
    <row r="1774" spans="1:4" ht="33.75" customHeight="1">
      <c r="B1774" s="74" t="s">
        <v>27</v>
      </c>
      <c r="C1774" s="45"/>
      <c r="D1774" s="45"/>
    </row>
    <row r="1775" spans="1:4">
      <c r="A1775" s="7" t="s">
        <v>402</v>
      </c>
      <c r="B1775" s="213" t="s">
        <v>32</v>
      </c>
      <c r="C1775" s="51">
        <f>'MALT3-2015A.XLS'!$E$1226</f>
        <v>0</v>
      </c>
      <c r="D1775" s="51">
        <f>'MALT3-2015A.XLS'!$E$1226</f>
        <v>0</v>
      </c>
    </row>
    <row r="1776" spans="1:4">
      <c r="A1776" s="7" t="s">
        <v>402</v>
      </c>
      <c r="B1776" s="62" t="s">
        <v>33</v>
      </c>
      <c r="C1776" s="51">
        <f>'MALT3-2015A.XLS'!$E$1227</f>
        <v>0</v>
      </c>
      <c r="D1776" s="51">
        <f>'MALT3-2015A.XLS'!$E$1227</f>
        <v>0</v>
      </c>
    </row>
    <row r="1777" spans="1:4">
      <c r="A1777" s="7" t="s">
        <v>402</v>
      </c>
      <c r="B1777" s="213" t="s">
        <v>34</v>
      </c>
      <c r="C1777" s="51">
        <f>'MALT3-2015A.XLS'!$E$1228</f>
        <v>0</v>
      </c>
      <c r="D1777" s="51">
        <f>'MALT3-2015A.XLS'!$E$1228</f>
        <v>0</v>
      </c>
    </row>
    <row r="1778" spans="1:4">
      <c r="A1778" s="7" t="s">
        <v>402</v>
      </c>
      <c r="B1778" s="213" t="s">
        <v>1009</v>
      </c>
      <c r="C1778" s="51">
        <f>'MALT3-2015A.XLS'!$E$1229</f>
        <v>0</v>
      </c>
      <c r="D1778" s="51">
        <f>'MALT3-2015A.XLS'!$E$1229</f>
        <v>0</v>
      </c>
    </row>
    <row r="1779" spans="1:4">
      <c r="A1779" s="7" t="s">
        <v>402</v>
      </c>
      <c r="B1779" s="213" t="s">
        <v>1317</v>
      </c>
      <c r="C1779" s="51">
        <f>'MALT3-2015A.XLS'!E1230</f>
        <v>0</v>
      </c>
      <c r="D1779" s="51">
        <f>'MALT3-2015A.XLS'!E1230</f>
        <v>0</v>
      </c>
    </row>
    <row r="1780" spans="1:4">
      <c r="A1780" s="7" t="s">
        <v>402</v>
      </c>
      <c r="B1780" s="213" t="s">
        <v>35</v>
      </c>
      <c r="C1780" s="51">
        <f>'MALT3-2015A.XLS'!$E$1231</f>
        <v>0</v>
      </c>
      <c r="D1780" s="51">
        <f>'MALT3-2015A.XLS'!$E$1231</f>
        <v>0</v>
      </c>
    </row>
    <row r="1781" spans="1:4">
      <c r="A1781" s="7" t="s">
        <v>402</v>
      </c>
      <c r="B1781" s="220" t="s">
        <v>30</v>
      </c>
      <c r="C1781" s="353">
        <f>'MALT3-2015A.XLS'!$E$1232</f>
        <v>0</v>
      </c>
      <c r="D1781" s="353">
        <f>'MALT3-2015A.XLS'!$E$1232</f>
        <v>0</v>
      </c>
    </row>
    <row r="1782" spans="1:4">
      <c r="A1782" s="7" t="s">
        <v>402</v>
      </c>
      <c r="B1782" s="300" t="s">
        <v>1026</v>
      </c>
      <c r="C1782" s="354" t="e">
        <f>'MALT3-2015A.XLS'!$E$1233</f>
        <v>#DIV/0!</v>
      </c>
      <c r="D1782" s="354" t="e">
        <f>'MALT3-2015A.XLS'!$E$1233</f>
        <v>#DIV/0!</v>
      </c>
    </row>
    <row r="1783" spans="1:4">
      <c r="A1783" s="7" t="s">
        <v>402</v>
      </c>
      <c r="B1783" s="88"/>
      <c r="C1783" s="51"/>
      <c r="D1783" s="51"/>
    </row>
    <row r="1784" spans="1:4" ht="18" customHeight="1">
      <c r="A1784" s="7" t="s">
        <v>402</v>
      </c>
      <c r="B1784" s="74" t="s">
        <v>28</v>
      </c>
      <c r="C1784" s="45"/>
      <c r="D1784" s="45"/>
    </row>
    <row r="1785" spans="1:4">
      <c r="A1785" s="7" t="s">
        <v>402</v>
      </c>
      <c r="B1785" s="88" t="s">
        <v>1013</v>
      </c>
      <c r="C1785" s="51">
        <f>'MALT3-2015A.XLS'!$J$1238</f>
        <v>0</v>
      </c>
      <c r="D1785" s="51">
        <f>'MALT3-2015A.XLS'!$J$1238</f>
        <v>0</v>
      </c>
    </row>
    <row r="1786" spans="1:4">
      <c r="A1786" s="7" t="s">
        <v>402</v>
      </c>
      <c r="B1786" s="88" t="s">
        <v>24</v>
      </c>
      <c r="C1786" s="51">
        <f>'MALT3-2015A.XLS'!$J$1239</f>
        <v>0</v>
      </c>
      <c r="D1786" s="51">
        <f>'MALT3-2015A.XLS'!$J$1239</f>
        <v>0</v>
      </c>
    </row>
    <row r="1787" spans="1:4">
      <c r="A1787" s="7" t="s">
        <v>402</v>
      </c>
      <c r="B1787" s="88" t="s">
        <v>22</v>
      </c>
      <c r="C1787" s="51">
        <f>'MALT3-2015A.XLS'!$J$1240</f>
        <v>0</v>
      </c>
      <c r="D1787" s="51">
        <f>'MALT3-2015A.XLS'!$J$1240</f>
        <v>0</v>
      </c>
    </row>
    <row r="1788" spans="1:4">
      <c r="A1788" s="7" t="s">
        <v>402</v>
      </c>
      <c r="B1788" s="88" t="s">
        <v>21</v>
      </c>
      <c r="C1788" s="51">
        <f>'MALT3-2015A.XLS'!$J$1241</f>
        <v>0</v>
      </c>
      <c r="D1788" s="51">
        <f>'MALT3-2015A.XLS'!$J$1241</f>
        <v>0</v>
      </c>
    </row>
    <row r="1789" spans="1:4">
      <c r="A1789" s="7" t="s">
        <v>402</v>
      </c>
      <c r="B1789" s="86" t="s">
        <v>1031</v>
      </c>
      <c r="C1789" s="78">
        <f>'MALT3-2015A.XLS'!$J$1242</f>
        <v>0</v>
      </c>
      <c r="D1789" s="78">
        <f>'MALT3-2015A.XLS'!$J$1242</f>
        <v>0</v>
      </c>
    </row>
    <row r="1790" spans="1:4">
      <c r="A1790" s="7" t="s">
        <v>402</v>
      </c>
      <c r="B1790" s="88" t="s">
        <v>1014</v>
      </c>
      <c r="C1790" s="51">
        <f>'MALT3-2015A.XLS'!$J$1243</f>
        <v>0</v>
      </c>
      <c r="D1790" s="51">
        <f>'MALT3-2015A.XLS'!$J$1243</f>
        <v>0</v>
      </c>
    </row>
    <row r="1791" spans="1:4">
      <c r="A1791" s="7" t="s">
        <v>402</v>
      </c>
      <c r="B1791" s="1195" t="s">
        <v>1406</v>
      </c>
      <c r="C1791" s="51">
        <f>'MALT3-2015A.XLS'!J1244</f>
        <v>0</v>
      </c>
      <c r="D1791" s="51">
        <f>'MALT3-2015A.XLS'!$J$1244</f>
        <v>0</v>
      </c>
    </row>
    <row r="1792" spans="1:4">
      <c r="A1792" s="7" t="s">
        <v>402</v>
      </c>
      <c r="B1792" s="88" t="s">
        <v>23</v>
      </c>
      <c r="C1792" s="51">
        <f>'MALT3-2015A.XLS'!$J$1245</f>
        <v>0</v>
      </c>
      <c r="D1792" s="51">
        <f>'MALT3-2015A.XLS'!$J$1245</f>
        <v>0</v>
      </c>
    </row>
    <row r="1793" spans="1:4">
      <c r="A1793" s="7" t="s">
        <v>402</v>
      </c>
      <c r="B1793" s="68"/>
      <c r="C1793" s="45"/>
      <c r="D1793" s="45"/>
    </row>
    <row r="1794" spans="1:4" ht="38.25" customHeight="1">
      <c r="A1794" s="7" t="s">
        <v>402</v>
      </c>
      <c r="B1794" s="74" t="s">
        <v>60</v>
      </c>
    </row>
    <row r="1795" spans="1:4">
      <c r="A1795" s="7" t="s">
        <v>402</v>
      </c>
      <c r="B1795" s="87" t="s">
        <v>259</v>
      </c>
    </row>
    <row r="1796" spans="1:4">
      <c r="A1796" s="7" t="s">
        <v>402</v>
      </c>
      <c r="B1796" s="88" t="s">
        <v>271</v>
      </c>
      <c r="C1796" s="46">
        <f>'MALT3-2015A.XLS'!$E$1258</f>
        <v>0</v>
      </c>
      <c r="D1796" s="46">
        <f>'MALT3-2015A.XLS'!$E$1258</f>
        <v>0</v>
      </c>
    </row>
    <row r="1797" spans="1:4">
      <c r="A1797" s="7" t="s">
        <v>402</v>
      </c>
      <c r="B1797" s="88" t="s">
        <v>70</v>
      </c>
      <c r="C1797" s="46">
        <f>'MALT3-2015A.XLS'!$E$1259</f>
        <v>0</v>
      </c>
      <c r="D1797" s="46">
        <f>'MALT3-2015A.XLS'!$E$1259</f>
        <v>0</v>
      </c>
    </row>
    <row r="1798" spans="1:4">
      <c r="A1798" s="7" t="s">
        <v>402</v>
      </c>
      <c r="B1798" s="88" t="s">
        <v>122</v>
      </c>
      <c r="C1798" s="46">
        <f>'MALT3-2015A.XLS'!$E$1260</f>
        <v>0</v>
      </c>
      <c r="D1798" s="46">
        <f>'MALT3-2015A.XLS'!$E$1260</f>
        <v>0</v>
      </c>
    </row>
    <row r="1799" spans="1:4">
      <c r="A1799" s="7" t="s">
        <v>402</v>
      </c>
      <c r="B1799" s="86" t="s">
        <v>882</v>
      </c>
      <c r="C1799" s="78">
        <f>'MALT3-2015A.XLS'!$E$1261</f>
        <v>0</v>
      </c>
      <c r="D1799" s="78">
        <f>'MALT3-2015A.XLS'!$E$1261</f>
        <v>0</v>
      </c>
    </row>
    <row r="1800" spans="1:4">
      <c r="A1800" s="7" t="s">
        <v>402</v>
      </c>
      <c r="B1800" s="87" t="s">
        <v>201</v>
      </c>
    </row>
    <row r="1801" spans="1:4">
      <c r="A1801" s="7" t="s">
        <v>402</v>
      </c>
      <c r="B1801" s="88" t="s">
        <v>271</v>
      </c>
      <c r="C1801" s="46">
        <f>'MALT3-2015A.XLS'!$F$1258</f>
        <v>0</v>
      </c>
      <c r="D1801" s="46">
        <f>'MALT3-2015A.XLS'!$F$1258</f>
        <v>0</v>
      </c>
    </row>
    <row r="1802" spans="1:4">
      <c r="A1802" s="7" t="s">
        <v>402</v>
      </c>
      <c r="B1802" s="88" t="s">
        <v>70</v>
      </c>
      <c r="C1802" s="46">
        <f>'MALT3-2015A.XLS'!$F$1259</f>
        <v>0</v>
      </c>
      <c r="D1802" s="46">
        <f>'MALT3-2015A.XLS'!$F$1259</f>
        <v>0</v>
      </c>
    </row>
    <row r="1803" spans="1:4">
      <c r="A1803" s="7" t="s">
        <v>402</v>
      </c>
      <c r="B1803" s="88" t="s">
        <v>122</v>
      </c>
      <c r="C1803" s="46">
        <f>'MALT3-2015A.XLS'!$F$1260</f>
        <v>0</v>
      </c>
      <c r="D1803" s="46">
        <f>'MALT3-2015A.XLS'!$F$1260</f>
        <v>0</v>
      </c>
    </row>
    <row r="1804" spans="1:4">
      <c r="A1804" s="7" t="s">
        <v>402</v>
      </c>
      <c r="B1804" s="86" t="s">
        <v>882</v>
      </c>
      <c r="C1804" s="78">
        <f>'MALT3-2015A.XLS'!$F$1261</f>
        <v>0</v>
      </c>
      <c r="D1804" s="78">
        <f>'MALT3-2015A.XLS'!$F$1261</f>
        <v>0</v>
      </c>
    </row>
    <row r="1805" spans="1:4">
      <c r="A1805" s="7" t="s">
        <v>402</v>
      </c>
    </row>
    <row r="1806" spans="1:4">
      <c r="A1806" s="7" t="s">
        <v>402</v>
      </c>
      <c r="B1806" s="74" t="s">
        <v>59</v>
      </c>
    </row>
    <row r="1807" spans="1:4">
      <c r="A1807" s="7" t="s">
        <v>402</v>
      </c>
      <c r="B1807" s="88" t="s">
        <v>982</v>
      </c>
      <c r="C1807" s="46">
        <f>'MALT3-2015A.XLS'!$G$1268</f>
        <v>0</v>
      </c>
      <c r="D1807" s="46">
        <f>'MALT3-2015A.XLS'!$G$1268</f>
        <v>0</v>
      </c>
    </row>
    <row r="1808" spans="1:4">
      <c r="A1808" s="7" t="s">
        <v>402</v>
      </c>
      <c r="B1808" s="88" t="s">
        <v>983</v>
      </c>
      <c r="C1808" s="46">
        <f>'MALT3-2015A.XLS'!$G$1269</f>
        <v>0</v>
      </c>
      <c r="D1808" s="46">
        <f>'MALT3-2015A.XLS'!$G$1269</f>
        <v>0</v>
      </c>
    </row>
    <row r="1809" spans="1:4">
      <c r="A1809" s="7" t="s">
        <v>402</v>
      </c>
      <c r="B1809" s="88" t="s">
        <v>305</v>
      </c>
      <c r="C1809" s="46">
        <f>'MALT3-2015A.XLS'!$G$1270</f>
        <v>0</v>
      </c>
      <c r="D1809" s="46">
        <f>'MALT3-2015A.XLS'!$G$1270</f>
        <v>0</v>
      </c>
    </row>
    <row r="1810" spans="1:4">
      <c r="A1810" s="7" t="s">
        <v>402</v>
      </c>
      <c r="B1810" s="88" t="s">
        <v>306</v>
      </c>
      <c r="C1810" s="46">
        <f>'MALT3-2015A.XLS'!$G$1271</f>
        <v>0</v>
      </c>
      <c r="D1810" s="46">
        <f>'MALT3-2015A.XLS'!$G$1271</f>
        <v>0</v>
      </c>
    </row>
    <row r="1811" spans="1:4">
      <c r="A1811" s="7" t="s">
        <v>402</v>
      </c>
      <c r="B1811" s="88" t="s">
        <v>929</v>
      </c>
      <c r="C1811" s="46">
        <f>'MALT3-2015A.XLS'!$G$1272</f>
        <v>0</v>
      </c>
      <c r="D1811" s="46">
        <f>'MALT3-2015A.XLS'!$G$1272</f>
        <v>0</v>
      </c>
    </row>
    <row r="1812" spans="1:4">
      <c r="A1812" s="7" t="s">
        <v>402</v>
      </c>
      <c r="B1812" s="86" t="s">
        <v>930</v>
      </c>
      <c r="C1812" s="78">
        <f>'MALT3-2015A.XLS'!$G$1273</f>
        <v>0</v>
      </c>
      <c r="D1812" s="78">
        <f>'MALT3-2015A.XLS'!$G$1273</f>
        <v>0</v>
      </c>
    </row>
    <row r="1813" spans="1:4">
      <c r="A1813" s="7" t="s">
        <v>402</v>
      </c>
      <c r="B1813" s="103"/>
    </row>
    <row r="1814" spans="1:4">
      <c r="A1814" s="7" t="s">
        <v>402</v>
      </c>
      <c r="B1814" s="114" t="s">
        <v>128</v>
      </c>
      <c r="C1814" s="44" t="str">
        <f>'MALT3-2015A.XLS'!$I$1274</f>
        <v/>
      </c>
      <c r="D1814" s="44" t="str">
        <f>'MALT3-2015A.XLS'!$I$1274</f>
        <v/>
      </c>
    </row>
    <row r="1815" spans="1:4">
      <c r="A1815" s="7" t="s">
        <v>402</v>
      </c>
      <c r="B1815" s="103"/>
    </row>
    <row r="1816" spans="1:4" ht="25.5">
      <c r="A1816" s="7" t="s">
        <v>402</v>
      </c>
      <c r="B1816" s="74" t="s">
        <v>46</v>
      </c>
    </row>
    <row r="1817" spans="1:4">
      <c r="A1817" s="7" t="s">
        <v>402</v>
      </c>
      <c r="B1817" s="88" t="s">
        <v>307</v>
      </c>
      <c r="C1817" s="46">
        <f>'MALT3-2015A.XLS'!$G$1279</f>
        <v>0</v>
      </c>
      <c r="D1817" s="46">
        <f>'MALT3-2015A.XLS'!$G$1279</f>
        <v>0</v>
      </c>
    </row>
    <row r="1818" spans="1:4">
      <c r="A1818" s="7" t="s">
        <v>402</v>
      </c>
      <c r="B1818" s="88" t="s">
        <v>308</v>
      </c>
      <c r="C1818" s="46" t="str">
        <f>'MALT3-2015A.XLS'!$G$1280</f>
        <v>xxxx</v>
      </c>
      <c r="D1818" s="46" t="str">
        <f>'MALT3-2015A.XLS'!$G$1280</f>
        <v>xxxx</v>
      </c>
    </row>
    <row r="1819" spans="1:4">
      <c r="A1819" s="7" t="s">
        <v>402</v>
      </c>
      <c r="B1819" s="88" t="s">
        <v>312</v>
      </c>
      <c r="C1819" s="46">
        <f>'MALT3-2015A.XLS'!$G$1281</f>
        <v>0</v>
      </c>
      <c r="D1819" s="46">
        <f>'MALT3-2015A.XLS'!$G$1281</f>
        <v>0</v>
      </c>
    </row>
    <row r="1820" spans="1:4">
      <c r="A1820" s="7" t="s">
        <v>402</v>
      </c>
      <c r="B1820" s="88" t="s">
        <v>309</v>
      </c>
      <c r="C1820" s="46">
        <f>'MALT3-2015A.XLS'!$G$1282</f>
        <v>0</v>
      </c>
      <c r="D1820" s="46">
        <f>'MALT3-2015A.XLS'!$G$1282</f>
        <v>0</v>
      </c>
    </row>
    <row r="1821" spans="1:4">
      <c r="A1821" s="7" t="s">
        <v>402</v>
      </c>
      <c r="B1821" s="88" t="s">
        <v>310</v>
      </c>
      <c r="C1821" s="46">
        <f>'MALT3-2015A.XLS'!$G$1283</f>
        <v>0</v>
      </c>
      <c r="D1821" s="46">
        <f>'MALT3-2015A.XLS'!$G$1283</f>
        <v>0</v>
      </c>
    </row>
    <row r="1822" spans="1:4">
      <c r="A1822" s="7" t="s">
        <v>402</v>
      </c>
      <c r="B1822" s="88" t="s">
        <v>311</v>
      </c>
      <c r="C1822" s="46">
        <f>'MALT3-2015A.XLS'!$G$1284</f>
        <v>0</v>
      </c>
      <c r="D1822" s="46">
        <f>'MALT3-2015A.XLS'!$G$1284</f>
        <v>0</v>
      </c>
    </row>
    <row r="1823" spans="1:4">
      <c r="A1823" s="7" t="s">
        <v>402</v>
      </c>
      <c r="B1823" s="86" t="s">
        <v>872</v>
      </c>
      <c r="C1823" s="78">
        <f>'MALT3-2015A.XLS'!$G$1285</f>
        <v>0</v>
      </c>
      <c r="D1823" s="78">
        <f>'MALT3-2015A.XLS'!$G$1285</f>
        <v>0</v>
      </c>
    </row>
    <row r="1824" spans="1:4">
      <c r="A1824" s="7" t="s">
        <v>402</v>
      </c>
      <c r="B1824" s="103"/>
    </row>
    <row r="1825" spans="1:4">
      <c r="A1825" s="7" t="s">
        <v>402</v>
      </c>
      <c r="B1825" s="115" t="s">
        <v>426</v>
      </c>
      <c r="C1825" s="44" t="str">
        <f>'MALT3-2015A.XLS'!$E$1288</f>
        <v/>
      </c>
      <c r="D1825" s="44" t="str">
        <f>'MALT3-2015A.XLS'!$E$1288</f>
        <v/>
      </c>
    </row>
    <row r="1826" spans="1:4">
      <c r="A1826" s="7" t="s">
        <v>402</v>
      </c>
    </row>
    <row r="1827" spans="1:4">
      <c r="A1827" s="7" t="s">
        <v>402</v>
      </c>
      <c r="B1827" s="36"/>
    </row>
    <row r="1828" spans="1:4" ht="15.75">
      <c r="A1828" s="7" t="s">
        <v>402</v>
      </c>
      <c r="B1828" s="107" t="s">
        <v>11</v>
      </c>
    </row>
    <row r="1829" spans="1:4">
      <c r="A1829" s="7" t="s">
        <v>402</v>
      </c>
      <c r="B1829" s="74" t="s">
        <v>58</v>
      </c>
    </row>
    <row r="1830" spans="1:4">
      <c r="A1830" s="7" t="s">
        <v>402</v>
      </c>
      <c r="B1830" s="105" t="s">
        <v>202</v>
      </c>
    </row>
    <row r="1831" spans="1:4">
      <c r="A1831" s="7" t="s">
        <v>402</v>
      </c>
      <c r="B1831" s="88" t="s">
        <v>920</v>
      </c>
      <c r="C1831" s="46">
        <f>'MALT3-2015A.XLS'!$D$1301</f>
        <v>0</v>
      </c>
      <c r="D1831" s="46">
        <f>'MALT3-2015A.XLS'!$D$1301</f>
        <v>0</v>
      </c>
    </row>
    <row r="1832" spans="1:4">
      <c r="A1832" s="7" t="s">
        <v>402</v>
      </c>
      <c r="B1832" s="88" t="s">
        <v>921</v>
      </c>
      <c r="C1832" s="46">
        <f>'MALT3-2015A.XLS'!$D$1302</f>
        <v>0</v>
      </c>
      <c r="D1832" s="46">
        <f>'MALT3-2015A.XLS'!$D$1302</f>
        <v>0</v>
      </c>
    </row>
    <row r="1833" spans="1:4">
      <c r="A1833" s="7" t="s">
        <v>402</v>
      </c>
      <c r="B1833" s="105" t="s">
        <v>203</v>
      </c>
      <c r="C1833" s="46" t="s">
        <v>676</v>
      </c>
      <c r="D1833" s="46" t="s">
        <v>676</v>
      </c>
    </row>
    <row r="1834" spans="1:4">
      <c r="A1834" s="7" t="s">
        <v>402</v>
      </c>
      <c r="B1834" s="88" t="s">
        <v>920</v>
      </c>
      <c r="C1834" s="46">
        <f>'MALT3-2015A.XLS'!$E$1301</f>
        <v>0</v>
      </c>
      <c r="D1834" s="46">
        <f>'MALT3-2015A.XLS'!$E$1301</f>
        <v>0</v>
      </c>
    </row>
    <row r="1835" spans="1:4">
      <c r="A1835" s="7" t="s">
        <v>402</v>
      </c>
      <c r="B1835" s="88" t="s">
        <v>921</v>
      </c>
      <c r="C1835" s="46">
        <f>'MALT3-2015A.XLS'!$E$1302</f>
        <v>0</v>
      </c>
      <c r="D1835" s="46">
        <f>'MALT3-2015A.XLS'!$E$1302</f>
        <v>0</v>
      </c>
    </row>
    <row r="1836" spans="1:4">
      <c r="A1836" s="7" t="s">
        <v>402</v>
      </c>
      <c r="B1836" s="105" t="s">
        <v>204</v>
      </c>
      <c r="C1836" s="46" t="s">
        <v>676</v>
      </c>
      <c r="D1836" s="46" t="s">
        <v>676</v>
      </c>
    </row>
    <row r="1837" spans="1:4">
      <c r="A1837" s="7" t="s">
        <v>402</v>
      </c>
      <c r="B1837" s="88" t="s">
        <v>920</v>
      </c>
      <c r="C1837" s="46">
        <f>'MALT3-2015A.XLS'!$F$1301</f>
        <v>0</v>
      </c>
      <c r="D1837" s="46">
        <f>'MALT3-2015A.XLS'!$F$1301</f>
        <v>0</v>
      </c>
    </row>
    <row r="1838" spans="1:4">
      <c r="A1838" s="7" t="s">
        <v>402</v>
      </c>
      <c r="B1838" s="88" t="s">
        <v>921</v>
      </c>
      <c r="C1838" s="46" t="str">
        <f>'MALT3-2015A.XLS'!$F$1302</f>
        <v>xxxx</v>
      </c>
      <c r="D1838" s="46" t="str">
        <f>'MALT3-2015A.XLS'!$F$1302</f>
        <v>xxxx</v>
      </c>
    </row>
    <row r="1839" spans="1:4">
      <c r="A1839" s="7" t="s">
        <v>402</v>
      </c>
      <c r="B1839" s="88"/>
    </row>
    <row r="1840" spans="1:4">
      <c r="A1840" s="7" t="s">
        <v>402</v>
      </c>
      <c r="B1840" s="73" t="s">
        <v>57</v>
      </c>
    </row>
    <row r="1841" spans="1:4">
      <c r="A1841" s="7" t="s">
        <v>402</v>
      </c>
      <c r="B1841" s="116" t="s">
        <v>680</v>
      </c>
      <c r="C1841" s="46">
        <f>'MALT3-2015A.XLS'!$G$1313</f>
        <v>0</v>
      </c>
      <c r="D1841" s="46">
        <f>'MALT3-2015A.XLS'!$G$1313</f>
        <v>0</v>
      </c>
    </row>
    <row r="1842" spans="1:4">
      <c r="A1842" s="7" t="s">
        <v>402</v>
      </c>
      <c r="B1842" s="88" t="s">
        <v>385</v>
      </c>
      <c r="C1842" s="46">
        <f>'MALT3-2015A.XLS'!$G$1314</f>
        <v>0</v>
      </c>
      <c r="D1842" s="46">
        <f>'MALT3-2015A.XLS'!$G$1314</f>
        <v>0</v>
      </c>
    </row>
    <row r="1843" spans="1:4">
      <c r="A1843" s="7" t="s">
        <v>402</v>
      </c>
      <c r="B1843" s="88" t="s">
        <v>272</v>
      </c>
      <c r="C1843" s="46">
        <f>'MALT3-2015A.XLS'!$G$1315</f>
        <v>0</v>
      </c>
      <c r="D1843" s="46">
        <f>'MALT3-2015A.XLS'!$G$1315</f>
        <v>0</v>
      </c>
    </row>
    <row r="1844" spans="1:4">
      <c r="A1844" s="7" t="s">
        <v>402</v>
      </c>
      <c r="B1844" s="88" t="s">
        <v>363</v>
      </c>
      <c r="C1844" s="46">
        <f>'MALT3-2015A.XLS'!$G$1316</f>
        <v>0</v>
      </c>
      <c r="D1844" s="46">
        <f>'MALT3-2015A.XLS'!$G$1316</f>
        <v>0</v>
      </c>
    </row>
    <row r="1845" spans="1:4">
      <c r="A1845" s="7" t="s">
        <v>402</v>
      </c>
      <c r="B1845" s="88" t="s">
        <v>364</v>
      </c>
      <c r="C1845" s="46">
        <f>'MALT3-2015A.XLS'!$G$1317</f>
        <v>0</v>
      </c>
      <c r="D1845" s="46">
        <f>'MALT3-2015A.XLS'!$G$1317</f>
        <v>0</v>
      </c>
    </row>
    <row r="1846" spans="1:4">
      <c r="A1846" s="7" t="s">
        <v>402</v>
      </c>
      <c r="B1846" s="88" t="s">
        <v>365</v>
      </c>
      <c r="C1846" s="46">
        <f>'MALT3-2015A.XLS'!$G$1318</f>
        <v>0</v>
      </c>
      <c r="D1846" s="46">
        <f>'MALT3-2015A.XLS'!$G$1318</f>
        <v>0</v>
      </c>
    </row>
    <row r="1847" spans="1:4">
      <c r="A1847" s="7" t="s">
        <v>402</v>
      </c>
      <c r="B1847" s="86" t="s">
        <v>1080</v>
      </c>
      <c r="C1847" s="78">
        <f>'MALT3-2015A.XLS'!$G$1319</f>
        <v>0</v>
      </c>
      <c r="D1847" s="78">
        <f>'MALT3-2015A.XLS'!$G$1319</f>
        <v>0</v>
      </c>
    </row>
    <row r="1848" spans="1:4">
      <c r="A1848" s="7" t="s">
        <v>402</v>
      </c>
      <c r="B1848" s="88" t="s">
        <v>1081</v>
      </c>
    </row>
    <row r="1849" spans="1:4">
      <c r="A1849" s="7" t="s">
        <v>402</v>
      </c>
      <c r="B1849" s="116" t="s">
        <v>680</v>
      </c>
      <c r="C1849" s="48">
        <f>'MALT3-2015A.XLS'!$H$1313</f>
        <v>0</v>
      </c>
      <c r="D1849" s="48">
        <f>'MALT3-2015A.XLS'!$H$1313</f>
        <v>0</v>
      </c>
    </row>
    <row r="1850" spans="1:4">
      <c r="A1850" s="7" t="s">
        <v>402</v>
      </c>
      <c r="B1850" s="88" t="s">
        <v>385</v>
      </c>
      <c r="C1850" s="48">
        <f>'MALT3-2015A.XLS'!$H$1314</f>
        <v>0</v>
      </c>
      <c r="D1850" s="48">
        <f>'MALT3-2015A.XLS'!$H$1314</f>
        <v>0</v>
      </c>
    </row>
    <row r="1851" spans="1:4">
      <c r="A1851" s="7" t="s">
        <v>402</v>
      </c>
      <c r="B1851" s="88" t="s">
        <v>272</v>
      </c>
      <c r="C1851" s="48">
        <f>'MALT3-2015A.XLS'!$H$1315</f>
        <v>0</v>
      </c>
      <c r="D1851" s="48">
        <f>'MALT3-2015A.XLS'!$H$1315</f>
        <v>0</v>
      </c>
    </row>
    <row r="1852" spans="1:4">
      <c r="A1852" s="7" t="s">
        <v>402</v>
      </c>
      <c r="B1852" s="88" t="s">
        <v>363</v>
      </c>
      <c r="C1852" s="48">
        <f>'MALT3-2015A.XLS'!$H$1316</f>
        <v>0</v>
      </c>
      <c r="D1852" s="48">
        <f>'MALT3-2015A.XLS'!$H$1316</f>
        <v>0</v>
      </c>
    </row>
    <row r="1853" spans="1:4">
      <c r="A1853" s="7" t="s">
        <v>402</v>
      </c>
      <c r="B1853" s="88" t="s">
        <v>364</v>
      </c>
      <c r="C1853" s="48">
        <f>'MALT3-2015A.XLS'!$H$1317</f>
        <v>0</v>
      </c>
      <c r="D1853" s="48">
        <f>'MALT3-2015A.XLS'!$H$1317</f>
        <v>0</v>
      </c>
    </row>
    <row r="1854" spans="1:4">
      <c r="A1854" s="7" t="s">
        <v>402</v>
      </c>
      <c r="B1854" s="88" t="s">
        <v>365</v>
      </c>
      <c r="C1854" s="48">
        <f>'MALT3-2015A.XLS'!$H$1318</f>
        <v>0</v>
      </c>
      <c r="D1854" s="48">
        <f>'MALT3-2015A.XLS'!$H$1318</f>
        <v>0</v>
      </c>
    </row>
    <row r="1855" spans="1:4">
      <c r="A1855" s="7" t="s">
        <v>402</v>
      </c>
      <c r="B1855" s="88"/>
    </row>
    <row r="1856" spans="1:4">
      <c r="A1856" s="7" t="s">
        <v>402</v>
      </c>
      <c r="B1856" s="67" t="s">
        <v>1114</v>
      </c>
    </row>
    <row r="1857" spans="1:8">
      <c r="A1857" s="7" t="s">
        <v>402</v>
      </c>
      <c r="B1857" s="85" t="s">
        <v>607</v>
      </c>
      <c r="C1857" s="46">
        <f>'MALT3-2015A.XLS'!$E$1324</f>
        <v>0</v>
      </c>
      <c r="D1857" s="46">
        <f>'MALT3-2015A.XLS'!$E$1324</f>
        <v>0</v>
      </c>
    </row>
    <row r="1858" spans="1:8">
      <c r="A1858" s="7" t="s">
        <v>402</v>
      </c>
      <c r="B1858" s="85" t="s">
        <v>608</v>
      </c>
      <c r="C1858" s="46">
        <f>'MALT3-2015A.XLS'!$F$1324</f>
        <v>0</v>
      </c>
      <c r="D1858" s="46">
        <f>'MALT3-2015A.XLS'!$F$1324</f>
        <v>0</v>
      </c>
    </row>
    <row r="1859" spans="1:8">
      <c r="A1859" s="7" t="s">
        <v>402</v>
      </c>
      <c r="B1859" s="85" t="s">
        <v>606</v>
      </c>
      <c r="C1859" s="46">
        <f>'MALT3-2015A.XLS'!$G$1324</f>
        <v>0</v>
      </c>
      <c r="D1859" s="46">
        <f>'MALT3-2015A.XLS'!$G$1324</f>
        <v>0</v>
      </c>
    </row>
    <row r="1860" spans="1:8">
      <c r="A1860" s="7" t="s">
        <v>402</v>
      </c>
      <c r="B1860" s="128" t="s">
        <v>145</v>
      </c>
      <c r="C1860" s="66">
        <f>'MALT3-2015A.XLS'!$I$1324</f>
        <v>0</v>
      </c>
      <c r="D1860" s="66">
        <f>'MALT3-2015A.XLS'!$I$1324</f>
        <v>0</v>
      </c>
    </row>
    <row r="1861" spans="1:8">
      <c r="A1861" s="7" t="s">
        <v>402</v>
      </c>
      <c r="B1861" s="85"/>
    </row>
    <row r="1862" spans="1:8">
      <c r="B1862" s="103"/>
    </row>
    <row r="1863" spans="1:8" ht="18.75">
      <c r="B1863" s="117" t="s">
        <v>264</v>
      </c>
    </row>
    <row r="1864" spans="1:8">
      <c r="B1864" s="67" t="str">
        <f>'MALT3-2015A.XLS'!B1335</f>
        <v xml:space="preserve">Tabell 4 -2  </v>
      </c>
      <c r="C1864" s="47"/>
      <c r="D1864" s="47"/>
    </row>
    <row r="1865" spans="1:8">
      <c r="B1865" s="67" t="str">
        <f>'MALT3-2015A.XLS'!B1336</f>
        <v>Aktive klienter med utbetalt økonomisk sosialhjelp (bidrag og lån) 1)</v>
      </c>
    </row>
    <row r="1866" spans="1:8">
      <c r="B1866" s="336" t="s">
        <v>1206</v>
      </c>
      <c r="G1866" s="71"/>
      <c r="H1866" s="327"/>
    </row>
    <row r="1867" spans="1:8">
      <c r="B1867" s="85" t="s">
        <v>8</v>
      </c>
      <c r="C1867" s="46">
        <f>'MALT3-2015A.XLS'!$G$1339</f>
        <v>0</v>
      </c>
      <c r="D1867" s="46">
        <f>'MALT3-2015A.XLS'!$G$1339</f>
        <v>0</v>
      </c>
    </row>
    <row r="1868" spans="1:8">
      <c r="B1868" s="83" t="s">
        <v>959</v>
      </c>
      <c r="C1868" s="46">
        <f>'MALT3-2015A.XLS'!$G$1341</f>
        <v>0</v>
      </c>
      <c r="D1868" s="46">
        <f>'MALT3-2015A.XLS'!$G$1341</f>
        <v>0</v>
      </c>
    </row>
    <row r="1869" spans="1:8">
      <c r="B1869" s="83" t="s">
        <v>656</v>
      </c>
      <c r="C1869" s="46">
        <f>'MALT3-2015A.XLS'!$G$1342</f>
        <v>0</v>
      </c>
      <c r="D1869" s="46">
        <f>'MALT3-2015A.XLS'!$G$1342</f>
        <v>0</v>
      </c>
    </row>
    <row r="1870" spans="1:8">
      <c r="B1870" s="83" t="s">
        <v>678</v>
      </c>
      <c r="C1870" s="46">
        <f>'MALT3-2015A.XLS'!$G$1343</f>
        <v>0</v>
      </c>
      <c r="D1870" s="46">
        <f>'MALT3-2015A.XLS'!$G$1343</f>
        <v>0</v>
      </c>
    </row>
    <row r="1871" spans="1:8">
      <c r="B1871" s="83" t="s">
        <v>1066</v>
      </c>
      <c r="C1871" s="46">
        <f>'MALT3-2015A.XLS'!$G$1344</f>
        <v>0</v>
      </c>
      <c r="D1871" s="46">
        <f>'MALT3-2015A.XLS'!$G$1344</f>
        <v>0</v>
      </c>
    </row>
    <row r="1872" spans="1:8">
      <c r="B1872" s="95" t="s">
        <v>960</v>
      </c>
      <c r="C1872" s="78">
        <f>'MALT3-2015A.XLS'!$G$1345</f>
        <v>0</v>
      </c>
      <c r="D1872" s="78">
        <f>'MALT3-2015A.XLS'!$G$1345</f>
        <v>0</v>
      </c>
    </row>
    <row r="1873" spans="1:7">
      <c r="B1873" s="90" t="s">
        <v>205</v>
      </c>
    </row>
    <row r="1874" spans="1:7">
      <c r="B1874" s="85" t="s">
        <v>8</v>
      </c>
      <c r="C1874" s="46">
        <f>'MALT3-2015A.XLS'!$H$1339</f>
        <v>0</v>
      </c>
      <c r="D1874" s="46">
        <f>'MALT3-2015A.XLS'!$H$1339</f>
        <v>0</v>
      </c>
    </row>
    <row r="1875" spans="1:7">
      <c r="B1875" s="83" t="s">
        <v>959</v>
      </c>
      <c r="C1875" s="46">
        <f>'MALT3-2015A.XLS'!$H$1341</f>
        <v>0</v>
      </c>
      <c r="D1875" s="46">
        <f>'MALT3-2015A.XLS'!$H$1341</f>
        <v>0</v>
      </c>
    </row>
    <row r="1876" spans="1:7">
      <c r="B1876" s="83" t="s">
        <v>656</v>
      </c>
      <c r="C1876" s="46">
        <f>'MALT3-2015A.XLS'!$H$1342</f>
        <v>0</v>
      </c>
      <c r="D1876" s="46">
        <f>'MALT3-2015A.XLS'!$H$1342</f>
        <v>0</v>
      </c>
    </row>
    <row r="1877" spans="1:7">
      <c r="B1877" s="83" t="s">
        <v>678</v>
      </c>
      <c r="C1877" s="46">
        <f>'MALT3-2015A.XLS'!$H$1343</f>
        <v>0</v>
      </c>
      <c r="D1877" s="46">
        <f>'MALT3-2015A.XLS'!$H$1343</f>
        <v>0</v>
      </c>
    </row>
    <row r="1878" spans="1:7">
      <c r="B1878" s="83" t="s">
        <v>1066</v>
      </c>
      <c r="C1878" s="46">
        <f>'MALT3-2015A.XLS'!$H$1344</f>
        <v>0</v>
      </c>
      <c r="D1878" s="46">
        <f>'MALT3-2015A.XLS'!$H$1344</f>
        <v>0</v>
      </c>
    </row>
    <row r="1879" spans="1:7">
      <c r="B1879" s="119" t="s">
        <v>960</v>
      </c>
      <c r="C1879" s="77">
        <f>'MALT3-2015A.XLS'!$H$1345</f>
        <v>0</v>
      </c>
      <c r="D1879" s="77">
        <f>'MALT3-2015A.XLS'!$H$1345</f>
        <v>0</v>
      </c>
    </row>
    <row r="1880" spans="1:7">
      <c r="B1880" s="90" t="s">
        <v>1144</v>
      </c>
    </row>
    <row r="1881" spans="1:7">
      <c r="B1881" s="374" t="s">
        <v>8</v>
      </c>
      <c r="C1881" s="46">
        <f>'MALT3-2015A.XLS'!I1339</f>
        <v>0</v>
      </c>
      <c r="D1881" s="46">
        <f>'MALT3-2015A.XLS'!$I$1339</f>
        <v>0</v>
      </c>
    </row>
    <row r="1882" spans="1:7">
      <c r="B1882" s="94" t="s">
        <v>959</v>
      </c>
      <c r="C1882" s="46">
        <f>'MALT3-2015A.XLS'!I1341</f>
        <v>0</v>
      </c>
      <c r="D1882" s="46">
        <f>'MALT3-2015A.XLS'!$I$1341</f>
        <v>0</v>
      </c>
    </row>
    <row r="1883" spans="1:7">
      <c r="B1883" s="94" t="s">
        <v>656</v>
      </c>
      <c r="C1883" s="46">
        <f>'MALT3-2015A.XLS'!I1342</f>
        <v>0</v>
      </c>
      <c r="D1883" s="46">
        <f>'MALT3-2015A.XLS'!$I$1342</f>
        <v>0</v>
      </c>
    </row>
    <row r="1884" spans="1:7">
      <c r="B1884" s="94" t="s">
        <v>678</v>
      </c>
      <c r="C1884" s="46">
        <f>'MALT3-2015A.XLS'!I1343</f>
        <v>0</v>
      </c>
      <c r="D1884" s="46">
        <f>'MALT3-2015A.XLS'!$I$1343</f>
        <v>0</v>
      </c>
    </row>
    <row r="1885" spans="1:7">
      <c r="B1885" s="94" t="s">
        <v>1066</v>
      </c>
      <c r="C1885" s="46">
        <f>'MALT3-2015A.XLS'!I1344</f>
        <v>0</v>
      </c>
      <c r="D1885" s="46">
        <f>'MALT3-2015A.XLS'!$I$1344</f>
        <v>0</v>
      </c>
    </row>
    <row r="1886" spans="1:7">
      <c r="B1886" s="95" t="s">
        <v>960</v>
      </c>
      <c r="C1886" s="95">
        <f>'MALT3-2015A.XLS'!I1345</f>
        <v>0</v>
      </c>
      <c r="D1886" s="95">
        <f>'MALT3-2015A.XLS'!$I$1345</f>
        <v>0</v>
      </c>
    </row>
    <row r="1887" spans="1:7">
      <c r="B1887" s="93" t="s">
        <v>182</v>
      </c>
      <c r="C1887" s="46" t="str">
        <f>'MALT3-2015A.XLS'!I1346</f>
        <v/>
      </c>
    </row>
    <row r="1888" spans="1:7" s="71" customFormat="1">
      <c r="A1888" s="7"/>
      <c r="B1888" s="108"/>
      <c r="C1888" s="72"/>
      <c r="D1888" s="72"/>
      <c r="G1888" s="328"/>
    </row>
    <row r="1889" spans="1:8">
      <c r="A1889" s="71"/>
      <c r="B1889" s="73" t="s">
        <v>1112</v>
      </c>
    </row>
    <row r="1890" spans="1:8">
      <c r="B1890" s="336" t="s">
        <v>1286</v>
      </c>
      <c r="C1890" s="70">
        <f>'MALT3-2015A.XLS'!$G$1353</f>
        <v>0</v>
      </c>
      <c r="D1890" s="70">
        <f>'MALT3-2015A.XLS'!$G$1353</f>
        <v>0</v>
      </c>
      <c r="E1890" s="71"/>
      <c r="F1890" s="71"/>
      <c r="G1890" s="71"/>
      <c r="H1890" s="327"/>
    </row>
    <row r="1891" spans="1:8">
      <c r="B1891" s="336" t="s">
        <v>299</v>
      </c>
      <c r="C1891" s="70">
        <f>'MALT3-2015A.XLS'!$H$1353</f>
        <v>0</v>
      </c>
      <c r="D1891" s="70">
        <f>'MALT3-2015A.XLS'!$H$1353</f>
        <v>0</v>
      </c>
      <c r="E1891" s="71"/>
      <c r="F1891" s="71"/>
      <c r="G1891" s="328"/>
    </row>
    <row r="1892" spans="1:8" ht="13.5">
      <c r="B1892" s="337" t="s">
        <v>1287</v>
      </c>
      <c r="C1892" s="70">
        <f>C1890*C1872</f>
        <v>0</v>
      </c>
      <c r="D1892" s="70">
        <f>D1890*D1872</f>
        <v>0</v>
      </c>
      <c r="E1892" s="71"/>
      <c r="F1892" s="71"/>
      <c r="G1892" s="71"/>
      <c r="H1892" s="327"/>
    </row>
    <row r="1893" spans="1:8" ht="13.5">
      <c r="B1893" s="337" t="s">
        <v>260</v>
      </c>
      <c r="C1893" s="70">
        <f>C1891*C1879</f>
        <v>0</v>
      </c>
      <c r="D1893" s="70">
        <f>D1891*D1879</f>
        <v>0</v>
      </c>
      <c r="E1893" s="71"/>
      <c r="G1893" s="328"/>
    </row>
    <row r="1894" spans="1:8" ht="13.5">
      <c r="B1894" s="337" t="s">
        <v>1288</v>
      </c>
      <c r="C1894" s="70"/>
      <c r="D1894" s="70" t="e">
        <f>D1892/D1872</f>
        <v>#DIV/0!</v>
      </c>
      <c r="F1894" s="71" t="s">
        <v>161</v>
      </c>
      <c r="G1894" s="71"/>
      <c r="H1894" s="327"/>
    </row>
    <row r="1895" spans="1:8" ht="13.5">
      <c r="B1895" s="337" t="s">
        <v>1</v>
      </c>
      <c r="C1895" s="70"/>
      <c r="D1895" s="70" t="e">
        <f>D1893/D1879</f>
        <v>#DIV/0!</v>
      </c>
      <c r="F1895" s="71" t="s">
        <v>161</v>
      </c>
    </row>
    <row r="1896" spans="1:8">
      <c r="B1896" s="90"/>
      <c r="C1896" s="70"/>
      <c r="D1896" s="70"/>
      <c r="E1896" s="71"/>
      <c r="F1896" s="71"/>
    </row>
    <row r="1897" spans="1:8">
      <c r="B1897" s="92"/>
      <c r="C1897" s="49"/>
      <c r="D1897" s="49"/>
    </row>
    <row r="1898" spans="1:8" ht="25.5">
      <c r="B1898" s="73" t="s">
        <v>1113</v>
      </c>
      <c r="C1898" s="49"/>
      <c r="D1898" s="49"/>
    </row>
    <row r="1899" spans="1:8">
      <c r="A1899" s="7" t="s">
        <v>402</v>
      </c>
      <c r="B1899" s="85" t="s">
        <v>583</v>
      </c>
      <c r="C1899" s="49">
        <f>'MALT3-2015A.XLS'!$H$1359</f>
        <v>0</v>
      </c>
      <c r="D1899" s="49">
        <f>'MALT3-2015A.XLS'!$H$1359</f>
        <v>0</v>
      </c>
    </row>
    <row r="1900" spans="1:8">
      <c r="A1900" s="7" t="s">
        <v>402</v>
      </c>
      <c r="B1900" s="85" t="s">
        <v>649</v>
      </c>
      <c r="C1900" s="49">
        <f>'MALT3-2015A.XLS'!$I$1359</f>
        <v>0</v>
      </c>
      <c r="D1900" s="49">
        <f>'MALT3-2015A.XLS'!$I$1359</f>
        <v>0</v>
      </c>
    </row>
    <row r="1901" spans="1:8">
      <c r="A1901" s="7" t="s">
        <v>402</v>
      </c>
    </row>
    <row r="1902" spans="1:8">
      <c r="A1902" s="7" t="s">
        <v>402</v>
      </c>
      <c r="B1902" s="73" t="s">
        <v>47</v>
      </c>
    </row>
    <row r="1903" spans="1:8">
      <c r="A1903" s="7" t="s">
        <v>402</v>
      </c>
      <c r="B1903" s="1407" t="s">
        <v>1550</v>
      </c>
      <c r="C1903" s="49">
        <f>'MALT3-2015A.XLS'!$I$1370</f>
        <v>0</v>
      </c>
      <c r="D1903" s="49">
        <f>'MALT3-2015A.XLS'!$I$1370</f>
        <v>0</v>
      </c>
    </row>
    <row r="1904" spans="1:8">
      <c r="A1904" s="7" t="s">
        <v>402</v>
      </c>
      <c r="B1904" s="1407" t="s">
        <v>1551</v>
      </c>
      <c r="C1904" s="49">
        <f>'MALT3-2015A.XLS'!$I$1371</f>
        <v>0</v>
      </c>
      <c r="D1904" s="49">
        <f>'MALT3-2015A.XLS'!$I$1371</f>
        <v>0</v>
      </c>
    </row>
    <row r="1905" spans="1:8">
      <c r="A1905" s="7" t="s">
        <v>402</v>
      </c>
    </row>
    <row r="1906" spans="1:8" ht="18.75">
      <c r="B1906" s="152" t="s">
        <v>537</v>
      </c>
      <c r="C1906" s="142"/>
      <c r="D1906" s="7"/>
    </row>
    <row r="1907" spans="1:8">
      <c r="A1907" s="7" t="s">
        <v>981</v>
      </c>
      <c r="B1907" s="146"/>
      <c r="C1907" s="142"/>
      <c r="D1907" s="7"/>
    </row>
    <row r="1908" spans="1:8" ht="18.75">
      <c r="A1908" s="7" t="s">
        <v>981</v>
      </c>
      <c r="B1908" s="117" t="s">
        <v>822</v>
      </c>
      <c r="C1908" s="142"/>
      <c r="D1908" s="7"/>
    </row>
    <row r="1909" spans="1:8" ht="24.75" customHeight="1">
      <c r="A1909" s="7" t="s">
        <v>981</v>
      </c>
      <c r="B1909" s="154" t="s">
        <v>813</v>
      </c>
      <c r="C1909" s="142"/>
      <c r="D1909" s="7"/>
    </row>
    <row r="1910" spans="1:8">
      <c r="A1910" s="7" t="s">
        <v>981</v>
      </c>
      <c r="B1910" s="338" t="s">
        <v>1289</v>
      </c>
      <c r="C1910" s="142"/>
      <c r="D1910" s="7"/>
      <c r="G1910" s="71"/>
      <c r="H1910" s="327"/>
    </row>
    <row r="1911" spans="1:8">
      <c r="A1911" s="7" t="s">
        <v>981</v>
      </c>
      <c r="B1911" s="85" t="s">
        <v>623</v>
      </c>
      <c r="C1911" s="143" t="e">
        <f>'MALT3-2015A.XLS'!H1412</f>
        <v>#DIV/0!</v>
      </c>
      <c r="D1911" s="143" t="e">
        <f>'MALT3-2015A.XLS'!$H$1412</f>
        <v>#DIV/0!</v>
      </c>
    </row>
    <row r="1912" spans="1:8">
      <c r="A1912" s="7" t="s">
        <v>981</v>
      </c>
      <c r="B1912" s="85" t="s">
        <v>624</v>
      </c>
      <c r="C1912" s="143" t="e">
        <f>'MALT3-2015A.XLS'!H1413</f>
        <v>#DIV/0!</v>
      </c>
      <c r="D1912" s="143" t="e">
        <f>'MALT3-2015A.XLS'!$H$1413</f>
        <v>#DIV/0!</v>
      </c>
    </row>
    <row r="1913" spans="1:8">
      <c r="A1913" s="7" t="s">
        <v>981</v>
      </c>
      <c r="B1913" s="85" t="s">
        <v>625</v>
      </c>
      <c r="C1913" s="143" t="e">
        <f>'MALT3-2015A.XLS'!H1414</f>
        <v>#DIV/0!</v>
      </c>
      <c r="D1913" s="143" t="e">
        <f>'MALT3-2015A.XLS'!$H$1414</f>
        <v>#DIV/0!</v>
      </c>
      <c r="F1913" s="7" t="s">
        <v>167</v>
      </c>
    </row>
    <row r="1914" spans="1:8">
      <c r="A1914" s="7" t="s">
        <v>981</v>
      </c>
      <c r="B1914" s="150" t="s">
        <v>621</v>
      </c>
      <c r="C1914" s="143"/>
      <c r="D1914" s="143"/>
    </row>
    <row r="1915" spans="1:8">
      <c r="A1915" s="7" t="s">
        <v>981</v>
      </c>
      <c r="B1915" s="85" t="s">
        <v>623</v>
      </c>
      <c r="C1915" s="143">
        <f>'MALT3-2015A.XLS'!I1412</f>
        <v>0</v>
      </c>
      <c r="D1915" s="143">
        <f>'MALT3-2015A.XLS'!$I$1412</f>
        <v>0</v>
      </c>
    </row>
    <row r="1916" spans="1:8">
      <c r="A1916" s="7" t="s">
        <v>981</v>
      </c>
      <c r="B1916" s="85" t="s">
        <v>624</v>
      </c>
      <c r="C1916" s="143">
        <f>'MALT3-2015A.XLS'!I1413</f>
        <v>0</v>
      </c>
      <c r="D1916" s="143">
        <f>'MALT3-2015A.XLS'!$I$1413</f>
        <v>0</v>
      </c>
    </row>
    <row r="1917" spans="1:8">
      <c r="A1917" s="7" t="s">
        <v>981</v>
      </c>
      <c r="B1917" s="85" t="s">
        <v>625</v>
      </c>
      <c r="C1917" s="143">
        <f>'MALT3-2015A.XLS'!I1414</f>
        <v>0</v>
      </c>
      <c r="D1917" s="143">
        <f>'MALT3-2015A.XLS'!$I$1414</f>
        <v>0</v>
      </c>
    </row>
    <row r="1918" spans="1:8">
      <c r="A1918" s="7" t="s">
        <v>981</v>
      </c>
      <c r="B1918" s="150" t="s">
        <v>885</v>
      </c>
      <c r="C1918" s="143"/>
      <c r="D1918" s="143"/>
    </row>
    <row r="1919" spans="1:8">
      <c r="A1919" s="7" t="s">
        <v>981</v>
      </c>
      <c r="B1919" s="85" t="s">
        <v>623</v>
      </c>
      <c r="C1919" s="143">
        <f>'MALT3-2015A.XLS'!J1412</f>
        <v>0</v>
      </c>
      <c r="D1919" s="143">
        <f>'MALT3-2015A.XLS'!$J$1412</f>
        <v>0</v>
      </c>
    </row>
    <row r="1920" spans="1:8">
      <c r="A1920" s="7" t="s">
        <v>981</v>
      </c>
      <c r="B1920" s="85" t="s">
        <v>624</v>
      </c>
      <c r="C1920" s="143">
        <f>'MALT3-2015A.XLS'!J1413</f>
        <v>0</v>
      </c>
      <c r="D1920" s="143">
        <f>'MALT3-2015A.XLS'!$J$1413</f>
        <v>0</v>
      </c>
    </row>
    <row r="1921" spans="1:8">
      <c r="A1921" s="7" t="s">
        <v>981</v>
      </c>
      <c r="B1921" s="85" t="s">
        <v>625</v>
      </c>
      <c r="C1921" s="143">
        <f>'MALT3-2015A.XLS'!J1414</f>
        <v>0</v>
      </c>
      <c r="D1921" s="143">
        <f>'MALT3-2015A.XLS'!$J$1414</f>
        <v>0</v>
      </c>
    </row>
    <row r="1922" spans="1:8">
      <c r="A1922" s="7" t="s">
        <v>981</v>
      </c>
      <c r="B1922" s="150" t="s">
        <v>622</v>
      </c>
      <c r="C1922" s="143"/>
      <c r="D1922" s="143"/>
    </row>
    <row r="1923" spans="1:8">
      <c r="A1923" s="7" t="s">
        <v>981</v>
      </c>
      <c r="B1923" s="85" t="s">
        <v>623</v>
      </c>
      <c r="C1923" s="143">
        <f>'MALT3-2015A.XLS'!K1412</f>
        <v>0</v>
      </c>
      <c r="D1923" s="143">
        <f>'MALT3-2015A.XLS'!$K$1412</f>
        <v>0</v>
      </c>
    </row>
    <row r="1924" spans="1:8">
      <c r="A1924" s="7" t="s">
        <v>981</v>
      </c>
      <c r="B1924" s="85" t="s">
        <v>624</v>
      </c>
      <c r="C1924" s="143">
        <f>'MALT3-2015A.XLS'!K1413</f>
        <v>0</v>
      </c>
      <c r="D1924" s="143">
        <f>'MALT3-2015A.XLS'!$K$1413</f>
        <v>0</v>
      </c>
    </row>
    <row r="1925" spans="1:8">
      <c r="A1925" s="7" t="s">
        <v>981</v>
      </c>
      <c r="B1925" s="85" t="s">
        <v>625</v>
      </c>
      <c r="C1925" s="143">
        <f>'MALT3-2015A.XLS'!K1414</f>
        <v>0</v>
      </c>
      <c r="D1925" s="143">
        <f>'MALT3-2015A.XLS'!$K$1414</f>
        <v>0</v>
      </c>
    </row>
    <row r="1926" spans="1:8">
      <c r="A1926" s="7" t="s">
        <v>981</v>
      </c>
      <c r="B1926" s="145"/>
      <c r="C1926" s="142"/>
      <c r="D1926" s="7"/>
    </row>
    <row r="1927" spans="1:8">
      <c r="A1927" s="7" t="s">
        <v>981</v>
      </c>
      <c r="B1927" s="85"/>
      <c r="C1927" s="142"/>
      <c r="D1927" s="7"/>
    </row>
    <row r="1928" spans="1:8">
      <c r="A1928" s="7" t="s">
        <v>981</v>
      </c>
      <c r="B1928" s="67" t="s">
        <v>627</v>
      </c>
      <c r="C1928" s="142"/>
      <c r="D1928" s="7"/>
    </row>
    <row r="1929" spans="1:8">
      <c r="A1929" s="7" t="s">
        <v>1280</v>
      </c>
      <c r="B1929" s="26" t="s">
        <v>48</v>
      </c>
      <c r="C1929" s="142"/>
      <c r="D1929" s="7"/>
    </row>
    <row r="1930" spans="1:8">
      <c r="A1930" s="7" t="s">
        <v>1280</v>
      </c>
      <c r="B1930" s="67" t="s">
        <v>988</v>
      </c>
      <c r="C1930" s="142"/>
      <c r="D1930" s="7"/>
    </row>
    <row r="1931" spans="1:8">
      <c r="A1931" s="7" t="s">
        <v>1280</v>
      </c>
      <c r="B1931" s="67" t="s">
        <v>991</v>
      </c>
      <c r="C1931" s="142"/>
      <c r="D1931" s="7"/>
    </row>
    <row r="1932" spans="1:8">
      <c r="A1932" s="7" t="s">
        <v>1280</v>
      </c>
      <c r="C1932" s="142"/>
      <c r="D1932" s="7"/>
    </row>
    <row r="1933" spans="1:8">
      <c r="A1933" s="7" t="s">
        <v>1280</v>
      </c>
      <c r="B1933" s="340" t="s">
        <v>987</v>
      </c>
      <c r="C1933" s="142"/>
      <c r="D1933" s="7"/>
      <c r="G1933" s="328"/>
      <c r="H1933" s="327"/>
    </row>
    <row r="1934" spans="1:8">
      <c r="A1934" s="7" t="s">
        <v>1280</v>
      </c>
      <c r="B1934" s="85" t="s">
        <v>814</v>
      </c>
      <c r="C1934" s="142">
        <f>'MALT3-2015A.XLS'!$H$1423</f>
        <v>0</v>
      </c>
      <c r="D1934" s="142">
        <f>'MALT3-2015A.XLS'!$H$1423</f>
        <v>0</v>
      </c>
    </row>
    <row r="1935" spans="1:8">
      <c r="A1935" s="7" t="s">
        <v>1280</v>
      </c>
      <c r="B1935" s="91" t="s">
        <v>815</v>
      </c>
      <c r="C1935" s="142">
        <f>'MALT3-2015A.XLS'!$H$1424</f>
        <v>0</v>
      </c>
      <c r="D1935" s="142">
        <f>'MALT3-2015A.XLS'!$H$1424</f>
        <v>0</v>
      </c>
    </row>
    <row r="1936" spans="1:8">
      <c r="A1936" s="7" t="s">
        <v>1280</v>
      </c>
      <c r="B1936" s="86" t="s">
        <v>176</v>
      </c>
      <c r="C1936" s="156">
        <f>'MALT3-2015A.XLS'!$H$1425</f>
        <v>0</v>
      </c>
      <c r="D1936" s="156">
        <f>'MALT3-2015A.XLS'!$H$1425</f>
        <v>0</v>
      </c>
    </row>
    <row r="1937" spans="1:8">
      <c r="A1937" s="7" t="s">
        <v>1280</v>
      </c>
      <c r="B1937" s="145" t="s">
        <v>621</v>
      </c>
      <c r="C1937" s="142"/>
      <c r="D1937" s="142"/>
    </row>
    <row r="1938" spans="1:8">
      <c r="A1938" s="7" t="s">
        <v>1280</v>
      </c>
      <c r="B1938" s="85" t="s">
        <v>814</v>
      </c>
      <c r="C1938" s="142">
        <f>'MALT3-2015A.XLS'!$I$1423</f>
        <v>0</v>
      </c>
      <c r="D1938" s="142">
        <f>'MALT3-2015A.XLS'!$I$1423</f>
        <v>0</v>
      </c>
    </row>
    <row r="1939" spans="1:8">
      <c r="A1939" s="7" t="s">
        <v>1280</v>
      </c>
      <c r="B1939" s="91" t="s">
        <v>815</v>
      </c>
      <c r="C1939" s="142">
        <f>'MALT3-2015A.XLS'!$I$1424</f>
        <v>0</v>
      </c>
      <c r="D1939" s="142">
        <f>'MALT3-2015A.XLS'!$I$1424</f>
        <v>0</v>
      </c>
    </row>
    <row r="1940" spans="1:8">
      <c r="A1940" s="7" t="s">
        <v>1280</v>
      </c>
      <c r="B1940" s="86" t="s">
        <v>176</v>
      </c>
      <c r="C1940" s="86">
        <f>'MALT3-2015A.XLS'!$I$1425</f>
        <v>0</v>
      </c>
      <c r="D1940" s="86">
        <f>'MALT3-2015A.XLS'!$I$1425</f>
        <v>0</v>
      </c>
    </row>
    <row r="1941" spans="1:8">
      <c r="A1941" s="7" t="s">
        <v>1280</v>
      </c>
      <c r="B1941" s="339" t="s">
        <v>885</v>
      </c>
      <c r="C1941" s="142"/>
      <c r="D1941" s="142"/>
      <c r="G1941" s="328"/>
      <c r="H1941" s="327"/>
    </row>
    <row r="1942" spans="1:8">
      <c r="A1942" s="7" t="s">
        <v>1280</v>
      </c>
      <c r="B1942" s="85" t="s">
        <v>814</v>
      </c>
      <c r="C1942" s="142">
        <f>'MALT3-2015A.XLS'!$J$1423</f>
        <v>0</v>
      </c>
      <c r="D1942" s="142">
        <f>'MALT3-2015A.XLS'!$J$1423</f>
        <v>0</v>
      </c>
    </row>
    <row r="1943" spans="1:8">
      <c r="A1943" s="7" t="s">
        <v>1280</v>
      </c>
      <c r="B1943" s="91" t="s">
        <v>815</v>
      </c>
      <c r="C1943" s="142">
        <f>'MALT3-2015A.XLS'!$J$1424</f>
        <v>0</v>
      </c>
      <c r="D1943" s="142">
        <f>'MALT3-2015A.XLS'!$J$1424</f>
        <v>0</v>
      </c>
    </row>
    <row r="1944" spans="1:8">
      <c r="A1944" s="7" t="s">
        <v>1280</v>
      </c>
      <c r="B1944" s="86" t="s">
        <v>176</v>
      </c>
      <c r="C1944" s="86">
        <f>'MALT3-2015A.XLS'!$J$1425</f>
        <v>0</v>
      </c>
      <c r="D1944" s="86">
        <f>'MALT3-2015A.XLS'!$J$1425</f>
        <v>0</v>
      </c>
    </row>
    <row r="1945" spans="1:8">
      <c r="A1945" s="7" t="s">
        <v>1280</v>
      </c>
      <c r="B1945" s="145" t="s">
        <v>622</v>
      </c>
      <c r="C1945" s="142"/>
      <c r="D1945" s="142"/>
    </row>
    <row r="1946" spans="1:8">
      <c r="A1946" s="7" t="s">
        <v>1280</v>
      </c>
      <c r="B1946" s="85" t="s">
        <v>814</v>
      </c>
      <c r="C1946" s="142">
        <f>'MALT3-2015A.XLS'!$K$1423</f>
        <v>0</v>
      </c>
      <c r="D1946" s="142">
        <f>'MALT3-2015A.XLS'!$K$1423</f>
        <v>0</v>
      </c>
    </row>
    <row r="1947" spans="1:8">
      <c r="A1947" s="7" t="s">
        <v>1280</v>
      </c>
      <c r="B1947" s="91" t="s">
        <v>815</v>
      </c>
      <c r="C1947" s="142">
        <f>'MALT3-2015A.XLS'!$K$1424</f>
        <v>0</v>
      </c>
      <c r="D1947" s="142">
        <f>'MALT3-2015A.XLS'!$K$1424</f>
        <v>0</v>
      </c>
    </row>
    <row r="1948" spans="1:8">
      <c r="A1948" s="7" t="s">
        <v>1280</v>
      </c>
      <c r="B1948" s="86" t="s">
        <v>176</v>
      </c>
      <c r="C1948" s="156">
        <f>'MALT3-2015A.XLS'!$K$1425</f>
        <v>0</v>
      </c>
      <c r="D1948" s="156">
        <f>'MALT3-2015A.XLS'!$K$1425</f>
        <v>0</v>
      </c>
    </row>
    <row r="1949" spans="1:8">
      <c r="A1949" s="7" t="s">
        <v>1280</v>
      </c>
      <c r="B1949" s="108"/>
      <c r="C1949" s="142"/>
      <c r="D1949" s="142"/>
    </row>
    <row r="1950" spans="1:8">
      <c r="A1950" s="7" t="s">
        <v>1280</v>
      </c>
      <c r="B1950" s="148" t="s">
        <v>816</v>
      </c>
      <c r="C1950" s="144" t="str">
        <f>'MALT3-2015A.XLS'!$K$1437</f>
        <v/>
      </c>
      <c r="D1950" s="144" t="str">
        <f>'MALT3-2015A.XLS'!$K$1437</f>
        <v/>
      </c>
    </row>
    <row r="1951" spans="1:8">
      <c r="A1951" s="7" t="s">
        <v>1280</v>
      </c>
      <c r="B1951" s="148"/>
      <c r="C1951" s="341"/>
      <c r="D1951" s="341"/>
    </row>
    <row r="1952" spans="1:8">
      <c r="A1952" s="7" t="s">
        <v>1280</v>
      </c>
      <c r="B1952" s="148"/>
      <c r="C1952" s="341"/>
      <c r="D1952" s="341"/>
    </row>
    <row r="1953" spans="1:11">
      <c r="A1953" s="7" t="s">
        <v>1280</v>
      </c>
      <c r="B1953" s="24" t="s">
        <v>570</v>
      </c>
      <c r="C1953" s="247"/>
      <c r="D1953" s="7"/>
    </row>
    <row r="1954" spans="1:11">
      <c r="A1954" s="7" t="s">
        <v>1280</v>
      </c>
      <c r="B1954" s="24" t="s">
        <v>49</v>
      </c>
      <c r="C1954" s="247"/>
      <c r="D1954" s="7"/>
    </row>
    <row r="1955" spans="1:11">
      <c r="A1955" s="7" t="s">
        <v>1280</v>
      </c>
      <c r="B1955" s="24" t="s">
        <v>994</v>
      </c>
      <c r="C1955" s="24"/>
      <c r="D1955" s="7"/>
    </row>
    <row r="1956" spans="1:11">
      <c r="A1956" s="7" t="s">
        <v>1280</v>
      </c>
      <c r="B1956" s="342" t="s">
        <v>992</v>
      </c>
      <c r="C1956" s="24"/>
      <c r="D1956" s="7"/>
    </row>
    <row r="1957" spans="1:11">
      <c r="A1957" s="7" t="s">
        <v>1280</v>
      </c>
      <c r="B1957" s="346" t="s">
        <v>995</v>
      </c>
      <c r="C1957" s="344">
        <f>'MALT3-2015A.XLS'!$H$1436</f>
        <v>0</v>
      </c>
      <c r="D1957" s="344">
        <f>'MALT3-2015A.XLS'!$H$1436</f>
        <v>0</v>
      </c>
    </row>
    <row r="1958" spans="1:11">
      <c r="A1958" s="7" t="s">
        <v>1280</v>
      </c>
      <c r="B1958" s="347" t="s">
        <v>621</v>
      </c>
      <c r="C1958" s="142">
        <f>'MALT3-2015A.XLS'!$I$1436</f>
        <v>0</v>
      </c>
      <c r="D1958" s="142">
        <f>'MALT3-2015A.XLS'!$I$1436</f>
        <v>0</v>
      </c>
    </row>
    <row r="1959" spans="1:11">
      <c r="A1959" s="7" t="s">
        <v>1280</v>
      </c>
      <c r="B1959" s="348" t="s">
        <v>885</v>
      </c>
      <c r="C1959" s="142">
        <f>'MALT3-2015A.XLS'!$J$1436</f>
        <v>0</v>
      </c>
      <c r="D1959" s="142">
        <f>'MALT3-2015A.XLS'!$J$1436</f>
        <v>0</v>
      </c>
    </row>
    <row r="1960" spans="1:11">
      <c r="A1960" s="7" t="s">
        <v>1280</v>
      </c>
      <c r="B1960" s="349" t="s">
        <v>622</v>
      </c>
      <c r="C1960" s="343">
        <f>'MALT3-2015A.XLS'!$K$1436</f>
        <v>0</v>
      </c>
      <c r="D1960" s="343">
        <f>'MALT3-2015A.XLS'!$K$1436</f>
        <v>0</v>
      </c>
    </row>
    <row r="1961" spans="1:11">
      <c r="A1961" s="7" t="s">
        <v>1280</v>
      </c>
      <c r="B1961" s="7"/>
      <c r="C1961" s="142"/>
      <c r="D1961" s="142"/>
    </row>
    <row r="1962" spans="1:11">
      <c r="A1962" s="7" t="s">
        <v>1280</v>
      </c>
      <c r="B1962" s="148" t="s">
        <v>816</v>
      </c>
      <c r="C1962" s="144" t="str">
        <f>'MALT3-2015A.XLS'!$K$1437</f>
        <v/>
      </c>
      <c r="D1962" s="144" t="str">
        <f>'MALT3-2015A.XLS'!$K$1437</f>
        <v/>
      </c>
    </row>
    <row r="1963" spans="1:11">
      <c r="A1963" s="7" t="s">
        <v>1280</v>
      </c>
      <c r="B1963" s="7"/>
      <c r="C1963" s="7"/>
      <c r="D1963" s="7"/>
    </row>
    <row r="1964" spans="1:11">
      <c r="A1964" s="7" t="s">
        <v>1280</v>
      </c>
      <c r="B1964" s="7"/>
      <c r="C1964" s="7"/>
      <c r="D1964" s="7"/>
      <c r="E1964" s="71"/>
      <c r="F1964" s="71"/>
      <c r="G1964" s="328"/>
      <c r="H1964" s="71"/>
      <c r="I1964" s="345"/>
      <c r="J1964" s="71"/>
      <c r="K1964" s="71"/>
    </row>
    <row r="1965" spans="1:11" ht="18.75">
      <c r="A1965" s="7" t="s">
        <v>981</v>
      </c>
      <c r="B1965" s="117" t="s">
        <v>817</v>
      </c>
      <c r="C1965" s="142"/>
      <c r="D1965" s="7"/>
    </row>
    <row r="1966" spans="1:11">
      <c r="A1966" s="7" t="s">
        <v>981</v>
      </c>
      <c r="B1966" s="149"/>
      <c r="C1966" s="142"/>
      <c r="D1966" s="7"/>
    </row>
    <row r="1967" spans="1:11" ht="14.25">
      <c r="A1967" s="7" t="s">
        <v>981</v>
      </c>
      <c r="B1967" s="147"/>
      <c r="C1967" s="142"/>
      <c r="D1967" s="7"/>
    </row>
    <row r="1968" spans="1:11">
      <c r="A1968" s="7" t="s">
        <v>981</v>
      </c>
      <c r="B1968" s="26" t="s">
        <v>639</v>
      </c>
      <c r="C1968" s="142"/>
      <c r="D1968" s="7"/>
    </row>
    <row r="1969" spans="1:4">
      <c r="A1969" s="7" t="s">
        <v>981</v>
      </c>
      <c r="B1969" s="26" t="s">
        <v>640</v>
      </c>
      <c r="C1969" s="142"/>
      <c r="D1969" s="7"/>
    </row>
    <row r="1970" spans="1:4">
      <c r="A1970" s="7" t="s">
        <v>981</v>
      </c>
      <c r="B1970" s="26" t="s">
        <v>643</v>
      </c>
      <c r="C1970" s="142"/>
      <c r="D1970" s="7"/>
    </row>
    <row r="1971" spans="1:4">
      <c r="A1971" s="7" t="s">
        <v>981</v>
      </c>
      <c r="B1971" s="150" t="s">
        <v>1281</v>
      </c>
      <c r="C1971" s="142"/>
      <c r="D1971" s="7"/>
    </row>
    <row r="1972" spans="1:4">
      <c r="A1972" s="7" t="s">
        <v>981</v>
      </c>
      <c r="B1972" s="375" t="s">
        <v>898</v>
      </c>
      <c r="C1972" s="143">
        <f>'MALT3-2015A.XLS'!F1452</f>
        <v>0</v>
      </c>
      <c r="D1972" s="143">
        <f>'MALT3-2015A.XLS'!F1452</f>
        <v>0</v>
      </c>
    </row>
    <row r="1973" spans="1:4">
      <c r="A1973" s="7" t="s">
        <v>981</v>
      </c>
      <c r="B1973" s="375" t="s">
        <v>899</v>
      </c>
      <c r="C1973" s="142" t="str">
        <f>'MALT3-2015A.XLS'!F1453</f>
        <v>xxxxxxxx</v>
      </c>
      <c r="D1973" s="142" t="str">
        <f>'MALT3-2015A.XLS'!F1453</f>
        <v>xxxxxxxx</v>
      </c>
    </row>
    <row r="1974" spans="1:4">
      <c r="A1974" s="7" t="s">
        <v>981</v>
      </c>
      <c r="B1974" s="375" t="s">
        <v>900</v>
      </c>
      <c r="C1974" s="142" t="str">
        <f>'MALT3-2015A.XLS'!F1454</f>
        <v>xxxxxxxx</v>
      </c>
      <c r="D1974" s="142" t="str">
        <f>'MALT3-2015A.XLS'!F1454</f>
        <v>xxxxxxxx</v>
      </c>
    </row>
    <row r="1975" spans="1:4">
      <c r="A1975" s="7" t="s">
        <v>981</v>
      </c>
      <c r="B1975" s="375" t="s">
        <v>336</v>
      </c>
      <c r="C1975" s="143" t="e">
        <f>'MALT3-2015A.XLS'!F1455</f>
        <v>#DIV/0!</v>
      </c>
      <c r="D1975" s="143" t="e">
        <f>'MALT3-2015A.XLS'!F1455</f>
        <v>#DIV/0!</v>
      </c>
    </row>
    <row r="1976" spans="1:4">
      <c r="A1976" s="7" t="s">
        <v>981</v>
      </c>
      <c r="B1976" s="338" t="s">
        <v>1282</v>
      </c>
      <c r="C1976" s="142"/>
      <c r="D1976" s="142"/>
    </row>
    <row r="1977" spans="1:4">
      <c r="A1977" s="7" t="s">
        <v>981</v>
      </c>
      <c r="B1977" s="375" t="s">
        <v>898</v>
      </c>
      <c r="C1977" s="143">
        <f>'MALT3-2015A.XLS'!G1452</f>
        <v>0</v>
      </c>
      <c r="D1977" s="143">
        <f>'MALT3-2015A.XLS'!G1452</f>
        <v>0</v>
      </c>
    </row>
    <row r="1978" spans="1:4">
      <c r="A1978" s="7" t="s">
        <v>981</v>
      </c>
      <c r="B1978" s="375" t="s">
        <v>899</v>
      </c>
      <c r="C1978" s="142">
        <f>'MALT3-2015A.XLS'!G1453</f>
        <v>0</v>
      </c>
      <c r="D1978" s="142">
        <f>'MALT3-2015A.XLS'!G1453</f>
        <v>0</v>
      </c>
    </row>
    <row r="1979" spans="1:4">
      <c r="A1979" s="7" t="s">
        <v>981</v>
      </c>
      <c r="B1979" s="375" t="s">
        <v>900</v>
      </c>
      <c r="C1979" s="142">
        <f>'MALT3-2015A.XLS'!G1454</f>
        <v>0</v>
      </c>
      <c r="D1979" s="142">
        <f>'MALT3-2015A.XLS'!G1454</f>
        <v>0</v>
      </c>
    </row>
    <row r="1980" spans="1:4">
      <c r="A1980" s="7" t="s">
        <v>981</v>
      </c>
      <c r="B1980" s="375" t="s">
        <v>336</v>
      </c>
      <c r="C1980" s="143">
        <f>'MALT3-2015A.XLS'!G1455</f>
        <v>0</v>
      </c>
      <c r="D1980" s="143">
        <f>'MALT3-2015A.XLS'!G1455</f>
        <v>0</v>
      </c>
    </row>
    <row r="1981" spans="1:4">
      <c r="A1981" s="7" t="s">
        <v>981</v>
      </c>
      <c r="B1981" s="338" t="s">
        <v>1283</v>
      </c>
      <c r="C1981" s="142"/>
      <c r="D1981" s="142"/>
    </row>
    <row r="1982" spans="1:4">
      <c r="A1982" s="7" t="s">
        <v>981</v>
      </c>
      <c r="B1982" s="375" t="s">
        <v>898</v>
      </c>
      <c r="C1982" s="143">
        <f>'MALT3-2015A.XLS'!H1452</f>
        <v>0</v>
      </c>
      <c r="D1982" s="143">
        <f>'MALT3-2015A.XLS'!H1452</f>
        <v>0</v>
      </c>
    </row>
    <row r="1983" spans="1:4">
      <c r="A1983" s="7" t="s">
        <v>981</v>
      </c>
      <c r="B1983" s="375" t="s">
        <v>899</v>
      </c>
      <c r="C1983" s="142">
        <f>'MALT3-2015A.XLS'!H1453</f>
        <v>0</v>
      </c>
      <c r="D1983" s="142">
        <f>'MALT3-2015A.XLS'!H1453</f>
        <v>0</v>
      </c>
    </row>
    <row r="1984" spans="1:4">
      <c r="A1984" s="7" t="s">
        <v>981</v>
      </c>
      <c r="B1984" s="375" t="s">
        <v>900</v>
      </c>
      <c r="C1984" s="142">
        <f>'MALT3-2015A.XLS'!H1454</f>
        <v>0</v>
      </c>
      <c r="D1984" s="142">
        <f>'MALT3-2015A.XLS'!H1454</f>
        <v>0</v>
      </c>
    </row>
    <row r="1985" spans="1:8">
      <c r="A1985" s="7" t="s">
        <v>981</v>
      </c>
      <c r="B1985" s="375" t="s">
        <v>336</v>
      </c>
      <c r="C1985" s="143">
        <f>'MALT3-2015A.XLS'!H1455</f>
        <v>0</v>
      </c>
      <c r="D1985" s="143">
        <f>'MALT3-2015A.XLS'!H1455</f>
        <v>0</v>
      </c>
      <c r="G1985" s="328"/>
      <c r="H1985" s="327"/>
    </row>
    <row r="1986" spans="1:8">
      <c r="A1986" s="7" t="s">
        <v>981</v>
      </c>
      <c r="B1986" s="150" t="s">
        <v>622</v>
      </c>
      <c r="C1986" s="142"/>
      <c r="D1986" s="142"/>
      <c r="G1986" s="328"/>
    </row>
    <row r="1987" spans="1:8">
      <c r="A1987" s="7" t="s">
        <v>981</v>
      </c>
      <c r="B1987" s="375" t="s">
        <v>898</v>
      </c>
      <c r="C1987" s="143">
        <f>'MALT3-2015A.XLS'!I1452</f>
        <v>0</v>
      </c>
      <c r="D1987" s="143">
        <f>'MALT3-2015A.XLS'!I1452</f>
        <v>0</v>
      </c>
      <c r="G1987" s="328"/>
    </row>
    <row r="1988" spans="1:8">
      <c r="A1988" s="7" t="s">
        <v>981</v>
      </c>
      <c r="B1988" s="375" t="s">
        <v>899</v>
      </c>
      <c r="C1988" s="142">
        <f>'MALT3-2015A.XLS'!I1453</f>
        <v>0</v>
      </c>
      <c r="D1988" s="142">
        <f>'MALT3-2015A.XLS'!I1453</f>
        <v>0</v>
      </c>
      <c r="G1988" s="328"/>
      <c r="H1988" s="327"/>
    </row>
    <row r="1989" spans="1:8">
      <c r="A1989" s="7" t="s">
        <v>981</v>
      </c>
      <c r="B1989" s="375" t="s">
        <v>900</v>
      </c>
      <c r="C1989" s="142">
        <f>'MALT3-2015A.XLS'!I1454</f>
        <v>0</v>
      </c>
      <c r="D1989" s="142">
        <f>'MALT3-2015A.XLS'!I1454</f>
        <v>0</v>
      </c>
    </row>
    <row r="1990" spans="1:8">
      <c r="A1990" s="7" t="s">
        <v>981</v>
      </c>
      <c r="B1990" s="375" t="s">
        <v>336</v>
      </c>
      <c r="C1990" s="142">
        <f>'MALT3-2015A.XLS'!I1455</f>
        <v>0</v>
      </c>
      <c r="D1990" s="142">
        <f>'MALT3-2015A.XLS'!I1455</f>
        <v>0</v>
      </c>
    </row>
    <row r="1991" spans="1:8">
      <c r="A1991" s="7" t="s">
        <v>981</v>
      </c>
      <c r="B1991" s="151"/>
      <c r="C1991" s="142"/>
      <c r="D1991" s="142"/>
    </row>
    <row r="1992" spans="1:8" ht="18.75">
      <c r="A1992" s="7" t="s">
        <v>981</v>
      </c>
      <c r="B1992" s="117" t="s">
        <v>823</v>
      </c>
      <c r="C1992" s="142"/>
      <c r="D1992" s="7"/>
    </row>
    <row r="1993" spans="1:8">
      <c r="A1993" s="7" t="s">
        <v>981</v>
      </c>
      <c r="B1993" s="155"/>
      <c r="C1993" s="142"/>
      <c r="D1993" s="7"/>
    </row>
    <row r="1994" spans="1:8">
      <c r="A1994" s="7" t="s">
        <v>981</v>
      </c>
      <c r="B1994" s="67" t="s">
        <v>327</v>
      </c>
      <c r="C1994" s="142"/>
      <c r="D1994" s="7"/>
    </row>
    <row r="1995" spans="1:8">
      <c r="A1995" s="7" t="s">
        <v>981</v>
      </c>
      <c r="B1995" s="67" t="s">
        <v>806</v>
      </c>
      <c r="C1995" s="142"/>
      <c r="D1995" s="7"/>
    </row>
    <row r="1996" spans="1:8">
      <c r="A1996" s="7" t="s">
        <v>981</v>
      </c>
      <c r="B1996" s="67" t="s">
        <v>807</v>
      </c>
      <c r="C1996" s="142"/>
      <c r="D1996" s="7"/>
    </row>
    <row r="1997" spans="1:8">
      <c r="A1997" s="7" t="s">
        <v>981</v>
      </c>
      <c r="B1997" s="338" t="s">
        <v>1290</v>
      </c>
      <c r="C1997" s="142"/>
      <c r="D1997" s="7"/>
      <c r="G1997" s="328"/>
      <c r="H1997" s="327"/>
    </row>
    <row r="1998" spans="1:8">
      <c r="A1998" s="7" t="s">
        <v>981</v>
      </c>
      <c r="B1998" s="146" t="s">
        <v>818</v>
      </c>
      <c r="C1998" s="142">
        <f>'MALT3-2015A.XLS'!$G$1469</f>
        <v>0</v>
      </c>
      <c r="D1998" s="142">
        <f>'MALT3-2015A.XLS'!$G$1469</f>
        <v>0</v>
      </c>
    </row>
    <row r="1999" spans="1:8">
      <c r="A1999" s="7" t="s">
        <v>981</v>
      </c>
      <c r="B1999" s="146" t="s">
        <v>959</v>
      </c>
      <c r="C1999" s="142">
        <f>'MALT3-2015A.XLS'!$G$1470</f>
        <v>0</v>
      </c>
      <c r="D1999" s="142">
        <f>'MALT3-2015A.XLS'!$G$1470</f>
        <v>0</v>
      </c>
    </row>
    <row r="2000" spans="1:8">
      <c r="A2000" s="7" t="s">
        <v>981</v>
      </c>
      <c r="B2000" s="146" t="s">
        <v>819</v>
      </c>
      <c r="C2000" s="142">
        <f>'MALT3-2015A.XLS'!$G$1471</f>
        <v>0</v>
      </c>
      <c r="D2000" s="142">
        <f>'MALT3-2015A.XLS'!$G$1471</f>
        <v>0</v>
      </c>
    </row>
    <row r="2001" spans="1:10">
      <c r="A2001" s="7" t="s">
        <v>981</v>
      </c>
      <c r="B2001" s="146" t="s">
        <v>678</v>
      </c>
      <c r="C2001" s="142">
        <f>'MALT3-2015A.XLS'!$G$1472</f>
        <v>0</v>
      </c>
      <c r="D2001" s="142">
        <f>'MALT3-2015A.XLS'!$G$1472</f>
        <v>0</v>
      </c>
    </row>
    <row r="2002" spans="1:10">
      <c r="A2002" s="7" t="s">
        <v>981</v>
      </c>
      <c r="B2002" s="146" t="s">
        <v>820</v>
      </c>
      <c r="C2002" s="142">
        <f>'MALT3-2015A.XLS'!$G$1473</f>
        <v>0</v>
      </c>
      <c r="D2002" s="142">
        <f>'MALT3-2015A.XLS'!$G$1473</f>
        <v>0</v>
      </c>
    </row>
    <row r="2003" spans="1:10">
      <c r="A2003" s="7" t="s">
        <v>981</v>
      </c>
      <c r="B2003" s="146" t="s">
        <v>821</v>
      </c>
      <c r="C2003" s="142">
        <f>'MALT3-2015A.XLS'!$G$1474</f>
        <v>0</v>
      </c>
      <c r="D2003" s="142">
        <f>'MALT3-2015A.XLS'!$G$1474</f>
        <v>0</v>
      </c>
    </row>
    <row r="2004" spans="1:10">
      <c r="A2004" s="7" t="s">
        <v>981</v>
      </c>
      <c r="B2004" s="150" t="s">
        <v>1291</v>
      </c>
      <c r="C2004" s="142"/>
      <c r="D2004" s="142"/>
    </row>
    <row r="2005" spans="1:10">
      <c r="A2005" s="7" t="s">
        <v>981</v>
      </c>
      <c r="B2005" s="146" t="s">
        <v>818</v>
      </c>
      <c r="C2005" s="142">
        <f>'MALT3-2015A.XLS'!$H$1469</f>
        <v>0</v>
      </c>
      <c r="D2005" s="142">
        <f>'MALT3-2015A.XLS'!$H$1469</f>
        <v>0</v>
      </c>
      <c r="J2005" s="7" t="s">
        <v>167</v>
      </c>
    </row>
    <row r="2006" spans="1:10">
      <c r="A2006" s="7" t="s">
        <v>981</v>
      </c>
      <c r="B2006" s="146" t="s">
        <v>959</v>
      </c>
      <c r="C2006" s="142">
        <f>'MALT3-2015A.XLS'!$H$1470</f>
        <v>0</v>
      </c>
      <c r="D2006" s="142">
        <f>'MALT3-2015A.XLS'!$H$1470</f>
        <v>0</v>
      </c>
    </row>
    <row r="2007" spans="1:10">
      <c r="A2007" s="7" t="s">
        <v>981</v>
      </c>
      <c r="B2007" s="146" t="s">
        <v>819</v>
      </c>
      <c r="C2007" s="142">
        <f>'MALT3-2015A.XLS'!$H$1471</f>
        <v>0</v>
      </c>
      <c r="D2007" s="142">
        <f>'MALT3-2015A.XLS'!$H$1471</f>
        <v>0</v>
      </c>
    </row>
    <row r="2008" spans="1:10">
      <c r="A2008" s="7" t="s">
        <v>981</v>
      </c>
      <c r="B2008" s="146" t="s">
        <v>678</v>
      </c>
      <c r="C2008" s="142">
        <f>'MALT3-2015A.XLS'!$H$1472</f>
        <v>0</v>
      </c>
      <c r="D2008" s="142">
        <f>'MALT3-2015A.XLS'!$H$1472</f>
        <v>0</v>
      </c>
    </row>
    <row r="2009" spans="1:10">
      <c r="A2009" s="7" t="s">
        <v>981</v>
      </c>
      <c r="B2009" s="146" t="s">
        <v>820</v>
      </c>
      <c r="C2009" s="142">
        <f>'MALT3-2015A.XLS'!$H$1473</f>
        <v>0</v>
      </c>
      <c r="D2009" s="142">
        <f>'MALT3-2015A.XLS'!$H$1473</f>
        <v>0</v>
      </c>
    </row>
    <row r="2010" spans="1:10">
      <c r="A2010" s="7" t="s">
        <v>981</v>
      </c>
      <c r="B2010" s="146" t="s">
        <v>821</v>
      </c>
      <c r="C2010" s="142">
        <f>'MALT3-2015A.XLS'!$H$1474</f>
        <v>0</v>
      </c>
      <c r="D2010" s="142">
        <f>'MALT3-2015A.XLS'!$H$1474</f>
        <v>0</v>
      </c>
    </row>
    <row r="2011" spans="1:10">
      <c r="A2011" s="7" t="s">
        <v>981</v>
      </c>
      <c r="B2011" s="146"/>
      <c r="C2011" s="142"/>
      <c r="D2011" s="7"/>
    </row>
    <row r="2012" spans="1:10">
      <c r="A2012" s="7" t="s">
        <v>981</v>
      </c>
      <c r="C2012" s="131"/>
      <c r="D2012" s="131"/>
      <c r="E2012" s="132"/>
    </row>
    <row r="2013" spans="1:10">
      <c r="A2013" s="7" t="s">
        <v>981</v>
      </c>
    </row>
    <row r="2014" spans="1:10">
      <c r="A2014" s="7" t="s">
        <v>981</v>
      </c>
    </row>
    <row r="2015" spans="1:10">
      <c r="A2015" s="7" t="s">
        <v>981</v>
      </c>
    </row>
  </sheetData>
  <autoFilter ref="A1:D15"/>
  <phoneticPr fontId="27"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F22"/>
  <sheetViews>
    <sheetView workbookViewId="0">
      <selection activeCell="H43" sqref="H43"/>
    </sheetView>
  </sheetViews>
  <sheetFormatPr baseColWidth="10" defaultRowHeight="12.75"/>
  <cols>
    <col min="1" max="1" width="25.7109375" style="1319" customWidth="1"/>
    <col min="2" max="2" width="10.7109375" style="1322" customWidth="1"/>
    <col min="3" max="18" width="8.7109375" style="1323" customWidth="1"/>
    <col min="19" max="19" width="11.42578125" style="1319"/>
    <col min="20" max="20" width="11.42578125" style="373"/>
    <col min="21" max="16384" width="11.42578125" style="1319"/>
  </cols>
  <sheetData>
    <row r="1" spans="1:32">
      <c r="A1" s="1339" t="s">
        <v>1457</v>
      </c>
      <c r="B1" s="1339"/>
      <c r="C1" s="1339"/>
      <c r="D1" s="1339"/>
      <c r="E1" s="1339"/>
      <c r="F1" s="1339"/>
      <c r="G1" s="1339"/>
      <c r="H1" s="1339"/>
      <c r="I1" s="1339"/>
      <c r="J1" s="1339"/>
      <c r="K1" s="1339"/>
      <c r="L1" s="1339"/>
      <c r="M1" s="1339"/>
      <c r="N1" s="1339"/>
      <c r="O1" s="1339"/>
      <c r="P1" s="1339"/>
      <c r="Q1" s="1339"/>
      <c r="R1" s="1339"/>
      <c r="S1" s="1318"/>
      <c r="T1" s="1357"/>
      <c r="U1" s="1318"/>
      <c r="V1" s="1318"/>
      <c r="W1" s="1318"/>
      <c r="X1" s="1318"/>
      <c r="Y1" s="1318"/>
      <c r="Z1" s="1318"/>
      <c r="AA1" s="1318"/>
      <c r="AB1" s="1318"/>
      <c r="AC1" s="1318"/>
      <c r="AD1" s="1318"/>
      <c r="AE1" s="1318"/>
      <c r="AF1" s="1318"/>
    </row>
    <row r="2" spans="1:32">
      <c r="A2" s="1340"/>
      <c r="B2" s="1341"/>
      <c r="C2" s="1341"/>
      <c r="D2" s="1341"/>
      <c r="E2" s="1341"/>
      <c r="F2" s="1341"/>
      <c r="G2" s="1341"/>
      <c r="H2" s="1341"/>
      <c r="I2" s="1341"/>
      <c r="J2" s="1341"/>
      <c r="K2" s="1341"/>
      <c r="L2" s="1341"/>
      <c r="M2" s="1341"/>
      <c r="N2" s="1341"/>
      <c r="O2" s="1341"/>
      <c r="P2" s="1341"/>
      <c r="Q2" s="1341"/>
      <c r="R2" s="1341"/>
      <c r="S2" s="1318"/>
      <c r="T2" s="1358"/>
      <c r="U2" s="1318"/>
      <c r="V2" s="1318"/>
      <c r="W2" s="1318"/>
      <c r="X2" s="1318"/>
      <c r="Y2" s="1318"/>
      <c r="Z2" s="1318"/>
      <c r="AA2" s="1318"/>
      <c r="AB2" s="1318"/>
      <c r="AC2" s="1318"/>
      <c r="AD2" s="1318"/>
      <c r="AE2" s="1318"/>
      <c r="AF2" s="1318"/>
    </row>
    <row r="3" spans="1:32">
      <c r="A3" s="1342"/>
      <c r="B3" s="1343" t="s">
        <v>1323</v>
      </c>
      <c r="C3" s="1344" t="s">
        <v>1324</v>
      </c>
      <c r="D3" s="1344" t="s">
        <v>1325</v>
      </c>
      <c r="E3" s="1344" t="s">
        <v>1326</v>
      </c>
      <c r="F3" s="1344" t="s">
        <v>1327</v>
      </c>
      <c r="G3" s="1344" t="s">
        <v>1328</v>
      </c>
      <c r="H3" s="1344" t="s">
        <v>1329</v>
      </c>
      <c r="I3" s="1344" t="s">
        <v>1330</v>
      </c>
      <c r="J3" s="1344" t="s">
        <v>1331</v>
      </c>
      <c r="K3" s="1344" t="s">
        <v>1332</v>
      </c>
      <c r="L3" s="1344" t="s">
        <v>1333</v>
      </c>
      <c r="M3" s="1344" t="s">
        <v>1334</v>
      </c>
      <c r="N3" s="1344" t="s">
        <v>81</v>
      </c>
      <c r="O3" s="1344" t="s">
        <v>82</v>
      </c>
      <c r="P3" s="1344" t="s">
        <v>83</v>
      </c>
      <c r="Q3" s="1344" t="s">
        <v>84</v>
      </c>
      <c r="R3" s="1344" t="s">
        <v>85</v>
      </c>
      <c r="S3" s="1320"/>
      <c r="T3" s="1359" t="s">
        <v>1335</v>
      </c>
      <c r="U3" s="1318"/>
      <c r="V3" s="1318"/>
      <c r="W3" s="1318"/>
      <c r="X3" s="1318"/>
      <c r="Y3" s="1318"/>
      <c r="Z3" s="1318"/>
      <c r="AA3" s="1318"/>
      <c r="AB3" s="1318"/>
      <c r="AC3" s="1318"/>
      <c r="AD3" s="1318"/>
      <c r="AE3" s="1318"/>
      <c r="AF3" s="1318"/>
    </row>
    <row r="4" spans="1:32">
      <c r="A4" s="1345" t="s">
        <v>1336</v>
      </c>
      <c r="B4" s="1346">
        <f>SUM(B5:B20)</f>
        <v>647779</v>
      </c>
      <c r="C4" s="1347">
        <f>SUM(C5:C20)</f>
        <v>9845</v>
      </c>
      <c r="D4" s="1347">
        <f>SUM(D5:D20)</f>
        <v>42409</v>
      </c>
      <c r="E4" s="1347">
        <f t="shared" ref="E4:R4" si="0">SUM(E5:E20)</f>
        <v>46645</v>
      </c>
      <c r="F4" s="1347">
        <f t="shared" si="0"/>
        <v>17238</v>
      </c>
      <c r="G4" s="1347">
        <f t="shared" si="0"/>
        <v>11502</v>
      </c>
      <c r="H4" s="1347">
        <f t="shared" si="0"/>
        <v>12563</v>
      </c>
      <c r="I4" s="1347">
        <f t="shared" si="0"/>
        <v>46238</v>
      </c>
      <c r="J4" s="1347">
        <f t="shared" si="0"/>
        <v>69990</v>
      </c>
      <c r="K4" s="1347">
        <f t="shared" si="0"/>
        <v>121991</v>
      </c>
      <c r="L4" s="1347">
        <f t="shared" si="0"/>
        <v>91073</v>
      </c>
      <c r="M4" s="1347">
        <f t="shared" si="0"/>
        <v>110058</v>
      </c>
      <c r="N4" s="1347">
        <f t="shared" si="0"/>
        <v>34307</v>
      </c>
      <c r="O4" s="1347">
        <f t="shared" si="0"/>
        <v>12306</v>
      </c>
      <c r="P4" s="1347">
        <f t="shared" si="0"/>
        <v>9672</v>
      </c>
      <c r="Q4" s="1347">
        <f t="shared" si="0"/>
        <v>6879</v>
      </c>
      <c r="R4" s="1347">
        <f t="shared" si="0"/>
        <v>5063</v>
      </c>
      <c r="S4" s="1318"/>
      <c r="T4" s="1360">
        <f>N4+O4+P4+Q4+R4</f>
        <v>68227</v>
      </c>
      <c r="U4" s="1318"/>
      <c r="V4" s="1318"/>
      <c r="W4" s="1318"/>
      <c r="X4" s="1318"/>
      <c r="Y4" s="1318"/>
      <c r="Z4" s="1318"/>
      <c r="AA4" s="1318"/>
      <c r="AB4" s="1318"/>
      <c r="AC4" s="1318"/>
      <c r="AD4" s="1318"/>
      <c r="AE4" s="1318"/>
      <c r="AF4" s="1318"/>
    </row>
    <row r="5" spans="1:32">
      <c r="A5" s="1348" t="s">
        <v>1337</v>
      </c>
      <c r="B5" s="1349">
        <f>SUM(C5:R5)</f>
        <v>49860</v>
      </c>
      <c r="C5" s="1350">
        <v>1014</v>
      </c>
      <c r="D5" s="1350">
        <v>3579</v>
      </c>
      <c r="E5" s="1350">
        <v>2692</v>
      </c>
      <c r="F5" s="1350">
        <v>796</v>
      </c>
      <c r="G5" s="1350">
        <v>560</v>
      </c>
      <c r="H5" s="1350">
        <v>651</v>
      </c>
      <c r="I5" s="1350">
        <v>3662</v>
      </c>
      <c r="J5" s="1350">
        <v>7282</v>
      </c>
      <c r="K5" s="1350">
        <v>13193</v>
      </c>
      <c r="L5" s="1350">
        <v>6936</v>
      </c>
      <c r="M5" s="1350">
        <v>6833</v>
      </c>
      <c r="N5" s="1350">
        <v>1545</v>
      </c>
      <c r="O5" s="1350">
        <v>426</v>
      </c>
      <c r="P5" s="1350">
        <v>305</v>
      </c>
      <c r="Q5" s="1350">
        <v>203</v>
      </c>
      <c r="R5" s="1350">
        <v>183</v>
      </c>
      <c r="S5" s="1321"/>
      <c r="T5" s="1361">
        <f>N5+O5+P5+Q5+R5</f>
        <v>2662</v>
      </c>
      <c r="U5" s="1318"/>
      <c r="V5" s="1318"/>
      <c r="W5" s="1318"/>
      <c r="X5" s="1318"/>
      <c r="Y5" s="1318"/>
      <c r="Z5" s="1318"/>
      <c r="AA5" s="1318"/>
      <c r="AB5" s="1318"/>
      <c r="AC5" s="1318"/>
      <c r="AD5" s="1318"/>
      <c r="AE5" s="1318"/>
      <c r="AF5" s="1318"/>
    </row>
    <row r="6" spans="1:32">
      <c r="A6" s="1348" t="s">
        <v>1338</v>
      </c>
      <c r="B6" s="1349">
        <f t="shared" ref="B6:B20" si="1">SUM(C6:R6)</f>
        <v>54555</v>
      </c>
      <c r="C6" s="1350">
        <v>994</v>
      </c>
      <c r="D6" s="1350">
        <v>3176</v>
      </c>
      <c r="E6" s="1350">
        <v>2337</v>
      </c>
      <c r="F6" s="1350">
        <v>695</v>
      </c>
      <c r="G6" s="1350">
        <v>445</v>
      </c>
      <c r="H6" s="1350">
        <v>722</v>
      </c>
      <c r="I6" s="1350">
        <v>5389</v>
      </c>
      <c r="J6" s="1350">
        <v>10094</v>
      </c>
      <c r="K6" s="1350">
        <v>14848</v>
      </c>
      <c r="L6" s="1350">
        <v>6896</v>
      </c>
      <c r="M6" s="1350">
        <v>6294</v>
      </c>
      <c r="N6" s="1350">
        <v>1482</v>
      </c>
      <c r="O6" s="1350">
        <v>414</v>
      </c>
      <c r="P6" s="1350">
        <v>313</v>
      </c>
      <c r="Q6" s="1350">
        <v>225</v>
      </c>
      <c r="R6" s="1350">
        <v>231</v>
      </c>
      <c r="S6" s="1321"/>
      <c r="T6" s="1361">
        <f t="shared" ref="T6:T20" si="2">N6+O6+P6+Q6+R6</f>
        <v>2665</v>
      </c>
      <c r="U6" s="1318"/>
      <c r="V6" s="1318"/>
      <c r="W6" s="1318"/>
      <c r="X6" s="1318"/>
      <c r="Y6" s="1318"/>
      <c r="Z6" s="1318"/>
      <c r="AA6" s="1318"/>
      <c r="AB6" s="1318"/>
      <c r="AC6" s="1318"/>
      <c r="AD6" s="1318"/>
      <c r="AE6" s="1318"/>
      <c r="AF6" s="1318"/>
    </row>
    <row r="7" spans="1:32">
      <c r="A7" s="1348" t="s">
        <v>1339</v>
      </c>
      <c r="B7" s="1349">
        <f t="shared" si="1"/>
        <v>39917</v>
      </c>
      <c r="C7" s="1350">
        <v>839</v>
      </c>
      <c r="D7" s="1350">
        <v>2477</v>
      </c>
      <c r="E7" s="1350">
        <v>1518</v>
      </c>
      <c r="F7" s="1350">
        <v>398</v>
      </c>
      <c r="G7" s="1350">
        <v>301</v>
      </c>
      <c r="H7" s="1350">
        <v>402</v>
      </c>
      <c r="I7" s="1350">
        <v>3384</v>
      </c>
      <c r="J7" s="1350">
        <v>7412</v>
      </c>
      <c r="K7" s="1350">
        <v>11037</v>
      </c>
      <c r="L7" s="1350">
        <v>4761</v>
      </c>
      <c r="M7" s="1350">
        <v>4856</v>
      </c>
      <c r="N7" s="1350">
        <v>1400</v>
      </c>
      <c r="O7" s="1350">
        <v>404</v>
      </c>
      <c r="P7" s="1350">
        <v>293</v>
      </c>
      <c r="Q7" s="1350">
        <v>213</v>
      </c>
      <c r="R7" s="1350">
        <v>222</v>
      </c>
      <c r="S7" s="1321"/>
      <c r="T7" s="1361">
        <f t="shared" si="2"/>
        <v>2532</v>
      </c>
      <c r="U7" s="1318"/>
      <c r="V7" s="1318"/>
      <c r="W7" s="1318"/>
      <c r="X7" s="1318"/>
      <c r="Y7" s="1318"/>
      <c r="Z7" s="1318"/>
      <c r="AA7" s="1318"/>
      <c r="AB7" s="1318"/>
      <c r="AC7" s="1318"/>
      <c r="AD7" s="1318"/>
      <c r="AE7" s="1318"/>
      <c r="AF7" s="1318"/>
    </row>
    <row r="8" spans="1:32">
      <c r="A8" s="1348" t="s">
        <v>1340</v>
      </c>
      <c r="B8" s="1349">
        <f t="shared" si="1"/>
        <v>37165</v>
      </c>
      <c r="C8" s="1350">
        <v>577</v>
      </c>
      <c r="D8" s="1350">
        <v>1702</v>
      </c>
      <c r="E8" s="1350">
        <v>1305</v>
      </c>
      <c r="F8" s="1350">
        <v>423</v>
      </c>
      <c r="G8" s="1350">
        <v>323</v>
      </c>
      <c r="H8" s="1350">
        <v>450</v>
      </c>
      <c r="I8" s="1350">
        <v>4220</v>
      </c>
      <c r="J8" s="1350">
        <v>7392</v>
      </c>
      <c r="K8" s="1350">
        <v>9231</v>
      </c>
      <c r="L8" s="1350">
        <v>4557</v>
      </c>
      <c r="M8" s="1350">
        <v>4506</v>
      </c>
      <c r="N8" s="1350">
        <v>1338</v>
      </c>
      <c r="O8" s="1350">
        <v>414</v>
      </c>
      <c r="P8" s="1350">
        <v>306</v>
      </c>
      <c r="Q8" s="1350">
        <v>207</v>
      </c>
      <c r="R8" s="1350">
        <v>214</v>
      </c>
      <c r="S8" s="1321"/>
      <c r="T8" s="1361">
        <f t="shared" si="2"/>
        <v>2479</v>
      </c>
      <c r="U8" s="1318"/>
      <c r="V8" s="1318"/>
      <c r="W8" s="1318"/>
      <c r="X8" s="1318"/>
      <c r="Y8" s="1318"/>
      <c r="Z8" s="1318"/>
      <c r="AA8" s="1318"/>
      <c r="AB8" s="1318"/>
      <c r="AC8" s="1318"/>
      <c r="AD8" s="1318"/>
      <c r="AE8" s="1318"/>
      <c r="AF8" s="1318"/>
    </row>
    <row r="9" spans="1:32">
      <c r="A9" s="1348" t="s">
        <v>1341</v>
      </c>
      <c r="B9" s="1349">
        <f t="shared" si="1"/>
        <v>56006</v>
      </c>
      <c r="C9" s="1350">
        <v>730</v>
      </c>
      <c r="D9" s="1350">
        <v>2319</v>
      </c>
      <c r="E9" s="1350">
        <v>2025</v>
      </c>
      <c r="F9" s="1350">
        <v>770</v>
      </c>
      <c r="G9" s="1350">
        <v>574</v>
      </c>
      <c r="H9" s="1350">
        <v>761</v>
      </c>
      <c r="I9" s="1350">
        <v>5147</v>
      </c>
      <c r="J9" s="1350">
        <v>9118</v>
      </c>
      <c r="K9" s="1350">
        <v>11468</v>
      </c>
      <c r="L9" s="1350">
        <v>6750</v>
      </c>
      <c r="M9" s="1350">
        <v>9470</v>
      </c>
      <c r="N9" s="1350">
        <v>3579</v>
      </c>
      <c r="O9" s="1350">
        <v>1275</v>
      </c>
      <c r="P9" s="1350">
        <v>842</v>
      </c>
      <c r="Q9" s="1350">
        <v>634</v>
      </c>
      <c r="R9" s="1350">
        <v>544</v>
      </c>
      <c r="S9" s="1321"/>
      <c r="T9" s="1361">
        <f t="shared" si="2"/>
        <v>6874</v>
      </c>
      <c r="U9" s="1318"/>
      <c r="V9" s="1318"/>
      <c r="W9" s="1318"/>
      <c r="X9" s="1318"/>
      <c r="Y9" s="1318"/>
      <c r="Z9" s="1318"/>
      <c r="AA9" s="1318"/>
      <c r="AB9" s="1318"/>
      <c r="AC9" s="1318"/>
      <c r="AD9" s="1318"/>
      <c r="AE9" s="1318"/>
      <c r="AF9" s="1318"/>
    </row>
    <row r="10" spans="1:32">
      <c r="A10" s="1348" t="s">
        <v>1342</v>
      </c>
      <c r="B10" s="1349">
        <f t="shared" si="1"/>
        <v>32100</v>
      </c>
      <c r="C10" s="1350">
        <v>430</v>
      </c>
      <c r="D10" s="1350">
        <v>2158</v>
      </c>
      <c r="E10" s="1350">
        <v>2681</v>
      </c>
      <c r="F10" s="1350">
        <v>921</v>
      </c>
      <c r="G10" s="1350">
        <v>600</v>
      </c>
      <c r="H10" s="1350">
        <v>605</v>
      </c>
      <c r="I10" s="1350">
        <v>1524</v>
      </c>
      <c r="J10" s="1350">
        <v>2001</v>
      </c>
      <c r="K10" s="1350">
        <v>4799</v>
      </c>
      <c r="L10" s="1350">
        <v>4491</v>
      </c>
      <c r="M10" s="1350">
        <v>6656</v>
      </c>
      <c r="N10" s="1350">
        <v>2700</v>
      </c>
      <c r="O10" s="1350">
        <v>973</v>
      </c>
      <c r="P10" s="1350">
        <v>688</v>
      </c>
      <c r="Q10" s="1350">
        <v>496</v>
      </c>
      <c r="R10" s="1350">
        <v>377</v>
      </c>
      <c r="S10" s="1321"/>
      <c r="T10" s="1361">
        <f t="shared" si="2"/>
        <v>5234</v>
      </c>
      <c r="U10" s="1318"/>
      <c r="V10" s="1318"/>
      <c r="W10" s="1318"/>
      <c r="X10" s="1318" t="s">
        <v>167</v>
      </c>
      <c r="Y10" s="1318"/>
      <c r="Z10" s="1318"/>
      <c r="AA10" s="1318"/>
      <c r="AB10" s="1318"/>
      <c r="AC10" s="1318"/>
      <c r="AD10" s="1318"/>
      <c r="AE10" s="1318"/>
      <c r="AF10" s="1318"/>
    </row>
    <row r="11" spans="1:32">
      <c r="A11" s="1348" t="s">
        <v>1343</v>
      </c>
      <c r="B11" s="1349">
        <f t="shared" si="1"/>
        <v>47948</v>
      </c>
      <c r="C11" s="1350">
        <v>661</v>
      </c>
      <c r="D11" s="1350">
        <v>3426</v>
      </c>
      <c r="E11" s="1350">
        <v>4489</v>
      </c>
      <c r="F11" s="1350">
        <v>1675</v>
      </c>
      <c r="G11" s="1350">
        <v>1066</v>
      </c>
      <c r="H11" s="1350">
        <v>1129</v>
      </c>
      <c r="I11" s="1350">
        <v>2614</v>
      </c>
      <c r="J11" s="1350">
        <v>2954</v>
      </c>
      <c r="K11" s="1350">
        <v>6509</v>
      </c>
      <c r="L11" s="1350">
        <v>6888</v>
      </c>
      <c r="M11" s="1350">
        <v>9772</v>
      </c>
      <c r="N11" s="1350">
        <v>3535</v>
      </c>
      <c r="O11" s="1350">
        <v>1169</v>
      </c>
      <c r="P11" s="1350">
        <v>864</v>
      </c>
      <c r="Q11" s="1350">
        <v>669</v>
      </c>
      <c r="R11" s="1350">
        <v>528</v>
      </c>
      <c r="S11" s="1321"/>
      <c r="T11" s="1361">
        <f t="shared" si="2"/>
        <v>6765</v>
      </c>
      <c r="U11" s="1318"/>
      <c r="V11" s="1318"/>
      <c r="W11" s="1318"/>
      <c r="X11" s="1318"/>
      <c r="Y11" s="1318"/>
      <c r="Z11" s="1318"/>
      <c r="AA11" s="1318"/>
      <c r="AB11" s="1318"/>
      <c r="AC11" s="1318"/>
      <c r="AD11" s="1318"/>
      <c r="AE11" s="1318"/>
      <c r="AF11" s="1318"/>
    </row>
    <row r="12" spans="1:32">
      <c r="A12" s="1348" t="s">
        <v>1344</v>
      </c>
      <c r="B12" s="1349">
        <f t="shared" si="1"/>
        <v>50148</v>
      </c>
      <c r="C12" s="1350">
        <v>654</v>
      </c>
      <c r="D12" s="1350">
        <v>3509</v>
      </c>
      <c r="E12" s="1350">
        <v>4471</v>
      </c>
      <c r="F12" s="1350">
        <v>1650</v>
      </c>
      <c r="G12" s="1350">
        <v>1093</v>
      </c>
      <c r="H12" s="1350">
        <v>1149</v>
      </c>
      <c r="I12" s="1350">
        <v>3965</v>
      </c>
      <c r="J12" s="1350">
        <v>3950</v>
      </c>
      <c r="K12" s="1350">
        <v>7274</v>
      </c>
      <c r="L12" s="1350">
        <v>7562</v>
      </c>
      <c r="M12" s="1350">
        <v>9103</v>
      </c>
      <c r="N12" s="1350">
        <v>2785</v>
      </c>
      <c r="O12" s="1350">
        <v>1083</v>
      </c>
      <c r="P12" s="1350">
        <v>852</v>
      </c>
      <c r="Q12" s="1350">
        <v>617</v>
      </c>
      <c r="R12" s="1350">
        <v>431</v>
      </c>
      <c r="S12" s="1321"/>
      <c r="T12" s="1361">
        <f t="shared" si="2"/>
        <v>5768</v>
      </c>
      <c r="U12" s="1318"/>
      <c r="V12" s="1318"/>
      <c r="W12" s="1318"/>
      <c r="X12" s="1318"/>
      <c r="Y12" s="1318"/>
      <c r="Z12" s="1318"/>
      <c r="AA12" s="1318"/>
      <c r="AB12" s="1318"/>
      <c r="AC12" s="1318"/>
      <c r="AD12" s="1318"/>
      <c r="AE12" s="1318"/>
      <c r="AF12" s="1318"/>
    </row>
    <row r="13" spans="1:32">
      <c r="A13" s="1348" t="s">
        <v>1345</v>
      </c>
      <c r="B13" s="1349">
        <f t="shared" si="1"/>
        <v>30473</v>
      </c>
      <c r="C13" s="1350">
        <v>536</v>
      </c>
      <c r="D13" s="1350">
        <v>2451</v>
      </c>
      <c r="E13" s="1350">
        <v>2724</v>
      </c>
      <c r="F13" s="1350">
        <v>936</v>
      </c>
      <c r="G13" s="1350">
        <v>611</v>
      </c>
      <c r="H13" s="1350">
        <v>616</v>
      </c>
      <c r="I13" s="1350">
        <v>1762</v>
      </c>
      <c r="J13" s="1350">
        <v>2584</v>
      </c>
      <c r="K13" s="1350">
        <v>5598</v>
      </c>
      <c r="L13" s="1350">
        <v>4629</v>
      </c>
      <c r="M13" s="1350">
        <v>4853</v>
      </c>
      <c r="N13" s="1350">
        <v>1387</v>
      </c>
      <c r="O13" s="1350">
        <v>568</v>
      </c>
      <c r="P13" s="1350">
        <v>504</v>
      </c>
      <c r="Q13" s="1350">
        <v>436</v>
      </c>
      <c r="R13" s="1350">
        <v>278</v>
      </c>
      <c r="S13" s="1321"/>
      <c r="T13" s="1361">
        <f t="shared" si="2"/>
        <v>3173</v>
      </c>
      <c r="U13" s="1318"/>
      <c r="V13" s="1318"/>
      <c r="W13" s="1318"/>
      <c r="X13" s="1318"/>
      <c r="Y13" s="1318"/>
      <c r="Z13" s="1318"/>
      <c r="AA13" s="1318"/>
      <c r="AB13" s="1318"/>
      <c r="AC13" s="1318"/>
      <c r="AD13" s="1318"/>
      <c r="AE13" s="1318"/>
      <c r="AF13" s="1318"/>
    </row>
    <row r="14" spans="1:32">
      <c r="A14" s="1348" t="s">
        <v>1346</v>
      </c>
      <c r="B14" s="1349">
        <f t="shared" si="1"/>
        <v>27254</v>
      </c>
      <c r="C14" s="1350">
        <v>395</v>
      </c>
      <c r="D14" s="1350">
        <v>1857</v>
      </c>
      <c r="E14" s="1350">
        <v>2335</v>
      </c>
      <c r="F14" s="1350">
        <v>931</v>
      </c>
      <c r="G14" s="1350">
        <v>645</v>
      </c>
      <c r="H14" s="1350">
        <v>678</v>
      </c>
      <c r="I14" s="1350">
        <v>1663</v>
      </c>
      <c r="J14" s="1350">
        <v>1859</v>
      </c>
      <c r="K14" s="1350">
        <v>4275</v>
      </c>
      <c r="L14" s="1350">
        <v>4117</v>
      </c>
      <c r="M14" s="1350">
        <v>5244</v>
      </c>
      <c r="N14" s="1350">
        <v>1576</v>
      </c>
      <c r="O14" s="1350">
        <v>625</v>
      </c>
      <c r="P14" s="1350">
        <v>513</v>
      </c>
      <c r="Q14" s="1350">
        <v>314</v>
      </c>
      <c r="R14" s="1350">
        <v>227</v>
      </c>
      <c r="S14" s="1321"/>
      <c r="T14" s="1361">
        <f t="shared" si="2"/>
        <v>3255</v>
      </c>
      <c r="U14" s="1318"/>
      <c r="V14" s="1318"/>
      <c r="W14" s="1318"/>
      <c r="X14" s="1318"/>
      <c r="Y14" s="1318"/>
      <c r="Z14" s="1318"/>
      <c r="AA14" s="1318"/>
      <c r="AB14" s="1318"/>
      <c r="AC14" s="1318"/>
      <c r="AD14" s="1318"/>
      <c r="AE14" s="1318"/>
      <c r="AF14" s="1318"/>
    </row>
    <row r="15" spans="1:32">
      <c r="A15" s="1348" t="s">
        <v>1347</v>
      </c>
      <c r="B15" s="1349">
        <f t="shared" si="1"/>
        <v>31684</v>
      </c>
      <c r="C15" s="1350">
        <v>409</v>
      </c>
      <c r="D15" s="1350">
        <v>2076</v>
      </c>
      <c r="E15" s="1350">
        <v>2938</v>
      </c>
      <c r="F15" s="1350">
        <v>1356</v>
      </c>
      <c r="G15" s="1350">
        <v>903</v>
      </c>
      <c r="H15" s="1350">
        <v>886</v>
      </c>
      <c r="I15" s="1350">
        <v>1968</v>
      </c>
      <c r="J15" s="1350">
        <v>2017</v>
      </c>
      <c r="K15" s="1350">
        <v>4261</v>
      </c>
      <c r="L15" s="1350">
        <v>4798</v>
      </c>
      <c r="M15" s="1350">
        <v>5936</v>
      </c>
      <c r="N15" s="1350">
        <v>2330</v>
      </c>
      <c r="O15" s="1350">
        <v>828</v>
      </c>
      <c r="P15" s="1350">
        <v>530</v>
      </c>
      <c r="Q15" s="1350">
        <v>287</v>
      </c>
      <c r="R15" s="1350">
        <v>161</v>
      </c>
      <c r="S15" s="1321"/>
      <c r="T15" s="1361">
        <f t="shared" si="2"/>
        <v>4136</v>
      </c>
      <c r="U15" s="1318"/>
      <c r="V15" s="1318"/>
      <c r="W15" s="1318"/>
      <c r="X15" s="1318"/>
      <c r="Y15" s="1318"/>
      <c r="Z15" s="1318"/>
      <c r="AA15" s="1318"/>
      <c r="AB15" s="1318"/>
      <c r="AC15" s="1318"/>
      <c r="AD15" s="1318"/>
      <c r="AE15" s="1318"/>
      <c r="AF15" s="1318"/>
    </row>
    <row r="16" spans="1:32">
      <c r="A16" s="1348" t="s">
        <v>1348</v>
      </c>
      <c r="B16" s="1349">
        <f t="shared" si="1"/>
        <v>48789</v>
      </c>
      <c r="C16" s="1350">
        <v>716</v>
      </c>
      <c r="D16" s="1350">
        <v>3491</v>
      </c>
      <c r="E16" s="1350">
        <v>4115</v>
      </c>
      <c r="F16" s="1350">
        <v>1679</v>
      </c>
      <c r="G16" s="1350">
        <v>1094</v>
      </c>
      <c r="H16" s="1350">
        <v>1124</v>
      </c>
      <c r="I16" s="1350">
        <v>2887</v>
      </c>
      <c r="J16" s="1350">
        <v>3802</v>
      </c>
      <c r="K16" s="1350">
        <v>8041</v>
      </c>
      <c r="L16" s="1350">
        <v>6904</v>
      </c>
      <c r="M16" s="1350">
        <v>9287</v>
      </c>
      <c r="N16" s="1350">
        <v>2991</v>
      </c>
      <c r="O16" s="1350">
        <v>991</v>
      </c>
      <c r="P16" s="1350">
        <v>804</v>
      </c>
      <c r="Q16" s="1350">
        <v>511</v>
      </c>
      <c r="R16" s="1350">
        <v>352</v>
      </c>
      <c r="S16" s="1321"/>
      <c r="T16" s="1361">
        <f t="shared" si="2"/>
        <v>5649</v>
      </c>
      <c r="U16" s="1318"/>
      <c r="V16" s="1318"/>
      <c r="W16" s="1318"/>
      <c r="X16" s="1318"/>
      <c r="Y16" s="1318"/>
      <c r="Z16" s="1318"/>
      <c r="AA16" s="1318"/>
      <c r="AB16" s="1318"/>
      <c r="AC16" s="1318"/>
      <c r="AD16" s="1318"/>
      <c r="AE16" s="1318"/>
      <c r="AF16" s="1318"/>
    </row>
    <row r="17" spans="1:32">
      <c r="A17" s="1348" t="s">
        <v>1349</v>
      </c>
      <c r="B17" s="1349">
        <f t="shared" si="1"/>
        <v>49242</v>
      </c>
      <c r="C17" s="1350">
        <v>733</v>
      </c>
      <c r="D17" s="1350">
        <v>3628</v>
      </c>
      <c r="E17" s="1350">
        <v>4291</v>
      </c>
      <c r="F17" s="1350">
        <v>1600</v>
      </c>
      <c r="G17" s="1350">
        <v>994</v>
      </c>
      <c r="H17" s="1350">
        <v>1053</v>
      </c>
      <c r="I17" s="1350">
        <v>2465</v>
      </c>
      <c r="J17" s="1350">
        <v>3231</v>
      </c>
      <c r="K17" s="1350">
        <v>7663</v>
      </c>
      <c r="L17" s="1350">
        <v>7778</v>
      </c>
      <c r="M17" s="1350">
        <v>8806</v>
      </c>
      <c r="N17" s="1350">
        <v>2620</v>
      </c>
      <c r="O17" s="1350">
        <v>1389</v>
      </c>
      <c r="P17" s="1350">
        <v>1449</v>
      </c>
      <c r="Q17" s="1350">
        <v>981</v>
      </c>
      <c r="R17" s="1350">
        <v>561</v>
      </c>
      <c r="S17" s="1321"/>
      <c r="T17" s="1361">
        <f t="shared" si="2"/>
        <v>7000</v>
      </c>
      <c r="U17" s="1318"/>
      <c r="V17" s="1318"/>
      <c r="W17" s="1318"/>
      <c r="X17" s="1318"/>
      <c r="Y17" s="1318"/>
      <c r="Z17" s="1318"/>
      <c r="AA17" s="1318"/>
      <c r="AB17" s="1318"/>
      <c r="AC17" s="1318"/>
      <c r="AD17" s="1318"/>
      <c r="AE17" s="1318"/>
      <c r="AF17" s="1318"/>
    </row>
    <row r="18" spans="1:32">
      <c r="A18" s="1348" t="s">
        <v>1350</v>
      </c>
      <c r="B18" s="1349">
        <f t="shared" si="1"/>
        <v>49506</v>
      </c>
      <c r="C18" s="1350">
        <v>606</v>
      </c>
      <c r="D18" s="1350">
        <v>3383</v>
      </c>
      <c r="E18" s="1350">
        <v>4480</v>
      </c>
      <c r="F18" s="1350">
        <v>1683</v>
      </c>
      <c r="G18" s="1350">
        <v>1082</v>
      </c>
      <c r="H18" s="1350">
        <v>1163</v>
      </c>
      <c r="I18" s="1350">
        <v>2651</v>
      </c>
      <c r="J18" s="1350">
        <v>2940</v>
      </c>
      <c r="K18" s="1350">
        <v>7013</v>
      </c>
      <c r="L18" s="1350">
        <v>7558</v>
      </c>
      <c r="M18" s="1350">
        <v>9860</v>
      </c>
      <c r="N18" s="1350">
        <v>3226</v>
      </c>
      <c r="O18" s="1350">
        <v>1255</v>
      </c>
      <c r="P18" s="1350">
        <v>1084</v>
      </c>
      <c r="Q18" s="1350">
        <v>881</v>
      </c>
      <c r="R18" s="1350">
        <v>641</v>
      </c>
      <c r="S18" s="1318"/>
      <c r="T18" s="1361">
        <f t="shared" si="2"/>
        <v>7087</v>
      </c>
      <c r="U18" s="1318"/>
      <c r="V18" s="1318"/>
      <c r="W18" s="1318"/>
      <c r="X18" s="1318"/>
      <c r="Y18" s="1318"/>
      <c r="Z18" s="1318"/>
      <c r="AA18" s="1318"/>
      <c r="AB18" s="1318"/>
      <c r="AC18" s="1318"/>
      <c r="AD18" s="1318"/>
      <c r="AE18" s="1318"/>
      <c r="AF18" s="1318"/>
    </row>
    <row r="19" spans="1:32">
      <c r="A19" s="1348" t="s">
        <v>1351</v>
      </c>
      <c r="B19" s="1349">
        <f t="shared" si="1"/>
        <v>37956</v>
      </c>
      <c r="C19" s="1350">
        <v>528</v>
      </c>
      <c r="D19" s="1350">
        <v>2957</v>
      </c>
      <c r="E19" s="1350">
        <v>3950</v>
      </c>
      <c r="F19" s="1350">
        <v>1640</v>
      </c>
      <c r="G19" s="1350">
        <v>1154</v>
      </c>
      <c r="H19" s="1350">
        <v>1124</v>
      </c>
      <c r="I19" s="1350">
        <v>2518</v>
      </c>
      <c r="J19" s="1350">
        <v>2623</v>
      </c>
      <c r="K19" s="1350">
        <v>5486</v>
      </c>
      <c r="L19" s="1350">
        <v>5420</v>
      </c>
      <c r="M19" s="1350">
        <v>7750</v>
      </c>
      <c r="N19" s="1350">
        <v>1726</v>
      </c>
      <c r="O19" s="1350">
        <v>469</v>
      </c>
      <c r="P19" s="1350">
        <v>316</v>
      </c>
      <c r="Q19" s="1350">
        <v>190</v>
      </c>
      <c r="R19" s="1350">
        <v>105</v>
      </c>
      <c r="S19" s="1318"/>
      <c r="T19" s="1361">
        <f t="shared" si="2"/>
        <v>2806</v>
      </c>
      <c r="U19" s="1318"/>
      <c r="V19" s="1318"/>
      <c r="W19" s="1318"/>
      <c r="X19" s="1318"/>
      <c r="Y19" s="1318"/>
      <c r="Z19" s="1318"/>
      <c r="AA19" s="1318"/>
      <c r="AB19" s="1318"/>
      <c r="AC19" s="1318"/>
      <c r="AD19" s="1318"/>
      <c r="AE19" s="1318"/>
      <c r="AF19" s="1318"/>
    </row>
    <row r="20" spans="1:32">
      <c r="A20" s="1351" t="s">
        <v>1352</v>
      </c>
      <c r="B20" s="1352">
        <f t="shared" si="1"/>
        <v>5176</v>
      </c>
      <c r="C20" s="1353">
        <v>23</v>
      </c>
      <c r="D20" s="1353">
        <v>220</v>
      </c>
      <c r="E20" s="1353">
        <v>294</v>
      </c>
      <c r="F20" s="1353">
        <v>85</v>
      </c>
      <c r="G20" s="1353">
        <v>57</v>
      </c>
      <c r="H20" s="1353">
        <v>50</v>
      </c>
      <c r="I20" s="1353">
        <v>419</v>
      </c>
      <c r="J20" s="1353">
        <v>731</v>
      </c>
      <c r="K20" s="1353">
        <v>1295</v>
      </c>
      <c r="L20" s="1353">
        <v>1028</v>
      </c>
      <c r="M20" s="1353">
        <v>832</v>
      </c>
      <c r="N20" s="1353">
        <v>87</v>
      </c>
      <c r="O20" s="1353">
        <v>23</v>
      </c>
      <c r="P20" s="1353">
        <v>9</v>
      </c>
      <c r="Q20" s="1353">
        <v>15</v>
      </c>
      <c r="R20" s="1353">
        <v>8</v>
      </c>
      <c r="S20" s="1318"/>
      <c r="T20" s="1361">
        <f t="shared" si="2"/>
        <v>142</v>
      </c>
      <c r="U20" s="1318"/>
      <c r="V20" s="1318"/>
      <c r="W20" s="1318"/>
      <c r="X20" s="1318"/>
      <c r="Y20" s="1318"/>
      <c r="Z20" s="1318"/>
      <c r="AA20" s="1318"/>
      <c r="AB20" s="1318"/>
      <c r="AC20" s="1318"/>
      <c r="AD20" s="1318"/>
      <c r="AE20" s="1318"/>
      <c r="AF20" s="1318"/>
    </row>
    <row r="21" spans="1:32">
      <c r="A21" s="1354" t="s">
        <v>1458</v>
      </c>
      <c r="B21" s="1355"/>
      <c r="C21" s="1356"/>
      <c r="D21" s="1356"/>
      <c r="E21" s="1356"/>
      <c r="F21" s="1356"/>
      <c r="G21" s="1356"/>
      <c r="H21" s="1356"/>
      <c r="I21" s="1356"/>
      <c r="J21" s="1356"/>
      <c r="K21" s="1356"/>
      <c r="L21" s="1356"/>
      <c r="M21" s="1356"/>
      <c r="N21" s="1356"/>
      <c r="O21" s="1356"/>
      <c r="P21" s="1356"/>
      <c r="Q21" s="1356"/>
      <c r="R21" s="1356"/>
      <c r="S21" s="1321"/>
      <c r="T21" s="1362"/>
      <c r="U21" s="1321"/>
      <c r="V21" s="1321"/>
      <c r="W21" s="1321"/>
      <c r="X21" s="1321"/>
      <c r="Y21" s="1321"/>
      <c r="Z21" s="1321"/>
      <c r="AA21" s="1321"/>
      <c r="AB21" s="1321"/>
      <c r="AC21" s="1321"/>
      <c r="AD21" s="1321"/>
      <c r="AE21" s="1321"/>
      <c r="AF21" s="1321"/>
    </row>
    <row r="22" spans="1:32">
      <c r="A22" s="1354" t="s">
        <v>1353</v>
      </c>
      <c r="B22" s="1197"/>
      <c r="C22" s="1197"/>
      <c r="D22" s="1197"/>
      <c r="E22" s="1197"/>
      <c r="F22" s="1197"/>
      <c r="G22" s="1197"/>
      <c r="H22" s="1197"/>
      <c r="I22" s="1197"/>
      <c r="J22" s="1197"/>
      <c r="K22" s="1197"/>
      <c r="L22" s="1197"/>
      <c r="M22" s="1197"/>
      <c r="N22" s="1197"/>
      <c r="O22" s="1197"/>
      <c r="P22" s="1197"/>
      <c r="Q22" s="1197"/>
      <c r="R22" s="1197"/>
      <c r="S22" s="1318"/>
      <c r="T22" s="1362"/>
      <c r="U22" s="1321"/>
      <c r="V22" s="1321"/>
      <c r="W22" s="1321"/>
      <c r="X22" s="1321"/>
      <c r="Y22" s="1321"/>
      <c r="Z22" s="1321"/>
      <c r="AA22" s="1321"/>
      <c r="AB22" s="1321"/>
      <c r="AC22" s="1321"/>
      <c r="AD22" s="1321"/>
      <c r="AE22" s="1321"/>
      <c r="AF22" s="1321"/>
    </row>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MALT3-2015A.XLS</vt:lpstr>
      <vt:lpstr>MAL2014B.XLS</vt:lpstr>
      <vt:lpstr>Befolkning pr. 01.01.2015</vt:lpstr>
      <vt:lpstr>Fomr1</vt:lpstr>
      <vt:lpstr>Fomr2A</vt:lpstr>
      <vt:lpstr>Fomr2B</vt:lpstr>
      <vt:lpstr>Fomr3</vt:lpstr>
      <vt:lpstr>Fomr4</vt:lpstr>
      <vt:lpstr>Prognose</vt:lpstr>
      <vt:lpstr>tall</vt:lpstr>
      <vt:lpstr>'MALT3-2015A.XLS'!Utskriftsområde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Elise Jølsund</cp:lastModifiedBy>
  <cp:lastPrinted>2015-12-02T09:36:28Z</cp:lastPrinted>
  <dcterms:created xsi:type="dcterms:W3CDTF">1999-04-29T15:16:23Z</dcterms:created>
  <dcterms:modified xsi:type="dcterms:W3CDTF">2016-01-04T08:20:01Z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