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checkCompatibility="1"/>
  <workbookProtection workbookPassword="C8C7" lockStructure="1"/>
  <bookViews>
    <workbookView xWindow="-15" yWindow="360" windowWidth="11700" windowHeight="6555" tabRatio="852"/>
  </bookViews>
  <sheets>
    <sheet name="MAL1K-2018A.XLS" sheetId="1" r:id="rId1"/>
    <sheet name="MAL2018B.XLS" sheetId="2" state="hidden" r:id="rId2"/>
    <sheet name="Befolkning pr. 01.01.2017" sheetId="63" r:id="rId3"/>
  </sheets>
  <externalReferences>
    <externalReference r:id="rId4"/>
  </externalReferences>
  <definedNames>
    <definedName name="_xlnm._FilterDatabase" localSheetId="0" hidden="1">'MAL1K-2018A.XLS'!$A$2:$A$1417</definedName>
    <definedName name="_xlnm._FilterDatabase" localSheetId="1" hidden="1">MAL2018B.XLS!$A$1:$A$2005</definedName>
    <definedName name="Fomr1">MAL2018B.XLS!$B$2:$B$4</definedName>
    <definedName name="Fomr2A">MAL2018B.XLS!$B$5:$B$206</definedName>
    <definedName name="Fomr2B">MAL2018B.XLS!$B$212:$B$632</definedName>
    <definedName name="Fomr3">MAL2018B.XLS!$B$633:$B$1507</definedName>
    <definedName name="Fomr4">MAL2018B.XLS!$B$1508:$B$1898</definedName>
    <definedName name="Prognose">MAL2018B.XLS!$B$1899:$B$1928</definedName>
    <definedName name="tall">MAL2018B.XLS!$C$2:$C$1897</definedName>
    <definedName name="_xlnm.Print_Area" localSheetId="0">'MAL1K-2018A.XLS'!$B$1:$L$1410</definedName>
  </definedNames>
  <calcPr calcId="145621"/>
</workbook>
</file>

<file path=xl/calcChain.xml><?xml version="1.0" encoding="utf-8"?>
<calcChain xmlns="http://schemas.openxmlformats.org/spreadsheetml/2006/main">
  <c r="G1405" i="1" l="1"/>
  <c r="B689" i="1"/>
  <c r="B415" i="1"/>
  <c r="B26" i="63"/>
  <c r="B27" i="63"/>
  <c r="B28" i="63"/>
  <c r="B29" i="63"/>
  <c r="B30" i="63"/>
  <c r="B31" i="63"/>
  <c r="B32" i="63"/>
  <c r="B33" i="63"/>
  <c r="B34" i="63"/>
  <c r="B35" i="63"/>
  <c r="B36" i="63"/>
  <c r="B37" i="63"/>
  <c r="B38" i="63"/>
  <c r="B39" i="63"/>
  <c r="B40" i="63"/>
  <c r="B41" i="63"/>
  <c r="B42" i="63"/>
  <c r="B43" i="63"/>
  <c r="I603" i="1"/>
  <c r="F510" i="1"/>
  <c r="C839" i="2" s="1"/>
  <c r="F507" i="1"/>
  <c r="C827" i="2" s="1"/>
  <c r="F506" i="1"/>
  <c r="F508" i="1"/>
  <c r="C831" i="2"/>
  <c r="C823" i="2"/>
  <c r="F509" i="1"/>
  <c r="C835" i="2" s="1"/>
  <c r="B1213" i="1"/>
  <c r="B833" i="1"/>
  <c r="B752" i="1"/>
  <c r="B499" i="1"/>
  <c r="B471" i="1"/>
  <c r="B443" i="1"/>
  <c r="I798" i="1"/>
  <c r="I801" i="1"/>
  <c r="I800" i="1"/>
  <c r="I799" i="1"/>
  <c r="H351" i="1"/>
  <c r="G351" i="1"/>
  <c r="C2005" i="2"/>
  <c r="C1253" i="2"/>
  <c r="C1252" i="2"/>
  <c r="C1249" i="2"/>
  <c r="C1248" i="2"/>
  <c r="C1240" i="2"/>
  <c r="C1241" i="2"/>
  <c r="C1242" i="2"/>
  <c r="C1243" i="2"/>
  <c r="C1234" i="2"/>
  <c r="C1235" i="2"/>
  <c r="C1236" i="2"/>
  <c r="C1237" i="2"/>
  <c r="I715" i="1"/>
  <c r="E273" i="1"/>
  <c r="H797" i="1"/>
  <c r="C1239" i="2" s="1"/>
  <c r="G797" i="1"/>
  <c r="C1233" i="2" s="1"/>
  <c r="D1806" i="2"/>
  <c r="D1807" i="2"/>
  <c r="D1808" i="2"/>
  <c r="D1809" i="2"/>
  <c r="D1810" i="2"/>
  <c r="D1805" i="2"/>
  <c r="C1806" i="2"/>
  <c r="C1807" i="2"/>
  <c r="C1808" i="2"/>
  <c r="C1809" i="2"/>
  <c r="C1810" i="2"/>
  <c r="C1805" i="2"/>
  <c r="B1806" i="2"/>
  <c r="B1807" i="2"/>
  <c r="B1808" i="2"/>
  <c r="B1809" i="2"/>
  <c r="B1810" i="2"/>
  <c r="B1805" i="2"/>
  <c r="B1794" i="2"/>
  <c r="B1803" i="2"/>
  <c r="B1804" i="2"/>
  <c r="B1802" i="2"/>
  <c r="B2005" i="2"/>
  <c r="B955" i="2"/>
  <c r="D949" i="2"/>
  <c r="B949" i="2"/>
  <c r="C949" i="2"/>
  <c r="C657" i="2"/>
  <c r="D657" i="2"/>
  <c r="F863" i="1"/>
  <c r="D1059" i="2"/>
  <c r="D1058" i="2"/>
  <c r="C1059" i="2"/>
  <c r="C1058" i="2"/>
  <c r="B1059" i="2"/>
  <c r="B1058" i="2"/>
  <c r="B1057" i="2"/>
  <c r="K1278" i="1"/>
  <c r="J1205" i="1"/>
  <c r="J1204" i="1"/>
  <c r="B1102" i="1"/>
  <c r="D1264" i="2"/>
  <c r="D1263" i="2"/>
  <c r="D1262" i="2"/>
  <c r="D1261" i="2"/>
  <c r="D1260" i="2"/>
  <c r="D1259" i="2"/>
  <c r="C1260" i="2"/>
  <c r="C1261" i="2"/>
  <c r="C1262" i="2"/>
  <c r="C1263" i="2"/>
  <c r="C1264" i="2"/>
  <c r="C1259" i="2"/>
  <c r="H339" i="1"/>
  <c r="I339" i="1"/>
  <c r="G339" i="1"/>
  <c r="J307" i="1"/>
  <c r="D1563" i="2"/>
  <c r="C1563" i="2"/>
  <c r="D1543" i="2"/>
  <c r="C1543" i="2"/>
  <c r="D652" i="2"/>
  <c r="D650" i="2"/>
  <c r="D646" i="2"/>
  <c r="D645" i="2"/>
  <c r="D644" i="2"/>
  <c r="D643" i="2"/>
  <c r="D641" i="2"/>
  <c r="D640" i="2"/>
  <c r="D639" i="2"/>
  <c r="D638" i="2"/>
  <c r="C652" i="2"/>
  <c r="C650" i="2"/>
  <c r="C646" i="2"/>
  <c r="C645" i="2"/>
  <c r="C644" i="2"/>
  <c r="C643" i="2"/>
  <c r="C641" i="2"/>
  <c r="C640" i="2"/>
  <c r="C639" i="2"/>
  <c r="C638" i="2"/>
  <c r="D240" i="2"/>
  <c r="D238" i="2"/>
  <c r="D237" i="2"/>
  <c r="D236" i="2"/>
  <c r="D235" i="2"/>
  <c r="D234" i="2"/>
  <c r="D239" i="2" s="1"/>
  <c r="D233" i="2"/>
  <c r="C240" i="2"/>
  <c r="C238" i="2"/>
  <c r="C237" i="2"/>
  <c r="C236" i="2"/>
  <c r="C235" i="2"/>
  <c r="C234" i="2"/>
  <c r="C233" i="2"/>
  <c r="G118" i="1"/>
  <c r="C239" i="2"/>
  <c r="D780" i="2"/>
  <c r="D779" i="2"/>
  <c r="C780" i="2"/>
  <c r="C779" i="2"/>
  <c r="J725" i="1"/>
  <c r="J724" i="1"/>
  <c r="D1375" i="2"/>
  <c r="D1376" i="2"/>
  <c r="D1377" i="2"/>
  <c r="D1379" i="2"/>
  <c r="D1380" i="2"/>
  <c r="D1381" i="2"/>
  <c r="D1382" i="2"/>
  <c r="D1383" i="2"/>
  <c r="D1386" i="2"/>
  <c r="D1374" i="2"/>
  <c r="C1375" i="2"/>
  <c r="C1376" i="2"/>
  <c r="C1377" i="2"/>
  <c r="C1379" i="2"/>
  <c r="C1380" i="2"/>
  <c r="C1381" i="2"/>
  <c r="C1382" i="2"/>
  <c r="C1383" i="2"/>
  <c r="C1386" i="2"/>
  <c r="C1374" i="2"/>
  <c r="D1373" i="2"/>
  <c r="C1373" i="2"/>
  <c r="J845" i="1"/>
  <c r="D1384" i="2" s="1"/>
  <c r="J839" i="1"/>
  <c r="C1378" i="2" s="1"/>
  <c r="D1378" i="2"/>
  <c r="C1384" i="2"/>
  <c r="J846" i="1"/>
  <c r="C1385" i="2" s="1"/>
  <c r="D1161" i="2"/>
  <c r="D1160" i="2"/>
  <c r="D1159" i="2"/>
  <c r="D1158" i="2"/>
  <c r="D1157" i="2"/>
  <c r="D1156" i="2"/>
  <c r="D1155" i="2"/>
  <c r="C1156" i="2"/>
  <c r="C1157" i="2"/>
  <c r="C1158" i="2"/>
  <c r="C1159" i="2"/>
  <c r="C1160" i="2"/>
  <c r="C1161" i="2"/>
  <c r="C1155" i="2"/>
  <c r="D1141" i="2"/>
  <c r="D1140" i="2"/>
  <c r="D1139" i="2"/>
  <c r="D1138" i="2"/>
  <c r="D1137" i="2"/>
  <c r="D1136" i="2"/>
  <c r="D1135" i="2"/>
  <c r="C1136" i="2"/>
  <c r="C1137" i="2"/>
  <c r="C1138" i="2"/>
  <c r="C1139" i="2"/>
  <c r="C1140" i="2"/>
  <c r="C1141" i="2"/>
  <c r="C1135" i="2"/>
  <c r="D1131" i="2"/>
  <c r="D1130" i="2"/>
  <c r="D1129" i="2"/>
  <c r="D1128" i="2"/>
  <c r="D1127" i="2"/>
  <c r="D1126" i="2"/>
  <c r="D1125" i="2"/>
  <c r="C1126" i="2"/>
  <c r="C1127" i="2"/>
  <c r="C1128" i="2"/>
  <c r="C1129" i="2"/>
  <c r="C1130" i="2"/>
  <c r="C1131" i="2"/>
  <c r="C1125" i="2"/>
  <c r="D1121" i="2"/>
  <c r="D1120" i="2"/>
  <c r="D1119" i="2"/>
  <c r="D1118" i="2"/>
  <c r="D1117" i="2"/>
  <c r="D1116" i="2"/>
  <c r="D1115" i="2"/>
  <c r="C1116" i="2"/>
  <c r="C1117" i="2"/>
  <c r="C1118" i="2"/>
  <c r="C1119" i="2"/>
  <c r="C1120" i="2"/>
  <c r="C1121" i="2"/>
  <c r="C1115" i="2"/>
  <c r="D1385" i="2"/>
  <c r="J713" i="1"/>
  <c r="H713" i="1"/>
  <c r="D1143" i="2" s="1"/>
  <c r="G713" i="1"/>
  <c r="F713" i="1"/>
  <c r="J712" i="1"/>
  <c r="H712" i="1"/>
  <c r="G712" i="1"/>
  <c r="D1132" i="2" s="1"/>
  <c r="F712" i="1"/>
  <c r="I711" i="1"/>
  <c r="C1151" i="2" s="1"/>
  <c r="I710" i="1"/>
  <c r="D1150" i="2" s="1"/>
  <c r="I709" i="1"/>
  <c r="I713" i="1" s="1"/>
  <c r="I708" i="1"/>
  <c r="I707" i="1"/>
  <c r="I706" i="1"/>
  <c r="I705" i="1"/>
  <c r="D1145" i="2" s="1"/>
  <c r="C1142" i="2"/>
  <c r="D1142" i="2"/>
  <c r="D1151" i="2"/>
  <c r="D1122" i="2"/>
  <c r="C1122" i="2"/>
  <c r="D1123" i="2"/>
  <c r="C1123" i="2"/>
  <c r="D1133" i="2"/>
  <c r="C1133" i="2"/>
  <c r="D1162" i="2"/>
  <c r="C1162" i="2"/>
  <c r="D1163" i="2"/>
  <c r="C1163" i="2"/>
  <c r="D1146" i="2"/>
  <c r="C1146" i="2"/>
  <c r="D1148" i="2"/>
  <c r="C1148" i="2"/>
  <c r="D1149" i="2"/>
  <c r="D1147" i="2"/>
  <c r="C1147" i="2"/>
  <c r="I712" i="1"/>
  <c r="C1152" i="2" s="1"/>
  <c r="D1198" i="2"/>
  <c r="D1197" i="2"/>
  <c r="D1196" i="2"/>
  <c r="C1198" i="2"/>
  <c r="C1197" i="2"/>
  <c r="C1196" i="2"/>
  <c r="B1198" i="2"/>
  <c r="B1197" i="2"/>
  <c r="B1196" i="2"/>
  <c r="H742" i="1"/>
  <c r="D1200" i="2" s="1"/>
  <c r="H741" i="1"/>
  <c r="D1199" i="2" s="1"/>
  <c r="H737" i="1"/>
  <c r="B738" i="1"/>
  <c r="B740" i="1"/>
  <c r="B739" i="1"/>
  <c r="E192" i="1"/>
  <c r="D1579" i="2"/>
  <c r="C1579" i="2"/>
  <c r="D1578" i="2"/>
  <c r="C1578" i="2"/>
  <c r="D1577" i="2"/>
  <c r="C1577" i="2"/>
  <c r="D1576" i="2"/>
  <c r="C1576" i="2"/>
  <c r="D1575" i="2"/>
  <c r="C1575" i="2"/>
  <c r="D1571" i="2"/>
  <c r="D1570" i="2"/>
  <c r="C1571" i="2"/>
  <c r="C1570" i="2"/>
  <c r="B1574" i="2"/>
  <c r="D1225" i="2"/>
  <c r="C1225" i="2"/>
  <c r="D1224" i="2"/>
  <c r="C1224" i="2"/>
  <c r="I231" i="1"/>
  <c r="I230" i="1"/>
  <c r="D776" i="2"/>
  <c r="C776" i="2"/>
  <c r="D775" i="2"/>
  <c r="C775" i="2"/>
  <c r="D774" i="2"/>
  <c r="C774" i="2"/>
  <c r="D773" i="2"/>
  <c r="C773" i="2"/>
  <c r="D770" i="2"/>
  <c r="C770" i="2"/>
  <c r="D769" i="2"/>
  <c r="C769" i="2"/>
  <c r="D766" i="2"/>
  <c r="C766" i="2"/>
  <c r="D765" i="2"/>
  <c r="C765" i="2"/>
  <c r="D762" i="2"/>
  <c r="C762" i="2"/>
  <c r="D761" i="2"/>
  <c r="C761" i="2"/>
  <c r="D760" i="2"/>
  <c r="C760" i="2"/>
  <c r="D759" i="2"/>
  <c r="C759" i="2"/>
  <c r="D756" i="2"/>
  <c r="C756" i="2"/>
  <c r="D755" i="2"/>
  <c r="C755" i="2"/>
  <c r="D764" i="2"/>
  <c r="C764" i="2"/>
  <c r="D758" i="2"/>
  <c r="C758" i="2"/>
  <c r="D1109" i="2"/>
  <c r="C1109" i="2"/>
  <c r="D1108" i="2"/>
  <c r="C1108" i="2"/>
  <c r="D1089" i="2"/>
  <c r="C1089" i="2"/>
  <c r="D1088" i="2"/>
  <c r="C1088" i="2"/>
  <c r="D1079" i="2"/>
  <c r="C1079" i="2"/>
  <c r="D1078" i="2"/>
  <c r="C1078" i="2"/>
  <c r="D1069" i="2"/>
  <c r="C1069" i="2"/>
  <c r="D1068" i="2"/>
  <c r="C1068" i="2"/>
  <c r="I695" i="1"/>
  <c r="L427" i="1"/>
  <c r="C794" i="2" s="1"/>
  <c r="L426" i="1"/>
  <c r="L421" i="1"/>
  <c r="C788" i="2" s="1"/>
  <c r="L422" i="1"/>
  <c r="L423" i="1"/>
  <c r="C790" i="2" s="1"/>
  <c r="L420" i="1"/>
  <c r="C787" i="2" s="1"/>
  <c r="L417" i="1"/>
  <c r="L416" i="1"/>
  <c r="C783" i="2" s="1"/>
  <c r="K428" i="1"/>
  <c r="C781" i="2" s="1"/>
  <c r="K424" i="1"/>
  <c r="C777" i="2" s="1"/>
  <c r="K418" i="1"/>
  <c r="D771" i="2" s="1"/>
  <c r="C771" i="2"/>
  <c r="D784" i="2"/>
  <c r="C784" i="2"/>
  <c r="D788" i="2"/>
  <c r="D781" i="2"/>
  <c r="D790" i="2"/>
  <c r="D794" i="2"/>
  <c r="D783" i="2"/>
  <c r="D789" i="2"/>
  <c r="C789" i="2"/>
  <c r="C1098" i="2"/>
  <c r="D1098" i="2"/>
  <c r="C435" i="2"/>
  <c r="H323" i="1"/>
  <c r="H320" i="1"/>
  <c r="H317" i="1"/>
  <c r="C586" i="2" s="1"/>
  <c r="B456" i="2"/>
  <c r="C619" i="2"/>
  <c r="C620" i="2"/>
  <c r="C621" i="2"/>
  <c r="C622" i="2"/>
  <c r="C623" i="2"/>
  <c r="C624" i="2"/>
  <c r="C625" i="2"/>
  <c r="C626" i="2"/>
  <c r="C618" i="2"/>
  <c r="C609" i="2"/>
  <c r="C610" i="2"/>
  <c r="C611" i="2"/>
  <c r="C612" i="2"/>
  <c r="C613" i="2"/>
  <c r="C614" i="2"/>
  <c r="C615" i="2"/>
  <c r="C616" i="2"/>
  <c r="C608" i="2"/>
  <c r="C599" i="2"/>
  <c r="C600" i="2"/>
  <c r="C601" i="2"/>
  <c r="C602" i="2"/>
  <c r="C603" i="2"/>
  <c r="C604" i="2"/>
  <c r="C605" i="2"/>
  <c r="C606" i="2"/>
  <c r="C598" i="2"/>
  <c r="C585" i="2"/>
  <c r="C587" i="2"/>
  <c r="C588" i="2"/>
  <c r="C589" i="2"/>
  <c r="C590" i="2"/>
  <c r="C591" i="2"/>
  <c r="C592" i="2"/>
  <c r="C584" i="2"/>
  <c r="C576" i="2"/>
  <c r="C577"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52" i="1"/>
  <c r="F553" i="1" s="1"/>
  <c r="E552" i="1"/>
  <c r="E553" i="1" s="1"/>
  <c r="D917" i="2"/>
  <c r="C917" i="2"/>
  <c r="D908" i="2"/>
  <c r="C908" i="2"/>
  <c r="E564" i="1"/>
  <c r="D891" i="2" s="1"/>
  <c r="D895" i="2"/>
  <c r="D890" i="2"/>
  <c r="D889" i="2"/>
  <c r="D888" i="2"/>
  <c r="D887" i="2"/>
  <c r="D886" i="2"/>
  <c r="C895" i="2"/>
  <c r="C887" i="2"/>
  <c r="C888" i="2"/>
  <c r="C889" i="2"/>
  <c r="C890" i="2"/>
  <c r="C886" i="2"/>
  <c r="D1436" i="2"/>
  <c r="C1436" i="2"/>
  <c r="C891" i="2"/>
  <c r="F533" i="1"/>
  <c r="C312" i="1"/>
  <c r="D1424" i="2"/>
  <c r="C1424" i="2"/>
  <c r="D878" i="2"/>
  <c r="C878" i="2"/>
  <c r="B878" i="2"/>
  <c r="D869" i="2"/>
  <c r="C869" i="2"/>
  <c r="B869" i="2"/>
  <c r="B407" i="2"/>
  <c r="B391" i="2"/>
  <c r="B375" i="2"/>
  <c r="B321" i="2"/>
  <c r="D208" i="2"/>
  <c r="D209" i="2"/>
  <c r="C209" i="2"/>
  <c r="C208" i="2"/>
  <c r="B213" i="2"/>
  <c r="K255" i="1"/>
  <c r="I1379" i="1"/>
  <c r="C1517" i="2"/>
  <c r="D368" i="2"/>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5" i="1"/>
  <c r="I255" i="1"/>
  <c r="J697" i="1"/>
  <c r="C1940" i="2"/>
  <c r="C1941" i="2"/>
  <c r="C1939" i="2"/>
  <c r="C1936" i="2"/>
  <c r="C1937" i="2"/>
  <c r="C1935"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C408" i="2"/>
  <c r="D404" i="2"/>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636" i="2"/>
  <c r="C1614" i="2"/>
  <c r="C1613" i="2"/>
  <c r="C1599" i="2"/>
  <c r="C1598" i="2"/>
  <c r="C1597" i="2"/>
  <c r="C1596" i="2"/>
  <c r="C1592" i="2"/>
  <c r="C1591" i="2"/>
  <c r="C1590" i="2"/>
  <c r="C1589" i="2"/>
  <c r="D1566" i="2"/>
  <c r="D1565" i="2"/>
  <c r="D1564" i="2"/>
  <c r="D1562" i="2"/>
  <c r="D1560" i="2"/>
  <c r="D1559" i="2"/>
  <c r="D1558" i="2"/>
  <c r="D1557" i="2"/>
  <c r="D1556" i="2"/>
  <c r="D1555" i="2"/>
  <c r="D1553" i="2"/>
  <c r="D1552" i="2"/>
  <c r="D1551" i="2"/>
  <c r="D1546" i="2"/>
  <c r="D1545" i="2"/>
  <c r="D1544" i="2"/>
  <c r="D1542" i="2"/>
  <c r="D1540" i="2"/>
  <c r="D1539" i="2"/>
  <c r="D1538" i="2"/>
  <c r="D1537" i="2"/>
  <c r="D1536" i="2"/>
  <c r="D1535" i="2"/>
  <c r="D1533" i="2"/>
  <c r="D1532" i="2"/>
  <c r="D1531" i="2"/>
  <c r="C1552" i="2"/>
  <c r="C1553" i="2"/>
  <c r="C1555" i="2"/>
  <c r="C1556" i="2"/>
  <c r="C1557" i="2"/>
  <c r="C1558" i="2"/>
  <c r="C1559" i="2"/>
  <c r="C1560" i="2"/>
  <c r="C1562" i="2"/>
  <c r="C1564" i="2"/>
  <c r="C1565" i="2"/>
  <c r="C1566" i="2"/>
  <c r="C1551" i="2"/>
  <c r="C1537" i="2"/>
  <c r="C1538" i="2"/>
  <c r="C1539" i="2"/>
  <c r="C1540" i="2"/>
  <c r="C1542" i="2"/>
  <c r="C1544" i="2"/>
  <c r="C1545" i="2"/>
  <c r="C1546" i="2"/>
  <c r="C1532" i="2"/>
  <c r="C1533" i="2"/>
  <c r="C1535" i="2"/>
  <c r="C1536" i="2"/>
  <c r="C1531" i="2"/>
  <c r="D1526" i="2"/>
  <c r="D1525" i="2"/>
  <c r="C1526" i="2"/>
  <c r="C1525" i="2"/>
  <c r="D1520" i="2"/>
  <c r="D1518" i="2"/>
  <c r="D1517" i="2"/>
  <c r="D1516" i="2"/>
  <c r="D1515" i="2"/>
  <c r="D1514" i="2"/>
  <c r="C1515" i="2"/>
  <c r="C1516" i="2"/>
  <c r="C1518" i="2"/>
  <c r="C1520" i="2"/>
  <c r="C1514" i="2"/>
  <c r="I269" i="1"/>
  <c r="D429" i="2" s="1"/>
  <c r="I266" i="1"/>
  <c r="F1379" i="1" s="1"/>
  <c r="J222" i="1"/>
  <c r="D362" i="2" s="1"/>
  <c r="J216" i="1"/>
  <c r="D356" i="2" s="1"/>
  <c r="J209" i="1"/>
  <c r="J234" i="1" s="1"/>
  <c r="J197" i="1"/>
  <c r="D337" i="2" s="1"/>
  <c r="G189" i="1"/>
  <c r="G185" i="1"/>
  <c r="D325" i="2" s="1"/>
  <c r="I998" i="1"/>
  <c r="C1554" i="2" s="1"/>
  <c r="C362" i="2"/>
  <c r="C329" i="2"/>
  <c r="D329" i="2"/>
  <c r="J238" i="1"/>
  <c r="C372" i="2" s="1"/>
  <c r="C401" i="2"/>
  <c r="D401" i="2"/>
  <c r="C417" i="2"/>
  <c r="D417" i="2"/>
  <c r="C426" i="2"/>
  <c r="C337" i="2"/>
  <c r="D385" i="2"/>
  <c r="C385" i="2"/>
  <c r="F864" i="1"/>
  <c r="D200" i="2"/>
  <c r="D201" i="2"/>
  <c r="D202" i="2"/>
  <c r="D203" i="2"/>
  <c r="K296" i="1"/>
  <c r="C571" i="2" s="1"/>
  <c r="F296" i="1"/>
  <c r="C479" i="2"/>
  <c r="G296" i="1"/>
  <c r="C502" i="2" s="1"/>
  <c r="H296" i="1"/>
  <c r="C525" i="2" s="1"/>
  <c r="E296" i="1"/>
  <c r="C456" i="2" s="1"/>
  <c r="B1857" i="2"/>
  <c r="B1858" i="2"/>
  <c r="B952" i="2"/>
  <c r="B953" i="2"/>
  <c r="B954" i="2"/>
  <c r="B951" i="2"/>
  <c r="B946" i="2"/>
  <c r="B947" i="2"/>
  <c r="B948" i="2"/>
  <c r="B945" i="2"/>
  <c r="D860" i="2"/>
  <c r="C860" i="2"/>
  <c r="D859" i="2"/>
  <c r="C859" i="2"/>
  <c r="D861" i="2"/>
  <c r="D856" i="2"/>
  <c r="D855" i="2"/>
  <c r="D852" i="2"/>
  <c r="D851" i="2"/>
  <c r="B194" i="2"/>
  <c r="D927" i="2"/>
  <c r="D926" i="2"/>
  <c r="D924" i="2"/>
  <c r="D923" i="2"/>
  <c r="C927" i="2"/>
  <c r="C926" i="2"/>
  <c r="C924" i="2"/>
  <c r="C923" i="2"/>
  <c r="C203" i="2"/>
  <c r="C202" i="2"/>
  <c r="C201" i="2"/>
  <c r="C200" i="2"/>
  <c r="E100" i="1"/>
  <c r="C205" i="2"/>
  <c r="D205" i="2"/>
  <c r="E301" i="1"/>
  <c r="G297" i="1"/>
  <c r="F297" i="1"/>
  <c r="I294" i="1"/>
  <c r="C546" i="2" s="1"/>
  <c r="I293" i="1"/>
  <c r="C545" i="2" s="1"/>
  <c r="I291" i="1"/>
  <c r="C543" i="2"/>
  <c r="I290" i="1"/>
  <c r="C542" i="2" s="1"/>
  <c r="I288" i="1"/>
  <c r="C540" i="2" s="1"/>
  <c r="I287" i="1"/>
  <c r="C539" i="2" s="1"/>
  <c r="I285" i="1"/>
  <c r="C537" i="2"/>
  <c r="I284" i="1"/>
  <c r="C536" i="2" s="1"/>
  <c r="I282" i="1"/>
  <c r="C534" i="2" s="1"/>
  <c r="I281" i="1"/>
  <c r="C533" i="2" s="1"/>
  <c r="I279" i="1"/>
  <c r="C531" i="2"/>
  <c r="I278" i="1"/>
  <c r="C530" i="2" s="1"/>
  <c r="I277" i="1"/>
  <c r="C529" i="2" s="1"/>
  <c r="I276" i="1"/>
  <c r="I296" i="1" s="1"/>
  <c r="I275" i="1"/>
  <c r="K446" i="1"/>
  <c r="C424" i="1"/>
  <c r="E299" i="1"/>
  <c r="C527" i="2"/>
  <c r="B1061" i="2"/>
  <c r="C1853" i="2"/>
  <c r="D1614" i="2"/>
  <c r="G1404" i="1"/>
  <c r="G1403" i="1"/>
  <c r="G1402" i="1"/>
  <c r="G1401" i="1"/>
  <c r="G1400" i="1"/>
  <c r="D1926" i="2"/>
  <c r="D1921" i="2"/>
  <c r="D1920" i="2"/>
  <c r="D1919" i="2"/>
  <c r="D1918" i="2"/>
  <c r="D1916" i="2"/>
  <c r="D1915" i="2"/>
  <c r="D1914" i="2"/>
  <c r="D1913" i="2"/>
  <c r="D1910" i="2"/>
  <c r="D1909" i="2"/>
  <c r="D1908" i="2"/>
  <c r="C1926" i="2"/>
  <c r="C1919" i="2"/>
  <c r="C1920" i="2"/>
  <c r="C1921" i="2"/>
  <c r="C1918" i="2"/>
  <c r="C1916" i="2"/>
  <c r="C1915" i="2"/>
  <c r="C1914" i="2"/>
  <c r="C1913" i="2"/>
  <c r="C1910" i="2"/>
  <c r="C1909" i="2"/>
  <c r="C1908" i="2"/>
  <c r="D1878" i="2"/>
  <c r="D1877" i="2"/>
  <c r="D1876" i="2"/>
  <c r="D1875" i="2"/>
  <c r="D1874" i="2"/>
  <c r="C1876" i="2"/>
  <c r="C1877" i="2"/>
  <c r="C1878" i="2"/>
  <c r="C1875" i="2"/>
  <c r="C1874" i="2"/>
  <c r="D1854" i="2"/>
  <c r="D1853" i="2"/>
  <c r="D1852" i="2"/>
  <c r="D1851" i="2"/>
  <c r="D1850" i="2"/>
  <c r="C1851" i="2"/>
  <c r="C1852" i="2"/>
  <c r="C1854" i="2"/>
  <c r="C1850" i="2"/>
  <c r="K486" i="1"/>
  <c r="D817" i="2" s="1"/>
  <c r="I1378" i="1"/>
  <c r="I1377" i="1"/>
  <c r="I1376" i="1"/>
  <c r="B199" i="2"/>
  <c r="E99" i="1"/>
  <c r="D204" i="2"/>
  <c r="D1698" i="2"/>
  <c r="C1698" i="2"/>
  <c r="B800" i="2"/>
  <c r="B799" i="2"/>
  <c r="B1768" i="2"/>
  <c r="B1752" i="2"/>
  <c r="B1737" i="2"/>
  <c r="B1703" i="2"/>
  <c r="B1689" i="2"/>
  <c r="B1685" i="2"/>
  <c r="B1684" i="2"/>
  <c r="B1683" i="2"/>
  <c r="B1682" i="2"/>
  <c r="B1681" i="2"/>
  <c r="B1675" i="2"/>
  <c r="B1674" i="2"/>
  <c r="B1673" i="2"/>
  <c r="B1672" i="2"/>
  <c r="B1671" i="2"/>
  <c r="C1955" i="2"/>
  <c r="C1954" i="2"/>
  <c r="D1194" i="1"/>
  <c r="D1771" i="2" s="1"/>
  <c r="D1191" i="1"/>
  <c r="D1768" i="2" s="1"/>
  <c r="D1176" i="1"/>
  <c r="C1755" i="2" s="1"/>
  <c r="D1173" i="1"/>
  <c r="C1752" i="2" s="1"/>
  <c r="D1158" i="1"/>
  <c r="D1740" i="2" s="1"/>
  <c r="D1155" i="1"/>
  <c r="C1737" i="2" s="1"/>
  <c r="D1700" i="2"/>
  <c r="D1696" i="2"/>
  <c r="C1700" i="2"/>
  <c r="C1696" i="2"/>
  <c r="E1138" i="1"/>
  <c r="D1725" i="2" s="1"/>
  <c r="D1770" i="2"/>
  <c r="D1769" i="2"/>
  <c r="D1767" i="2"/>
  <c r="D1766" i="2"/>
  <c r="D1765" i="2"/>
  <c r="D1764" i="2"/>
  <c r="D1763" i="2"/>
  <c r="D1762" i="2"/>
  <c r="D1761" i="2"/>
  <c r="D1760" i="2"/>
  <c r="D1754" i="2"/>
  <c r="D1753" i="2"/>
  <c r="D1751" i="2"/>
  <c r="D1750" i="2"/>
  <c r="D1749" i="2"/>
  <c r="D1748" i="2"/>
  <c r="D1747" i="2"/>
  <c r="D1746" i="2"/>
  <c r="D1745" i="2"/>
  <c r="D1744" i="2"/>
  <c r="D1739" i="2"/>
  <c r="D1738" i="2"/>
  <c r="D1736" i="2"/>
  <c r="D1735" i="2"/>
  <c r="D1734" i="2"/>
  <c r="D1733" i="2"/>
  <c r="D1732" i="2"/>
  <c r="D1731" i="2"/>
  <c r="D1730" i="2"/>
  <c r="D1729" i="2"/>
  <c r="C1770" i="2"/>
  <c r="C1769" i="2"/>
  <c r="C1767" i="2"/>
  <c r="C1766" i="2"/>
  <c r="C1765" i="2"/>
  <c r="C1764" i="2"/>
  <c r="C1763" i="2"/>
  <c r="C1762" i="2"/>
  <c r="C1761" i="2"/>
  <c r="C1760" i="2"/>
  <c r="C1754" i="2"/>
  <c r="C1753" i="2"/>
  <c r="C1751" i="2"/>
  <c r="C1750" i="2"/>
  <c r="C1749" i="2"/>
  <c r="C1748" i="2"/>
  <c r="C1747" i="2"/>
  <c r="C1746" i="2"/>
  <c r="C1745" i="2"/>
  <c r="C1744" i="2"/>
  <c r="C1739" i="2"/>
  <c r="C1738" i="2"/>
  <c r="C1736" i="2"/>
  <c r="C1735" i="2"/>
  <c r="C1734" i="2"/>
  <c r="C1733" i="2"/>
  <c r="C1732" i="2"/>
  <c r="C1731" i="2"/>
  <c r="C1715" i="2"/>
  <c r="D1717" i="2"/>
  <c r="D1716" i="2"/>
  <c r="D1715" i="2"/>
  <c r="C1717" i="2"/>
  <c r="C1716" i="2"/>
  <c r="D1712" i="2"/>
  <c r="D1711" i="2"/>
  <c r="D1710" i="2"/>
  <c r="C1712" i="2"/>
  <c r="C1711" i="2"/>
  <c r="C1710" i="2"/>
  <c r="D1707" i="2"/>
  <c r="D1706" i="2"/>
  <c r="D1705" i="2"/>
  <c r="C1707" i="2"/>
  <c r="C1706" i="2"/>
  <c r="C1705" i="2"/>
  <c r="D1613" i="2"/>
  <c r="E1050" i="1"/>
  <c r="I1307" i="1"/>
  <c r="I1308" i="1" s="1"/>
  <c r="C1880" i="2" s="1"/>
  <c r="E1127" i="1"/>
  <c r="D1713" i="2" s="1"/>
  <c r="F1127" i="1"/>
  <c r="D1718" i="2"/>
  <c r="D1127" i="1"/>
  <c r="D1708" i="2" s="1"/>
  <c r="D1420" i="2"/>
  <c r="D1421" i="2"/>
  <c r="D1422" i="2"/>
  <c r="D1423" i="2"/>
  <c r="D1425" i="2"/>
  <c r="C1425" i="2"/>
  <c r="C1423" i="2"/>
  <c r="C1422" i="2"/>
  <c r="C1421" i="2"/>
  <c r="C1420" i="2"/>
  <c r="C1427" i="2"/>
  <c r="D1426" i="2"/>
  <c r="D874" i="2"/>
  <c r="D875" i="2"/>
  <c r="D876" i="2"/>
  <c r="D877" i="2"/>
  <c r="D879" i="2"/>
  <c r="C879" i="2"/>
  <c r="C877" i="2"/>
  <c r="C876" i="2"/>
  <c r="C875" i="2"/>
  <c r="C874" i="2"/>
  <c r="D865" i="2"/>
  <c r="D866" i="2"/>
  <c r="D867" i="2"/>
  <c r="D868" i="2"/>
  <c r="D870" i="2"/>
  <c r="C870" i="2"/>
  <c r="C868" i="2"/>
  <c r="C867" i="2"/>
  <c r="C866" i="2"/>
  <c r="C865" i="2"/>
  <c r="C871" i="2"/>
  <c r="D1430" i="2"/>
  <c r="D1431" i="2"/>
  <c r="D1432" i="2"/>
  <c r="D1433" i="2"/>
  <c r="D1435" i="2"/>
  <c r="D1437" i="2"/>
  <c r="C1437" i="2"/>
  <c r="C1435" i="2"/>
  <c r="C1433" i="2"/>
  <c r="C1432" i="2"/>
  <c r="C1431" i="2"/>
  <c r="C1430" i="2"/>
  <c r="J873" i="1"/>
  <c r="D1434" i="2" s="1"/>
  <c r="B515" i="1"/>
  <c r="C1186" i="2"/>
  <c r="C1187" i="2"/>
  <c r="C1188" i="2"/>
  <c r="C1189" i="2"/>
  <c r="C1190" i="2"/>
  <c r="C1191" i="2"/>
  <c r="D1191" i="2"/>
  <c r="D1190" i="2"/>
  <c r="D1189" i="2"/>
  <c r="D1188" i="2"/>
  <c r="D1187" i="2"/>
  <c r="D1186" i="2"/>
  <c r="D1007" i="2"/>
  <c r="C1007" i="2"/>
  <c r="D989" i="2"/>
  <c r="C989" i="2"/>
  <c r="D971" i="2"/>
  <c r="C971" i="2"/>
  <c r="J642" i="1"/>
  <c r="C1025" i="2" s="1"/>
  <c r="D1979" i="2"/>
  <c r="D1978" i="2"/>
  <c r="C1979" i="2"/>
  <c r="C1978" i="2"/>
  <c r="C1970" i="2"/>
  <c r="C851" i="2"/>
  <c r="C852" i="2"/>
  <c r="C855" i="2"/>
  <c r="C856" i="2"/>
  <c r="E532" i="1"/>
  <c r="D853" i="2" s="1"/>
  <c r="C195" i="2"/>
  <c r="C196" i="2"/>
  <c r="D196" i="2"/>
  <c r="D195" i="2"/>
  <c r="C95" i="1"/>
  <c r="D197" i="2" s="1"/>
  <c r="C1641" i="2"/>
  <c r="C1642" i="2"/>
  <c r="C1645" i="2"/>
  <c r="C1646" i="2"/>
  <c r="C1649" i="2"/>
  <c r="C1650" i="2"/>
  <c r="C1653" i="2"/>
  <c r="C1654" i="2"/>
  <c r="C1657" i="2"/>
  <c r="C1658" i="2"/>
  <c r="C1661" i="2"/>
  <c r="C1662" i="2"/>
  <c r="C1665" i="2"/>
  <c r="C1666" i="2"/>
  <c r="D1666" i="2"/>
  <c r="D1665" i="2"/>
  <c r="D1662" i="2"/>
  <c r="D1661" i="2"/>
  <c r="D1658" i="2"/>
  <c r="D1657" i="2"/>
  <c r="D1654" i="2"/>
  <c r="D1653" i="2"/>
  <c r="D1650" i="2"/>
  <c r="D1649" i="2"/>
  <c r="D1646" i="2"/>
  <c r="D1645" i="2"/>
  <c r="D1641" i="2"/>
  <c r="K1079" i="1"/>
  <c r="D1663" i="2" s="1"/>
  <c r="L1079" i="1"/>
  <c r="D1667" i="2" s="1"/>
  <c r="C960" i="2"/>
  <c r="C961" i="2"/>
  <c r="C962" i="2"/>
  <c r="C963" i="2"/>
  <c r="C964" i="2"/>
  <c r="C965" i="2"/>
  <c r="C966" i="2"/>
  <c r="C967" i="2"/>
  <c r="C968" i="2"/>
  <c r="C969" i="2"/>
  <c r="C970" i="2"/>
  <c r="C972" i="2"/>
  <c r="C973" i="2"/>
  <c r="C974" i="2"/>
  <c r="C975" i="2"/>
  <c r="C978" i="2"/>
  <c r="C979" i="2"/>
  <c r="C980" i="2"/>
  <c r="C981" i="2"/>
  <c r="C982" i="2"/>
  <c r="C983" i="2"/>
  <c r="C984" i="2"/>
  <c r="C985" i="2"/>
  <c r="C986" i="2"/>
  <c r="C987" i="2"/>
  <c r="C988" i="2"/>
  <c r="C990" i="2"/>
  <c r="C991" i="2"/>
  <c r="C992" i="2"/>
  <c r="C993" i="2"/>
  <c r="C996" i="2"/>
  <c r="C997" i="2"/>
  <c r="C998" i="2"/>
  <c r="C999" i="2"/>
  <c r="C1000" i="2"/>
  <c r="C1001" i="2"/>
  <c r="C1002" i="2"/>
  <c r="C1003" i="2"/>
  <c r="C1004" i="2"/>
  <c r="C1005" i="2"/>
  <c r="C1006" i="2"/>
  <c r="C1008" i="2"/>
  <c r="C1009" i="2"/>
  <c r="C1010" i="2"/>
  <c r="C1011" i="2"/>
  <c r="C1014" i="2"/>
  <c r="C1018" i="2"/>
  <c r="C1026" i="2"/>
  <c r="D1026" i="2"/>
  <c r="D1018" i="2"/>
  <c r="D1014" i="2"/>
  <c r="D1011" i="2"/>
  <c r="D1010" i="2"/>
  <c r="D1009" i="2"/>
  <c r="D1008" i="2"/>
  <c r="D1006" i="2"/>
  <c r="D1005" i="2"/>
  <c r="D1004" i="2"/>
  <c r="D1003" i="2"/>
  <c r="D1002" i="2"/>
  <c r="D1001" i="2"/>
  <c r="D1000" i="2"/>
  <c r="D999" i="2"/>
  <c r="D998" i="2"/>
  <c r="D997" i="2"/>
  <c r="D996" i="2"/>
  <c r="D993" i="2"/>
  <c r="D992" i="2"/>
  <c r="D991" i="2"/>
  <c r="D990" i="2"/>
  <c r="D988" i="2"/>
  <c r="D987" i="2"/>
  <c r="D986" i="2"/>
  <c r="D985" i="2"/>
  <c r="D984" i="2"/>
  <c r="D983" i="2"/>
  <c r="D982" i="2"/>
  <c r="D981" i="2"/>
  <c r="D980" i="2"/>
  <c r="D979" i="2"/>
  <c r="D978" i="2"/>
  <c r="D975" i="2"/>
  <c r="D974" i="2"/>
  <c r="D973" i="2"/>
  <c r="D972" i="2"/>
  <c r="D970" i="2"/>
  <c r="D969" i="2"/>
  <c r="D968" i="2"/>
  <c r="D967" i="2"/>
  <c r="D966" i="2"/>
  <c r="D965" i="2"/>
  <c r="D964" i="2"/>
  <c r="D963" i="2"/>
  <c r="D962" i="2"/>
  <c r="D961" i="2"/>
  <c r="D960" i="2"/>
  <c r="J634" i="1"/>
  <c r="D1017" i="2"/>
  <c r="J636" i="1"/>
  <c r="D1019" i="2" s="1"/>
  <c r="J637" i="1"/>
  <c r="D1020" i="2" s="1"/>
  <c r="J638" i="1"/>
  <c r="C1021" i="2" s="1"/>
  <c r="J639" i="1"/>
  <c r="C1022" i="2"/>
  <c r="J640" i="1"/>
  <c r="D1023" i="2" s="1"/>
  <c r="J641" i="1"/>
  <c r="D1024" i="2" s="1"/>
  <c r="J644" i="1"/>
  <c r="D1027" i="2" s="1"/>
  <c r="C945" i="2"/>
  <c r="C946" i="2"/>
  <c r="C947" i="2"/>
  <c r="C948" i="2"/>
  <c r="C951" i="2"/>
  <c r="C952" i="2"/>
  <c r="C953" i="2"/>
  <c r="C954" i="2"/>
  <c r="C955" i="2"/>
  <c r="D955" i="2"/>
  <c r="D954" i="2"/>
  <c r="D953" i="2"/>
  <c r="D952" i="2"/>
  <c r="D951" i="2"/>
  <c r="D948" i="2"/>
  <c r="D947" i="2"/>
  <c r="D946" i="2"/>
  <c r="D945" i="2"/>
  <c r="J722" i="1"/>
  <c r="D1192" i="2" s="1"/>
  <c r="J646" i="1"/>
  <c r="D1029" i="2" s="1"/>
  <c r="J645" i="1"/>
  <c r="D1028" i="2" s="1"/>
  <c r="J633" i="1"/>
  <c r="D1016" i="2"/>
  <c r="J632" i="1"/>
  <c r="C1015" i="2" s="1"/>
  <c r="H647" i="1"/>
  <c r="C994" i="2" s="1"/>
  <c r="I647" i="1"/>
  <c r="G647" i="1"/>
  <c r="C976" i="2"/>
  <c r="D1402" i="2"/>
  <c r="C1402" i="2"/>
  <c r="D1371" i="2"/>
  <c r="C1371" i="2"/>
  <c r="D1356" i="2"/>
  <c r="C1356" i="2"/>
  <c r="D1341" i="2"/>
  <c r="C1341" i="2"/>
  <c r="D1326" i="2"/>
  <c r="C1326" i="2"/>
  <c r="D1311" i="2"/>
  <c r="C1311" i="2"/>
  <c r="D1296" i="2"/>
  <c r="C1296" i="2"/>
  <c r="D1281" i="2"/>
  <c r="C1281" i="2"/>
  <c r="L847" i="1"/>
  <c r="C1417" i="2"/>
  <c r="C1884" i="2"/>
  <c r="H1307" i="1"/>
  <c r="D1872" i="2" s="1"/>
  <c r="D1886" i="2" s="1"/>
  <c r="D1888" i="2" s="1"/>
  <c r="C1883" i="2"/>
  <c r="G1307" i="1"/>
  <c r="G1308" i="1"/>
  <c r="D1884" i="2"/>
  <c r="D1883" i="2"/>
  <c r="C1730" i="2"/>
  <c r="C1729" i="2"/>
  <c r="D1788" i="2"/>
  <c r="D1787" i="2"/>
  <c r="D1993" i="2"/>
  <c r="D1992" i="2"/>
  <c r="D1991" i="2"/>
  <c r="C1990" i="2"/>
  <c r="I1268" i="1"/>
  <c r="D932" i="2"/>
  <c r="D933" i="2"/>
  <c r="D934" i="2"/>
  <c r="D935" i="2"/>
  <c r="D936" i="2"/>
  <c r="D937" i="2"/>
  <c r="D938" i="2"/>
  <c r="D939" i="2"/>
  <c r="C940" i="2"/>
  <c r="C939" i="2"/>
  <c r="C938" i="2"/>
  <c r="C937" i="2"/>
  <c r="C936" i="2"/>
  <c r="C935" i="2"/>
  <c r="C934" i="2"/>
  <c r="C933" i="2"/>
  <c r="C932" i="2"/>
  <c r="D911" i="2"/>
  <c r="D912" i="2"/>
  <c r="D913" i="2"/>
  <c r="D914" i="2"/>
  <c r="K575" i="1"/>
  <c r="D915" i="2" s="1"/>
  <c r="D916" i="2"/>
  <c r="D918" i="2"/>
  <c r="C918" i="2"/>
  <c r="C916" i="2"/>
  <c r="C914" i="2"/>
  <c r="C913" i="2"/>
  <c r="C912" i="2"/>
  <c r="C911" i="2"/>
  <c r="D902" i="2"/>
  <c r="D903" i="2"/>
  <c r="D904" i="2"/>
  <c r="D905" i="2"/>
  <c r="J575" i="1"/>
  <c r="C906" i="2" s="1"/>
  <c r="D907" i="2"/>
  <c r="D909" i="2"/>
  <c r="C909" i="2"/>
  <c r="C907" i="2"/>
  <c r="C905" i="2"/>
  <c r="C904" i="2"/>
  <c r="C903" i="2"/>
  <c r="C902" i="2"/>
  <c r="D1831" i="2"/>
  <c r="D1832" i="2"/>
  <c r="D1833" i="2"/>
  <c r="D1834" i="2"/>
  <c r="D1835" i="2"/>
  <c r="D1836" i="2"/>
  <c r="D1837" i="2"/>
  <c r="D1838" i="2"/>
  <c r="C1838" i="2"/>
  <c r="C1837" i="2"/>
  <c r="C1836" i="2"/>
  <c r="C1835" i="2"/>
  <c r="C1834" i="2"/>
  <c r="C1833" i="2"/>
  <c r="C1832" i="2"/>
  <c r="C1831" i="2"/>
  <c r="G1038" i="1"/>
  <c r="C1605" i="2" s="1"/>
  <c r="H1038" i="1"/>
  <c r="C1606" i="2" s="1"/>
  <c r="H1011" i="1"/>
  <c r="H1005" i="1"/>
  <c r="H998" i="1"/>
  <c r="H715" i="1"/>
  <c r="D1691" i="2"/>
  <c r="D1692" i="2"/>
  <c r="D1690" i="2"/>
  <c r="J1089" i="1"/>
  <c r="K1089" i="1"/>
  <c r="C1677" i="2" s="1"/>
  <c r="J1096" i="1"/>
  <c r="K1096" i="1"/>
  <c r="C1687" i="2" s="1"/>
  <c r="D1680" i="2"/>
  <c r="D1670" i="2"/>
  <c r="D1867" i="2"/>
  <c r="D1227" i="2"/>
  <c r="D1228" i="2"/>
  <c r="C1228" i="2"/>
  <c r="C1227" i="2"/>
  <c r="D1996" i="2"/>
  <c r="D1997" i="2"/>
  <c r="D1998" i="2"/>
  <c r="D1999" i="2"/>
  <c r="D2000" i="2"/>
  <c r="D2001" i="2"/>
  <c r="C2001" i="2"/>
  <c r="C2000" i="2"/>
  <c r="C1999" i="2"/>
  <c r="C1998" i="2"/>
  <c r="C1997" i="2"/>
  <c r="C1996" i="2"/>
  <c r="C428" i="1"/>
  <c r="C669" i="2" s="1"/>
  <c r="D428" i="1"/>
  <c r="C683" i="2" s="1"/>
  <c r="E428" i="1"/>
  <c r="D697" i="2" s="1"/>
  <c r="F428" i="1"/>
  <c r="D1958" i="2"/>
  <c r="D1959" i="2"/>
  <c r="D1960" i="2"/>
  <c r="D1962" i="2"/>
  <c r="D1963" i="2"/>
  <c r="D1966" i="2"/>
  <c r="D1967" i="2"/>
  <c r="D1980" i="2"/>
  <c r="C1963" i="2"/>
  <c r="C1962" i="2"/>
  <c r="C1959" i="2"/>
  <c r="C1958" i="2"/>
  <c r="D1935" i="2"/>
  <c r="D1936" i="2"/>
  <c r="D1937" i="2"/>
  <c r="D1939" i="2"/>
  <c r="D1940" i="2"/>
  <c r="D1941" i="2"/>
  <c r="K1390" i="1"/>
  <c r="K1391" i="1"/>
  <c r="K1392" i="1"/>
  <c r="I693" i="1"/>
  <c r="C1096" i="2" s="1"/>
  <c r="I694" i="1"/>
  <c r="D1097" i="2" s="1"/>
  <c r="D1206" i="2"/>
  <c r="I696" i="1"/>
  <c r="J754" i="1" s="1"/>
  <c r="C1212" i="2" s="1"/>
  <c r="D1207" i="2"/>
  <c r="K753" i="1"/>
  <c r="D1208" i="2" s="1"/>
  <c r="I692" i="1"/>
  <c r="C1095" i="2" s="1"/>
  <c r="D1205" i="2"/>
  <c r="I690" i="1"/>
  <c r="C1093" i="2" s="1"/>
  <c r="I691" i="1"/>
  <c r="C1094" i="2"/>
  <c r="D1204" i="2"/>
  <c r="D509" i="1"/>
  <c r="C833" i="2" s="1"/>
  <c r="E509" i="1"/>
  <c r="C834" i="2" s="1"/>
  <c r="D1897" i="2"/>
  <c r="D1896" i="2"/>
  <c r="D1893" i="2"/>
  <c r="D1892" i="2"/>
  <c r="D1871" i="2"/>
  <c r="D1870" i="2"/>
  <c r="D1869" i="2"/>
  <c r="D1868" i="2"/>
  <c r="D1864" i="2"/>
  <c r="D1863" i="2"/>
  <c r="D1862" i="2"/>
  <c r="D1861" i="2"/>
  <c r="D1860" i="2"/>
  <c r="D1505" i="2"/>
  <c r="D1504" i="2"/>
  <c r="D1503" i="2"/>
  <c r="D1502" i="2"/>
  <c r="D1499" i="2"/>
  <c r="D1498" i="2"/>
  <c r="D1497" i="2"/>
  <c r="D1496" i="2"/>
  <c r="D1495" i="2"/>
  <c r="D1494" i="2"/>
  <c r="G950" i="1"/>
  <c r="C1492" i="2" s="1"/>
  <c r="D1491" i="2"/>
  <c r="D1490" i="2"/>
  <c r="D1489" i="2"/>
  <c r="D1488" i="2"/>
  <c r="D1487" i="2"/>
  <c r="D1486" i="2"/>
  <c r="D1483" i="2"/>
  <c r="D1482" i="2"/>
  <c r="D1480" i="2"/>
  <c r="D1479" i="2"/>
  <c r="D1477" i="2"/>
  <c r="D1476" i="2"/>
  <c r="G916" i="1"/>
  <c r="D1468" i="2" s="1"/>
  <c r="D1467" i="2"/>
  <c r="D1466" i="2"/>
  <c r="D1465" i="2"/>
  <c r="D1464" i="2"/>
  <c r="D1463" i="2"/>
  <c r="D1462" i="2"/>
  <c r="E892" i="1"/>
  <c r="C1444" i="2" s="1"/>
  <c r="G904" i="1"/>
  <c r="D1457" i="2" s="1"/>
  <c r="D1456" i="2"/>
  <c r="D1455" i="2"/>
  <c r="D1454" i="2"/>
  <c r="D1453" i="2"/>
  <c r="D1452" i="2"/>
  <c r="F892" i="1"/>
  <c r="D1449" i="2" s="1"/>
  <c r="D1448" i="2"/>
  <c r="D1447" i="2"/>
  <c r="D1446" i="2"/>
  <c r="D1443" i="2"/>
  <c r="D1442" i="2"/>
  <c r="D1441" i="2"/>
  <c r="L835" i="1"/>
  <c r="C1405" i="2" s="1"/>
  <c r="L836" i="1"/>
  <c r="C1406" i="2" s="1"/>
  <c r="L837" i="1"/>
  <c r="D1407" i="2" s="1"/>
  <c r="L838" i="1"/>
  <c r="D1408" i="2" s="1"/>
  <c r="L841" i="1"/>
  <c r="D1411" i="2"/>
  <c r="L842" i="1"/>
  <c r="D1412" i="2" s="1"/>
  <c r="L843" i="1"/>
  <c r="C1413" i="2" s="1"/>
  <c r="L844" i="1"/>
  <c r="C1414" i="2" s="1"/>
  <c r="D1410" i="2"/>
  <c r="D1404" i="2"/>
  <c r="K839" i="1"/>
  <c r="C1394" i="2" s="1"/>
  <c r="K845" i="1"/>
  <c r="D1400" i="2" s="1"/>
  <c r="D1399" i="2"/>
  <c r="D1398" i="2"/>
  <c r="D1397" i="2"/>
  <c r="D1396" i="2"/>
  <c r="D1395" i="2"/>
  <c r="D1393" i="2"/>
  <c r="D1392" i="2"/>
  <c r="D1391" i="2"/>
  <c r="D1390" i="2"/>
  <c r="D1389" i="2"/>
  <c r="I839" i="1"/>
  <c r="C1363" i="2" s="1"/>
  <c r="I845" i="1"/>
  <c r="D1369" i="2" s="1"/>
  <c r="D1368" i="2"/>
  <c r="D1367" i="2"/>
  <c r="D1366" i="2"/>
  <c r="D1365" i="2"/>
  <c r="D1364" i="2"/>
  <c r="D1362" i="2"/>
  <c r="D1361" i="2"/>
  <c r="D1360" i="2"/>
  <c r="D1359" i="2"/>
  <c r="D1358" i="2"/>
  <c r="H839" i="1"/>
  <c r="C1348" i="2" s="1"/>
  <c r="H845" i="1"/>
  <c r="D1354" i="2" s="1"/>
  <c r="D1353" i="2"/>
  <c r="D1352" i="2"/>
  <c r="D1351" i="2"/>
  <c r="D1350" i="2"/>
  <c r="D1349" i="2"/>
  <c r="D1347" i="2"/>
  <c r="D1346" i="2"/>
  <c r="D1345" i="2"/>
  <c r="D1344" i="2"/>
  <c r="D1343" i="2"/>
  <c r="G839" i="1"/>
  <c r="D1333" i="2" s="1"/>
  <c r="G845" i="1"/>
  <c r="D1339" i="2" s="1"/>
  <c r="D1338" i="2"/>
  <c r="D1337" i="2"/>
  <c r="D1336" i="2"/>
  <c r="D1335" i="2"/>
  <c r="D1334" i="2"/>
  <c r="D1332" i="2"/>
  <c r="D1331" i="2"/>
  <c r="D1330" i="2"/>
  <c r="D1329" i="2"/>
  <c r="D1328" i="2"/>
  <c r="F839" i="1"/>
  <c r="C1318" i="2" s="1"/>
  <c r="F845" i="1"/>
  <c r="C1324" i="2" s="1"/>
  <c r="D1323" i="2"/>
  <c r="D1322" i="2"/>
  <c r="D1321" i="2"/>
  <c r="D1320" i="2"/>
  <c r="D1319" i="2"/>
  <c r="D1317" i="2"/>
  <c r="D1316" i="2"/>
  <c r="D1315" i="2"/>
  <c r="D1314" i="2"/>
  <c r="D1313" i="2"/>
  <c r="E839" i="1"/>
  <c r="D1303" i="2" s="1"/>
  <c r="E845" i="1"/>
  <c r="C1309" i="2" s="1"/>
  <c r="D1308" i="2"/>
  <c r="D1307" i="2"/>
  <c r="D1306" i="2"/>
  <c r="D1305" i="2"/>
  <c r="D1304" i="2"/>
  <c r="D1302" i="2"/>
  <c r="D1301" i="2"/>
  <c r="D1300" i="2"/>
  <c r="D1299" i="2"/>
  <c r="D1298" i="2"/>
  <c r="D839" i="1"/>
  <c r="C1288" i="2"/>
  <c r="D845" i="1"/>
  <c r="C1294" i="2" s="1"/>
  <c r="D1293" i="2"/>
  <c r="D1292" i="2"/>
  <c r="D1291" i="2"/>
  <c r="D1290" i="2"/>
  <c r="D1289" i="2"/>
  <c r="D1287" i="2"/>
  <c r="D1286" i="2"/>
  <c r="D1285" i="2"/>
  <c r="D1284" i="2"/>
  <c r="D1283" i="2"/>
  <c r="C839" i="1"/>
  <c r="D1273" i="2" s="1"/>
  <c r="C845" i="1"/>
  <c r="C1279" i="2" s="1"/>
  <c r="D1278" i="2"/>
  <c r="D1277" i="2"/>
  <c r="D1276" i="2"/>
  <c r="D1275" i="2"/>
  <c r="D1274" i="2"/>
  <c r="D1272" i="2"/>
  <c r="D1271" i="2"/>
  <c r="D1270" i="2"/>
  <c r="D1269" i="2"/>
  <c r="D1268" i="2"/>
  <c r="D1223" i="2"/>
  <c r="D1222" i="2"/>
  <c r="D1220" i="2"/>
  <c r="D1219" i="2"/>
  <c r="D1218" i="2"/>
  <c r="D1217" i="2"/>
  <c r="I722" i="1"/>
  <c r="D1183" i="2" s="1"/>
  <c r="D1182" i="2"/>
  <c r="D1181" i="2"/>
  <c r="D1180" i="2"/>
  <c r="D1179" i="2"/>
  <c r="D1178" i="2"/>
  <c r="D1177" i="2"/>
  <c r="H722" i="1"/>
  <c r="D1174" i="2" s="1"/>
  <c r="D1173" i="2"/>
  <c r="D1172" i="2"/>
  <c r="D1171" i="2"/>
  <c r="D1170" i="2"/>
  <c r="D1169" i="2"/>
  <c r="D1168" i="2"/>
  <c r="J698" i="1"/>
  <c r="C1111" i="2" s="1"/>
  <c r="D1110" i="2"/>
  <c r="D1107" i="2"/>
  <c r="D1106" i="2"/>
  <c r="D1105" i="2"/>
  <c r="D1104" i="2"/>
  <c r="D1103" i="2"/>
  <c r="H698" i="1"/>
  <c r="C1091" i="2" s="1"/>
  <c r="H697" i="1"/>
  <c r="C1090" i="2" s="1"/>
  <c r="D1087" i="2"/>
  <c r="D1086" i="2"/>
  <c r="D1085" i="2"/>
  <c r="D1084" i="2"/>
  <c r="D1083" i="2"/>
  <c r="G698" i="1"/>
  <c r="C1081" i="2" s="1"/>
  <c r="G697" i="1"/>
  <c r="D1080" i="2"/>
  <c r="D1077" i="2"/>
  <c r="D1076" i="2"/>
  <c r="D1075" i="2"/>
  <c r="D1074" i="2"/>
  <c r="D1073" i="2"/>
  <c r="F698" i="1"/>
  <c r="C1071" i="2" s="1"/>
  <c r="F697" i="1"/>
  <c r="D1070" i="2" s="1"/>
  <c r="D1067" i="2"/>
  <c r="D1066" i="2"/>
  <c r="D1065" i="2"/>
  <c r="D1064" i="2"/>
  <c r="D1063" i="2"/>
  <c r="D1055" i="2"/>
  <c r="D1054" i="2"/>
  <c r="D1051" i="2"/>
  <c r="D1050" i="2"/>
  <c r="D1047" i="2"/>
  <c r="D1046" i="2"/>
  <c r="D1045" i="2"/>
  <c r="D1043" i="2"/>
  <c r="D1042" i="2"/>
  <c r="D1041" i="2"/>
  <c r="C1036" i="2"/>
  <c r="D1036" i="2"/>
  <c r="D1035" i="2"/>
  <c r="D1034" i="2"/>
  <c r="C861" i="2"/>
  <c r="F532" i="1"/>
  <c r="D857" i="2" s="1"/>
  <c r="D847" i="2"/>
  <c r="D846" i="2"/>
  <c r="D845" i="2"/>
  <c r="D844" i="2"/>
  <c r="D843" i="2"/>
  <c r="K447" i="1"/>
  <c r="K448" i="1"/>
  <c r="K449" i="1"/>
  <c r="K450" i="1"/>
  <c r="K451" i="1"/>
  <c r="K454" i="1"/>
  <c r="K455" i="1"/>
  <c r="K456" i="1"/>
  <c r="K457" i="1"/>
  <c r="K458" i="1"/>
  <c r="K459" i="1"/>
  <c r="K460" i="1"/>
  <c r="J452" i="1"/>
  <c r="D806" i="2" s="1"/>
  <c r="J461" i="1"/>
  <c r="C810" i="2"/>
  <c r="I452" i="1"/>
  <c r="D805" i="2" s="1"/>
  <c r="I461" i="1"/>
  <c r="C809" i="2" s="1"/>
  <c r="D792" i="2"/>
  <c r="D786" i="2"/>
  <c r="J428" i="1"/>
  <c r="D778" i="2"/>
  <c r="J424" i="1"/>
  <c r="D772" i="2"/>
  <c r="J418" i="1"/>
  <c r="I428" i="1"/>
  <c r="C753" i="2"/>
  <c r="D752" i="2"/>
  <c r="D751" i="2"/>
  <c r="D750" i="2"/>
  <c r="I424" i="1"/>
  <c r="C749" i="2" s="1"/>
  <c r="D748" i="2"/>
  <c r="D747" i="2"/>
  <c r="D746" i="2"/>
  <c r="D745" i="2"/>
  <c r="D744" i="2"/>
  <c r="I418" i="1"/>
  <c r="D743" i="2" s="1"/>
  <c r="D742" i="2"/>
  <c r="D741" i="2"/>
  <c r="H428" i="1"/>
  <c r="C739" i="2" s="1"/>
  <c r="D738" i="2"/>
  <c r="D737" i="2"/>
  <c r="D736" i="2"/>
  <c r="H424" i="1"/>
  <c r="C735" i="2" s="1"/>
  <c r="D734" i="2"/>
  <c r="D733" i="2"/>
  <c r="D732" i="2"/>
  <c r="D731" i="2"/>
  <c r="D730" i="2"/>
  <c r="H418" i="1"/>
  <c r="C729" i="2" s="1"/>
  <c r="D728" i="2"/>
  <c r="D727" i="2"/>
  <c r="G428" i="1"/>
  <c r="C725" i="2" s="1"/>
  <c r="D724" i="2"/>
  <c r="D723" i="2"/>
  <c r="D722" i="2"/>
  <c r="G424" i="1"/>
  <c r="C721" i="2" s="1"/>
  <c r="D720" i="2"/>
  <c r="D719" i="2"/>
  <c r="D718" i="2"/>
  <c r="D717" i="2"/>
  <c r="D716" i="2"/>
  <c r="G418" i="1"/>
  <c r="C715" i="2" s="1"/>
  <c r="D714" i="2"/>
  <c r="D713" i="2"/>
  <c r="D710" i="2"/>
  <c r="D709" i="2"/>
  <c r="D708" i="2"/>
  <c r="F424" i="1"/>
  <c r="D707" i="2" s="1"/>
  <c r="D706" i="2"/>
  <c r="D705" i="2"/>
  <c r="D704" i="2"/>
  <c r="D703" i="2"/>
  <c r="D702" i="2"/>
  <c r="F418" i="1"/>
  <c r="D701" i="2" s="1"/>
  <c r="D700" i="2"/>
  <c r="D699" i="2"/>
  <c r="D696" i="2"/>
  <c r="D695" i="2"/>
  <c r="D694" i="2"/>
  <c r="E424" i="1"/>
  <c r="C693" i="2" s="1"/>
  <c r="D692" i="2"/>
  <c r="D691" i="2"/>
  <c r="D690" i="2"/>
  <c r="D689" i="2"/>
  <c r="D688" i="2"/>
  <c r="E418" i="1"/>
  <c r="D687" i="2" s="1"/>
  <c r="D686" i="2"/>
  <c r="D685" i="2"/>
  <c r="D682" i="2"/>
  <c r="D681" i="2"/>
  <c r="D680" i="2"/>
  <c r="D424" i="1"/>
  <c r="D678" i="2"/>
  <c r="D677" i="2"/>
  <c r="D676" i="2"/>
  <c r="D675" i="2"/>
  <c r="D674" i="2"/>
  <c r="D418" i="1"/>
  <c r="C673" i="2" s="1"/>
  <c r="D672" i="2"/>
  <c r="D671" i="2"/>
  <c r="D668" i="2"/>
  <c r="D667" i="2"/>
  <c r="D666" i="2"/>
  <c r="C665" i="2"/>
  <c r="D664" i="2"/>
  <c r="D663" i="2"/>
  <c r="D662" i="2"/>
  <c r="D661" i="2"/>
  <c r="D660" i="2"/>
  <c r="C418" i="1"/>
  <c r="D658" i="2"/>
  <c r="H172" i="1"/>
  <c r="D312" i="2" s="1"/>
  <c r="D172" i="1"/>
  <c r="G172" i="1" s="1"/>
  <c r="E172" i="1"/>
  <c r="C309" i="2" s="1"/>
  <c r="H165" i="1"/>
  <c r="C306" i="2"/>
  <c r="D165" i="1"/>
  <c r="G165" i="1" s="1"/>
  <c r="D305" i="2" s="1"/>
  <c r="E165" i="1"/>
  <c r="C303" i="2" s="1"/>
  <c r="H158" i="1"/>
  <c r="C300" i="2" s="1"/>
  <c r="D158" i="1"/>
  <c r="G158" i="1" s="1"/>
  <c r="E158" i="1"/>
  <c r="C297" i="2" s="1"/>
  <c r="H151" i="1"/>
  <c r="C294" i="2" s="1"/>
  <c r="D151" i="1"/>
  <c r="F151" i="1" s="1"/>
  <c r="E151" i="1"/>
  <c r="C291" i="2" s="1"/>
  <c r="H144" i="1"/>
  <c r="D288" i="2" s="1"/>
  <c r="D144" i="1"/>
  <c r="F144" i="1" s="1"/>
  <c r="E144" i="1"/>
  <c r="D285" i="2" s="1"/>
  <c r="D280" i="2"/>
  <c r="D279" i="2"/>
  <c r="K119" i="1"/>
  <c r="C276" i="2" s="1"/>
  <c r="K112" i="1"/>
  <c r="D269" i="2" s="1"/>
  <c r="K113" i="1"/>
  <c r="D270" i="2" s="1"/>
  <c r="K114" i="1"/>
  <c r="C271" i="2" s="1"/>
  <c r="K115" i="1"/>
  <c r="D272" i="2" s="1"/>
  <c r="K116" i="1"/>
  <c r="C273" i="2" s="1"/>
  <c r="K117" i="1"/>
  <c r="D274" i="2" s="1"/>
  <c r="D267" i="2"/>
  <c r="J118" i="1"/>
  <c r="C266" i="2" s="1"/>
  <c r="D265" i="2"/>
  <c r="D264" i="2"/>
  <c r="D263" i="2"/>
  <c r="D262" i="2"/>
  <c r="D261" i="2"/>
  <c r="D260" i="2"/>
  <c r="D258" i="2"/>
  <c r="I118" i="1"/>
  <c r="C257" i="2" s="1"/>
  <c r="D256" i="2"/>
  <c r="D255" i="2"/>
  <c r="D254" i="2"/>
  <c r="D253" i="2"/>
  <c r="D252" i="2"/>
  <c r="D251" i="2"/>
  <c r="D249" i="2"/>
  <c r="H118" i="1"/>
  <c r="C248" i="2" s="1"/>
  <c r="D247" i="2"/>
  <c r="D246" i="2"/>
  <c r="D245" i="2"/>
  <c r="D244" i="2"/>
  <c r="D243" i="2"/>
  <c r="D242" i="2"/>
  <c r="D231" i="2"/>
  <c r="F118" i="1"/>
  <c r="C230" i="2" s="1"/>
  <c r="D229" i="2"/>
  <c r="D228" i="2"/>
  <c r="D227" i="2"/>
  <c r="D226" i="2"/>
  <c r="D225" i="2"/>
  <c r="D224" i="2"/>
  <c r="D222" i="2"/>
  <c r="E118" i="1"/>
  <c r="D221" i="2"/>
  <c r="D220" i="2"/>
  <c r="D219" i="2"/>
  <c r="D218" i="2"/>
  <c r="D217" i="2"/>
  <c r="D216" i="2"/>
  <c r="D215" i="2"/>
  <c r="G86" i="1"/>
  <c r="C120" i="2"/>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849" i="2"/>
  <c r="D1848" i="2"/>
  <c r="D1847" i="2"/>
  <c r="D1846" i="2"/>
  <c r="D1845" i="2"/>
  <c r="K1281" i="1"/>
  <c r="C1844" i="2" s="1"/>
  <c r="D1843" i="2"/>
  <c r="D1827" i="2"/>
  <c r="D1826" i="2"/>
  <c r="D1825" i="2"/>
  <c r="D1824" i="2"/>
  <c r="D1823" i="2"/>
  <c r="D1822" i="2"/>
  <c r="D1821" i="2"/>
  <c r="D1820" i="2"/>
  <c r="D1819" i="2"/>
  <c r="D1818" i="2"/>
  <c r="D1815" i="2"/>
  <c r="D1800" i="2"/>
  <c r="D1799" i="2"/>
  <c r="D1798" i="2"/>
  <c r="D1797" i="2"/>
  <c r="D1796" i="2"/>
  <c r="D1795" i="2"/>
  <c r="H1208" i="1"/>
  <c r="D1791" i="2" s="1"/>
  <c r="G1207" i="1"/>
  <c r="D1789" i="2" s="1"/>
  <c r="K1206" i="1"/>
  <c r="D1785" i="2" s="1"/>
  <c r="D1784" i="2"/>
  <c r="D1783" i="2"/>
  <c r="D1781" i="2"/>
  <c r="D1780" i="2"/>
  <c r="D1779" i="2"/>
  <c r="D1685" i="2"/>
  <c r="D1684" i="2"/>
  <c r="D1683" i="2"/>
  <c r="D1682" i="2"/>
  <c r="D1681" i="2"/>
  <c r="D1675" i="2"/>
  <c r="D1674" i="2"/>
  <c r="D1673" i="2"/>
  <c r="D1672" i="2"/>
  <c r="D1671" i="2"/>
  <c r="H1060" i="1"/>
  <c r="H1061" i="1" s="1"/>
  <c r="D1634" i="2" s="1"/>
  <c r="H1079" i="1"/>
  <c r="D1651" i="2" s="1"/>
  <c r="G1060" i="1"/>
  <c r="D1624" i="2" s="1"/>
  <c r="F1079" i="1"/>
  <c r="D1643" i="2" s="1"/>
  <c r="J1079" i="1"/>
  <c r="D1659" i="2" s="1"/>
  <c r="I1079" i="1"/>
  <c r="C1655" i="2" s="1"/>
  <c r="G1079" i="1"/>
  <c r="D1647" i="2" s="1"/>
  <c r="D1642" i="2"/>
  <c r="I1058" i="1"/>
  <c r="C1630" i="2" s="1"/>
  <c r="I1059" i="1"/>
  <c r="C1631" i="2" s="1"/>
  <c r="D1627" i="2"/>
  <c r="D1626" i="2"/>
  <c r="D1623" i="2"/>
  <c r="D1622" i="2"/>
  <c r="D1636" i="2"/>
  <c r="I1036" i="1"/>
  <c r="C1593" i="2" s="1"/>
  <c r="I1037" i="1"/>
  <c r="C1600" i="2" s="1"/>
  <c r="F1038" i="1"/>
  <c r="C1604" i="2" s="1"/>
  <c r="E1038" i="1"/>
  <c r="C1603" i="2" s="1"/>
  <c r="D1599" i="2"/>
  <c r="D1598" i="2"/>
  <c r="D1597" i="2"/>
  <c r="D1596" i="2"/>
  <c r="D1592" i="2"/>
  <c r="D1591" i="2"/>
  <c r="D1590" i="2"/>
  <c r="D1589" i="2"/>
  <c r="K1023" i="1"/>
  <c r="I1020" i="1"/>
  <c r="I1011" i="1"/>
  <c r="I1005" i="1"/>
  <c r="H1390" i="1"/>
  <c r="I970" i="1"/>
  <c r="D1519" i="2" s="1"/>
  <c r="C1182" i="2"/>
  <c r="C1181" i="2"/>
  <c r="C1180" i="2"/>
  <c r="C1179" i="2"/>
  <c r="C1178" i="2"/>
  <c r="C1177" i="2"/>
  <c r="C1173" i="2"/>
  <c r="C1172" i="2"/>
  <c r="C1171" i="2"/>
  <c r="C1170" i="2"/>
  <c r="C1169" i="2"/>
  <c r="C1168" i="2"/>
  <c r="C1897" i="2"/>
  <c r="C1896" i="2"/>
  <c r="C1893" i="2"/>
  <c r="C1892" i="2"/>
  <c r="C1871" i="2"/>
  <c r="C1870" i="2"/>
  <c r="C1869" i="2"/>
  <c r="C1868" i="2"/>
  <c r="C1867" i="2"/>
  <c r="C1864" i="2"/>
  <c r="C1863" i="2"/>
  <c r="C1862" i="2"/>
  <c r="C1861" i="2"/>
  <c r="C1860" i="2"/>
  <c r="C1505" i="2"/>
  <c r="C1504" i="2"/>
  <c r="C1503" i="2"/>
  <c r="C1502" i="2"/>
  <c r="C1499" i="2"/>
  <c r="C1498" i="2"/>
  <c r="C1497" i="2"/>
  <c r="C1496" i="2"/>
  <c r="C1495" i="2"/>
  <c r="C1494" i="2"/>
  <c r="C1491" i="2"/>
  <c r="C1490" i="2"/>
  <c r="C1489" i="2"/>
  <c r="C1488" i="2"/>
  <c r="C1487" i="2"/>
  <c r="C1486" i="2"/>
  <c r="C1483" i="2"/>
  <c r="C1482" i="2"/>
  <c r="C1480" i="2"/>
  <c r="C1479" i="2"/>
  <c r="C1477" i="2"/>
  <c r="C1476" i="2"/>
  <c r="C1467" i="2"/>
  <c r="C1466" i="2"/>
  <c r="C1465" i="2"/>
  <c r="C1464" i="2"/>
  <c r="C1463" i="2"/>
  <c r="C1462" i="2"/>
  <c r="C1456" i="2"/>
  <c r="C1455" i="2"/>
  <c r="C1454" i="2"/>
  <c r="C1453" i="2"/>
  <c r="C1452" i="2"/>
  <c r="C1448" i="2"/>
  <c r="C1447" i="2"/>
  <c r="C1446" i="2"/>
  <c r="C1443" i="2"/>
  <c r="C1442" i="2"/>
  <c r="C1441" i="2"/>
  <c r="C1410" i="2"/>
  <c r="C1404" i="2"/>
  <c r="C1399" i="2"/>
  <c r="C1398" i="2"/>
  <c r="C1397" i="2"/>
  <c r="C1396" i="2"/>
  <c r="C1395" i="2"/>
  <c r="C1393" i="2"/>
  <c r="C1392" i="2"/>
  <c r="C1391" i="2"/>
  <c r="C1390" i="2"/>
  <c r="C1389" i="2"/>
  <c r="C1368" i="2"/>
  <c r="C1367" i="2"/>
  <c r="C1366" i="2"/>
  <c r="C1365" i="2"/>
  <c r="C1364" i="2"/>
  <c r="C1362" i="2"/>
  <c r="C1361" i="2"/>
  <c r="C1360" i="2"/>
  <c r="C1359" i="2"/>
  <c r="C1358" i="2"/>
  <c r="C1353" i="2"/>
  <c r="C1352" i="2"/>
  <c r="C1351" i="2"/>
  <c r="C1350" i="2"/>
  <c r="C1349" i="2"/>
  <c r="C1347" i="2"/>
  <c r="C1346" i="2"/>
  <c r="C1345" i="2"/>
  <c r="C1344" i="2"/>
  <c r="C1343" i="2"/>
  <c r="C1338" i="2"/>
  <c r="C1337" i="2"/>
  <c r="C1336" i="2"/>
  <c r="C1335" i="2"/>
  <c r="C1334" i="2"/>
  <c r="C1332" i="2"/>
  <c r="C1331" i="2"/>
  <c r="C1330" i="2"/>
  <c r="C1329" i="2"/>
  <c r="C1328" i="2"/>
  <c r="C1323" i="2"/>
  <c r="C1322" i="2"/>
  <c r="C1321" i="2"/>
  <c r="C1320" i="2"/>
  <c r="C1319" i="2"/>
  <c r="C1317" i="2"/>
  <c r="C1316" i="2"/>
  <c r="C1315" i="2"/>
  <c r="C1314" i="2"/>
  <c r="C1313" i="2"/>
  <c r="C1308" i="2"/>
  <c r="C1307" i="2"/>
  <c r="C1306" i="2"/>
  <c r="C1305" i="2"/>
  <c r="C1304" i="2"/>
  <c r="C1302" i="2"/>
  <c r="C1301" i="2"/>
  <c r="C1300" i="2"/>
  <c r="C1299" i="2"/>
  <c r="C1298" i="2"/>
  <c r="C1293" i="2"/>
  <c r="C1292" i="2"/>
  <c r="C1291" i="2"/>
  <c r="C1290" i="2"/>
  <c r="C1289" i="2"/>
  <c r="C1287" i="2"/>
  <c r="C1286" i="2"/>
  <c r="C1285" i="2"/>
  <c r="C1284" i="2"/>
  <c r="C1283" i="2"/>
  <c r="C1278" i="2"/>
  <c r="C1277" i="2"/>
  <c r="C1276" i="2"/>
  <c r="C1275" i="2"/>
  <c r="C1274" i="2"/>
  <c r="C1272" i="2"/>
  <c r="C1271" i="2"/>
  <c r="C1270" i="2"/>
  <c r="C1269" i="2"/>
  <c r="C1268" i="2"/>
  <c r="C1223" i="2"/>
  <c r="C1222" i="2"/>
  <c r="C1220" i="2"/>
  <c r="C1219" i="2"/>
  <c r="C1218" i="2"/>
  <c r="C1217" i="2"/>
  <c r="C1207" i="2"/>
  <c r="C1206" i="2"/>
  <c r="C1205" i="2"/>
  <c r="C1204" i="2"/>
  <c r="C1107" i="2"/>
  <c r="C1106" i="2"/>
  <c r="C1105" i="2"/>
  <c r="C1104" i="2"/>
  <c r="C1103" i="2"/>
  <c r="C1087" i="2"/>
  <c r="C1086" i="2"/>
  <c r="C1085" i="2"/>
  <c r="C1084" i="2"/>
  <c r="C1083" i="2"/>
  <c r="C1077" i="2"/>
  <c r="C1076" i="2"/>
  <c r="C1075" i="2"/>
  <c r="C1074" i="2"/>
  <c r="C1073" i="2"/>
  <c r="C1067" i="2"/>
  <c r="C1066" i="2"/>
  <c r="C1065" i="2"/>
  <c r="C1064" i="2"/>
  <c r="C1063" i="2"/>
  <c r="C1055" i="2"/>
  <c r="C1054" i="2"/>
  <c r="C1051" i="2"/>
  <c r="C1050" i="2"/>
  <c r="C1047" i="2"/>
  <c r="C1046" i="2"/>
  <c r="C1045" i="2"/>
  <c r="C1043" i="2"/>
  <c r="C1042" i="2"/>
  <c r="C1041" i="2"/>
  <c r="C1035" i="2"/>
  <c r="C1034" i="2"/>
  <c r="C847" i="2"/>
  <c r="C846" i="2"/>
  <c r="C845" i="2"/>
  <c r="C844" i="2"/>
  <c r="C843" i="2"/>
  <c r="C838" i="2"/>
  <c r="C837" i="2"/>
  <c r="C830" i="2"/>
  <c r="C829" i="2"/>
  <c r="C826" i="2"/>
  <c r="C825" i="2"/>
  <c r="C822" i="2"/>
  <c r="C821" i="2"/>
  <c r="C792" i="2"/>
  <c r="C786" i="2"/>
  <c r="C778" i="2"/>
  <c r="C772" i="2"/>
  <c r="C752" i="2"/>
  <c r="C751" i="2"/>
  <c r="C750" i="2"/>
  <c r="C748" i="2"/>
  <c r="C747" i="2"/>
  <c r="C746" i="2"/>
  <c r="C745" i="2"/>
  <c r="C744" i="2"/>
  <c r="C742" i="2"/>
  <c r="C741" i="2"/>
  <c r="C738" i="2"/>
  <c r="C737" i="2"/>
  <c r="C736" i="2"/>
  <c r="C734" i="2"/>
  <c r="C733" i="2"/>
  <c r="C732" i="2"/>
  <c r="C731" i="2"/>
  <c r="C730" i="2"/>
  <c r="C728" i="2"/>
  <c r="C727" i="2"/>
  <c r="C724" i="2"/>
  <c r="C723" i="2"/>
  <c r="C722" i="2"/>
  <c r="C720" i="2"/>
  <c r="C719" i="2"/>
  <c r="C718" i="2"/>
  <c r="C717" i="2"/>
  <c r="C716" i="2"/>
  <c r="C714" i="2"/>
  <c r="C713" i="2"/>
  <c r="C710" i="2"/>
  <c r="C709" i="2"/>
  <c r="C708" i="2"/>
  <c r="C706" i="2"/>
  <c r="C705" i="2"/>
  <c r="C704" i="2"/>
  <c r="C703" i="2"/>
  <c r="C702" i="2"/>
  <c r="C700" i="2"/>
  <c r="C699" i="2"/>
  <c r="C696" i="2"/>
  <c r="C695" i="2"/>
  <c r="C694" i="2"/>
  <c r="C692" i="2"/>
  <c r="C691" i="2"/>
  <c r="C690" i="2"/>
  <c r="C689" i="2"/>
  <c r="C688" i="2"/>
  <c r="C686" i="2"/>
  <c r="C685" i="2"/>
  <c r="C682" i="2"/>
  <c r="C681" i="2"/>
  <c r="C680" i="2"/>
  <c r="C678" i="2"/>
  <c r="C677" i="2"/>
  <c r="C676" i="2"/>
  <c r="C675" i="2"/>
  <c r="C674" i="2"/>
  <c r="C672" i="2"/>
  <c r="C671" i="2"/>
  <c r="C668" i="2"/>
  <c r="C667" i="2"/>
  <c r="C666" i="2"/>
  <c r="C664" i="2"/>
  <c r="C663" i="2"/>
  <c r="C662" i="2"/>
  <c r="C661" i="2"/>
  <c r="C660" i="2"/>
  <c r="C658"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849" i="2"/>
  <c r="C1848" i="2"/>
  <c r="C1847" i="2"/>
  <c r="C1846" i="2"/>
  <c r="C1845" i="2"/>
  <c r="C1843" i="2"/>
  <c r="C1827" i="2"/>
  <c r="C1826" i="2"/>
  <c r="C1825" i="2"/>
  <c r="C1824" i="2"/>
  <c r="C1823" i="2"/>
  <c r="C1822" i="2"/>
  <c r="C1821" i="2"/>
  <c r="C1820" i="2"/>
  <c r="C1819" i="2"/>
  <c r="C1818" i="2"/>
  <c r="C1815" i="2"/>
  <c r="C1800" i="2"/>
  <c r="C1799" i="2"/>
  <c r="C1798" i="2"/>
  <c r="C1797" i="2"/>
  <c r="C1796" i="2"/>
  <c r="C1795" i="2"/>
  <c r="C1784" i="2"/>
  <c r="C1783" i="2"/>
  <c r="C1781" i="2"/>
  <c r="C1780" i="2"/>
  <c r="C1779" i="2"/>
  <c r="C1692" i="2"/>
  <c r="C1691" i="2"/>
  <c r="C1690" i="2"/>
  <c r="C1685" i="2"/>
  <c r="C1684" i="2"/>
  <c r="C1683" i="2"/>
  <c r="C1682" i="2"/>
  <c r="C1681" i="2"/>
  <c r="C1680" i="2"/>
  <c r="C1675" i="2"/>
  <c r="C1674" i="2"/>
  <c r="C1673" i="2"/>
  <c r="C1672" i="2"/>
  <c r="C1671" i="2"/>
  <c r="C1670" i="2"/>
  <c r="C1627" i="2"/>
  <c r="C1626" i="2"/>
  <c r="C1623" i="2"/>
  <c r="C1622" i="2"/>
  <c r="B157" i="2"/>
  <c r="B139" i="2"/>
  <c r="B121" i="2"/>
  <c r="B103" i="2"/>
  <c r="B65" i="2"/>
  <c r="B47" i="2"/>
  <c r="B29" i="2"/>
  <c r="B11" i="2"/>
  <c r="D1994" i="2"/>
  <c r="C1994" i="2"/>
  <c r="C1993" i="2"/>
  <c r="C1788" i="2"/>
  <c r="D1990" i="2"/>
  <c r="D1427" i="2"/>
  <c r="D1989" i="2"/>
  <c r="C1989" i="2"/>
  <c r="C1787" i="2"/>
  <c r="C1992" i="2"/>
  <c r="C1991" i="2"/>
  <c r="D665" i="2"/>
  <c r="D1722" i="2"/>
  <c r="C1722" i="2"/>
  <c r="C1723" i="2"/>
  <c r="D1723" i="2"/>
  <c r="D1724" i="2"/>
  <c r="C1724" i="2"/>
  <c r="C1931" i="2"/>
  <c r="C1944" i="2"/>
  <c r="C1434" i="2"/>
  <c r="C1097" i="2"/>
  <c r="D1572" i="2"/>
  <c r="C1572" i="2"/>
  <c r="D1580" i="2"/>
  <c r="C1580" i="2"/>
  <c r="C1686" i="2"/>
  <c r="C763" i="2"/>
  <c r="D763" i="2"/>
  <c r="D767" i="2"/>
  <c r="C767" i="2"/>
  <c r="C757" i="2"/>
  <c r="D757" i="2"/>
  <c r="D1099" i="2"/>
  <c r="C1099" i="2"/>
  <c r="C659" i="2"/>
  <c r="L418" i="1"/>
  <c r="H434" i="1" s="1"/>
  <c r="D679" i="2"/>
  <c r="L424" i="1"/>
  <c r="C711" i="2"/>
  <c r="L428" i="1"/>
  <c r="E919" i="1"/>
  <c r="C1470" i="2" s="1"/>
  <c r="D810" i="2"/>
  <c r="C308" i="2"/>
  <c r="C1411" i="2"/>
  <c r="C1964" i="2"/>
  <c r="H1308" i="1"/>
  <c r="D1288" i="2"/>
  <c r="C1028" i="2"/>
  <c r="C1400" i="2"/>
  <c r="D1309" i="2"/>
  <c r="C1339" i="2"/>
  <c r="D1022" i="2"/>
  <c r="D1025" i="2"/>
  <c r="C1718" i="2"/>
  <c r="D1945" i="2"/>
  <c r="C1945" i="2"/>
  <c r="D1943" i="2"/>
  <c r="C1943" i="2"/>
  <c r="D1096" i="2"/>
  <c r="D1211" i="2" s="1"/>
  <c r="C1457" i="2"/>
  <c r="G144" i="1"/>
  <c r="C287" i="2" s="1"/>
  <c r="D248" i="2"/>
  <c r="D1294" i="2"/>
  <c r="D659" i="2"/>
  <c r="D1414" i="2"/>
  <c r="C1369" i="2"/>
  <c r="D673" i="2"/>
  <c r="D753" i="2"/>
  <c r="C1980" i="2"/>
  <c r="C915" i="2"/>
  <c r="C1547" i="2"/>
  <c r="D1547" i="2"/>
  <c r="D1561" i="2"/>
  <c r="C1561" i="2"/>
  <c r="C1567" i="2"/>
  <c r="D1567" i="2"/>
  <c r="C1534" i="2"/>
  <c r="D1534" i="2"/>
  <c r="D1541" i="2"/>
  <c r="C1541" i="2"/>
  <c r="D1615" i="2"/>
  <c r="C1615" i="2"/>
  <c r="C1519" i="2"/>
  <c r="I972" i="1"/>
  <c r="D1955" i="2"/>
  <c r="D1982" i="2"/>
  <c r="D1600" i="2"/>
  <c r="D1593" i="2"/>
  <c r="C1651" i="2"/>
  <c r="D1655" i="2"/>
  <c r="J462" i="1"/>
  <c r="D814" i="2"/>
  <c r="F165" i="1"/>
  <c r="C1785" i="2"/>
  <c r="C1333" i="2"/>
  <c r="C312" i="2"/>
  <c r="C302" i="2"/>
  <c r="C1628" i="2"/>
  <c r="C1659" i="2"/>
  <c r="C806" i="2"/>
  <c r="D297" i="2"/>
  <c r="C1676" i="2"/>
  <c r="C1273" i="2"/>
  <c r="C64" i="2"/>
  <c r="C687" i="2"/>
  <c r="D303" i="2"/>
  <c r="D276" i="2"/>
  <c r="D1279" i="2"/>
  <c r="I754" i="1"/>
  <c r="C1211" i="2" s="1"/>
  <c r="D309" i="2"/>
  <c r="G754" i="1"/>
  <c r="C1209" i="2" s="1"/>
  <c r="C1740" i="2"/>
  <c r="C707" i="2"/>
  <c r="K1279" i="1"/>
  <c r="D1842" i="2" s="1"/>
  <c r="D306" i="2"/>
  <c r="D725" i="2"/>
  <c r="C1771" i="2"/>
  <c r="C197" i="2"/>
  <c r="C274" i="2"/>
  <c r="D721" i="2"/>
  <c r="I1038" i="1"/>
  <c r="C1607" i="2" s="1"/>
  <c r="C1070" i="2"/>
  <c r="D1094" i="2"/>
  <c r="C221" i="2"/>
  <c r="D257" i="2"/>
  <c r="C1713" i="2"/>
  <c r="C1468" i="2"/>
  <c r="D1111" i="2"/>
  <c r="C1019" i="2"/>
  <c r="C46" i="2"/>
  <c r="D1405" i="2"/>
  <c r="D138" i="2"/>
  <c r="D1630" i="2"/>
  <c r="C1016" i="2"/>
  <c r="D1954" i="2"/>
  <c r="C1174" i="2"/>
  <c r="D1081" i="2"/>
  <c r="D1093" i="2"/>
  <c r="D1209" i="2" s="1"/>
  <c r="D1628" i="2"/>
  <c r="C1789" i="2"/>
  <c r="D266" i="2"/>
  <c r="D669" i="2"/>
  <c r="D1071" i="2"/>
  <c r="C1208" i="2"/>
  <c r="C1017" i="2"/>
  <c r="C857" i="2"/>
  <c r="D976" i="2"/>
  <c r="F172" i="1"/>
  <c r="D310" i="2" s="1"/>
  <c r="C1872" i="2"/>
  <c r="C1886" i="2" s="1"/>
  <c r="D1964" i="2"/>
  <c r="C701" i="2"/>
  <c r="D749" i="2"/>
  <c r="D1944" i="2"/>
  <c r="C1110" i="2"/>
  <c r="C1354" i="2"/>
  <c r="D1091" i="2"/>
  <c r="D715" i="2"/>
  <c r="D308" i="2"/>
  <c r="D284" i="2"/>
  <c r="C284" i="2"/>
  <c r="D294" i="2"/>
  <c r="D230" i="2"/>
  <c r="C1408" i="2"/>
  <c r="D906" i="2"/>
  <c r="D1324" i="2"/>
  <c r="D735" i="2"/>
  <c r="D683" i="2"/>
  <c r="C272" i="2"/>
  <c r="C1023" i="2"/>
  <c r="D1090" i="2"/>
  <c r="C1080" i="2"/>
  <c r="C1725" i="2"/>
  <c r="D994" i="2"/>
  <c r="E846" i="1"/>
  <c r="C1310" i="2" s="1"/>
  <c r="D940" i="2"/>
  <c r="C174" i="2"/>
  <c r="I698" i="1"/>
  <c r="C1101" i="2" s="1"/>
  <c r="D1413" i="2"/>
  <c r="D1363" i="2"/>
  <c r="H846" i="1"/>
  <c r="C1355" i="2" s="1"/>
  <c r="C1303" i="2"/>
  <c r="D1348" i="2"/>
  <c r="C1027" i="2"/>
  <c r="C1956" i="2"/>
  <c r="D729" i="2"/>
  <c r="C1029" i="2"/>
  <c r="I905" i="1"/>
  <c r="C1459" i="2" s="1"/>
  <c r="D846" i="1"/>
  <c r="D1295" i="2" s="1"/>
  <c r="D711" i="2"/>
  <c r="D1492" i="2"/>
  <c r="G846" i="1"/>
  <c r="C1340" i="2" s="1"/>
  <c r="D271" i="2"/>
  <c r="K846" i="1"/>
  <c r="D1401" i="2"/>
  <c r="C82" i="2"/>
  <c r="C1647" i="2"/>
  <c r="F846" i="1"/>
  <c r="D1325" i="2"/>
  <c r="D1318" i="2"/>
  <c r="C1407" i="2"/>
  <c r="D1444" i="2"/>
  <c r="C1967" i="2"/>
  <c r="D1394" i="2"/>
  <c r="D1212" i="2"/>
  <c r="I846" i="1"/>
  <c r="D1370" i="2"/>
  <c r="D1021" i="2"/>
  <c r="C1791" i="2"/>
  <c r="D302" i="2"/>
  <c r="C1624" i="2"/>
  <c r="C1667" i="2"/>
  <c r="K461" i="1"/>
  <c r="D811" i="2" s="1"/>
  <c r="C288" i="2"/>
  <c r="D291" i="2"/>
  <c r="C296" i="2"/>
  <c r="C1192" i="2"/>
  <c r="C1024" i="2"/>
  <c r="K118" i="1"/>
  <c r="C275" i="2" s="1"/>
  <c r="C1708" i="2"/>
  <c r="D1970" i="2"/>
  <c r="D1095" i="2"/>
  <c r="D1210" i="2" s="1"/>
  <c r="D296" i="2"/>
  <c r="D1865" i="2"/>
  <c r="D1885" i="2" s="1"/>
  <c r="D1887" i="2" s="1"/>
  <c r="I462" i="1"/>
  <c r="D813" i="2" s="1"/>
  <c r="C1982" i="2"/>
  <c r="C1426" i="2"/>
  <c r="D809" i="2"/>
  <c r="C743" i="2"/>
  <c r="C697" i="2"/>
  <c r="F158" i="1"/>
  <c r="D298" i="2" s="1"/>
  <c r="C270" i="2"/>
  <c r="I1060" i="1"/>
  <c r="D1632" i="2" s="1"/>
  <c r="C156" i="2"/>
  <c r="C192" i="2" s="1"/>
  <c r="C679" i="2"/>
  <c r="D693" i="2"/>
  <c r="K452" i="1"/>
  <c r="C269" i="2"/>
  <c r="C1449" i="2"/>
  <c r="H754" i="1"/>
  <c r="C1210" i="2" s="1"/>
  <c r="C1865" i="2"/>
  <c r="C1885" i="2"/>
  <c r="C1966" i="2"/>
  <c r="D880" i="2"/>
  <c r="D1406" i="2"/>
  <c r="D1844" i="2"/>
  <c r="H1207" i="1"/>
  <c r="D1790" i="2" s="1"/>
  <c r="D120" i="2"/>
  <c r="G1028" i="1"/>
  <c r="C1582" i="2"/>
  <c r="C853" i="2"/>
  <c r="D28" i="2"/>
  <c r="C285" i="2"/>
  <c r="L845" i="1"/>
  <c r="D1415" i="2" s="1"/>
  <c r="C1643" i="2"/>
  <c r="G151" i="1"/>
  <c r="C293" i="2" s="1"/>
  <c r="D290" i="2"/>
  <c r="C1663" i="2"/>
  <c r="D1015" i="2"/>
  <c r="L839" i="1"/>
  <c r="D1409" i="2" s="1"/>
  <c r="C817" i="2"/>
  <c r="C1960" i="2"/>
  <c r="D1417" i="2"/>
  <c r="C1412" i="2"/>
  <c r="I697" i="1"/>
  <c r="D1100" i="2"/>
  <c r="D273" i="2"/>
  <c r="C290" i="2"/>
  <c r="D300" i="2"/>
  <c r="C1020" i="2"/>
  <c r="C880" i="2"/>
  <c r="C1183" i="2"/>
  <c r="C805" i="2"/>
  <c r="D1968" i="2"/>
  <c r="D739" i="2"/>
  <c r="D871" i="2"/>
  <c r="D182" i="2"/>
  <c r="C186" i="2"/>
  <c r="C84" i="2"/>
  <c r="D87" i="2"/>
  <c r="D90" i="2"/>
  <c r="C95" i="2"/>
  <c r="D98" i="2"/>
  <c r="D179" i="2"/>
  <c r="C182" i="2"/>
  <c r="C183" i="2"/>
  <c r="D188" i="2"/>
  <c r="D190" i="2"/>
  <c r="C191" i="2"/>
  <c r="C204" i="2"/>
  <c r="C85" i="2"/>
  <c r="C86" i="2"/>
  <c r="C89" i="2"/>
  <c r="D93" i="2"/>
  <c r="D94" i="2"/>
  <c r="C96" i="2"/>
  <c r="D97" i="2"/>
  <c r="C99" i="2"/>
  <c r="D177" i="2"/>
  <c r="C178" i="2"/>
  <c r="C180" i="2"/>
  <c r="C181" i="2"/>
  <c r="D185" i="2"/>
  <c r="D186" i="2"/>
  <c r="C187" i="2"/>
  <c r="D189" i="2"/>
  <c r="C190" i="2"/>
  <c r="C185" i="2"/>
  <c r="C177" i="2"/>
  <c r="C93" i="2"/>
  <c r="D85" i="2"/>
  <c r="D84" i="2"/>
  <c r="D86" i="2"/>
  <c r="C87" i="2"/>
  <c r="C88" i="2"/>
  <c r="D89" i="2"/>
  <c r="C90" i="2"/>
  <c r="D91" i="2"/>
  <c r="C92" i="2"/>
  <c r="C94" i="2"/>
  <c r="D95" i="2"/>
  <c r="D96" i="2"/>
  <c r="C97" i="2"/>
  <c r="C98" i="2"/>
  <c r="D99" i="2"/>
  <c r="C176" i="2"/>
  <c r="D178" i="2"/>
  <c r="C179" i="2"/>
  <c r="D180" i="2"/>
  <c r="D181" i="2"/>
  <c r="D183" i="2"/>
  <c r="C184" i="2"/>
  <c r="D187" i="2"/>
  <c r="C188" i="2"/>
  <c r="C189" i="2"/>
  <c r="D191" i="2"/>
  <c r="D1631" i="2"/>
  <c r="D176" i="2"/>
  <c r="C91" i="2"/>
  <c r="D88" i="2"/>
  <c r="D184" i="2"/>
  <c r="D92" i="2"/>
  <c r="C1634" i="2"/>
  <c r="C846" i="1"/>
  <c r="C1280" i="2" s="1"/>
  <c r="D1755" i="2"/>
  <c r="J647" i="1"/>
  <c r="D1030" i="2" s="1"/>
  <c r="C1012" i="2"/>
  <c r="D1012" i="2"/>
  <c r="D1686" i="2"/>
  <c r="C1768" i="2"/>
  <c r="C299" i="2"/>
  <c r="D299" i="2"/>
  <c r="H1392" i="1"/>
  <c r="D1933" i="2" s="1"/>
  <c r="C1879" i="2"/>
  <c r="D1879" i="2"/>
  <c r="D1923" i="2"/>
  <c r="C1923" i="2"/>
  <c r="D1737" i="2"/>
  <c r="C1925" i="2"/>
  <c r="D1925" i="2"/>
  <c r="H1391" i="1"/>
  <c r="C1932" i="2" s="1"/>
  <c r="D1924" i="2"/>
  <c r="C1924" i="2"/>
  <c r="D1676" i="2"/>
  <c r="D1677" i="2"/>
  <c r="D1752" i="2"/>
  <c r="D1687" i="2"/>
  <c r="C305" i="2"/>
  <c r="D1931" i="2"/>
  <c r="E1051" i="1"/>
  <c r="C1933" i="2"/>
  <c r="C797" i="2"/>
  <c r="C795" i="2"/>
  <c r="D795" i="2"/>
  <c r="D785" i="2"/>
  <c r="D800" i="2" s="1"/>
  <c r="D791" i="2"/>
  <c r="C791" i="2"/>
  <c r="D1470" i="2"/>
  <c r="D287" i="2"/>
  <c r="C1370" i="2"/>
  <c r="D1310" i="2"/>
  <c r="D1521" i="2"/>
  <c r="C1521" i="2"/>
  <c r="C814" i="2"/>
  <c r="D1956" i="2"/>
  <c r="C1401" i="2"/>
  <c r="C1325" i="2"/>
  <c r="K462" i="1"/>
  <c r="D815" i="2" s="1"/>
  <c r="C1295" i="2"/>
  <c r="D1355" i="2"/>
  <c r="C310" i="2"/>
  <c r="C1842" i="2"/>
  <c r="D1101" i="2"/>
  <c r="D1213" i="2" s="1"/>
  <c r="K754" i="1"/>
  <c r="C1213" i="2" s="1"/>
  <c r="C1790" i="2"/>
  <c r="C1632" i="2"/>
  <c r="C807" i="2"/>
  <c r="D1459" i="2"/>
  <c r="L846" i="1"/>
  <c r="C1416" i="2" s="1"/>
  <c r="D1340" i="2"/>
  <c r="C1100" i="2"/>
  <c r="C1968" i="2"/>
  <c r="D807" i="2"/>
  <c r="C813" i="2"/>
  <c r="C298" i="2"/>
  <c r="D1280" i="2"/>
  <c r="D872" i="2"/>
  <c r="C872" i="2"/>
  <c r="C881" i="2"/>
  <c r="D881" i="2"/>
  <c r="D1977" i="2"/>
  <c r="C1977" i="2"/>
  <c r="D1932" i="2"/>
  <c r="C815" i="2"/>
  <c r="D797" i="2"/>
  <c r="D311" i="2" l="1"/>
  <c r="C311" i="2"/>
  <c r="D370" i="2"/>
  <c r="C370" i="2"/>
  <c r="E300" i="1"/>
  <c r="E191" i="1"/>
  <c r="C349" i="2"/>
  <c r="D787" i="2"/>
  <c r="K439" i="1"/>
  <c r="C800" i="2" s="1"/>
  <c r="C1200" i="2"/>
  <c r="C1409" i="2"/>
  <c r="D1416" i="2"/>
  <c r="D275" i="2"/>
  <c r="H297" i="1"/>
  <c r="C429" i="2"/>
  <c r="C325" i="2"/>
  <c r="D349" i="2"/>
  <c r="D777" i="2"/>
  <c r="K436" i="1"/>
  <c r="C799" i="2" s="1"/>
  <c r="C811" i="2"/>
  <c r="C100" i="2"/>
  <c r="D793" i="2"/>
  <c r="D799" i="2" s="1"/>
  <c r="C1030" i="2"/>
  <c r="C1415" i="2"/>
  <c r="D293" i="2"/>
  <c r="C286" i="2"/>
  <c r="D286" i="2"/>
  <c r="D304" i="2"/>
  <c r="C304" i="2"/>
  <c r="D192" i="2"/>
  <c r="D1911" i="2"/>
  <c r="C1911" i="2"/>
  <c r="D100" i="2"/>
  <c r="I297" i="1"/>
  <c r="C548" i="2"/>
  <c r="C1153" i="2"/>
  <c r="D1153" i="2"/>
  <c r="C292" i="2"/>
  <c r="D292" i="2"/>
  <c r="C785" i="2"/>
  <c r="D372" i="2"/>
  <c r="J199" i="1"/>
  <c r="I229" i="1" s="1"/>
  <c r="D1554" i="2"/>
  <c r="C793" i="2"/>
  <c r="D1152" i="2"/>
  <c r="C1145" i="2"/>
  <c r="C1132" i="2"/>
  <c r="C1143" i="2"/>
  <c r="C1150" i="2"/>
  <c r="I797" i="1"/>
  <c r="C528" i="2"/>
  <c r="E297" i="1"/>
  <c r="J225" i="1"/>
  <c r="D426" i="2"/>
  <c r="C356" i="2"/>
  <c r="C1199" i="2"/>
  <c r="C1149" i="2"/>
  <c r="D365" i="2" l="1"/>
  <c r="C365" i="2"/>
  <c r="D1038" i="2"/>
  <c r="C1038" i="2"/>
  <c r="C339" i="2"/>
  <c r="D339" i="2"/>
</calcChain>
</file>

<file path=xl/comments1.xml><?xml version="1.0" encoding="utf-8"?>
<comments xmlns="http://schemas.openxmlformats.org/spreadsheetml/2006/main">
  <authors>
    <author>Svein Opøien</author>
    <author>Svein M. Opøien</author>
    <author>byr35966</author>
    <author>finsvo</author>
  </authors>
  <commentList>
    <comment ref="I275" authorId="0">
      <text>
        <r>
          <rPr>
            <b/>
            <sz val="8"/>
            <color indexed="81"/>
            <rFont val="Tahoma"/>
            <family val="2"/>
          </rPr>
          <t>Svein Opøien:</t>
        </r>
        <r>
          <rPr>
            <sz val="8"/>
            <color indexed="81"/>
            <rFont val="Tahoma"/>
            <family val="2"/>
          </rPr>
          <t xml:space="preserve">
Sumformel</t>
        </r>
      </text>
    </comment>
    <comment ref="G754" authorId="1">
      <text>
        <r>
          <rPr>
            <b/>
            <sz val="8"/>
            <color indexed="81"/>
            <rFont val="Tahoma"/>
            <family val="2"/>
          </rPr>
          <t>Svein M. Opøien:</t>
        </r>
        <r>
          <rPr>
            <sz val="8"/>
            <color indexed="81"/>
            <rFont val="Tahoma"/>
            <family val="2"/>
          </rPr>
          <t xml:space="preserve">
Formel. Ikke overskriv</t>
        </r>
      </text>
    </comment>
    <comment ref="H754" authorId="1">
      <text>
        <r>
          <rPr>
            <b/>
            <sz val="8"/>
            <color indexed="81"/>
            <rFont val="Tahoma"/>
            <family val="2"/>
          </rPr>
          <t>Svein M. Opøien:</t>
        </r>
        <r>
          <rPr>
            <sz val="8"/>
            <color indexed="81"/>
            <rFont val="Tahoma"/>
            <family val="2"/>
          </rPr>
          <t xml:space="preserve">
Formel. Ikke overskriv</t>
        </r>
      </text>
    </comment>
    <comment ref="I754" authorId="1">
      <text>
        <r>
          <rPr>
            <b/>
            <sz val="8"/>
            <color indexed="81"/>
            <rFont val="Tahoma"/>
            <family val="2"/>
          </rPr>
          <t>Svein M. Opøien:</t>
        </r>
        <r>
          <rPr>
            <sz val="8"/>
            <color indexed="81"/>
            <rFont val="Tahoma"/>
            <family val="2"/>
          </rPr>
          <t xml:space="preserve">
Formel. Ikke overskriv</t>
        </r>
      </text>
    </comment>
    <comment ref="J754" authorId="1">
      <text>
        <r>
          <rPr>
            <b/>
            <sz val="8"/>
            <color indexed="81"/>
            <rFont val="Tahoma"/>
            <family val="2"/>
          </rPr>
          <t>Svein M. Opøien:</t>
        </r>
        <r>
          <rPr>
            <sz val="8"/>
            <color indexed="81"/>
            <rFont val="Tahoma"/>
            <family val="2"/>
          </rPr>
          <t xml:space="preserve">
Formel. Ikke overskriv.</t>
        </r>
      </text>
    </comment>
    <comment ref="I798" authorId="2">
      <text>
        <r>
          <rPr>
            <b/>
            <sz val="8"/>
            <color indexed="81"/>
            <rFont val="Tahoma"/>
            <family val="2"/>
          </rPr>
          <t>byr35966:</t>
        </r>
        <r>
          <rPr>
            <sz val="8"/>
            <color indexed="81"/>
            <rFont val="Tahoma"/>
            <family val="2"/>
          </rPr>
          <t xml:space="preserve">
</t>
        </r>
      </text>
    </comment>
    <comment ref="I905" authorId="0">
      <text>
        <r>
          <rPr>
            <b/>
            <sz val="8"/>
            <color indexed="81"/>
            <rFont val="Tahoma"/>
            <family val="2"/>
          </rPr>
          <t>NB!:
Her ligger en formel for avvikskontroll.</t>
        </r>
        <r>
          <rPr>
            <sz val="8"/>
            <color indexed="81"/>
            <rFont val="Tahoma"/>
            <family val="2"/>
          </rPr>
          <t xml:space="preserve">
</t>
        </r>
      </text>
    </comment>
    <comment ref="E1051" authorId="0">
      <text>
        <r>
          <rPr>
            <b/>
            <sz val="8"/>
            <color indexed="81"/>
            <rFont val="Tahoma"/>
            <family val="2"/>
          </rPr>
          <t>Svein Opøien:</t>
        </r>
        <r>
          <rPr>
            <sz val="8"/>
            <color indexed="81"/>
            <rFont val="Tahoma"/>
            <family val="2"/>
          </rPr>
          <t xml:space="preserve">
kontrollformel</t>
        </r>
      </text>
    </comment>
    <comment ref="H1061" authorId="0">
      <text>
        <r>
          <rPr>
            <b/>
            <sz val="8"/>
            <color indexed="81"/>
            <rFont val="Tahoma"/>
            <family val="2"/>
          </rPr>
          <t>Svein Opøien:</t>
        </r>
        <r>
          <rPr>
            <sz val="8"/>
            <color indexed="81"/>
            <rFont val="Tahoma"/>
            <family val="2"/>
          </rPr>
          <t xml:space="preserve">
kontrollformel</t>
        </r>
      </text>
    </comment>
    <comment ref="H1207" authorId="0">
      <text>
        <r>
          <rPr>
            <b/>
            <sz val="8"/>
            <color indexed="81"/>
            <rFont val="Tahoma"/>
            <family val="2"/>
          </rPr>
          <t>Svein Opøien:</t>
        </r>
        <r>
          <rPr>
            <sz val="8"/>
            <color indexed="81"/>
            <rFont val="Tahoma"/>
            <family val="2"/>
          </rPr>
          <t xml:space="preserve">
Avvikskontroll
</t>
        </r>
      </text>
    </comment>
    <comment ref="H1208" authorId="0">
      <text>
        <r>
          <rPr>
            <b/>
            <sz val="8"/>
            <color indexed="81"/>
            <rFont val="Tahoma"/>
            <family val="2"/>
          </rPr>
          <t>Svein Opøien:</t>
        </r>
        <r>
          <rPr>
            <sz val="8"/>
            <color indexed="81"/>
            <rFont val="Tahoma"/>
            <family val="2"/>
          </rPr>
          <t xml:space="preserve">
Avvikskontroll
</t>
        </r>
      </text>
    </comment>
    <comment ref="G1308" authorId="3">
      <text>
        <r>
          <rPr>
            <b/>
            <sz val="8"/>
            <color indexed="81"/>
            <rFont val="Tahoma"/>
            <family val="2"/>
          </rPr>
          <t>finsvo:</t>
        </r>
        <r>
          <rPr>
            <sz val="8"/>
            <color indexed="81"/>
            <rFont val="Tahoma"/>
            <family val="2"/>
          </rPr>
          <t xml:space="preserve">
Her ligger en kontrollformel</t>
        </r>
      </text>
    </comment>
    <comment ref="H1308" authorId="3">
      <text>
        <r>
          <rPr>
            <b/>
            <sz val="8"/>
            <color indexed="81"/>
            <rFont val="Tahoma"/>
            <family val="2"/>
          </rPr>
          <t>finsvo:</t>
        </r>
        <r>
          <rPr>
            <sz val="8"/>
            <color indexed="81"/>
            <rFont val="Tahoma"/>
            <family val="2"/>
          </rPr>
          <t xml:space="preserve">
Her ligger en kontrollformel</t>
        </r>
      </text>
    </comment>
    <comment ref="I1308" authorId="3">
      <text>
        <r>
          <rPr>
            <b/>
            <sz val="8"/>
            <color indexed="81"/>
            <rFont val="Tahoma"/>
            <family val="2"/>
          </rPr>
          <t>finsvo:</t>
        </r>
        <r>
          <rPr>
            <sz val="8"/>
            <color indexed="81"/>
            <rFont val="Tahoma"/>
            <family val="2"/>
          </rPr>
          <t xml:space="preserve">
Her ligger en kontrollformel</t>
        </r>
      </text>
    </comment>
    <comment ref="H1390" authorId="0">
      <text>
        <r>
          <rPr>
            <b/>
            <sz val="8"/>
            <color indexed="81"/>
            <rFont val="Tahoma"/>
            <family val="2"/>
          </rPr>
          <t>Svein Opøien:</t>
        </r>
        <r>
          <rPr>
            <sz val="8"/>
            <color indexed="81"/>
            <rFont val="Tahoma"/>
            <family val="2"/>
          </rPr>
          <t xml:space="preserve">
kobling. Ikke overskriv</t>
        </r>
      </text>
    </comment>
    <comment ref="H1391" authorId="0">
      <text>
        <r>
          <rPr>
            <b/>
            <sz val="8"/>
            <color indexed="81"/>
            <rFont val="Tahoma"/>
            <family val="2"/>
          </rPr>
          <t>Svein Opøien:</t>
        </r>
        <r>
          <rPr>
            <sz val="8"/>
            <color indexed="81"/>
            <rFont val="Tahoma"/>
            <family val="2"/>
          </rPr>
          <t xml:space="preserve">
kobling. Ikke overskriv</t>
        </r>
      </text>
    </comment>
    <comment ref="H1392" authorId="0">
      <text>
        <r>
          <rPr>
            <b/>
            <sz val="8"/>
            <color indexed="81"/>
            <rFont val="Tahoma"/>
            <family val="2"/>
          </rPr>
          <t>Svein Opøien:</t>
        </r>
        <r>
          <rPr>
            <sz val="8"/>
            <color indexed="81"/>
            <rFont val="Tahoma"/>
            <family val="2"/>
          </rPr>
          <t xml:space="preserve">
kobling. Ikke overskriv</t>
        </r>
      </text>
    </comment>
    <comment ref="G1400"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38"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<sst xmlns="http://schemas.openxmlformats.org/spreadsheetml/2006/main" count="6974" uniqueCount="1532">
  <si>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</si>
  <si>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</si>
  <si>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</si>
  <si>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</si>
  <si>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</si>
  <si>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</si>
  <si>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</si>
  <si>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</si>
  <si>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</si>
  <si>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</si>
  <si>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</si>
  <si>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</si>
  <si>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</si>
  <si>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</si>
  <si>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</si>
  <si>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</si>
  <si>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</si>
  <si>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</si>
  <si>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</si>
  <si>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</si>
  <si>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</si>
  <si>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</si>
  <si>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</si>
  <si>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</si>
  <si>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</si>
  <si>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</si>
  <si>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</si>
  <si>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</si>
  <si>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</si>
  <si>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</si>
  <si>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</si>
  <si>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</si>
  <si>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</si>
  <si>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</si>
  <si>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</si>
  <si>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</si>
  <si>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</si>
  <si>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</si>
  <si>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</si>
  <si>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</si>
  <si>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3-6 ANTALL INNBYGGERE OG ANDEL MOTTAKERE AV HJEMMETJENESTER &lt;67 ÅR, 67-79 ÅR OG 80 ÅR.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</si>
  <si>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</si>
  <si>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</si>
  <si>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</si>
  <si>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</si>
  <si>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</si>
  <si>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</si>
  <si>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</si>
  <si>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</si>
  <si>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</si>
  <si>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</si>
  <si>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</si>
  <si>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</si>
  <si>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</si>
  <si>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</si>
  <si>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</si>
  <si>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</si>
  <si>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</si>
  <si>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</si>
  <si>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</si>
  <si>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</si>
  <si>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</si>
  <si>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</si>
  <si>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</si>
  <si>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</si>
  <si>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</si>
  <si>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</si>
  <si>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</si>
  <si>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</si>
  <si>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</si>
  <si>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</si>
  <si>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</si>
  <si>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</si>
  <si>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</si>
  <si>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</si>
  <si>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</si>
  <si>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</si>
  <si>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</si>
  <si>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</si>
  <si>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</si>
  <si>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</si>
  <si>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</si>
  <si>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</si>
  <si>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</si>
  <si>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</si>
  <si>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</si>
  <si>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</si>
  <si>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</si>
  <si>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</si>
  <si>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</si>
  <si>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</si>
  <si>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</si>
  <si>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</si>
  <si>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</si>
  <si>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</si>
  <si>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</si>
  <si>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</si>
  <si>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</si>
  <si>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</si>
  <si>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</si>
  <si>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</si>
  <si>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</si>
  <si>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</si>
  <si>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</si>
  <si>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</si>
  <si>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</si>
  <si>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</si>
  <si>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</si>
  <si>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</si>
  <si>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</si>
  <si>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</si>
  <si>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</si>
  <si>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</si>
  <si>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</si>
  <si>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</si>
  <si>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</si>
  <si>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</si>
  <si>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</si>
  <si>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</si>
  <si>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</si>
  <si>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</si>
  <si>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</si>
  <si>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</si>
  <si>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</si>
  <si>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</si>
  <si>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</si>
  <si>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</si>
  <si>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</si>
  <si>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</si>
  <si>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</si>
  <si>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</si>
  <si>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</si>
  <si>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</si>
  <si>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</si>
  <si>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</si>
  <si>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</si>
  <si>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</si>
  <si>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</si>
  <si>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</si>
  <si>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</si>
  <si>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</si>
  <si>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</si>
  <si>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</si>
  <si>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</si>
  <si>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</si>
  <si>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</si>
  <si>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</si>
  <si>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</si>
  <si>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</si>
  <si>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</si>
  <si>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</si>
  <si>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</si>
  <si>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</si>
  <si>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</si>
  <si>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</si>
  <si>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</si>
  <si>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</si>
  <si>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</si>
  <si>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</si>
  <si>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</si>
  <si>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</si>
  <si>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</si>
  <si>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</si>
  <si>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</si>
  <si>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</si>
  <si>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</si>
  <si>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</si>
  <si>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</si>
  <si>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</si>
  <si>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</si>
  <si>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</si>
  <si>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</si>
  <si>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</si>
  <si>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</si>
  <si>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</si>
  <si>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</si>
  <si>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</si>
  <si>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</si>
  <si>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</si>
  <si>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</si>
  <si>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</si>
  <si>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</si>
  <si>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</si>
  <si>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</si>
  <si>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</si>
  <si>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</si>
  <si>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</si>
  <si>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</si>
  <si>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</si>
  <si>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</si>
  <si>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</si>
  <si>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</si>
  <si>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</si>
  <si>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</si>
  <si>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</si>
  <si>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</si>
  <si>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</si>
  <si>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</si>
  <si>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</si>
  <si>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</si>
  <si>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</si>
  <si>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</si>
  <si>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</si>
  <si>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</si>
  <si>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</si>
  <si>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</si>
  <si>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</si>
  <si>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</si>
  <si>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</si>
  <si>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</si>
  <si>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</si>
  <si>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</si>
  <si>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</si>
  <si>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</si>
  <si>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</si>
  <si>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</si>
  <si>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</si>
  <si>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</si>
  <si>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</si>
  <si>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</si>
  <si>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</si>
  <si>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</si>
  <si>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</si>
  <si>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</si>
  <si>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</si>
  <si>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</si>
  <si>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</si>
  <si>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</si>
  <si>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</si>
  <si>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</si>
  <si>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</si>
  <si>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</si>
  <si>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</si>
  <si>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</si>
  <si>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</si>
  <si>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</si>
  <si>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</si>
  <si>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</si>
  <si>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</si>
  <si>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</si>
  <si>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</si>
  <si>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</si>
  <si>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</si>
  <si>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</si>
  <si>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</si>
  <si>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</si>
  <si>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</si>
  <si>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</si>
  <si>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</si>
  <si>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</si>
  <si>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</si>
  <si>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</si>
  <si>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</si>
  <si>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</si>
  <si>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</si>
  <si>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</si>
  <si>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</si>
  <si>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</si>
  <si>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</si>
  <si>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</si>
  <si>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</si>
  <si>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</si>
  <si>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</si>
  <si>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</si>
  <si>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</si>
  <si>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</si>
  <si>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</si>
  <si>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</si>
  <si>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</si>
  <si>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</si>
  <si>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</si>
  <si>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</si>
  <si>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</si>
  <si>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</si>
  <si>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</si>
  <si>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</si>
  <si>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</si>
  <si>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</si>
  <si>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</si>
  <si>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</si>
  <si>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</si>
  <si>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</si>
  <si>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</si>
  <si>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</si>
  <si>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</si>
  <si>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</si>
  <si>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</si>
  <si>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</si>
  <si>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</si>
  <si>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</si>
  <si>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</si>
  <si>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</si>
  <si>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</si>
  <si>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</si>
  <si>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</si>
  <si>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</si>
  <si>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</si>
  <si>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</si>
  <si>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</si>
  <si>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</si>
  <si>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</si>
  <si>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</si>
  <si>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</si>
  <si>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</si>
  <si>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</si>
  <si>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</si>
  <si>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</si>
  <si>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</si>
  <si>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</si>
  <si>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</si>
  <si>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</si>
  <si>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</si>
  <si>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</si>
  <si>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</si>
  <si>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</si>
  <si>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</si>
  <si>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</si>
  <si>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</si>
  <si>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</si>
  <si>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</si>
  <si>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</si>
  <si>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</si>
  <si>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</si>
  <si>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Angi hvor lenge personene har</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</si>
  <si>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</si>
  <si>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</si>
  <si>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</si>
  <si>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</si>
  <si>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</si>
  <si>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</si>
  <si>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</si>
  <si>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</si>
  <si>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</si>
  <si>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</si>
  <si>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</si>
  <si>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</si>
  <si>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</si>
  <si>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</si>
  <si>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</si>
  <si>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</si>
  <si>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</si>
  <si>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</si>
  <si>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</si>
  <si>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</si>
  <si>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</si>
  <si>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</si>
  <si>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</si>
  <si>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</si>
  <si>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</si>
  <si>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</si>
  <si>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</si>
  <si>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</si>
  <si>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</si>
  <si>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</si>
  <si>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</si>
  <si>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</si>
  <si>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</si>
  <si>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</si>
  <si>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</si>
  <si>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</si>
  <si>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</si>
  <si>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</si>
  <si>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</si>
  <si>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</si>
  <si>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</si>
  <si>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</si>
  <si>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</si>
  <si>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</si>
  <si>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</si>
  <si>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</si>
  <si>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</si>
  <si>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</si>
  <si>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</si>
  <si>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</si>
  <si>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</si>
  <si>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</si>
  <si>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</si>
  <si>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</si>
  <si>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</si>
  <si>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</si>
  <si>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</si>
  <si>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</si>
  <si>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</si>
  <si>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</si>
  <si>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</si>
  <si>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</si>
  <si>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</si>
  <si>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</si>
  <si>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</si>
  <si>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</si>
  <si>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</si>
  <si>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</si>
  <si>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</si>
  <si>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</si>
  <si>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</si>
  <si>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</si>
  <si>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</si>
  <si>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</si>
  <si>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</si>
  <si>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</si>
  <si>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</si>
  <si>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</si>
  <si>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</si>
  <si>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</si>
  <si>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</si>
  <si>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</si>
  <si>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</si>
  <si>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</si>
  <si>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</si>
  <si>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</si>
  <si>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</si>
  <si>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</si>
  <si>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</si>
  <si>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</si>
  <si>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</si>
  <si>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</si>
  <si>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</si>
  <si>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</si>
  <si>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</si>
  <si>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</si>
  <si>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</si>
  <si>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</si>
  <si>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</si>
  <si>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</si>
  <si>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</si>
  <si>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</si>
  <si>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</si>
  <si>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</si>
  <si>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</si>
  <si>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</si>
  <si>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</si>
  <si>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</si>
  <si>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</si>
  <si>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</si>
  <si>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</si>
  <si>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</si>
  <si>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</si>
  <si>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</si>
  <si>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</si>
  <si>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</si>
  <si>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</si>
  <si>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</si>
  <si>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</si>
  <si>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</si>
  <si>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</si>
  <si>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</si>
  <si>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</si>
  <si>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</si>
  <si>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</si>
  <si>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</si>
  <si>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</si>
  <si>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</si>
  <si>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</si>
  <si>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</si>
  <si>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</si>
  <si>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</si>
  <si>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</si>
  <si>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</si>
  <si>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</si>
  <si>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</si>
  <si>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</si>
  <si>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</si>
  <si>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</si>
  <si>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</si>
  <si>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</si>
  <si>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</si>
  <si>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</si>
  <si>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</si>
  <si>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</si>
  <si>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</si>
  <si>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</si>
  <si>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</si>
  <si>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</si>
  <si>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</si>
  <si>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</si>
  <si>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</si>
  <si>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</si>
  <si>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</si>
  <si>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</si>
  <si>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</si>
  <si>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</si>
  <si>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</si>
  <si>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</si>
  <si>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</si>
  <si>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</si>
  <si>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</si>
  <si>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</si>
  <si>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</si>
  <si>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</si>
  <si>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sykehjemsplass:   </t>
  </si>
  <si>
    <t>Sum ant. personer som venter på plass</t>
  </si>
  <si>
    <t>Antall personer som bor i sykehjem, men som iht. til fritt sykehjemsvalg venter på plass i et annet bestemt sykehjem</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</si>
  <si>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</si>
  <si>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</si>
  <si>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</si>
  <si>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</si>
  <si>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</si>
  <si>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</si>
  <si>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</si>
  <si>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inntil</t>
  </si>
  <si>
    <t>fra 1 og</t>
  </si>
  <si>
    <t xml:space="preserve">fra 3 og </t>
  </si>
  <si>
    <t>6 mnd</t>
  </si>
  <si>
    <t>1 mnd</t>
  </si>
  <si>
    <t>inntil 3 mnd</t>
  </si>
  <si>
    <t>inntil 6 mnd</t>
  </si>
  <si>
    <t xml:space="preserve">eller lengre </t>
  </si>
  <si>
    <t>Oppholds-</t>
  </si>
  <si>
    <t xml:space="preserve">lengde </t>
  </si>
  <si>
    <t>lengde</t>
  </si>
  <si>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</si>
  <si>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</si>
  <si>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</si>
  <si>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</si>
  <si>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</si>
  <si>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</si>
  <si>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</si>
  <si>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</si>
  <si>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</si>
  <si>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</si>
  <si>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</si>
  <si>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</si>
  <si>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</si>
  <si>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</si>
  <si>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</si>
  <si>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</si>
  <si>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</si>
  <si>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</si>
  <si>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</si>
  <si>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</si>
  <si>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</si>
  <si>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</si>
  <si>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</si>
  <si>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</si>
  <si>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</si>
  <si>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</si>
  <si>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</si>
  <si>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</si>
  <si>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</si>
  <si>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</si>
  <si>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</si>
  <si>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</si>
  <si>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</si>
  <si>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</si>
  <si>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</si>
  <si>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</si>
  <si>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</si>
  <si>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</si>
  <si>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</si>
  <si>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</si>
  <si>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</si>
  <si>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</si>
  <si>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</si>
  <si>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</si>
  <si>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</si>
  <si>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</si>
  <si>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</si>
  <si>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</si>
  <si>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</si>
  <si>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</si>
  <si>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</si>
  <si>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</si>
  <si>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</si>
  <si>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</si>
  <si>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</si>
  <si>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t>Avvik</t>
  </si>
  <si>
    <t>Prognose</t>
  </si>
  <si>
    <t>prognose-</t>
  </si>
  <si>
    <t>måltall</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</si>
  <si>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</si>
  <si>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</si>
  <si>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</si>
  <si>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</si>
  <si>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</si>
  <si>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</si>
  <si>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</si>
  <si>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</si>
  <si>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</si>
  <si>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</si>
  <si>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</si>
  <si>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</si>
  <si>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</si>
  <si>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</si>
  <si>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</si>
  <si>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</si>
  <si>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</si>
  <si>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</si>
  <si>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</si>
  <si>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</si>
  <si>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</si>
  <si>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</si>
  <si>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</si>
  <si>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</si>
  <si>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</si>
  <si>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</si>
  <si>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</si>
  <si>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</si>
  <si>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</si>
  <si>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</si>
  <si>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</si>
  <si>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</si>
  <si>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</si>
  <si>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</si>
  <si>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</si>
  <si>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</si>
  <si>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</si>
  <si>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</si>
  <si>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</si>
  <si>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</si>
  <si>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</si>
  <si>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</si>
  <si>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</si>
  <si>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</si>
  <si>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</si>
  <si>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</si>
  <si>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</si>
  <si>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</si>
  <si>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</si>
  <si>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</si>
  <si>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</si>
  <si>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</si>
  <si>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</si>
  <si>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</si>
  <si>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</si>
  <si>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</si>
  <si>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</si>
  <si>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</si>
  <si>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</si>
  <si>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</si>
  <si>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</si>
  <si>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</si>
  <si>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</si>
  <si>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</si>
  <si>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</si>
  <si>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</si>
  <si>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</si>
  <si>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</si>
  <si>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</si>
  <si>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</si>
  <si>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</si>
  <si>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</si>
  <si>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</si>
  <si>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</si>
  <si>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</si>
  <si>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</si>
  <si>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</si>
  <si>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</si>
  <si>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</si>
  <si>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</si>
  <si>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</si>
  <si>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</si>
  <si>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</si>
  <si>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</si>
  <si>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</si>
  <si>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</si>
  <si>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</si>
  <si>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</si>
  <si>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</si>
  <si>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</si>
  <si>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</si>
  <si>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</si>
  <si>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</si>
  <si>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</si>
  <si>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</si>
  <si>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</si>
  <si>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</si>
  <si>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</si>
  <si>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</si>
  <si>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</si>
  <si>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</si>
  <si>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</si>
  <si>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</si>
  <si>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</si>
  <si>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</si>
  <si>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</si>
  <si>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</si>
  <si>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</si>
  <si>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</si>
  <si>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</si>
  <si>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</si>
  <si>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</si>
  <si>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</si>
  <si>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</si>
  <si>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</si>
  <si>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</si>
  <si>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4-6 md.</t>
  </si>
  <si>
    <t>6-12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</si>
  <si>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</si>
  <si>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</si>
  <si>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</si>
  <si>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</si>
  <si>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</si>
  <si>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</si>
  <si>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</si>
  <si>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</si>
  <si>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</si>
  <si>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</si>
  <si>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</si>
  <si>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</si>
  <si>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</si>
  <si>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</si>
  <si>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</si>
  <si>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</si>
  <si>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</si>
  <si>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</si>
  <si>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</si>
  <si>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</si>
  <si>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</si>
  <si>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</si>
  <si>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</si>
  <si>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</si>
  <si>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</si>
  <si>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</si>
  <si>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</si>
  <si>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</si>
  <si>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</si>
  <si>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NB ! Boform i institusjon som er hjemlet (som det kan kreves vederlag for) etter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</si>
  <si>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</si>
  <si>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</si>
  <si>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</si>
  <si>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</si>
  <si>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</si>
  <si>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</si>
  <si>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</si>
  <si>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</si>
  <si>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</si>
  <si>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</si>
  <si>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</si>
  <si>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</si>
  <si>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</si>
  <si>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</si>
  <si>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</si>
  <si>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</si>
  <si>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</si>
  <si>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</si>
  <si>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</si>
  <si>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</si>
  <si>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</si>
  <si>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</si>
  <si>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</si>
  <si>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</si>
  <si>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</si>
  <si>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</si>
  <si>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</si>
  <si>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</si>
  <si>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</si>
  <si>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</si>
  <si>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</si>
  <si>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</si>
  <si>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</si>
  <si>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</si>
  <si>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</si>
  <si>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</si>
  <si>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</si>
  <si>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</si>
  <si>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</si>
  <si>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</si>
  <si>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</si>
  <si>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</si>
  <si>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</si>
  <si>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</si>
  <si>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</si>
  <si>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</si>
  <si>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</si>
  <si>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</si>
  <si>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</si>
  <si>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</si>
  <si>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</si>
  <si>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</si>
  <si>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</si>
  <si>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</si>
  <si>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</si>
  <si>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</si>
  <si>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</si>
  <si>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</si>
  <si>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</si>
  <si>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</si>
  <si>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</si>
  <si>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</si>
  <si>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</si>
  <si>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</si>
  <si>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</si>
  <si>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</si>
  <si>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</si>
  <si>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</si>
  <si>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</si>
  <si>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</si>
  <si>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</si>
  <si>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</si>
  <si>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</si>
  <si>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</si>
  <si>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</si>
  <si>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</si>
  <si>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</si>
  <si>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</si>
  <si>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</si>
  <si>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</si>
  <si>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</si>
  <si>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</si>
  <si>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</si>
  <si>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</si>
  <si>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</si>
  <si>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</si>
  <si>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</si>
  <si>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</si>
  <si>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for året</t>
  </si>
  <si>
    <t>Andel hittil i 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</si>
  <si>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</si>
  <si>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</si>
  <si>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</si>
  <si>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</si>
  <si>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</si>
  <si>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</si>
  <si>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</si>
  <si>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</si>
  <si>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</si>
  <si>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</si>
  <si>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</si>
  <si>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</si>
  <si>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</si>
  <si>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</si>
  <si>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</si>
  <si>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</si>
  <si>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</si>
  <si>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</si>
  <si>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</si>
  <si>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</si>
  <si>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</si>
  <si>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</si>
  <si>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</si>
  <si>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</si>
  <si>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</si>
  <si>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</si>
  <si>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</si>
  <si>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</si>
  <si>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</si>
  <si>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</si>
  <si>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</si>
  <si>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</si>
  <si>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</si>
  <si>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</si>
  <si>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</si>
  <si>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</si>
  <si>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</si>
  <si>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</si>
  <si>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</si>
  <si>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</si>
  <si>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</si>
  <si>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</si>
  <si>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</si>
  <si>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</si>
  <si>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</si>
  <si>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</si>
  <si>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</si>
  <si>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</si>
  <si>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</si>
  <si>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</si>
  <si>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</si>
  <si>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</si>
  <si>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</si>
  <si>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</si>
  <si>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</si>
  <si>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</si>
  <si>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</si>
  <si>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</si>
  <si>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</si>
  <si>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</si>
  <si>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</si>
  <si>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</si>
  <si>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</si>
  <si>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</si>
  <si>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</si>
  <si>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</si>
  <si>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</si>
  <si>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</si>
  <si>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</si>
  <si>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</si>
  <si>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</si>
  <si>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</si>
  <si>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</si>
  <si>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</si>
  <si>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</si>
  <si>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</si>
  <si>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</si>
  <si>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</si>
  <si>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</si>
  <si>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</si>
  <si>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</si>
  <si>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</si>
  <si>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</si>
  <si>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</si>
  <si>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</si>
  <si>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</si>
  <si>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Ant som hittil i år har vært på steder UTEN kval.avtale</t>
  </si>
  <si>
    <t xml:space="preserve"> Bruk av døgnovernattingstilbud UTEN</t>
  </si>
  <si>
    <t xml:space="preserve"> kvalitetsavtale (hospits, hotell og pensjonat)</t>
  </si>
  <si>
    <t xml:space="preserve"> gjelder både med og uten kval.avtale</t>
  </si>
  <si>
    <t xml:space="preserve"> Ant. personer med opphold på 3 måneder eller lengre i døgnovernatting -</t>
  </si>
  <si>
    <t>Antall med opphold på 3 måneder eller lengre</t>
  </si>
  <si>
    <t>året</t>
  </si>
  <si>
    <t>langtidsopphold -rus</t>
  </si>
  <si>
    <t>Langtidsopphold - rus</t>
  </si>
  <si>
    <t>skal ikke registreres her, men i tabell 3-1-B</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</si>
  <si>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</si>
  <si>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</si>
  <si>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</si>
  <si>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</si>
  <si>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</si>
  <si>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</si>
  <si>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</si>
  <si>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</si>
  <si>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</si>
  <si>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</si>
  <si>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</si>
  <si>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</si>
  <si>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</si>
  <si>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</si>
  <si>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</si>
  <si>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</si>
  <si>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</si>
  <si>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</si>
  <si>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</si>
  <si>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</si>
  <si>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</si>
  <si>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</si>
  <si>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</si>
  <si>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</si>
  <si>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</si>
  <si>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</si>
  <si>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</si>
  <si>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</si>
  <si>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</si>
  <si>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</si>
  <si>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</si>
  <si>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</si>
  <si>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</si>
  <si>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</si>
  <si>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</si>
  <si>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</si>
  <si>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</si>
  <si>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</si>
  <si>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</si>
  <si>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</si>
  <si>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</si>
  <si>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</si>
  <si>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</si>
  <si>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</si>
  <si>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</si>
  <si>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</si>
  <si>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</si>
  <si>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</si>
  <si>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</si>
  <si>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</si>
  <si>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</si>
  <si>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</si>
  <si>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</si>
  <si>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</si>
  <si>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</si>
  <si>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</si>
  <si>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</si>
  <si>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</si>
  <si>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</si>
  <si>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</si>
  <si>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</si>
  <si>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</si>
  <si>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</si>
  <si>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</si>
  <si>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</si>
  <si>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</si>
  <si>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</si>
  <si>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</si>
  <si>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</si>
  <si>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</si>
  <si>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</si>
  <si>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</si>
  <si>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</si>
  <si>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</si>
  <si>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</si>
  <si>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</si>
  <si>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</si>
  <si>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</si>
  <si>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</si>
  <si>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</si>
  <si>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</si>
  <si>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</si>
  <si>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</si>
  <si>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</si>
  <si>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</si>
  <si>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</si>
  <si>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</si>
  <si>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</si>
  <si>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</si>
  <si>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</si>
  <si>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</si>
  <si>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</si>
  <si>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</si>
  <si>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</si>
  <si>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</si>
  <si>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</si>
  <si>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</si>
  <si>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</si>
  <si>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</si>
  <si>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</si>
  <si>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</si>
  <si>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</si>
  <si>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</si>
  <si>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</si>
  <si>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</si>
  <si>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</si>
  <si>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</si>
  <si>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</si>
  <si>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</si>
  <si>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</si>
  <si>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</si>
  <si>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</si>
  <si>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</si>
  <si>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</si>
  <si>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</si>
  <si>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</si>
  <si>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</si>
  <si>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</si>
  <si>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</si>
  <si>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</si>
  <si>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</si>
  <si>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</si>
  <si>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</si>
  <si>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</si>
  <si>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</si>
  <si>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</si>
  <si>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</si>
  <si>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</si>
  <si>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</si>
  <si>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</si>
  <si>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</si>
  <si>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</si>
  <si>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</si>
  <si>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</si>
  <si>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</si>
  <si>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</si>
  <si>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</si>
  <si>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</si>
  <si>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</si>
  <si>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</si>
  <si>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</si>
  <si>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</si>
  <si>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</si>
  <si>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</si>
  <si>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</si>
  <si>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</si>
  <si>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</si>
  <si>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</si>
  <si>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</si>
  <si>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</si>
  <si>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</si>
  <si>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</si>
  <si>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</si>
  <si>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</si>
  <si>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</si>
  <si>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</si>
  <si>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</si>
  <si>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</si>
  <si>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</si>
  <si>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</si>
  <si>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</si>
  <si>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</si>
  <si>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</si>
  <si>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</si>
  <si>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</si>
  <si>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</si>
  <si>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</si>
  <si>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</si>
  <si>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</si>
  <si>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</si>
  <si>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</si>
  <si>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</si>
  <si>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</si>
  <si>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</si>
  <si>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</si>
  <si>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</si>
  <si>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</si>
  <si>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</si>
  <si>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</si>
  <si>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</si>
  <si>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</si>
  <si>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</si>
  <si>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</si>
  <si>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</si>
  <si>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</si>
  <si>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</si>
  <si>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</si>
  <si>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</si>
  <si>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</si>
  <si>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</si>
  <si>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</si>
  <si>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</si>
  <si>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</si>
  <si>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</si>
  <si>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</si>
  <si>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</si>
  <si>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</si>
  <si>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</si>
  <si>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</si>
  <si>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</si>
  <si>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</si>
  <si>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</si>
  <si>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</si>
  <si>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</si>
  <si>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</si>
  <si>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</si>
  <si>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</si>
  <si>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</si>
  <si>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</si>
  <si>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</si>
  <si>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</si>
  <si>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</si>
  <si>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</si>
  <si>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</si>
  <si>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</si>
  <si>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</si>
  <si>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</si>
  <si>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</si>
  <si>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</si>
  <si>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</si>
  <si>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</si>
  <si>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</si>
  <si>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</si>
  <si>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</si>
  <si>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</si>
  <si>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</si>
  <si>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</si>
  <si>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</si>
  <si>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</si>
  <si>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</si>
  <si>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</si>
  <si>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</si>
  <si>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</si>
  <si>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</si>
  <si>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</si>
  <si>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</si>
  <si>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</si>
  <si>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</si>
  <si>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</si>
  <si>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</si>
  <si>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</si>
  <si>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</si>
  <si>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</si>
  <si>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</si>
  <si>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</si>
  <si>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</si>
  <si>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</si>
  <si>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</si>
  <si>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</si>
  <si>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</si>
  <si>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</si>
  <si>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</si>
  <si>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</si>
  <si>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</si>
  <si>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SUM antall timer hittil i år for hjemmetjenesten 5)  fordelt på:</t>
  </si>
  <si>
    <t>Mot-takere av BARE hjemme-syke-pleie</t>
  </si>
  <si>
    <t>gj snitt</t>
  </si>
  <si>
    <t>p2T</t>
  </si>
  <si>
    <t>Resultat pr. dato</t>
  </si>
  <si>
    <t>Prognose for året</t>
  </si>
  <si>
    <t xml:space="preserve">Måltall </t>
  </si>
  <si>
    <t>grunnskole</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</si>
  <si>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</si>
  <si>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</si>
  <si>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</si>
  <si>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</si>
  <si>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</si>
  <si>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</si>
  <si>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</si>
  <si>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</si>
  <si>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</si>
  <si>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</si>
  <si>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</si>
  <si>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</si>
  <si>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</si>
  <si>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</si>
  <si>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</si>
  <si>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</si>
  <si>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</si>
  <si>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</si>
  <si>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</si>
  <si>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</si>
  <si>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</si>
  <si>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</si>
  <si>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</si>
  <si>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</si>
  <si>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for når slik rullering ble utført sist (skriv slik: 14/07):</t>
  </si>
  <si>
    <t xml:space="preserve">  har økonomisk ansvar for) - pr. 31.12</t>
  </si>
  <si>
    <t xml:space="preserve">  Boforhold for psykisk utviklingshemmede - pr. 31.12</t>
  </si>
  <si>
    <t xml:space="preserve"> Tabell 3 -12  - Aktiviteter for psykisk utviklingshemmede som bydelen forvalter eller kjøper av andre  - antall plasser pr. 31.12      1)</t>
  </si>
  <si>
    <t xml:space="preserve">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</si>
  <si>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</si>
  <si>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</si>
  <si>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</si>
  <si>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</si>
  <si>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</si>
  <si>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</si>
  <si>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</si>
  <si>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</si>
  <si>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</si>
  <si>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</si>
  <si>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</si>
  <si>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</si>
  <si>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</si>
  <si>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</si>
  <si>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</si>
  <si>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</si>
  <si>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</si>
  <si>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</si>
  <si>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</si>
  <si>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</si>
  <si>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</si>
  <si>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</si>
  <si>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</si>
  <si>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</si>
  <si>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</si>
  <si>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</si>
  <si>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</si>
  <si>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</si>
  <si>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</si>
  <si>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</si>
  <si>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</si>
  <si>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</si>
  <si>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</si>
  <si>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Ref. Oslostandard for sammenheng og samarbeid mellom barnehage og skole</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</si>
  <si>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</si>
  <si>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</si>
  <si>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</si>
  <si>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</si>
  <si>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</si>
  <si>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</si>
  <si>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</si>
  <si>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</si>
  <si>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</si>
  <si>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</si>
  <si>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</si>
  <si>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</si>
  <si>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</si>
  <si>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</si>
  <si>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</si>
  <si>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</si>
  <si>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</si>
  <si>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</si>
  <si>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</si>
  <si>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</si>
  <si>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</si>
  <si>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</si>
  <si>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</si>
  <si>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</si>
  <si>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</si>
  <si>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</si>
  <si>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</si>
  <si>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</si>
  <si>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</si>
  <si>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</si>
  <si>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</si>
  <si>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</si>
  <si>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</si>
  <si>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</si>
  <si>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</si>
  <si>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</si>
  <si>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</si>
  <si>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</si>
  <si>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</si>
  <si>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</si>
  <si>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</si>
  <si>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</si>
  <si>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</si>
  <si>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</si>
  <si>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</si>
  <si>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</si>
  <si>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</si>
  <si>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</si>
  <si>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</si>
  <si>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</si>
  <si>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</si>
  <si>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</si>
  <si>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</si>
  <si>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</si>
  <si>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</si>
  <si>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</si>
  <si>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</si>
  <si>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</si>
  <si>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</si>
  <si>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</si>
  <si>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</si>
  <si>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</si>
  <si>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</si>
  <si>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</si>
  <si>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</si>
  <si>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</si>
  <si>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Skole-helse-tjeneste på barne-trinnet:</t>
  </si>
  <si>
    <t>Skole-helse-tjeneste på ungdoms-trinnet</t>
  </si>
  <si>
    <t>Skole-helse-tjeneste i barne-trinnet:</t>
  </si>
  <si>
    <t>Skole-helse-tjeneste i ungdomstrinnet-trinnet:</t>
  </si>
  <si>
    <t xml:space="preserve">Herav gericatjeneste Dagsenter </t>
  </si>
  <si>
    <t>Dagaktivitetstilbud for demente i bydelens regi</t>
  </si>
  <si>
    <t xml:space="preserve">  Tabell 3 - 8 - A-1</t>
  </si>
  <si>
    <t xml:space="preserve">  Tabell 3 - 8 - A -2</t>
  </si>
  <si>
    <t>kunne være inkludert i tab 3-8-A-1.</t>
  </si>
  <si>
    <t>Dagaktivitetstilbud for demente kan eksempelvis være registrert som gericatjenesten Dagsenter. Tjenesten vil derfor også</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</si>
  <si>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</si>
  <si>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</si>
  <si>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</si>
  <si>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Dagaktivitetstilbud for demente, kjøp fra andre</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</si>
  <si>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</si>
  <si>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</si>
  <si>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</si>
  <si>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</si>
  <si>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</si>
  <si>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</si>
  <si>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</si>
  <si>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</si>
  <si>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</si>
  <si>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</si>
  <si>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</si>
  <si>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</si>
  <si>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</si>
  <si>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</si>
  <si>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</si>
  <si>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</si>
  <si>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</si>
  <si>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</si>
  <si>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</si>
  <si>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</si>
  <si>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</si>
  <si>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</si>
  <si>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</si>
  <si>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</si>
  <si>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</si>
  <si>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</si>
  <si>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</si>
  <si>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</si>
  <si>
    <t>2)  F.eks. grønn omsorg tilbudet ved Sjerven og Hauger gård og dagaktivitetstilbud for demente ved sykehjem(SYE)</t>
  </si>
  <si>
    <t>1k</t>
  </si>
  <si>
    <t xml:space="preserve">  Trygghetsalarmer og velferdsteknologi</t>
  </si>
  <si>
    <t>Antall innstallerte e-låser</t>
  </si>
  <si>
    <t>Antall tildelte medisindispensere</t>
  </si>
  <si>
    <t>STATISTIKK FOR BYDELENE</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</si>
  <si>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</si>
  <si>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</si>
  <si>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</si>
  <si>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</si>
  <si>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2) Resultat rapporteres kun til årsstatistikken. Prognose rapporteres 1. kvartal og 2. tertial.</t>
  </si>
  <si>
    <t>Antall ansatte som har gjennomført norskkurs hittil i år</t>
  </si>
  <si>
    <t>Antall ansatte med mangelfulle norskkunnskaper per dato</t>
  </si>
  <si>
    <t>Korttidsopphold (eksklusive opphold for rehabilitering og for lindrende beh.)</t>
  </si>
  <si>
    <t>Tabell 1-15 Bruk av Individuell Plan (IP) pr 31.12. - For klienter med behov for langvarige og koordinerte tjenester   1)</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</si>
  <si>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</si>
  <si>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</si>
  <si>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</si>
  <si>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</si>
  <si>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</si>
  <si>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</si>
  <si>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</si>
  <si>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</si>
  <si>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</si>
  <si>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</si>
  <si>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</si>
  <si>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</si>
  <si>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</si>
  <si>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 xml:space="preserve">FUNKSJONSOMRÅDE 3 - HELSE, REHABILITERING OG OMSORG </t>
  </si>
  <si>
    <t>FUNKSJONSOMRÅDE 4 - SOSIALE TJENESTER OG YTELSER</t>
  </si>
  <si>
    <t>SOSIALE TJENESTER OG YTELSER</t>
  </si>
  <si>
    <t xml:space="preserve">      Benytt tall fra tabellen som det referes til på egen arkfane; "Befolkning pr. 1.1.2017"</t>
  </si>
  <si>
    <t xml:space="preserve"> 1)  Antall innbyggere i bydelen basert på befolkningsstatistikk pr. 1.1.2017. For aldersgruppen 67-79 år og 80-89 år, og 90 år +,</t>
  </si>
  <si>
    <t>Antall 2. tertial</t>
  </si>
  <si>
    <t xml:space="preserve"> Tabell 1 -3-B3 - Ventetid på kommunalt disp. utleiebolig hittil i år  1)</t>
  </si>
  <si>
    <t xml:space="preserve">  innen russektoren i 2017  1)</t>
  </si>
  <si>
    <t xml:space="preserve">      bydelen i 2017.  Dersom en person har hatt mer enn ett opphold i den enkelte kategori, skal vedkommende </t>
  </si>
  <si>
    <t>3-9 BEBOERE MED VEDTAK OM BOLIG TIL PLEIE- OG OMSORGSFORMÅL - ETTER KJØNN OG ALDER. PR. dato</t>
  </si>
  <si>
    <t>1) Brutto utbetaling pr klient = anvist økonomisk sosialhjelp - tilsvarende månedsrapporteringen til EHS.</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</si>
  <si>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</si>
  <si>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</si>
  <si>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Dagsenter  - gericatjenesten dagrehabilitering 1)</t>
  </si>
  <si>
    <t xml:space="preserve">    </t>
  </si>
  <si>
    <t xml:space="preserve">Merk: Det er bare opphold som er avsluttet i perioden 01.01.2017 - 31.12.2017 som kommer med i rapporten . Hvis sak/tjeneste revurderes, </t>
  </si>
  <si>
    <t>Antall beboere</t>
  </si>
  <si>
    <t>Mot-tagere av BARE omsorgs-lønn</t>
  </si>
  <si>
    <t>Herav antall mot-takere som også mottar praktisk bistand og/ eller hjemme-sykepleie</t>
  </si>
  <si>
    <t xml:space="preserve">   5.1  Plassering § 4-4, 6. ledd</t>
  </si>
  <si>
    <t xml:space="preserve"> a) I eget hjem. Også personer som etter eget ønske venter hjemme på plass ved et bestemt sykehjem medregnes her.</t>
  </si>
  <si>
    <t xml:space="preserve"> c) Korttidsplasser   2)</t>
  </si>
  <si>
    <t>2) KOSTRA-def.: "Innleggelse i institusjon med formål rehabilitering/avlastning. Tidsbegrenset opphold der vedtak og innskriving tilsier at oppholdet har begrenset varighet (inntil 3 måneder). Samme person kan ha mer enn ett korttidsopphold"</t>
  </si>
  <si>
    <t xml:space="preserve"> - i skjermet plass for personer med demenssykdom</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</si>
  <si>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</si>
  <si>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</si>
  <si>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</si>
  <si>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</si>
  <si>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</si>
  <si>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</si>
  <si>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</si>
  <si>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</si>
  <si>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</si>
  <si>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</si>
  <si>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Kriteriebefolkningen i bydelene etter alder per 1.1.2017*</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</si>
  <si>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</si>
  <si>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</si>
  <si>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</si>
  <si>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</si>
  <si>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</si>
  <si>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</si>
  <si>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</si>
  <si>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</si>
  <si>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</si>
  <si>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</si>
  <si>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</si>
  <si>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</si>
  <si>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</si>
  <si>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</si>
  <si>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</si>
  <si>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</si>
  <si>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</si>
  <si>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</si>
  <si>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</si>
  <si>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</si>
  <si>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</si>
  <si>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</si>
  <si>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</si>
  <si>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</si>
  <si>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</si>
  <si>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</si>
  <si>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</si>
  <si>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</si>
  <si>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</si>
  <si>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</si>
  <si>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</si>
  <si>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Etter korreksjon for befolkning 67 år og over i institusjon og Omsorg+. Det er 86 utenbys beboere som bydelene er betalingsansvarlig for.</t>
  </si>
  <si>
    <t>Blant utenbys beboere på institusjon er det 27 personer som er Folkeregistrert i Oslo kommune uten registrert adresse (dvs. "Uoppgitt" Oslo), ifølge bydelenes tilbakemelding. Disse er trukket fra i linjen "Uten registrert adresse" for å unngå dobbelttelling for aldersgruppene 67+ år i linjen "Oslo i alt" i denne tabellen</t>
  </si>
  <si>
    <t>Utenbys beboere 67+ år med adresse "uoppgitt Oslo"</t>
  </si>
  <si>
    <t>Dagsenter/dagtilbud (sumformel)</t>
  </si>
  <si>
    <t>Gericatjeneste Dagsenter 2)</t>
  </si>
  <si>
    <t>Gericatjeneste Dagsenter for fysisk funksjonshemmede 2)</t>
  </si>
  <si>
    <t>Gericatjeneste Dagtilbud for psykisk utviklingshemmende 2)</t>
  </si>
  <si>
    <t>pr person</t>
  </si>
  <si>
    <t>Dagaktivitetstilbud for demente - hittil i år</t>
  </si>
  <si>
    <t>Dagaktivitetstilbud for demente, kjøp fra andre 2)</t>
  </si>
  <si>
    <t xml:space="preserve"> Tabell 3 - 5A - 2  Antall personer som mottar tjenestene avlastning utenfor institusjon og omsorgslønn pr 31.12.   </t>
  </si>
  <si>
    <t>Antall pr. 31.12.</t>
  </si>
  <si>
    <t>31.12.</t>
  </si>
  <si>
    <t>pr. 31.12</t>
  </si>
  <si>
    <t>Antall personer i tilbudet pr. dato med opphold på 3 mnd. eller lengre</t>
  </si>
  <si>
    <t>Sjekk med Marit/Jan O om det er riktig at tab 1-8 kun skal inn i årsstatistikken</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</si>
  <si>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</si>
  <si>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</si>
  <si>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</si>
  <si>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</si>
  <si>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</si>
  <si>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</si>
  <si>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</si>
  <si>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</si>
  <si>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</si>
  <si>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</si>
  <si>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</si>
  <si>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</si>
  <si>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</si>
  <si>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</si>
  <si>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</si>
  <si>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</si>
  <si>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</si>
  <si>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</si>
  <si>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</si>
  <si>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</si>
  <si>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</si>
  <si>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Benytt obligatorisk veileder for uttak av tall fra Gerica. Oppdatert xx.12.2017.</t>
  </si>
  <si>
    <t xml:space="preserve"> 1)  Samlet antall oppholdsdøgn for utskrivningsklare pasienter totalt i 2017, både med og uten betalingsplikt. Bruk tallene </t>
  </si>
  <si>
    <t>Når ble kompetanseplanen sist revidert (skriv slik: 08/17)?</t>
  </si>
  <si>
    <t>Når ble bydelens internkontrollsystem  for sosial- og helsetjenesten sist revidert (skriv slik: 04/17)?</t>
  </si>
  <si>
    <t>2) Oppgi gjennomsnittlig antall plasser til disposisjon i 2017 basert på registreringer 1. kvartal, 2. og 3 tertial.</t>
  </si>
  <si>
    <t>Angi tidspunkt for når måling ble gjennomført (skriv slik: 04/17 ):</t>
  </si>
  <si>
    <t>0 år - født 2017</t>
  </si>
  <si>
    <t>1-2 år - født 2015-2016</t>
  </si>
  <si>
    <t>3-5 år - født 2012-2014</t>
  </si>
  <si>
    <t>6 år - født 2011</t>
  </si>
  <si>
    <t>Tabell 2A- 1 - J Informasjonsskjema fra barnehage/foresatte til skole  i 2017</t>
  </si>
  <si>
    <t>Plasser det ikke er tatt opp barn til pr. 19.12.2017</t>
  </si>
  <si>
    <t>P</t>
  </si>
  <si>
    <t>&lt; 2 uker</t>
  </si>
  <si>
    <t>&gt; 2 uker</t>
  </si>
  <si>
    <t>(Mer enn 14 dager)</t>
  </si>
  <si>
    <t>(1-14 dager)</t>
  </si>
  <si>
    <t>&lt; 14 dager</t>
  </si>
  <si>
    <t>&gt; 14 dager</t>
  </si>
  <si>
    <t>2. Antall ubehandlede meldinger per 31.12.17</t>
  </si>
  <si>
    <r>
      <t>Ikke</t>
    </r>
    <r>
      <rPr>
        <sz val="10"/>
        <color indexed="12"/>
        <rFont val="Times New Roman"/>
        <family val="1"/>
      </rPr>
      <t>-kommunale barnehager omfatter alle kategorier utenom kommunale i årsmeldingsskjemaet.</t>
    </r>
  </si>
  <si>
    <t>NB -Tabellen 1-14-D utgår fra 2018</t>
  </si>
  <si>
    <t>NB! Tabellen 2A-1-J utgår fra 2017</t>
  </si>
  <si>
    <t>Sum antall personer som har fått alternativt tilbud 4)</t>
  </si>
  <si>
    <t>4) Noen personer har fått flere enn et alternativt tilbud. Disse blir regnet med flere ganger.</t>
  </si>
  <si>
    <t>Gjør om - ta inn resultat fra målinger i stedet</t>
  </si>
  <si>
    <t>PR. 31.03.</t>
  </si>
  <si>
    <t>Meldinger til barnevernet i perioden 01.01 - 31.03.</t>
  </si>
  <si>
    <t>1. Antall meldinger mottatt i perioden 01.01. - 31.03.</t>
  </si>
  <si>
    <t>4. Antall henlagte meldinger i perioden 01.01. - 31.03.</t>
  </si>
  <si>
    <t>5. Antall opprettede u.søk.saker i perioden 01.01. - 31.03.</t>
  </si>
  <si>
    <t xml:space="preserve">1. Antall u.søk.saker opprettet i perioden 01.01. - 31.03. (jf.tab.2 - 2, pkt.5)   </t>
  </si>
  <si>
    <t>pr 31.03.</t>
  </si>
  <si>
    <t xml:space="preserve">  - Antall akuttplassert (av totalt antall i pkt. 2 over) pr 31.03. </t>
  </si>
  <si>
    <t xml:space="preserve">  Antall pr 31.03</t>
  </si>
  <si>
    <t>Tabell 1 - 1  Bydelens endringer i tildelt 1) sosialhjelpsramme pr 31.03</t>
  </si>
  <si>
    <t xml:space="preserve"> Perioden 01.01.-31.03.:</t>
  </si>
  <si>
    <t xml:space="preserve"> Status pr 31.03.:</t>
  </si>
  <si>
    <t xml:space="preserve">  tilbudet pr 31.03. </t>
  </si>
  <si>
    <t>Antall personer i tilbudet (både med og uten kval.avtale) pr 31.03. med opphold på 3 mnd eller mer</t>
  </si>
  <si>
    <t>Antall personer som er i tilbudet pr 31.03.</t>
  </si>
  <si>
    <t>Saksbehandlingstid for søknader om økonomisk sosialhjelp i perioden 01.01. - 31.03. 1)</t>
  </si>
  <si>
    <t>Tabell 1-10-A1    Antall deltakere i Introduksjonsprogrammet 1) pr 31.03.</t>
  </si>
  <si>
    <t>Tabell 1-10-A2    Antall deltakere i permisjon fra Introduksjonsprogrammet pr 31.03.</t>
  </si>
  <si>
    <t>Tabell 1-10-B       Antall deltakere i Jobbsjansen pr 31.03.</t>
  </si>
  <si>
    <t xml:space="preserve">Tabell 1-11-C Tiltaksbruk i sosialtjenesten:  Antall deltakere som er i tiltak pr 31.03.  </t>
  </si>
  <si>
    <t>Aktivisering i KOMMUNALE tiltak av mottakere av økonomisk sosialhjelp som ikke er deltakere i KVP, Intro eller Jobbsjansen. Antall mottakere som pr 31.03. er aktivisert. 1)</t>
  </si>
  <si>
    <t>Resultat for deltakere som avsluttet Introduksjonsprogram i perioden 01.01.-31.03.   1)</t>
  </si>
  <si>
    <t>Resultat for deltakere som avsluttet Jobbsjansen i perioden 01.01.-31.03.    1)</t>
  </si>
  <si>
    <t>Resultat for mottakere av sosialhjelp (ikke deltakere i KVP, Intro og Jobbsjansen) som avsluttet kommunale tiltak i perioden 01.01.-31.03.   1)</t>
  </si>
  <si>
    <t>Antall ansatte med mangelfulle norskkunnskaper per 31.03.</t>
  </si>
  <si>
    <t xml:space="preserve"> 6. Antall ubehandlede meldinger pr 31.03</t>
  </si>
  <si>
    <t xml:space="preserve"> 2. Antall undersøkelser overført fra forrige periode (ikke avsluttede undersøkelser pr. 31.12.17)</t>
  </si>
  <si>
    <t>2T</t>
  </si>
  <si>
    <t xml:space="preserve">     for 2018 (jf DOK3 2018) og eventuelle seinere sentrale budsjettjusteringer foretatt gjennom Kommunaldirektørens sak.</t>
  </si>
  <si>
    <t>2. Har revisjoner av 2018-budsjettet medført vesentlige endringer i aktivitetsnivået siden førstegangsbehandling og vedtak av</t>
  </si>
  <si>
    <t xml:space="preserve">     Eksempelvis skal et opphold som startet 05.12.2017 regnes fra dette tidspunktet.</t>
  </si>
  <si>
    <t>Benytt obligatorisk veileder for uttak av tall fra Gerica. Oppdatert 03.04.2018.</t>
  </si>
  <si>
    <t>i 1. kvartal</t>
  </si>
  <si>
    <t>3) Sumtallet for hittil i år deles med: 3</t>
  </si>
  <si>
    <t>1) Aktive klienter = det antallet som i løpet av en måned har fått anvist økonomisk sosialhjelp - tilsvarende månedsrapporteringen til EHA.</t>
  </si>
  <si>
    <t>2) Alle tall skal regnes pr. mnd. Månedstallene summeres og deles på 3.</t>
  </si>
  <si>
    <t>Gj.snitt pr måned i 1. kvartal.   2)</t>
  </si>
  <si>
    <t>Kriteriebefolkning pr 01.01.2018 er ennå ikke ferdigstilt</t>
  </si>
  <si>
    <t>3) Summen for hittil i år deles med: 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</si>
</sst>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
    <numFmt numFmtId="165" formatCode="dd/mm/yy;@"/>
    <numFmt numFmtId="166" formatCode="0.0"/>
    <numFmt numFmtId="167" formatCode="#,##0.0"/>
    <numFmt numFmtId="168" formatCode="0.0%"/>
    <numFmt numFmtId="169" formatCode="#,##0_ ;\-#,##0\ "/>
    <numFmt numFmtId="170" formatCode="0&quot; &quot;%"/>
    <numFmt numFmtId="171" formatCode="&quot; &quot;#,##0.00&quot; &quot;;&quot; (&quot;#,##0.00&quot;)&quot;;&quot; -&quot;00&quot; &quot;;&quot; &quot;@&quot; &quot;"/>
    <numFmt numFmtId="172" formatCode="_(* #,##0.00_);_(* \(#,##0.00\);_(* &quot;-&quot;??_);_(@_)"/>
    <numFmt numFmtId="173" formatCode="#,##0;&quot;-&quot;#,##0"/>
  </numFmts>
  <fonts count="12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u/>
      <sz val="14"/>
      <name val="Times New Roman"/>
      <family val="1"/>
    </font>
    <font>
      <b/>
      <sz val="10"/>
      <name val="Arial"/>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b/>
      <sz val="10"/>
      <color rgb="FFFF0000"/>
      <name val="Arial"/>
      <family val="2"/>
    </font>
    <font>
      <sz val="10"/>
      <color rgb="FFFF0000"/>
      <name val="Arial"/>
      <family val="2"/>
    </font>
    <font>
      <b/>
      <sz val="9"/>
      <color rgb="FFFF0000"/>
      <name val="Arial"/>
      <family val="2"/>
    </font>
    <font>
      <sz val="10"/>
      <color rgb="FFFF0000"/>
      <name val="MS Sans Serif"/>
      <family val="2"/>
    </font>
  </fonts>
  <fills count="3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87">
    <xf numFmtId="0" fontId="0" fillId="0" borderId="0"/>
    <xf numFmtId="0" fontId="42" fillId="0" borderId="0"/>
    <xf numFmtId="0" fontId="6" fillId="0" borderId="0"/>
    <xf numFmtId="0" fontId="35" fillId="0" borderId="0"/>
    <xf numFmtId="0" fontId="63" fillId="0" borderId="0"/>
    <xf numFmtId="164"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79" fillId="0" borderId="0"/>
    <xf numFmtId="171" fontId="79" fillId="0" borderId="0" applyFont="0" applyFill="0" applyBorder="0" applyAlignment="0" applyProtection="0"/>
    <xf numFmtId="170" fontId="79" fillId="0" borderId="0" applyFont="0" applyFill="0" applyBorder="0" applyAlignment="0" applyProtection="0"/>
    <xf numFmtId="0" fontId="79" fillId="12" borderId="0" applyNumberFormat="0" applyFont="0" applyBorder="0" applyAlignment="0" applyProtection="0"/>
    <xf numFmtId="0" fontId="79" fillId="0" borderId="0" applyNumberFormat="0" applyFont="0" applyBorder="0" applyProtection="0"/>
    <xf numFmtId="170" fontId="79" fillId="0" borderId="0" applyFont="0" applyFill="0" applyBorder="0" applyAlignment="0" applyProtection="0"/>
    <xf numFmtId="0" fontId="80" fillId="0" borderId="0" applyNumberFormat="0" applyBorder="0" applyProtection="0"/>
    <xf numFmtId="0" fontId="6" fillId="0" borderId="0"/>
    <xf numFmtId="171" fontId="79" fillId="0" borderId="0" applyFont="0" applyFill="0" applyBorder="0" applyAlignment="0" applyProtection="0"/>
    <xf numFmtId="0" fontId="3" fillId="0" borderId="0"/>
    <xf numFmtId="0" fontId="42" fillId="0" borderId="0"/>
    <xf numFmtId="9" fontId="42" fillId="0" borderId="0" applyFont="0" applyFill="0" applyBorder="0" applyAlignment="0" applyProtection="0"/>
    <xf numFmtId="0" fontId="8" fillId="0" borderId="0"/>
    <xf numFmtId="172" fontId="42" fillId="0" borderId="0" applyFont="0" applyFill="0" applyBorder="0" applyAlignment="0" applyProtection="0"/>
    <xf numFmtId="9" fontId="42" fillId="0" borderId="0" applyFont="0" applyFill="0" applyBorder="0" applyAlignment="0" applyProtection="0"/>
    <xf numFmtId="0" fontId="42" fillId="0" borderId="0"/>
    <xf numFmtId="0" fontId="6" fillId="0" borderId="0"/>
    <xf numFmtId="164"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81" fillId="0" borderId="0" applyFont="0" applyFill="0" applyBorder="0" applyAlignment="0" applyProtection="0"/>
    <xf numFmtId="0" fontId="4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2" fillId="0" borderId="0"/>
    <xf numFmtId="0" fontId="82"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83" fillId="0" borderId="0"/>
    <xf numFmtId="0" fontId="8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2" fillId="0" borderId="0"/>
    <xf numFmtId="0" fontId="3" fillId="0" borderId="0"/>
    <xf numFmtId="0" fontId="3" fillId="0" borderId="0"/>
    <xf numFmtId="0" fontId="3" fillId="0" borderId="0"/>
    <xf numFmtId="43" fontId="42" fillId="0" borderId="0" applyFont="0" applyFill="0" applyBorder="0" applyAlignment="0" applyProtection="0"/>
    <xf numFmtId="0" fontId="3" fillId="0" borderId="0"/>
    <xf numFmtId="0" fontId="3" fillId="0" borderId="0"/>
    <xf numFmtId="0" fontId="3" fillId="0" borderId="0"/>
    <xf numFmtId="0" fontId="42" fillId="0" borderId="0"/>
    <xf numFmtId="9" fontId="42" fillId="0" borderId="0" applyFont="0" applyFill="0" applyBorder="0" applyAlignment="0" applyProtection="0"/>
    <xf numFmtId="0" fontId="79" fillId="0" borderId="0"/>
    <xf numFmtId="170" fontId="79" fillId="0" borderId="0" applyFont="0" applyFill="0" applyBorder="0" applyAlignment="0" applyProtection="0"/>
    <xf numFmtId="0" fontId="79" fillId="0" borderId="0" applyNumberFormat="0" applyFont="0" applyBorder="0" applyProtection="0"/>
    <xf numFmtId="0" fontId="79" fillId="0" borderId="0" applyNumberFormat="0" applyFont="0" applyBorder="0" applyProtection="0"/>
    <xf numFmtId="0" fontId="80" fillId="0" borderId="0" applyNumberFormat="0" applyBorder="0" applyProtection="0"/>
    <xf numFmtId="173" fontId="79"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42" fillId="0" borderId="0"/>
    <xf numFmtId="0" fontId="42"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42"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1" fillId="22" borderId="0" applyNumberFormat="0" applyBorder="0" applyAlignment="0" applyProtection="0"/>
    <xf numFmtId="0" fontId="81" fillId="25" borderId="0" applyNumberFormat="0" applyBorder="0" applyAlignment="0" applyProtection="0"/>
    <xf numFmtId="0" fontId="100" fillId="26"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1" fillId="0" borderId="0" applyNumberFormat="0" applyFill="0" applyBorder="0" applyAlignment="0" applyProtection="0"/>
    <xf numFmtId="0" fontId="102" fillId="30" borderId="91" applyNumberFormat="0" applyAlignment="0" applyProtection="0"/>
    <xf numFmtId="0" fontId="103" fillId="17" borderId="0" applyNumberFormat="0" applyBorder="0" applyAlignment="0" applyProtection="0"/>
    <xf numFmtId="0" fontId="104" fillId="0" borderId="0" applyNumberFormat="0" applyFill="0" applyBorder="0" applyAlignment="0" applyProtection="0"/>
    <xf numFmtId="0" fontId="105" fillId="18" borderId="0" applyNumberFormat="0" applyBorder="0" applyAlignment="0" applyProtection="0"/>
    <xf numFmtId="0" fontId="106" fillId="0" borderId="0" applyNumberFormat="0" applyFill="0" applyBorder="0" applyAlignment="0" applyProtection="0"/>
    <xf numFmtId="0" fontId="107" fillId="21" borderId="91" applyNumberFormat="0" applyAlignment="0" applyProtection="0"/>
    <xf numFmtId="0" fontId="108" fillId="0" borderId="92" applyNumberFormat="0" applyFill="0" applyAlignment="0" applyProtection="0"/>
    <xf numFmtId="172"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9" fillId="31" borderId="93" applyNumberFormat="0" applyAlignment="0" applyProtection="0"/>
    <xf numFmtId="0" fontId="81" fillId="32" borderId="94" applyNumberFormat="0" applyFont="0" applyAlignment="0" applyProtection="0"/>
    <xf numFmtId="0" fontId="1" fillId="15" borderId="90" applyNumberFormat="0" applyFont="0" applyAlignment="0" applyProtection="0"/>
    <xf numFmtId="0" fontId="42" fillId="0" borderId="0"/>
    <xf numFmtId="0" fontId="1" fillId="0" borderId="0"/>
    <xf numFmtId="0" fontId="42" fillId="0" borderId="0"/>
    <xf numFmtId="0" fontId="110" fillId="0" borderId="0" applyNumberFormat="0" applyBorder="0" applyAlignment="0"/>
    <xf numFmtId="0" fontId="42" fillId="0" borderId="0" applyNumberFormat="0" applyFont="0" applyFill="0" applyBorder="0" applyAlignment="0" applyProtection="0"/>
    <xf numFmtId="0" fontId="42" fillId="0" borderId="0"/>
    <xf numFmtId="0" fontId="1" fillId="0" borderId="0"/>
    <xf numFmtId="0" fontId="96" fillId="0" borderId="0"/>
    <xf numFmtId="0" fontId="96"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11" fillId="33" borderId="0" applyNumberFormat="0" applyBorder="0" applyAlignment="0" applyProtection="0"/>
    <xf numFmtId="0" fontId="112" fillId="0" borderId="95" applyNumberFormat="0" applyFill="0" applyAlignment="0" applyProtection="0"/>
    <xf numFmtId="0" fontId="113" fillId="0" borderId="96" applyNumberFormat="0" applyFill="0" applyAlignment="0" applyProtection="0"/>
    <xf numFmtId="0" fontId="114" fillId="0" borderId="97" applyNumberFormat="0" applyFill="0" applyAlignment="0" applyProtection="0"/>
    <xf numFmtId="0" fontId="114" fillId="0" borderId="0" applyNumberForma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15" fillId="0" borderId="0" applyNumberFormat="0" applyFill="0" applyBorder="0" applyAlignment="0" applyProtection="0"/>
    <xf numFmtId="0" fontId="116" fillId="0" borderId="98" applyNumberFormat="0" applyFill="0" applyAlignment="0" applyProtection="0"/>
    <xf numFmtId="172" fontId="8" fillId="0" borderId="0" applyFont="0" applyFill="0" applyBorder="0" applyAlignment="0" applyProtection="0"/>
    <xf numFmtId="0" fontId="117" fillId="30" borderId="99" applyNumberFormat="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37" borderId="0" applyNumberFormat="0" applyBorder="0" applyAlignment="0" applyProtection="0"/>
    <xf numFmtId="0" fontId="118" fillId="0" borderId="0" applyNumberFormat="0" applyFill="0" applyBorder="0" applyAlignment="0" applyProtection="0"/>
  </cellStyleXfs>
  <cellXfs count="1536">
    <xf numFmtId="0" fontId="0" fillId="0" borderId="0" xfId="0"/>
    <xf numFmtId="0" fontId="10" fillId="0" borderId="0" xfId="0" applyFont="1" applyBorder="1"/>
    <xf numFmtId="0" fontId="10" fillId="0" borderId="0" xfId="0" applyFont="1"/>
    <xf numFmtId="0" fontId="11" fillId="0" borderId="0" xfId="0" applyFont="1"/>
    <xf numFmtId="0" fontId="11" fillId="0" borderId="0" xfId="0" applyFont="1" applyBorder="1"/>
    <xf numFmtId="0" fontId="11" fillId="0" borderId="1" xfId="0" applyFont="1" applyBorder="1"/>
    <xf numFmtId="0" fontId="11" fillId="0" borderId="2" xfId="0" applyFont="1" applyBorder="1"/>
    <xf numFmtId="0" fontId="10" fillId="0" borderId="0" xfId="0" applyFont="1" applyProtection="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10" fillId="0" borderId="0" xfId="0" applyFont="1" applyFill="1"/>
    <xf numFmtId="0" fontId="23" fillId="2" borderId="0" xfId="0" applyFont="1" applyFill="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27" fillId="0" borderId="0" xfId="0" applyFont="1"/>
    <xf numFmtId="0" fontId="11" fillId="0" borderId="0" xfId="0" applyFont="1" applyAlignment="1">
      <alignment horizontal="right"/>
    </xf>
    <xf numFmtId="0" fontId="11" fillId="0" borderId="0" xfId="0" applyFont="1" applyBorder="1" applyAlignment="1">
      <alignment horizontal="right"/>
    </xf>
    <xf numFmtId="0" fontId="11" fillId="3" borderId="0" xfId="0" applyFont="1" applyFill="1" applyBorder="1"/>
    <xf numFmtId="0" fontId="11" fillId="4" borderId="8" xfId="0" applyFont="1" applyFill="1" applyBorder="1"/>
    <xf numFmtId="0" fontId="12" fillId="3" borderId="0" xfId="0" applyFont="1" applyFill="1" applyBorder="1" applyAlignment="1">
      <alignment wrapText="1"/>
    </xf>
    <xf numFmtId="0" fontId="30" fillId="0" borderId="0" xfId="0" applyFont="1" applyBorder="1" applyAlignment="1"/>
    <xf numFmtId="0" fontId="8" fillId="0" borderId="0" xfId="0" applyFont="1" applyAlignment="1">
      <alignment wrapText="1"/>
    </xf>
    <xf numFmtId="0" fontId="30" fillId="0" borderId="0" xfId="0" applyFont="1"/>
    <xf numFmtId="0" fontId="24" fillId="0" borderId="0" xfId="0" applyFont="1"/>
    <xf numFmtId="0" fontId="8" fillId="0" borderId="0" xfId="0" applyFont="1" applyAlignment="1">
      <alignment horizontal="left" vertical="center" wrapText="1"/>
    </xf>
    <xf numFmtId="0" fontId="11" fillId="3" borderId="11" xfId="0" applyFont="1" applyFill="1" applyBorder="1"/>
    <xf numFmtId="0" fontId="11" fillId="0" borderId="10" xfId="0" applyFont="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0" borderId="0" xfId="0" applyFont="1" applyFill="1" applyBorder="1"/>
    <xf numFmtId="0" fontId="11" fillId="3" borderId="15" xfId="0" applyFont="1" applyFill="1" applyBorder="1"/>
    <xf numFmtId="0" fontId="30" fillId="0" borderId="0" xfId="0" applyFont="1" applyBorder="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30" fillId="0" borderId="0" xfId="0" applyFont="1" applyFill="1" applyBorder="1"/>
    <xf numFmtId="0" fontId="8" fillId="0" borderId="0" xfId="0" applyFont="1" applyBorder="1" applyAlignment="1">
      <alignment horizontal="right"/>
    </xf>
    <xf numFmtId="0" fontId="10" fillId="2" borderId="0" xfId="0" applyFont="1" applyFill="1" applyBorder="1" applyAlignment="1" applyProtection="1">
      <alignment horizontal="right"/>
    </xf>
    <xf numFmtId="0" fontId="11" fillId="0" borderId="0" xfId="0" applyFont="1" applyBorder="1" applyAlignment="1" applyProtection="1">
      <alignment horizontal="right"/>
    </xf>
    <xf numFmtId="0" fontId="10" fillId="0" borderId="0" xfId="0" applyFont="1" applyBorder="1" applyAlignment="1" applyProtection="1">
      <alignment horizontal="right"/>
    </xf>
    <xf numFmtId="1" fontId="10" fillId="0" borderId="0" xfId="0" applyNumberFormat="1" applyFont="1" applyBorder="1" applyAlignment="1" applyProtection="1">
      <alignment horizontal="right"/>
    </xf>
    <xf numFmtId="0" fontId="10" fillId="0" borderId="0" xfId="0" applyFont="1" applyBorder="1" applyProtection="1"/>
    <xf numFmtId="3" fontId="10" fillId="0" borderId="0" xfId="0" applyNumberFormat="1" applyFont="1" applyBorder="1" applyAlignment="1" applyProtection="1">
      <alignment horizontal="right"/>
    </xf>
    <xf numFmtId="3" fontId="10" fillId="0" borderId="0" xfId="0" applyNumberFormat="1" applyFont="1" applyBorder="1" applyProtection="1"/>
    <xf numFmtId="0" fontId="8" fillId="0" borderId="0" xfId="0" applyFont="1" applyBorder="1" applyAlignment="1" applyProtection="1">
      <alignment horizontal="right"/>
    </xf>
    <xf numFmtId="0" fontId="8" fillId="0" borderId="0" xfId="0" applyFont="1" applyProtection="1"/>
    <xf numFmtId="0" fontId="8" fillId="2" borderId="0" xfId="0" applyFont="1" applyFill="1" applyBorder="1" applyAlignment="1" applyProtection="1">
      <alignment horizontal="right"/>
    </xf>
    <xf numFmtId="0" fontId="8" fillId="0" borderId="0" xfId="0" applyFont="1" applyBorder="1" applyProtection="1"/>
    <xf numFmtId="1" fontId="8" fillId="0" borderId="0" xfId="0" applyNumberFormat="1" applyFont="1" applyBorder="1" applyAlignment="1" applyProtection="1">
      <alignment horizontal="right"/>
    </xf>
    <xf numFmtId="17" fontId="10" fillId="0" borderId="0" xfId="0" applyNumberFormat="1" applyFont="1" applyBorder="1" applyAlignment="1" applyProtection="1">
      <alignment horizontal="right"/>
    </xf>
    <xf numFmtId="17" fontId="10" fillId="2" borderId="0" xfId="0" applyNumberFormat="1" applyFont="1" applyFill="1" applyBorder="1" applyAlignment="1" applyProtection="1">
      <alignment horizontal="right"/>
    </xf>
    <xf numFmtId="0" fontId="10" fillId="0" borderId="0" xfId="0" applyFont="1" applyBorder="1" applyAlignment="1" applyProtection="1">
      <alignment horizontal="right"/>
      <protection locked="0"/>
    </xf>
    <xf numFmtId="3" fontId="11" fillId="0" borderId="0" xfId="0" applyNumberFormat="1" applyFont="1" applyBorder="1" applyAlignment="1" applyProtection="1">
      <alignment horizontal="right"/>
    </xf>
    <xf numFmtId="2" fontId="10" fillId="2" borderId="0" xfId="0" applyNumberFormat="1" applyFont="1" applyFill="1" applyBorder="1" applyAlignment="1" applyProtection="1">
      <alignment horizontal="right"/>
    </xf>
    <xf numFmtId="167" fontId="10" fillId="0" borderId="0" xfId="0" applyNumberFormat="1" applyFont="1" applyBorder="1" applyAlignment="1" applyProtection="1">
      <alignment horizontal="right"/>
    </xf>
    <xf numFmtId="0" fontId="8" fillId="0" borderId="0" xfId="0" applyFont="1" applyBorder="1"/>
    <xf numFmtId="1" fontId="10" fillId="0" borderId="0" xfId="0" applyNumberFormat="1" applyFont="1" applyBorder="1" applyAlignment="1" applyProtection="1">
      <alignment horizontal="right" wrapText="1"/>
    </xf>
    <xf numFmtId="2" fontId="10" fillId="0" borderId="0" xfId="0" applyNumberFormat="1" applyFont="1" applyBorder="1" applyAlignment="1" applyProtection="1">
      <alignment horizontal="right" wrapText="1"/>
    </xf>
    <xf numFmtId="49" fontId="1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0" fontId="11" fillId="3" borderId="0" xfId="0" applyFont="1" applyFill="1" applyBorder="1" applyAlignment="1">
      <alignment wrapText="1"/>
    </xf>
    <xf numFmtId="0" fontId="11" fillId="0" borderId="0" xfId="0" applyFont="1" applyBorder="1" applyAlignment="1">
      <alignment wrapText="1"/>
    </xf>
    <xf numFmtId="0" fontId="11" fillId="0" borderId="0" xfId="0" applyFont="1" applyProtection="1"/>
    <xf numFmtId="3" fontId="10" fillId="0" borderId="0" xfId="0" applyNumberFormat="1" applyFont="1" applyFill="1" applyBorder="1" applyAlignment="1" applyProtection="1">
      <alignment horizontal="right"/>
    </xf>
    <xf numFmtId="0" fontId="10" fillId="0" borderId="0" xfId="0" applyFont="1" applyFill="1" applyProtection="1"/>
    <xf numFmtId="0" fontId="10" fillId="0" borderId="0" xfId="0" applyFont="1" applyFill="1" applyBorder="1" applyAlignment="1" applyProtection="1">
      <alignment horizontal="right"/>
    </xf>
    <xf numFmtId="0" fontId="11" fillId="6" borderId="0" xfId="0" applyFont="1" applyFill="1" applyBorder="1" applyAlignment="1">
      <alignment wrapText="1"/>
    </xf>
    <xf numFmtId="0" fontId="36" fillId="6" borderId="0" xfId="0" applyFont="1" applyFill="1" applyBorder="1" applyAlignment="1">
      <alignment wrapText="1"/>
    </xf>
    <xf numFmtId="0" fontId="11" fillId="6" borderId="0" xfId="0" applyFont="1" applyFill="1" applyBorder="1" applyAlignment="1">
      <alignment vertical="center" wrapText="1"/>
    </xf>
    <xf numFmtId="1" fontId="11" fillId="0" borderId="18" xfId="0" applyNumberFormat="1" applyFont="1" applyBorder="1" applyAlignment="1" applyProtection="1">
      <alignment horizontal="right"/>
    </xf>
    <xf numFmtId="0" fontId="10" fillId="0" borderId="18" xfId="0" applyFont="1" applyBorder="1" applyAlignment="1" applyProtection="1">
      <alignment horizontal="right"/>
    </xf>
    <xf numFmtId="0" fontId="11" fillId="0" borderId="18" xfId="0" applyFont="1" applyBorder="1" applyAlignment="1" applyProtection="1">
      <alignment horizontal="right"/>
    </xf>
    <xf numFmtId="3" fontId="11" fillId="0" borderId="18"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0" fontId="11" fillId="0" borderId="18" xfId="0" applyFont="1" applyBorder="1" applyAlignment="1" applyProtection="1">
      <alignment horizontal="right"/>
      <protection locked="0"/>
    </xf>
    <xf numFmtId="0" fontId="11" fillId="0" borderId="18" xfId="0" applyFont="1" applyFill="1" applyBorder="1" applyAlignment="1" applyProtection="1">
      <alignment horizontal="right"/>
      <protection locked="0"/>
    </xf>
    <xf numFmtId="0" fontId="10" fillId="0" borderId="0" xfId="0" applyFont="1" applyBorder="1" applyAlignment="1" applyProtection="1">
      <alignment wrapText="1"/>
    </xf>
    <xf numFmtId="0" fontId="31" fillId="0" borderId="0" xfId="0" applyFont="1" applyAlignment="1">
      <alignment wrapText="1"/>
    </xf>
    <xf numFmtId="0" fontId="10" fillId="0" borderId="0" xfId="0" applyFont="1" applyBorder="1" applyAlignment="1">
      <alignment wrapText="1"/>
    </xf>
    <xf numFmtId="0" fontId="11" fillId="0" borderId="18" xfId="0" applyFont="1" applyBorder="1" applyAlignment="1">
      <alignment wrapText="1"/>
    </xf>
    <xf numFmtId="0" fontId="27" fillId="0" borderId="0" xfId="0" applyFont="1" applyBorder="1" applyAlignment="1">
      <alignment wrapText="1"/>
    </xf>
    <xf numFmtId="0" fontId="8" fillId="0" borderId="0" xfId="0" applyFont="1" applyBorder="1" applyAlignment="1">
      <alignment wrapText="1"/>
    </xf>
    <xf numFmtId="0" fontId="27" fillId="0" borderId="0" xfId="0" applyFont="1" applyFill="1" applyBorder="1" applyAlignment="1">
      <alignment wrapText="1"/>
    </xf>
    <xf numFmtId="0" fontId="27" fillId="0" borderId="0" xfId="0" applyFont="1" applyBorder="1" applyAlignment="1" applyProtection="1">
      <alignment wrapText="1"/>
    </xf>
    <xf numFmtId="0" fontId="10" fillId="0" borderId="0" xfId="0" applyFont="1" applyFill="1" applyBorder="1" applyAlignment="1">
      <alignment wrapText="1"/>
    </xf>
    <xf numFmtId="0" fontId="11" fillId="0" borderId="0" xfId="0" applyFont="1" applyBorder="1" applyAlignment="1" applyProtection="1">
      <alignment wrapText="1"/>
    </xf>
    <xf numFmtId="0" fontId="11" fillId="2" borderId="0" xfId="0" applyFont="1" applyFill="1" applyBorder="1" applyAlignment="1">
      <alignment wrapText="1"/>
    </xf>
    <xf numFmtId="0" fontId="8" fillId="0" borderId="0" xfId="0" applyFont="1" applyBorder="1" applyAlignment="1" applyProtection="1">
      <alignment wrapText="1"/>
    </xf>
    <xf numFmtId="0" fontId="11" fillId="0" borderId="18" xfId="0" applyFont="1" applyBorder="1" applyAlignment="1" applyProtection="1">
      <alignment wrapText="1"/>
    </xf>
    <xf numFmtId="0" fontId="11" fillId="0" borderId="18" xfId="3" applyFont="1" applyFill="1" applyBorder="1" applyAlignment="1">
      <alignment wrapText="1"/>
    </xf>
    <xf numFmtId="0" fontId="10"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27"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27" fillId="7" borderId="0" xfId="0" applyFont="1" applyFill="1" applyBorder="1" applyAlignment="1" applyProtection="1">
      <alignment wrapText="1"/>
      <protection locked="0"/>
    </xf>
    <xf numFmtId="0" fontId="36" fillId="0" borderId="0" xfId="0" applyFont="1" applyBorder="1" applyAlignment="1">
      <alignment wrapText="1"/>
    </xf>
    <xf numFmtId="0" fontId="27" fillId="0" borderId="0" xfId="0" applyFont="1" applyBorder="1" applyAlignment="1">
      <alignment vertical="center" wrapText="1"/>
    </xf>
    <xf numFmtId="0" fontId="37" fillId="0" borderId="0" xfId="0" applyFont="1" applyBorder="1" applyAlignment="1">
      <alignment wrapText="1"/>
    </xf>
    <xf numFmtId="0" fontId="36" fillId="6" borderId="0" xfId="0" applyFont="1" applyFill="1" applyBorder="1" applyAlignment="1">
      <alignment vertical="center" wrapText="1"/>
    </xf>
    <xf numFmtId="0" fontId="17" fillId="0" borderId="0" xfId="0" applyFont="1" applyBorder="1" applyAlignment="1">
      <alignment wrapText="1"/>
    </xf>
    <xf numFmtId="0" fontId="11" fillId="0" borderId="0" xfId="0" applyFont="1" applyFill="1" applyBorder="1" applyAlignment="1">
      <alignment wrapText="1"/>
    </xf>
    <xf numFmtId="49" fontId="10" fillId="0" borderId="0" xfId="0" applyNumberFormat="1" applyFont="1" applyBorder="1" applyAlignment="1">
      <alignment wrapText="1"/>
    </xf>
    <xf numFmtId="0" fontId="10" fillId="0" borderId="0" xfId="0" quotePrefix="1" applyFont="1" applyBorder="1" applyAlignment="1" applyProtection="1">
      <alignment wrapText="1"/>
    </xf>
    <xf numFmtId="0" fontId="8" fillId="2" borderId="0" xfId="0" applyFont="1" applyFill="1" applyBorder="1" applyAlignment="1">
      <alignment wrapText="1"/>
    </xf>
    <xf numFmtId="0" fontId="10" fillId="2" borderId="0" xfId="0" applyFont="1" applyFill="1" applyBorder="1" applyAlignment="1" applyProtection="1">
      <alignment wrapText="1"/>
    </xf>
    <xf numFmtId="0" fontId="11" fillId="0" borderId="0" xfId="0" applyFont="1" applyBorder="1" applyAlignment="1">
      <alignment vertical="center" wrapText="1"/>
    </xf>
    <xf numFmtId="0" fontId="36" fillId="2" borderId="0" xfId="0" applyFont="1" applyFill="1" applyBorder="1" applyAlignment="1">
      <alignment wrapText="1"/>
    </xf>
    <xf numFmtId="0" fontId="27" fillId="2" borderId="0" xfId="0" applyFont="1" applyFill="1" applyBorder="1" applyAlignment="1">
      <alignment wrapText="1"/>
    </xf>
    <xf numFmtId="20" fontId="8" fillId="0" borderId="0" xfId="0" applyNumberFormat="1" applyFont="1" applyBorder="1" applyAlignment="1">
      <alignment wrapText="1"/>
    </xf>
    <xf numFmtId="0" fontId="31" fillId="0" borderId="0" xfId="0" applyFont="1" applyBorder="1" applyAlignment="1">
      <alignment wrapText="1"/>
    </xf>
    <xf numFmtId="0" fontId="11" fillId="0" borderId="18" xfId="0" applyFont="1" applyFill="1" applyBorder="1" applyAlignment="1">
      <alignment wrapText="1"/>
    </xf>
    <xf numFmtId="0" fontId="10" fillId="0" borderId="18" xfId="0" applyFont="1" applyBorder="1" applyAlignment="1" applyProtection="1">
      <alignment wrapText="1"/>
    </xf>
    <xf numFmtId="0" fontId="8" fillId="0" borderId="18" xfId="0" applyFont="1" applyBorder="1" applyAlignment="1">
      <alignment wrapText="1"/>
    </xf>
    <xf numFmtId="0" fontId="11" fillId="0" borderId="18" xfId="0" applyFont="1" applyFill="1" applyBorder="1" applyAlignment="1" applyProtection="1">
      <alignment horizontal="right"/>
    </xf>
    <xf numFmtId="0" fontId="11" fillId="0" borderId="19" xfId="0" applyFont="1" applyBorder="1" applyAlignment="1">
      <alignment wrapText="1"/>
    </xf>
    <xf numFmtId="0" fontId="11" fillId="0" borderId="19" xfId="0" applyFont="1" applyBorder="1" applyAlignment="1" applyProtection="1">
      <alignment horizontal="right"/>
    </xf>
    <xf numFmtId="0" fontId="11" fillId="0" borderId="20" xfId="0" applyFont="1" applyBorder="1" applyAlignment="1">
      <alignment wrapText="1"/>
    </xf>
    <xf numFmtId="0" fontId="11" fillId="0" borderId="20" xfId="0" applyFont="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0" xfId="0" applyFont="1" applyFill="1" applyBorder="1" applyAlignment="1">
      <alignment vertical="center" wrapText="1"/>
    </xf>
    <xf numFmtId="0" fontId="20" fillId="0" borderId="0" xfId="0" applyFont="1" applyBorder="1" applyAlignment="1">
      <alignment horizontal="left" wrapText="1"/>
    </xf>
    <xf numFmtId="0" fontId="11" fillId="0" borderId="0" xfId="0" applyFont="1" applyBorder="1" applyAlignment="1">
      <alignment horizontal="centerContinuous" vertical="center" wrapText="1"/>
    </xf>
    <xf numFmtId="0" fontId="10" fillId="0" borderId="0" xfId="0" applyFont="1" applyBorder="1" applyAlignment="1" applyProtection="1">
      <alignment horizontal="right" wrapText="1"/>
    </xf>
    <xf numFmtId="0" fontId="10" fillId="0" borderId="0" xfId="0" applyFont="1" applyAlignment="1" applyProtection="1">
      <alignment wrapText="1"/>
    </xf>
    <xf numFmtId="0" fontId="11" fillId="0" borderId="18" xfId="0" applyFont="1" applyBorder="1" applyAlignment="1" applyProtection="1">
      <alignment horizontal="right" wrapText="1"/>
    </xf>
    <xf numFmtId="0" fontId="11" fillId="0" borderId="18" xfId="0" applyFont="1" applyBorder="1"/>
    <xf numFmtId="0" fontId="8" fillId="7" borderId="0" xfId="0" applyFont="1" applyFill="1" applyProtection="1"/>
    <xf numFmtId="0" fontId="10" fillId="3" borderId="0" xfId="0" applyFont="1" applyFill="1" applyProtection="1"/>
    <xf numFmtId="164" fontId="10" fillId="7" borderId="0" xfId="5" applyFont="1" applyFill="1" applyBorder="1" applyAlignment="1" applyProtection="1">
      <alignment horizontal="right"/>
    </xf>
    <xf numFmtId="164" fontId="11" fillId="7" borderId="18" xfId="5" applyFont="1" applyFill="1" applyBorder="1" applyAlignment="1" applyProtection="1">
      <alignment horizontal="right"/>
    </xf>
    <xf numFmtId="164" fontId="10" fillId="3" borderId="0" xfId="5" applyFont="1" applyFill="1" applyBorder="1" applyAlignment="1" applyProtection="1">
      <alignment horizontal="right"/>
    </xf>
    <xf numFmtId="164"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4"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20" fillId="0" borderId="0" xfId="0" applyFont="1" applyAlignment="1" applyProtection="1">
      <alignment wrapText="1"/>
    </xf>
    <xf numFmtId="0" fontId="7" fillId="0" borderId="0" xfId="0" applyFont="1" applyBorder="1" applyAlignment="1" applyProtection="1">
      <alignment wrapText="1"/>
    </xf>
    <xf numFmtId="0" fontId="15" fillId="0" borderId="0" xfId="0" applyFont="1" applyBorder="1" applyAlignment="1">
      <alignment wrapText="1"/>
    </xf>
    <xf numFmtId="0" fontId="12" fillId="0" borderId="0" xfId="0" applyFont="1" applyBorder="1" applyAlignment="1" applyProtection="1">
      <alignment horizontal="right" wrapText="1"/>
    </xf>
    <xf numFmtId="0" fontId="12" fillId="0" borderId="0" xfId="3" applyFont="1" applyFill="1" applyBorder="1" applyAlignment="1">
      <alignment wrapText="1"/>
    </xf>
    <xf numFmtId="0" fontId="20" fillId="0" borderId="0" xfId="0" applyFont="1" applyBorder="1" applyAlignment="1" applyProtection="1">
      <alignment wrapText="1"/>
    </xf>
    <xf numFmtId="0" fontId="12" fillId="0" borderId="0" xfId="0" applyFont="1" applyBorder="1" applyAlignment="1" applyProtection="1">
      <alignment wrapText="1"/>
    </xf>
    <xf numFmtId="0" fontId="26" fillId="3" borderId="0" xfId="0" applyFont="1" applyFill="1" applyBorder="1" applyAlignment="1">
      <alignment wrapText="1"/>
    </xf>
    <xf numFmtId="0" fontId="10" fillId="0" borderId="0" xfId="0" quotePrefix="1" applyFont="1" applyBorder="1" applyAlignment="1">
      <alignment wrapText="1"/>
    </xf>
    <xf numFmtId="0" fontId="11" fillId="3" borderId="0" xfId="0" applyFont="1" applyFill="1" applyBorder="1" applyAlignment="1">
      <alignment horizontal="center" vertical="center" wrapText="1"/>
    </xf>
    <xf numFmtId="0" fontId="13" fillId="3" borderId="0" xfId="0" applyFont="1" applyFill="1" applyBorder="1" applyAlignment="1">
      <alignment wrapText="1"/>
    </xf>
    <xf numFmtId="3" fontId="7" fillId="0" borderId="18" xfId="7" applyNumberFormat="1" applyFont="1" applyBorder="1" applyAlignment="1" applyProtection="1">
      <alignment horizontal="right"/>
    </xf>
    <xf numFmtId="0" fontId="10" fillId="0" borderId="0" xfId="0" applyNumberFormat="1" applyFont="1" applyBorder="1" applyAlignment="1" applyProtection="1">
      <alignment horizontal="right"/>
    </xf>
    <xf numFmtId="0" fontId="11" fillId="0" borderId="23" xfId="0" applyFont="1" applyBorder="1" applyAlignment="1">
      <alignment wrapText="1"/>
    </xf>
    <xf numFmtId="0" fontId="9" fillId="0" borderId="0" xfId="0" applyFont="1" applyBorder="1"/>
    <xf numFmtId="0" fontId="11" fillId="0" borderId="30" xfId="0" applyFont="1" applyBorder="1" applyAlignment="1">
      <alignment wrapText="1"/>
    </xf>
    <xf numFmtId="0" fontId="11" fillId="0" borderId="31" xfId="0" applyFont="1" applyBorder="1" applyAlignment="1">
      <alignment wrapText="1"/>
    </xf>
    <xf numFmtId="0" fontId="8" fillId="0" borderId="0" xfId="0" applyFont="1" applyFill="1"/>
    <xf numFmtId="0" fontId="10" fillId="0" borderId="18" xfId="0" applyFont="1" applyBorder="1" applyAlignment="1">
      <alignment wrapText="1"/>
    </xf>
    <xf numFmtId="164" fontId="11" fillId="0" borderId="18" xfId="5" applyFont="1" applyBorder="1" applyAlignment="1" applyProtection="1">
      <alignment horizontal="right"/>
    </xf>
    <xf numFmtId="0" fontId="11" fillId="0" borderId="15" xfId="0" applyFont="1" applyBorder="1"/>
    <xf numFmtId="164" fontId="10" fillId="0" borderId="0" xfId="5" applyFont="1" applyBorder="1" applyAlignment="1" applyProtection="1">
      <alignment horizontal="right"/>
    </xf>
    <xf numFmtId="1" fontId="11" fillId="0" borderId="0" xfId="0" applyNumberFormat="1" applyFont="1" applyBorder="1" applyAlignment="1" applyProtection="1">
      <alignment horizontal="right"/>
    </xf>
    <xf numFmtId="0" fontId="11" fillId="0" borderId="18" xfId="0" applyFont="1" applyBorder="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applyAlignment="1"/>
    <xf numFmtId="0" fontId="8" fillId="0" borderId="1" xfId="0" applyFont="1" applyBorder="1"/>
    <xf numFmtId="0" fontId="8" fillId="0" borderId="4" xfId="0" applyFont="1" applyBorder="1"/>
    <xf numFmtId="0" fontId="8" fillId="0" borderId="0" xfId="0" applyNumberFormat="1" applyFont="1"/>
    <xf numFmtId="0" fontId="8" fillId="0" borderId="5" xfId="0" applyFont="1" applyBorder="1"/>
    <xf numFmtId="0" fontId="8" fillId="2" borderId="0" xfId="0" applyFont="1" applyFill="1"/>
    <xf numFmtId="0" fontId="8" fillId="0" borderId="1" xfId="0" applyFont="1" applyFill="1" applyBorder="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4"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0" xfId="0" applyFont="1" applyFill="1" applyBorder="1"/>
    <xf numFmtId="0" fontId="8" fillId="0" borderId="23" xfId="0" applyFont="1" applyFill="1" applyBorder="1"/>
    <xf numFmtId="0" fontId="8" fillId="0" borderId="12" xfId="0" applyFont="1" applyBorder="1"/>
    <xf numFmtId="0" fontId="8" fillId="0" borderId="6" xfId="0" applyFont="1" applyBorder="1"/>
    <xf numFmtId="0" fontId="8" fillId="0" borderId="10" xfId="0" applyFont="1" applyBorder="1"/>
    <xf numFmtId="0" fontId="8" fillId="0" borderId="0" xfId="0" applyNumberFormat="1" applyFont="1" applyAlignment="1">
      <alignment wrapText="1"/>
    </xf>
    <xf numFmtId="0" fontId="8" fillId="0" borderId="8" xfId="0" applyFont="1" applyBorder="1"/>
    <xf numFmtId="0" fontId="8" fillId="0" borderId="0" xfId="0" applyFont="1" applyBorder="1" applyAlignment="1"/>
    <xf numFmtId="0" fontId="8" fillId="0" borderId="19" xfId="0" applyFont="1" applyBorder="1" applyAlignment="1">
      <alignment wrapText="1"/>
    </xf>
    <xf numFmtId="0" fontId="8" fillId="0" borderId="25" xfId="0" applyFont="1" applyBorder="1" applyAlignment="1">
      <alignment wrapText="1"/>
    </xf>
    <xf numFmtId="0" fontId="8" fillId="0" borderId="26" xfId="0" applyFont="1" applyBorder="1" applyAlignment="1">
      <alignment horizontal="right"/>
    </xf>
    <xf numFmtId="0" fontId="8" fillId="0" borderId="20" xfId="0" applyFont="1" applyBorder="1" applyAlignment="1">
      <alignment wrapText="1"/>
    </xf>
    <xf numFmtId="0" fontId="8" fillId="0" borderId="29" xfId="0" applyFont="1" applyBorder="1" applyAlignment="1">
      <alignment wrapText="1"/>
    </xf>
    <xf numFmtId="0" fontId="8" fillId="0" borderId="0" xfId="0" applyFont="1" applyAlignment="1"/>
    <xf numFmtId="0" fontId="8" fillId="0" borderId="30" xfId="0" applyFont="1" applyBorder="1" applyAlignment="1"/>
    <xf numFmtId="0" fontId="8" fillId="0" borderId="0" xfId="0" applyFont="1" applyAlignment="1">
      <alignment horizontal="center"/>
    </xf>
    <xf numFmtId="0" fontId="8" fillId="0" borderId="0" xfId="0" applyFont="1" applyAlignment="1">
      <alignment horizontal="right"/>
    </xf>
    <xf numFmtId="0" fontId="8" fillId="4" borderId="8" xfId="0" applyFont="1" applyFill="1" applyBorder="1"/>
    <xf numFmtId="4" fontId="8" fillId="0" borderId="8" xfId="7" applyNumberFormat="1" applyFont="1" applyBorder="1"/>
    <xf numFmtId="0" fontId="27" fillId="0" borderId="0" xfId="0" applyFont="1" applyBorder="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0" borderId="8" xfId="0" applyFont="1" applyFill="1" applyBorder="1" applyAlignment="1">
      <alignment horizontal="center" wrapText="1"/>
    </xf>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applyBorder="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3" fillId="0" borderId="0" xfId="0" applyFont="1" applyFill="1" applyBorder="1" applyAlignment="1"/>
    <xf numFmtId="0" fontId="8" fillId="0" borderId="2" xfId="0" applyFont="1" applyFill="1" applyBorder="1"/>
    <xf numFmtId="0" fontId="8" fillId="0" borderId="13" xfId="0" applyFont="1" applyFill="1" applyBorder="1"/>
    <xf numFmtId="0" fontId="8" fillId="3" borderId="0" xfId="0" applyFont="1" applyFill="1" applyBorder="1"/>
    <xf numFmtId="0" fontId="11" fillId="0" borderId="6" xfId="0" applyFont="1" applyBorder="1" applyAlignment="1">
      <alignment horizontal="center"/>
    </xf>
    <xf numFmtId="0" fontId="29" fillId="2" borderId="0" xfId="0" applyFont="1" applyFill="1"/>
    <xf numFmtId="0" fontId="11" fillId="0" borderId="13" xfId="0" applyFont="1" applyBorder="1"/>
    <xf numFmtId="0" fontId="11" fillId="0" borderId="14" xfId="0" applyFont="1" applyBorder="1" applyAlignment="1"/>
    <xf numFmtId="0" fontId="11" fillId="0" borderId="9" xfId="0" applyFont="1" applyBorder="1" applyAlignment="1"/>
    <xf numFmtId="0" fontId="11" fillId="0" borderId="34" xfId="0" applyFont="1" applyBorder="1"/>
    <xf numFmtId="0" fontId="8" fillId="0" borderId="9" xfId="0" applyFont="1" applyBorder="1" applyAlignment="1">
      <alignment horizontal="center"/>
    </xf>
    <xf numFmtId="0" fontId="8" fillId="0" borderId="34" xfId="0" applyFont="1" applyBorder="1" applyAlignment="1">
      <alignment horizontal="center"/>
    </xf>
    <xf numFmtId="0" fontId="11" fillId="0" borderId="12" xfId="0" applyFont="1" applyBorder="1"/>
    <xf numFmtId="0" fontId="11" fillId="0" borderId="11" xfId="0" applyFont="1" applyBorder="1"/>
    <xf numFmtId="0" fontId="8" fillId="0" borderId="14" xfId="0" applyFont="1" applyFill="1" applyBorder="1"/>
    <xf numFmtId="0" fontId="8" fillId="0" borderId="9" xfId="0" applyFont="1" applyFill="1" applyBorder="1"/>
    <xf numFmtId="0" fontId="8" fillId="0" borderId="34" xfId="0" applyFont="1" applyFill="1" applyBorder="1"/>
    <xf numFmtId="0" fontId="8" fillId="0" borderId="6" xfId="0" applyFont="1" applyFill="1" applyBorder="1"/>
    <xf numFmtId="0" fontId="11" fillId="0" borderId="9" xfId="0" applyFont="1" applyFill="1" applyBorder="1"/>
    <xf numFmtId="0" fontId="11" fillId="0" borderId="14"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4"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33" fillId="0" borderId="0" xfId="0" applyFont="1" applyBorder="1"/>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Fill="1" applyBorder="1"/>
    <xf numFmtId="2" fontId="8" fillId="0" borderId="15" xfId="2" applyNumberFormat="1" applyFont="1" applyFill="1" applyBorder="1"/>
    <xf numFmtId="1" fontId="8" fillId="0" borderId="15" xfId="0" applyNumberFormat="1" applyFont="1" applyFill="1" applyBorder="1"/>
    <xf numFmtId="0" fontId="11" fillId="0" borderId="2" xfId="0" applyFont="1" applyBorder="1" applyAlignment="1">
      <alignment horizontal="center"/>
    </xf>
    <xf numFmtId="0" fontId="11" fillId="0" borderId="14" xfId="0" applyFont="1" applyBorder="1" applyAlignment="1">
      <alignment horizontal="centerContinuous"/>
    </xf>
    <xf numFmtId="0" fontId="11" fillId="0" borderId="0" xfId="0" applyFont="1" applyBorder="1" applyAlignment="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7" fillId="0" borderId="0" xfId="0" applyFont="1" applyAlignment="1">
      <alignment horizontal="right"/>
    </xf>
    <xf numFmtId="0" fontId="30" fillId="0" borderId="0" xfId="0" applyFont="1" applyFill="1" applyBorder="1" applyAlignment="1"/>
    <xf numFmtId="0" fontId="11" fillId="2" borderId="6" xfId="0" applyFont="1" applyFill="1" applyBorder="1" applyAlignment="1">
      <alignment horizontal="center"/>
    </xf>
    <xf numFmtId="0" fontId="11" fillId="0" borderId="30" xfId="0" applyFont="1" applyBorder="1"/>
    <xf numFmtId="0" fontId="11" fillId="0" borderId="1" xfId="0" applyFont="1" applyBorder="1" applyAlignment="1"/>
    <xf numFmtId="0" fontId="8" fillId="0" borderId="8" xfId="0" applyFont="1" applyBorder="1" applyAlignment="1">
      <alignment horizontal="center"/>
    </xf>
    <xf numFmtId="49" fontId="8" fillId="0" borderId="8" xfId="0" applyNumberFormat="1" applyFont="1" applyBorder="1" applyAlignment="1">
      <alignment horizontal="center"/>
    </xf>
    <xf numFmtId="0" fontId="23" fillId="2" borderId="0" xfId="0" applyFont="1" applyFill="1" applyBorder="1" applyAlignment="1">
      <alignment horizontal="left"/>
    </xf>
    <xf numFmtId="0" fontId="8" fillId="0" borderId="1" xfId="0" applyFont="1" applyBorder="1" applyAlignment="1">
      <alignment horizontal="left" indent="1"/>
    </xf>
    <xf numFmtId="0" fontId="14" fillId="0" borderId="1" xfId="0" applyFont="1" applyBorder="1"/>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6" xfId="0" applyNumberFormat="1" applyFont="1" applyBorder="1" applyAlignment="1">
      <alignment horizontal="right"/>
    </xf>
    <xf numFmtId="0" fontId="8" fillId="0" borderId="11" xfId="0" applyNumberFormat="1" applyFont="1" applyBorder="1" applyAlignment="1">
      <alignment horizontal="right"/>
    </xf>
    <xf numFmtId="0" fontId="11" fillId="3" borderId="61" xfId="0" applyFont="1" applyFill="1" applyBorder="1" applyAlignment="1">
      <alignment horizontal="center" wrapText="1"/>
    </xf>
    <xf numFmtId="0" fontId="11" fillId="3" borderId="62" xfId="0" applyFont="1" applyFill="1" applyBorder="1" applyAlignment="1">
      <alignment horizontal="center" wrapText="1"/>
    </xf>
    <xf numFmtId="0" fontId="11" fillId="0" borderId="53" xfId="0" applyFont="1" applyBorder="1"/>
    <xf numFmtId="0" fontId="11" fillId="0" borderId="63" xfId="0" applyFont="1" applyBorder="1"/>
    <xf numFmtId="3" fontId="8" fillId="0" borderId="8" xfId="0" applyNumberFormat="1" applyFont="1" applyBorder="1"/>
    <xf numFmtId="167" fontId="8" fillId="0" borderId="8" xfId="0" applyNumberFormat="1" applyFont="1" applyBorder="1"/>
    <xf numFmtId="0" fontId="11" fillId="0" borderId="2" xfId="0" applyFont="1" applyBorder="1" applyAlignment="1"/>
    <xf numFmtId="0" fontId="11" fillId="0" borderId="13" xfId="0" applyFont="1" applyBorder="1" applyAlignment="1"/>
    <xf numFmtId="0" fontId="9" fillId="0" borderId="0" xfId="0" applyNumberFormat="1" applyFont="1" applyFill="1" applyBorder="1" applyAlignment="1" applyProtection="1"/>
    <xf numFmtId="0" fontId="8" fillId="0" borderId="14" xfId="0" applyFont="1" applyBorder="1" applyAlignment="1">
      <alignment horizontal="center"/>
    </xf>
    <xf numFmtId="0" fontId="27" fillId="0" borderId="0" xfId="0" applyFont="1" applyFill="1" applyBorder="1"/>
    <xf numFmtId="0" fontId="11" fillId="0" borderId="23" xfId="0" applyFont="1" applyFill="1" applyBorder="1" applyAlignment="1">
      <alignment wrapText="1"/>
    </xf>
    <xf numFmtId="0" fontId="41" fillId="0" borderId="0" xfId="0" applyFont="1" applyFill="1" applyBorder="1"/>
    <xf numFmtId="3" fontId="8" fillId="0" borderId="0" xfId="0" applyNumberFormat="1" applyFont="1" applyBorder="1" applyAlignment="1" applyProtection="1">
      <alignment horizontal="right"/>
    </xf>
    <xf numFmtId="0" fontId="11"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8" fillId="0" borderId="0" xfId="0" applyFont="1" applyFill="1" applyProtection="1"/>
    <xf numFmtId="0" fontId="47" fillId="0" borderId="0" xfId="0" applyFont="1"/>
    <xf numFmtId="0" fontId="8" fillId="0" borderId="0" xfId="0" applyFont="1" applyFill="1" applyBorder="1" applyAlignment="1">
      <alignment wrapText="1"/>
    </xf>
    <xf numFmtId="0" fontId="8" fillId="0" borderId="0" xfId="0" applyFont="1" applyFill="1" applyBorder="1" applyAlignment="1" applyProtection="1">
      <alignment horizontal="right"/>
    </xf>
    <xf numFmtId="0" fontId="27" fillId="0" borderId="0" xfId="0" applyFont="1" applyFill="1" applyBorder="1" applyAlignment="1" applyProtection="1">
      <alignment wrapText="1"/>
    </xf>
    <xf numFmtId="0" fontId="38" fillId="0" borderId="0"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20" fillId="0" borderId="0" xfId="0" applyFont="1" applyFill="1" applyAlignment="1" applyProtection="1">
      <alignment horizontal="left" wrapText="1"/>
    </xf>
    <xf numFmtId="3" fontId="7" fillId="0" borderId="0" xfId="7" applyNumberFormat="1" applyFont="1" applyFill="1" applyBorder="1" applyAlignment="1" applyProtection="1">
      <alignment horizontal="right"/>
    </xf>
    <xf numFmtId="0" fontId="9" fillId="3" borderId="0" xfId="0" applyFont="1" applyFill="1" applyBorder="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0" fontId="54" fillId="0" borderId="19" xfId="0" applyFont="1" applyFill="1" applyBorder="1" applyAlignment="1" applyProtection="1">
      <alignment horizontal="left" wrapText="1"/>
    </xf>
    <xf numFmtId="0" fontId="54" fillId="0" borderId="0" xfId="0" applyFont="1" applyBorder="1" applyAlignment="1" applyProtection="1">
      <alignment wrapText="1"/>
    </xf>
    <xf numFmtId="0" fontId="54" fillId="0" borderId="0" xfId="0" applyFont="1" applyFill="1" applyBorder="1" applyAlignment="1" applyProtection="1">
      <alignment wrapText="1"/>
    </xf>
    <xf numFmtId="0" fontId="54" fillId="0" borderId="20" xfId="0" applyFont="1" applyBorder="1" applyAlignment="1" applyProtection="1">
      <alignment wrapText="1"/>
    </xf>
    <xf numFmtId="0" fontId="48" fillId="0" borderId="18" xfId="0" applyFont="1" applyFill="1" applyBorder="1" applyAlignment="1">
      <alignment wrapText="1"/>
    </xf>
    <xf numFmtId="3" fontId="11" fillId="4" borderId="23" xfId="7" applyNumberFormat="1" applyFont="1" applyFill="1" applyBorder="1" applyAlignment="1">
      <alignment horizontal="right"/>
    </xf>
    <xf numFmtId="3" fontId="10" fillId="0" borderId="18" xfId="0" applyNumberFormat="1" applyFont="1" applyBorder="1" applyAlignment="1" applyProtection="1">
      <alignment horizontal="right"/>
    </xf>
    <xf numFmtId="3" fontId="8" fillId="0" borderId="18" xfId="0" applyNumberFormat="1" applyFont="1" applyBorder="1" applyAlignment="1" applyProtection="1">
      <alignment horizontal="right"/>
    </xf>
    <xf numFmtId="164" fontId="8" fillId="0" borderId="18" xfId="5" applyFont="1" applyBorder="1" applyAlignment="1" applyProtection="1">
      <alignment horizontal="right"/>
    </xf>
    <xf numFmtId="0" fontId="23" fillId="0" borderId="0" xfId="0" applyFont="1" applyFill="1"/>
    <xf numFmtId="0" fontId="11" fillId="0" borderId="0" xfId="0" applyFont="1" applyFill="1" applyBorder="1" applyAlignment="1"/>
    <xf numFmtId="0" fontId="47" fillId="0" borderId="0" xfId="0" applyFont="1" applyFill="1" applyBorder="1"/>
    <xf numFmtId="0" fontId="8" fillId="0" borderId="0" xfId="0" quotePrefix="1" applyFont="1" applyFill="1" applyBorder="1" applyAlignment="1">
      <alignment wrapText="1"/>
    </xf>
    <xf numFmtId="0" fontId="8" fillId="0" borderId="79" xfId="0" applyFont="1" applyBorder="1"/>
    <xf numFmtId="0" fontId="0" fillId="0" borderId="0" xfId="0" applyFill="1" applyBorder="1" applyAlignment="1"/>
    <xf numFmtId="0" fontId="11" fillId="4" borderId="0" xfId="0" applyFont="1" applyFill="1" applyBorder="1"/>
    <xf numFmtId="0" fontId="9" fillId="4" borderId="0" xfId="0" applyFont="1" applyFill="1" applyBorder="1"/>
    <xf numFmtId="0" fontId="11" fillId="4" borderId="0" xfId="0" applyFont="1" applyFill="1" applyBorder="1" applyAlignment="1"/>
    <xf numFmtId="0" fontId="11" fillId="4" borderId="0" xfId="0" applyFont="1" applyFill="1" applyBorder="1" applyAlignment="1">
      <alignment vertical="top" wrapText="1"/>
    </xf>
    <xf numFmtId="0" fontId="49" fillId="0" borderId="0" xfId="0" applyFont="1" applyFill="1" applyBorder="1" applyAlignment="1">
      <alignment wrapText="1"/>
    </xf>
    <xf numFmtId="0" fontId="61" fillId="0" borderId="0" xfId="0" applyFont="1" applyFill="1" applyBorder="1" applyAlignment="1">
      <alignment wrapText="1"/>
    </xf>
    <xf numFmtId="0" fontId="11" fillId="4" borderId="0" xfId="0" applyFont="1" applyFill="1" applyBorder="1" applyAlignment="1">
      <alignment wrapText="1"/>
    </xf>
    <xf numFmtId="0" fontId="48" fillId="0" borderId="0" xfId="0" applyFont="1" applyBorder="1" applyAlignment="1">
      <alignment wrapText="1"/>
    </xf>
    <xf numFmtId="0" fontId="11" fillId="0" borderId="18" xfId="0" applyFont="1" applyFill="1" applyBorder="1"/>
    <xf numFmtId="0" fontId="8" fillId="0" borderId="0" xfId="0" applyFont="1" applyBorder="1" applyAlignment="1">
      <alignment wrapText="1"/>
    </xf>
    <xf numFmtId="0" fontId="8" fillId="0" borderId="0" xfId="4" applyFont="1" applyBorder="1" applyAlignment="1">
      <alignment wrapText="1"/>
    </xf>
    <xf numFmtId="0" fontId="8" fillId="0" borderId="36" xfId="0" applyFont="1" applyBorder="1" applyAlignment="1"/>
    <xf numFmtId="0" fontId="11" fillId="0" borderId="20" xfId="0" applyFont="1" applyBorder="1" applyAlignment="1">
      <alignment wrapText="1"/>
    </xf>
    <xf numFmtId="0" fontId="11" fillId="0" borderId="5" xfId="0" applyFont="1" applyBorder="1" applyAlignment="1">
      <alignment wrapText="1"/>
    </xf>
    <xf numFmtId="0" fontId="11" fillId="0" borderId="34" xfId="0" applyFont="1" applyBorder="1" applyAlignment="1">
      <alignment wrapText="1"/>
    </xf>
    <xf numFmtId="0" fontId="11" fillId="0" borderId="34" xfId="0" applyFont="1" applyBorder="1" applyAlignment="1">
      <alignment horizontal="center"/>
    </xf>
    <xf numFmtId="0" fontId="8" fillId="0" borderId="35"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6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61" xfId="0" applyFont="1" applyBorder="1" applyAlignment="1">
      <alignment wrapText="1"/>
    </xf>
    <xf numFmtId="0" fontId="11" fillId="0" borderId="62" xfId="0" applyFont="1" applyBorder="1" applyAlignment="1">
      <alignment wrapText="1"/>
    </xf>
    <xf numFmtId="0" fontId="11" fillId="0" borderId="16" xfId="0" applyFont="1" applyBorder="1" applyAlignment="1">
      <alignment wrapText="1"/>
    </xf>
    <xf numFmtId="0" fontId="8" fillId="0" borderId="39" xfId="0" applyFont="1" applyBorder="1" applyAlignment="1"/>
    <xf numFmtId="0" fontId="8" fillId="0" borderId="55" xfId="0" applyFont="1" applyBorder="1" applyAlignment="1">
      <alignment horizontal="right"/>
    </xf>
    <xf numFmtId="0" fontId="11" fillId="0" borderId="36" xfId="0" applyFont="1" applyBorder="1" applyAlignment="1"/>
    <xf numFmtId="0" fontId="11" fillId="0" borderId="38" xfId="0" applyFont="1" applyBorder="1"/>
    <xf numFmtId="0" fontId="11" fillId="0" borderId="82" xfId="0" applyFont="1" applyBorder="1"/>
    <xf numFmtId="0" fontId="11" fillId="0" borderId="83" xfId="0" applyFont="1" applyBorder="1"/>
    <xf numFmtId="164" fontId="11" fillId="4" borderId="59" xfId="5" applyFont="1" applyFill="1" applyBorder="1" applyAlignment="1">
      <alignment horizontal="right"/>
    </xf>
    <xf numFmtId="164" fontId="11" fillId="4" borderId="60" xfId="5" applyFont="1" applyFill="1" applyBorder="1" applyAlignment="1">
      <alignment horizontal="right"/>
    </xf>
    <xf numFmtId="0" fontId="11" fillId="0" borderId="40" xfId="0" applyFont="1" applyBorder="1" applyAlignment="1"/>
    <xf numFmtId="0" fontId="8" fillId="0" borderId="41" xfId="0" applyFont="1" applyBorder="1" applyAlignment="1"/>
    <xf numFmtId="0" fontId="8" fillId="0" borderId="40" xfId="0" applyFont="1" applyBorder="1" applyAlignment="1"/>
    <xf numFmtId="0" fontId="11" fillId="0" borderId="52" xfId="0" applyFont="1" applyBorder="1" applyAlignment="1"/>
    <xf numFmtId="0" fontId="11" fillId="4" borderId="44" xfId="0" applyFont="1" applyFill="1" applyBorder="1"/>
    <xf numFmtId="0" fontId="8" fillId="0" borderId="3" xfId="0" applyFont="1" applyBorder="1" applyAlignment="1"/>
    <xf numFmtId="0" fontId="8" fillId="0" borderId="5" xfId="0" applyFont="1" applyBorder="1" applyAlignment="1">
      <alignment wrapText="1"/>
    </xf>
    <xf numFmtId="0" fontId="8" fillId="0" borderId="84" xfId="0" applyFont="1" applyBorder="1" applyAlignment="1">
      <alignment wrapText="1"/>
    </xf>
    <xf numFmtId="0" fontId="11" fillId="0" borderId="70" xfId="0" applyFont="1" applyBorder="1" applyAlignment="1">
      <alignment wrapText="1"/>
    </xf>
    <xf numFmtId="0" fontId="11" fillId="0" borderId="3" xfId="0" applyFont="1" applyBorder="1" applyAlignment="1"/>
    <xf numFmtId="0" fontId="11" fillId="0" borderId="84" xfId="0" applyFont="1" applyBorder="1" applyAlignment="1">
      <alignment wrapText="1"/>
    </xf>
    <xf numFmtId="3" fontId="8" fillId="4" borderId="44" xfId="7" applyNumberFormat="1" applyFont="1" applyFill="1" applyBorder="1" applyAlignment="1">
      <alignment horizontal="right"/>
    </xf>
    <xf numFmtId="0" fontId="8" fillId="0" borderId="37" xfId="0" applyFont="1" applyBorder="1"/>
    <xf numFmtId="0" fontId="8" fillId="0" borderId="45" xfId="0" applyFont="1" applyBorder="1"/>
    <xf numFmtId="0" fontId="8" fillId="0" borderId="48" xfId="0" applyFont="1" applyBorder="1"/>
    <xf numFmtId="0" fontId="11" fillId="0" borderId="0" xfId="0" applyFont="1" applyBorder="1" applyAlignment="1">
      <alignment wrapText="1"/>
    </xf>
    <xf numFmtId="0" fontId="8" fillId="0" borderId="0" xfId="0" applyFont="1" applyBorder="1" applyAlignment="1">
      <alignment wrapText="1"/>
    </xf>
    <xf numFmtId="0" fontId="11" fillId="0" borderId="0" xfId="0" applyFont="1" applyBorder="1" applyAlignment="1">
      <alignment horizontal="left"/>
    </xf>
    <xf numFmtId="0" fontId="62" fillId="0" borderId="0" xfId="0" applyFont="1" applyBorder="1"/>
    <xf numFmtId="164" fontId="8" fillId="0" borderId="0" xfId="5" applyFont="1" applyBorder="1" applyAlignment="1">
      <alignment wrapText="1"/>
    </xf>
    <xf numFmtId="0" fontId="62" fillId="0" borderId="20" xfId="0" applyFont="1" applyBorder="1"/>
    <xf numFmtId="0" fontId="25" fillId="0" borderId="0" xfId="0" applyFont="1" applyBorder="1" applyAlignment="1" applyProtection="1">
      <alignment horizontal="right"/>
    </xf>
    <xf numFmtId="0" fontId="11" fillId="0" borderId="0" xfId="0" applyFont="1" applyBorder="1" applyAlignment="1">
      <alignment wrapText="1"/>
    </xf>
    <xf numFmtId="0" fontId="8" fillId="0" borderId="0" xfId="0" applyFont="1" applyBorder="1" applyAlignment="1">
      <alignment wrapText="1"/>
    </xf>
    <xf numFmtId="0" fontId="66" fillId="9" borderId="11" xfId="0" applyFont="1" applyFill="1" applyBorder="1"/>
    <xf numFmtId="0" fontId="11" fillId="0" borderId="9" xfId="0" applyFont="1" applyFill="1" applyBorder="1" applyAlignment="1">
      <alignment horizontal="center"/>
    </xf>
    <xf numFmtId="0" fontId="8" fillId="0" borderId="5" xfId="0" applyFont="1" applyFill="1" applyBorder="1"/>
    <xf numFmtId="0" fontId="11" fillId="0" borderId="34" xfId="0" applyFont="1" applyFill="1" applyBorder="1" applyAlignment="1">
      <alignment horizontal="center"/>
    </xf>
    <xf numFmtId="0" fontId="8" fillId="0" borderId="3" xfId="0" applyFont="1" applyFill="1" applyBorder="1"/>
    <xf numFmtId="0" fontId="64" fillId="0" borderId="1" xfId="0" applyFont="1" applyFill="1" applyBorder="1"/>
    <xf numFmtId="0" fontId="64" fillId="0" borderId="3" xfId="0" applyFont="1" applyFill="1" applyBorder="1"/>
    <xf numFmtId="0" fontId="8" fillId="0" borderId="0" xfId="0" applyFont="1" applyBorder="1" applyAlignment="1">
      <alignment wrapText="1"/>
    </xf>
    <xf numFmtId="0" fontId="8" fillId="0" borderId="0" xfId="0" applyFont="1" applyBorder="1" applyAlignment="1">
      <alignment horizontal="right" wrapText="1"/>
    </xf>
    <xf numFmtId="3" fontId="11" fillId="0" borderId="0" xfId="0" applyNumberFormat="1" applyFont="1" applyBorder="1" applyAlignment="1" applyProtection="1">
      <alignment horizontal="right"/>
    </xf>
    <xf numFmtId="0" fontId="11" fillId="0" borderId="0" xfId="0" applyFont="1" applyProtection="1"/>
    <xf numFmtId="0" fontId="27" fillId="0" borderId="0" xfId="0" applyFont="1" applyFill="1" applyBorder="1" applyAlignment="1">
      <alignment wrapText="1"/>
    </xf>
    <xf numFmtId="0" fontId="8" fillId="0" borderId="0" xfId="0" applyFont="1" applyFill="1" applyBorder="1" applyAlignment="1">
      <alignment wrapText="1"/>
    </xf>
    <xf numFmtId="0" fontId="17" fillId="0" borderId="0" xfId="0" applyFont="1" applyBorder="1" applyAlignment="1">
      <alignment wrapText="1"/>
    </xf>
    <xf numFmtId="0" fontId="8" fillId="0" borderId="0" xfId="0" applyFont="1"/>
    <xf numFmtId="0" fontId="8" fillId="0" borderId="0" xfId="0" applyFont="1" applyProtection="1"/>
    <xf numFmtId="0" fontId="8" fillId="0" borderId="0" xfId="0" applyFont="1" applyBorder="1" applyAlignment="1" applyProtection="1">
      <alignment horizontal="right"/>
      <protection locked="0"/>
    </xf>
    <xf numFmtId="0" fontId="8" fillId="0" borderId="0" xfId="0" applyFont="1" applyBorder="1" applyAlignment="1" applyProtection="1">
      <alignment wrapText="1"/>
      <protection locked="0"/>
    </xf>
    <xf numFmtId="0" fontId="8" fillId="0" borderId="0" xfId="0" applyNumberFormat="1" applyFont="1"/>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49" fillId="0" borderId="0" xfId="0" applyFont="1" applyProtection="1">
      <protection locked="0"/>
    </xf>
    <xf numFmtId="0" fontId="8" fillId="0" borderId="0" xfId="0" applyFont="1" applyAlignment="1" applyProtection="1">
      <alignment horizontal="centerContinuous"/>
      <protection locked="0"/>
    </xf>
    <xf numFmtId="0" fontId="16" fillId="0" borderId="0" xfId="0" applyFont="1" applyBorder="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Border="1" applyAlignment="1" applyProtection="1">
      <protection locked="0"/>
    </xf>
    <xf numFmtId="0" fontId="40" fillId="0" borderId="0" xfId="0" applyFont="1" applyBorder="1" applyAlignment="1" applyProtection="1">
      <alignment horizontal="center"/>
      <protection locked="0"/>
    </xf>
    <xf numFmtId="16" fontId="27" fillId="0" borderId="0" xfId="0" quotePrefix="1" applyNumberFormat="1" applyFont="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Border="1" applyAlignment="1" applyProtection="1">
      <alignment horizontal="centerContinuous"/>
      <protection locked="0"/>
    </xf>
    <xf numFmtId="0" fontId="8" fillId="0" borderId="0" xfId="0" applyFont="1" applyBorder="1" applyAlignment="1" applyProtection="1">
      <protection locked="0"/>
    </xf>
    <xf numFmtId="0" fontId="21" fillId="0" borderId="0" xfId="0" applyFont="1" applyAlignment="1" applyProtection="1">
      <alignment horizontal="right"/>
      <protection locked="0"/>
    </xf>
    <xf numFmtId="0" fontId="18" fillId="0" borderId="7" xfId="0" applyFont="1" applyBorder="1" applyProtection="1">
      <protection locked="0"/>
    </xf>
    <xf numFmtId="0" fontId="18" fillId="0" borderId="0" xfId="0" applyFont="1" applyProtection="1">
      <protection locked="0"/>
    </xf>
    <xf numFmtId="0" fontId="39" fillId="0" borderId="0" xfId="0" applyFont="1" applyBorder="1" applyProtection="1">
      <protection locked="0"/>
    </xf>
    <xf numFmtId="0" fontId="8" fillId="0" borderId="0" xfId="0" applyFont="1" applyBorder="1" applyProtection="1">
      <protection locked="0"/>
    </xf>
    <xf numFmtId="0" fontId="21" fillId="0" borderId="0" xfId="0" applyFont="1" applyAlignment="1" applyProtection="1">
      <alignment horizontal="left"/>
      <protection locked="0"/>
    </xf>
    <xf numFmtId="0" fontId="18" fillId="0" borderId="66" xfId="0" applyFont="1" applyBorder="1" applyAlignment="1" applyProtection="1">
      <alignment horizontal="centerContinuous"/>
      <protection locked="0"/>
    </xf>
    <xf numFmtId="0" fontId="21" fillId="0" borderId="0" xfId="0" applyFont="1" applyBorder="1" applyAlignment="1" applyProtection="1">
      <alignment horizontal="right"/>
      <protection locked="0"/>
    </xf>
    <xf numFmtId="0" fontId="18" fillId="0" borderId="0" xfId="0" applyFont="1" applyBorder="1" applyProtection="1">
      <protection locked="0"/>
    </xf>
    <xf numFmtId="0" fontId="18" fillId="0" borderId="0" xfId="0" applyFont="1" applyBorder="1" applyAlignment="1" applyProtection="1">
      <alignment horizontal="centerContinuous"/>
      <protection locked="0"/>
    </xf>
    <xf numFmtId="0" fontId="11" fillId="0" borderId="0" xfId="0" applyFont="1" applyAlignment="1" applyProtection="1">
      <alignment horizontal="right"/>
      <protection locked="0"/>
    </xf>
    <xf numFmtId="0" fontId="31" fillId="0" borderId="0" xfId="0" applyFont="1" applyProtection="1">
      <protection locked="0"/>
    </xf>
    <xf numFmtId="0" fontId="34" fillId="0" borderId="0" xfId="0" applyFont="1" applyProtection="1">
      <protection locked="0"/>
    </xf>
    <xf numFmtId="0" fontId="11" fillId="0" borderId="4" xfId="0" applyFont="1" applyBorder="1" applyAlignment="1" applyProtection="1">
      <alignment horizontal="left" vertical="center"/>
      <protection locked="0"/>
    </xf>
    <xf numFmtId="0" fontId="8" fillId="0" borderId="10" xfId="0" applyFont="1" applyBorder="1" applyAlignment="1" applyProtection="1">
      <alignment wrapText="1"/>
      <protection locked="0"/>
    </xf>
    <xf numFmtId="0" fontId="8" fillId="0" borderId="15" xfId="0" applyFont="1" applyBorder="1" applyAlignment="1" applyProtection="1">
      <alignment wrapText="1"/>
      <protection locked="0"/>
    </xf>
    <xf numFmtId="0" fontId="11" fillId="0" borderId="8" xfId="0" applyFont="1" applyBorder="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0" xfId="0" applyFont="1" applyFill="1" applyProtection="1">
      <protection locked="0"/>
    </xf>
    <xf numFmtId="0" fontId="8" fillId="0" borderId="1" xfId="0" applyFont="1" applyBorder="1" applyAlignment="1" applyProtection="1">
      <protection locked="0"/>
    </xf>
    <xf numFmtId="0" fontId="8" fillId="0" borderId="1" xfId="0" applyFont="1" applyBorder="1" applyProtection="1">
      <protection locked="0"/>
    </xf>
    <xf numFmtId="0" fontId="49" fillId="0" borderId="0" xfId="0" applyFont="1" applyFill="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4"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47" fillId="0" borderId="0" xfId="0" applyFont="1" applyBorder="1" applyProtection="1">
      <protection locked="0"/>
    </xf>
    <xf numFmtId="0" fontId="47"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2" fillId="0" borderId="0" xfId="0" applyFont="1" applyProtection="1">
      <protection locked="0"/>
    </xf>
    <xf numFmtId="0" fontId="14" fillId="0" borderId="0" xfId="0" applyFont="1" applyBorder="1" applyProtection="1">
      <protection locked="0"/>
    </xf>
    <xf numFmtId="0" fontId="27" fillId="0" borderId="0" xfId="0" applyFont="1" applyProtection="1">
      <protection locked="0"/>
    </xf>
    <xf numFmtId="0" fontId="30" fillId="0" borderId="0" xfId="0" applyFont="1" applyProtection="1">
      <protection locked="0"/>
    </xf>
    <xf numFmtId="0" fontId="8"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11" fillId="0" borderId="4" xfId="0" applyFont="1" applyFill="1" applyBorder="1" applyAlignment="1" applyProtection="1">
      <alignment wrapText="1"/>
      <protection locked="0"/>
    </xf>
    <xf numFmtId="0" fontId="8" fillId="0" borderId="10" xfId="0" applyFont="1" applyFill="1" applyBorder="1" applyAlignment="1" applyProtection="1">
      <alignment wrapText="1"/>
      <protection locked="0"/>
    </xf>
    <xf numFmtId="0" fontId="11" fillId="0" borderId="8" xfId="0" applyFont="1" applyFill="1" applyBorder="1" applyAlignment="1" applyProtection="1">
      <alignment horizontal="center" wrapText="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40"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47" fillId="0" borderId="0" xfId="0" applyFont="1" applyFill="1" applyBorder="1" applyProtection="1">
      <protection locked="0"/>
    </xf>
    <xf numFmtId="0" fontId="11" fillId="0" borderId="2" xfId="0" applyFont="1" applyFill="1" applyBorder="1" applyProtection="1">
      <protection locked="0"/>
    </xf>
    <xf numFmtId="0" fontId="8" fillId="0" borderId="13" xfId="0" applyFont="1" applyFill="1" applyBorder="1" applyProtection="1">
      <protection locked="0"/>
    </xf>
    <xf numFmtId="0" fontId="12"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Protection="1">
      <protection locked="0"/>
    </xf>
    <xf numFmtId="0" fontId="12" fillId="0" borderId="41"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12" fillId="3" borderId="26" xfId="0" applyFont="1" applyFill="1" applyBorder="1" applyAlignment="1" applyProtection="1">
      <alignment horizontal="center"/>
      <protection locked="0"/>
    </xf>
    <xf numFmtId="0" fontId="12" fillId="3" borderId="35" xfId="0"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9" fillId="0" borderId="1" xfId="0" applyFont="1" applyBorder="1" applyProtection="1">
      <protection locked="0"/>
    </xf>
    <xf numFmtId="0" fontId="12" fillId="0" borderId="6" xfId="0" applyFont="1" applyFill="1" applyBorder="1" applyAlignment="1" applyProtection="1">
      <alignment horizontal="center"/>
      <protection locked="0"/>
    </xf>
    <xf numFmtId="0" fontId="11" fillId="0" borderId="5" xfId="0" applyFont="1" applyFill="1" applyBorder="1" applyProtection="1">
      <protection locked="0"/>
    </xf>
    <xf numFmtId="0" fontId="12" fillId="0" borderId="69" xfId="0" applyFont="1" applyFill="1" applyBorder="1" applyAlignment="1" applyProtection="1">
      <alignment horizontal="center" vertical="top" wrapText="1"/>
      <protection locked="0"/>
    </xf>
    <xf numFmtId="0" fontId="12" fillId="0" borderId="70" xfId="0" applyFont="1" applyFill="1" applyBorder="1" applyAlignment="1" applyProtection="1">
      <alignment horizontal="center" vertical="top" wrapText="1"/>
      <protection locked="0"/>
    </xf>
    <xf numFmtId="0" fontId="11" fillId="3" borderId="70" xfId="0" applyFont="1" applyFill="1" applyBorder="1" applyAlignment="1" applyProtection="1">
      <alignment horizontal="center" vertical="top" wrapText="1"/>
      <protection locked="0"/>
    </xf>
    <xf numFmtId="0" fontId="11" fillId="3" borderId="71" xfId="0" applyFont="1" applyFill="1" applyBorder="1" applyAlignment="1" applyProtection="1">
      <alignment horizontal="center" vertical="top" wrapText="1"/>
      <protection locked="0"/>
    </xf>
    <xf numFmtId="165" fontId="12" fillId="0" borderId="11" xfId="0" applyNumberFormat="1" applyFont="1" applyFill="1" applyBorder="1" applyAlignment="1" applyProtection="1">
      <alignment horizontal="center" vertical="top" wrapText="1"/>
      <protection locked="0"/>
    </xf>
    <xf numFmtId="165" fontId="12" fillId="0" borderId="0" xfId="0" applyNumberFormat="1"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protection locked="0"/>
    </xf>
    <xf numFmtId="0" fontId="11" fillId="0" borderId="0" xfId="0" applyFont="1" applyBorder="1" applyProtection="1">
      <protection locked="0"/>
    </xf>
    <xf numFmtId="0" fontId="8" fillId="0" borderId="41" xfId="0" applyFont="1" applyBorder="1" applyProtection="1">
      <protection locked="0"/>
    </xf>
    <xf numFmtId="0" fontId="8" fillId="0" borderId="26" xfId="0" applyFont="1" applyBorder="1" applyProtection="1">
      <protection locked="0"/>
    </xf>
    <xf numFmtId="0" fontId="8" fillId="0" borderId="67" xfId="0" applyFont="1" applyBorder="1" applyProtection="1">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35" xfId="0" applyFont="1" applyBorder="1" applyProtection="1">
      <protection locked="0"/>
    </xf>
    <xf numFmtId="0" fontId="9" fillId="0" borderId="1" xfId="0" applyFont="1" applyFill="1" applyBorder="1" applyProtection="1">
      <protection locked="0"/>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8" fillId="0" borderId="6" xfId="0" applyFont="1" applyBorder="1" applyProtection="1">
      <protection locked="0"/>
    </xf>
    <xf numFmtId="0" fontId="8" fillId="0" borderId="0" xfId="0" applyFont="1" applyAlignment="1" applyProtection="1">
      <alignment horizontal="right"/>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3"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165" fontId="11" fillId="0" borderId="34" xfId="0" applyNumberFormat="1"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6" fillId="0" borderId="0" xfId="0" applyFont="1" applyProtection="1">
      <protection locked="0"/>
    </xf>
    <xf numFmtId="0" fontId="23" fillId="0" borderId="0" xfId="0" applyFont="1" applyFill="1" applyBorder="1" applyProtection="1">
      <protection locked="0"/>
    </xf>
    <xf numFmtId="0" fontId="11"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8" fillId="0" borderId="8" xfId="0" applyFont="1" applyBorder="1" applyProtection="1">
      <protection locked="0"/>
    </xf>
    <xf numFmtId="0" fontId="11" fillId="0" borderId="0" xfId="0" applyFont="1" applyProtection="1">
      <protection locked="0"/>
    </xf>
    <xf numFmtId="0" fontId="8" fillId="0" borderId="2" xfId="0" applyFont="1" applyBorder="1" applyProtection="1">
      <protection locked="0"/>
    </xf>
    <xf numFmtId="0" fontId="9" fillId="0" borderId="6" xfId="0" applyFont="1" applyBorder="1" applyAlignment="1" applyProtection="1">
      <alignment horizontal="right"/>
      <protection locked="0"/>
    </xf>
    <xf numFmtId="0" fontId="9" fillId="0" borderId="6" xfId="0" applyFont="1" applyBorder="1" applyAlignment="1" applyProtection="1">
      <alignment horizontal="center"/>
      <protection locked="0"/>
    </xf>
    <xf numFmtId="0" fontId="11" fillId="0" borderId="6" xfId="0" applyFont="1" applyBorder="1" applyAlignment="1" applyProtection="1">
      <alignment horizontal="right"/>
      <protection locked="0"/>
    </xf>
    <xf numFmtId="0" fontId="48" fillId="0" borderId="6" xfId="0" applyFont="1" applyBorder="1" applyAlignment="1" applyProtection="1">
      <alignment horizontal="center"/>
      <protection locked="0"/>
    </xf>
    <xf numFmtId="0" fontId="11" fillId="0" borderId="3" xfId="0" applyFont="1" applyBorder="1" applyProtection="1">
      <protection locked="0"/>
    </xf>
    <xf numFmtId="0" fontId="11" fillId="0" borderId="3" xfId="0" applyFont="1" applyBorder="1" applyAlignment="1" applyProtection="1">
      <alignment horizontal="center"/>
      <protection locked="0"/>
    </xf>
    <xf numFmtId="0" fontId="11" fillId="0" borderId="11" xfId="0" applyFont="1" applyBorder="1" applyAlignment="1" applyProtection="1">
      <alignment horizontal="right"/>
      <protection locked="0"/>
    </xf>
    <xf numFmtId="0" fontId="11" fillId="0" borderId="6" xfId="0" applyFont="1" applyFill="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Alignment="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Border="1" applyProtection="1">
      <protection locked="0"/>
    </xf>
    <xf numFmtId="0" fontId="11" fillId="3" borderId="6" xfId="0" applyFont="1" applyFill="1" applyBorder="1" applyAlignment="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2"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Alignment="1" applyProtection="1">
      <protection locked="0"/>
    </xf>
    <xf numFmtId="0" fontId="11" fillId="0" borderId="12" xfId="0" applyFont="1" applyBorder="1" applyAlignment="1" applyProtection="1">
      <protection locked="0"/>
    </xf>
    <xf numFmtId="0" fontId="8" fillId="0" borderId="9" xfId="0" applyFont="1" applyBorder="1" applyProtection="1">
      <protection locked="0"/>
    </xf>
    <xf numFmtId="0" fontId="11" fillId="0" borderId="9" xfId="0" applyFont="1" applyBorder="1" applyAlignment="1" applyProtection="1">
      <protection locked="0"/>
    </xf>
    <xf numFmtId="0" fontId="11" fillId="0" borderId="6" xfId="0" applyFont="1" applyBorder="1" applyAlignment="1" applyProtection="1">
      <protection locked="0"/>
    </xf>
    <xf numFmtId="0" fontId="8" fillId="0" borderId="34" xfId="0" applyFont="1" applyBorder="1" applyProtection="1">
      <protection locked="0"/>
    </xf>
    <xf numFmtId="0" fontId="11" fillId="0" borderId="9" xfId="0" applyFont="1" applyBorder="1" applyProtection="1">
      <protection locked="0"/>
    </xf>
    <xf numFmtId="0" fontId="11" fillId="0" borderId="34"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9" xfId="0" applyFont="1" applyBorder="1" applyAlignment="1" applyProtection="1">
      <protection locked="0"/>
    </xf>
    <xf numFmtId="0" fontId="8" fillId="0" borderId="34" xfId="0" applyFont="1" applyBorder="1" applyAlignment="1" applyProtection="1">
      <alignment horizontal="center"/>
      <protection locked="0"/>
    </xf>
    <xf numFmtId="0" fontId="8" fillId="0" borderId="34" xfId="0" applyFont="1" applyBorder="1" applyAlignment="1" applyProtection="1">
      <protection locked="0"/>
    </xf>
    <xf numFmtId="0" fontId="11" fillId="0" borderId="0" xfId="0" applyFont="1" applyFill="1" applyBorder="1" applyAlignment="1" applyProtection="1">
      <alignment wrapText="1"/>
      <protection locked="0"/>
    </xf>
    <xf numFmtId="0" fontId="11" fillId="0" borderId="4" xfId="0" applyFont="1" applyFill="1" applyBorder="1" applyAlignment="1" applyProtection="1">
      <protection locked="0"/>
    </xf>
    <xf numFmtId="0" fontId="0" fillId="0" borderId="10" xfId="0" applyBorder="1" applyAlignment="1" applyProtection="1">
      <protection locked="0"/>
    </xf>
    <xf numFmtId="0" fontId="0" fillId="0" borderId="15" xfId="0" applyBorder="1" applyAlignment="1" applyProtection="1">
      <protection locked="0"/>
    </xf>
    <xf numFmtId="0" fontId="30" fillId="0" borderId="0" xfId="0" applyFont="1" applyFill="1" applyBorder="1" applyProtection="1">
      <protection locked="0"/>
    </xf>
    <xf numFmtId="0" fontId="0" fillId="0" borderId="0" xfId="0" applyBorder="1" applyAlignment="1" applyProtection="1">
      <protection locked="0"/>
    </xf>
    <xf numFmtId="0" fontId="11" fillId="0" borderId="0" xfId="0" applyFont="1" applyFill="1" applyBorder="1" applyAlignment="1" applyProtection="1">
      <protection locked="0"/>
    </xf>
    <xf numFmtId="1" fontId="11"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8" xfId="0" applyFont="1" applyFill="1" applyBorder="1" applyProtection="1">
      <protection locked="0"/>
    </xf>
    <xf numFmtId="0" fontId="30" fillId="0" borderId="0" xfId="0" applyFont="1" applyFill="1" applyProtection="1">
      <protection locked="0"/>
    </xf>
    <xf numFmtId="0" fontId="64" fillId="0" borderId="4" xfId="0" applyFont="1" applyFill="1" applyBorder="1" applyAlignment="1" applyProtection="1">
      <protection locked="0"/>
    </xf>
    <xf numFmtId="0" fontId="6" fillId="0" borderId="10" xfId="0" applyFont="1" applyBorder="1" applyAlignment="1" applyProtection="1">
      <protection locked="0"/>
    </xf>
    <xf numFmtId="0" fontId="6" fillId="0" borderId="15" xfId="0" applyFont="1" applyBorder="1" applyAlignment="1" applyProtection="1">
      <protection locked="0"/>
    </xf>
    <xf numFmtId="0" fontId="8" fillId="0" borderId="8" xfId="0" applyFont="1" applyBorder="1" applyAlignment="1" applyProtection="1">
      <protection locked="0"/>
    </xf>
    <xf numFmtId="0" fontId="50" fillId="0" borderId="0" xfId="0" applyFont="1" applyFill="1" applyProtection="1">
      <protection locked="0"/>
    </xf>
    <xf numFmtId="0" fontId="66" fillId="0" borderId="0" xfId="0" applyFont="1" applyFill="1" applyProtection="1">
      <protection locked="0"/>
    </xf>
    <xf numFmtId="0" fontId="55" fillId="0" borderId="0" xfId="0" applyFont="1" applyFill="1" applyProtection="1">
      <protection locked="0"/>
    </xf>
    <xf numFmtId="0" fontId="11" fillId="0" borderId="15" xfId="0" applyFont="1" applyBorder="1" applyProtection="1">
      <protection locked="0"/>
    </xf>
    <xf numFmtId="0" fontId="64" fillId="0" borderId="8" xfId="0" applyFont="1" applyBorder="1" applyAlignment="1" applyProtection="1">
      <alignment horizontal="center" wrapText="1"/>
      <protection locked="0"/>
    </xf>
    <xf numFmtId="0" fontId="8" fillId="4" borderId="15" xfId="0" applyFont="1" applyFill="1" applyBorder="1" applyProtection="1">
      <protection locked="0"/>
    </xf>
    <xf numFmtId="0" fontId="47" fillId="0" borderId="0" xfId="0" applyFont="1" applyFill="1" applyBorder="1" applyAlignment="1" applyProtection="1">
      <alignment horizontal="left" wrapText="1"/>
      <protection locked="0"/>
    </xf>
    <xf numFmtId="0" fontId="56" fillId="0" borderId="0" xfId="0" applyFont="1" applyFill="1" applyProtection="1">
      <protection locked="0"/>
    </xf>
    <xf numFmtId="0" fontId="8" fillId="0" borderId="12"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1" fillId="0" borderId="14" xfId="0" applyFont="1" applyFill="1" applyBorder="1" applyProtection="1">
      <protection locked="0"/>
    </xf>
    <xf numFmtId="0" fontId="11" fillId="0" borderId="9" xfId="0" applyFont="1" applyFill="1" applyBorder="1" applyProtection="1">
      <protection locked="0"/>
    </xf>
    <xf numFmtId="0" fontId="11" fillId="0" borderId="34" xfId="0" applyFont="1" applyFill="1" applyBorder="1" applyProtection="1">
      <protection locked="0"/>
    </xf>
    <xf numFmtId="0" fontId="47" fillId="0" borderId="0" xfId="0" applyFont="1" applyFill="1" applyProtection="1">
      <protection locked="0"/>
    </xf>
    <xf numFmtId="0" fontId="48" fillId="0" borderId="0" xfId="0" applyFont="1" applyProtection="1">
      <protection locked="0"/>
    </xf>
    <xf numFmtId="49" fontId="8" fillId="0" borderId="0" xfId="0" applyNumberFormat="1" applyFont="1" applyFill="1" applyBorder="1" applyProtection="1">
      <protection locked="0"/>
    </xf>
    <xf numFmtId="0" fontId="11" fillId="0" borderId="12" xfId="0" applyFont="1" applyBorder="1" applyProtection="1">
      <protection locked="0"/>
    </xf>
    <xf numFmtId="0" fontId="11" fillId="0" borderId="3" xfId="0" applyFont="1" applyFill="1" applyBorder="1" applyAlignment="1" applyProtection="1">
      <alignment wrapText="1"/>
      <protection locked="0"/>
    </xf>
    <xf numFmtId="0" fontId="11" fillId="0" borderId="11" xfId="0" applyFont="1" applyBorder="1" applyAlignment="1" applyProtection="1">
      <alignment horizontal="center" wrapText="1"/>
      <protection locked="0"/>
    </xf>
    <xf numFmtId="0" fontId="8" fillId="0" borderId="2" xfId="0" applyFont="1" applyFill="1" applyBorder="1" applyProtection="1">
      <protection locked="0"/>
    </xf>
    <xf numFmtId="0" fontId="8" fillId="0" borderId="12" xfId="0" applyFont="1" applyFill="1" applyBorder="1" applyProtection="1">
      <protection locked="0"/>
    </xf>
    <xf numFmtId="0" fontId="8" fillId="0" borderId="6" xfId="0" applyFont="1" applyFill="1" applyBorder="1" applyProtection="1">
      <protection locked="0"/>
    </xf>
    <xf numFmtId="0" fontId="11" fillId="4" borderId="4" xfId="0" applyFont="1" applyFill="1" applyBorder="1" applyAlignment="1" applyProtection="1">
      <alignment wrapText="1"/>
      <protection locked="0"/>
    </xf>
    <xf numFmtId="0" fontId="8" fillId="0" borderId="39" xfId="0" applyFont="1" applyFill="1" applyBorder="1" applyProtection="1">
      <protection locked="0"/>
    </xf>
    <xf numFmtId="0" fontId="8" fillId="0" borderId="79" xfId="0" applyFont="1" applyBorder="1" applyProtection="1">
      <protection locked="0"/>
    </xf>
    <xf numFmtId="0" fontId="8" fillId="0" borderId="78" xfId="0" applyFont="1" applyFill="1" applyBorder="1" applyProtection="1">
      <protection locked="0"/>
    </xf>
    <xf numFmtId="0" fontId="47" fillId="0" borderId="0" xfId="0" applyFont="1" applyFill="1" applyAlignment="1" applyProtection="1">
      <alignment horizontal="left"/>
      <protection locked="0"/>
    </xf>
    <xf numFmtId="0" fontId="47" fillId="0" borderId="0" xfId="0" applyFont="1" applyFill="1" applyAlignment="1" applyProtection="1">
      <alignment horizontal="left" wrapText="1"/>
      <protection locked="0"/>
    </xf>
    <xf numFmtId="0" fontId="30" fillId="0" borderId="0" xfId="0" applyFont="1" applyFill="1" applyAlignment="1" applyProtection="1">
      <alignment horizontal="left"/>
      <protection locked="0"/>
    </xf>
    <xf numFmtId="0" fontId="64" fillId="0" borderId="3" xfId="0" applyFont="1" applyFill="1" applyBorder="1" applyAlignment="1" applyProtection="1">
      <alignment wrapText="1"/>
      <protection locked="0"/>
    </xf>
    <xf numFmtId="0" fontId="11" fillId="0" borderId="14" xfId="0" applyFont="1" applyBorder="1" applyProtection="1">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48" fillId="0" borderId="11"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9" fillId="0" borderId="0" xfId="0" applyFont="1" applyBorder="1" applyProtection="1">
      <protection locked="0"/>
    </xf>
    <xf numFmtId="0" fontId="11" fillId="0" borderId="12" xfId="0" applyFont="1" applyBorder="1" applyAlignment="1" applyProtection="1">
      <alignment horizontal="center" wrapText="1"/>
      <protection locked="0"/>
    </xf>
    <xf numFmtId="0" fontId="24" fillId="0" borderId="0" xfId="0" applyFont="1" applyProtection="1">
      <protection locked="0"/>
    </xf>
    <xf numFmtId="0" fontId="7" fillId="0" borderId="0" xfId="8" applyFont="1" applyBorder="1" applyProtection="1">
      <protection locked="0"/>
    </xf>
    <xf numFmtId="0" fontId="6" fillId="0" borderId="0" xfId="8" applyProtection="1">
      <protection locked="0"/>
    </xf>
    <xf numFmtId="0" fontId="11" fillId="0" borderId="0" xfId="8" applyFont="1" applyBorder="1" applyProtection="1">
      <protection locked="0"/>
    </xf>
    <xf numFmtId="0" fontId="8" fillId="0" borderId="0" xfId="8" applyFont="1" applyBorder="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27" fillId="0" borderId="0" xfId="8" applyFont="1" applyProtection="1">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8" fillId="0" borderId="0" xfId="8" applyFont="1" applyFill="1" applyProtection="1">
      <protection locked="0"/>
    </xf>
    <xf numFmtId="0" fontId="7" fillId="0" borderId="0" xfId="8" applyFont="1" applyFill="1" applyProtection="1">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8" fillId="0" borderId="1" xfId="8" applyFont="1" applyFill="1" applyBorder="1" applyProtection="1">
      <protection locked="0"/>
    </xf>
    <xf numFmtId="0" fontId="7" fillId="0" borderId="6" xfId="8" applyFont="1" applyFill="1" applyBorder="1" applyAlignment="1" applyProtection="1">
      <protection locked="0"/>
    </xf>
    <xf numFmtId="0" fontId="8" fillId="0" borderId="3" xfId="8" applyFont="1" applyFill="1" applyBorder="1" applyProtection="1">
      <protection locked="0"/>
    </xf>
    <xf numFmtId="0" fontId="7" fillId="0" borderId="5" xfId="8" applyFont="1" applyFill="1" applyBorder="1" applyProtection="1">
      <protection locked="0"/>
    </xf>
    <xf numFmtId="0" fontId="7" fillId="0" borderId="0" xfId="8" applyFont="1" applyFill="1" applyBorder="1" applyProtection="1">
      <protection locked="0"/>
    </xf>
    <xf numFmtId="0" fontId="11" fillId="0" borderId="4" xfId="8" applyFont="1" applyFill="1" applyBorder="1" applyProtection="1">
      <protection locked="0"/>
    </xf>
    <xf numFmtId="0" fontId="7" fillId="0" borderId="10" xfId="8" applyFont="1" applyFill="1" applyBorder="1" applyProtection="1">
      <protection locked="0"/>
    </xf>
    <xf numFmtId="0" fontId="12" fillId="4" borderId="8" xfId="8" applyFont="1" applyFill="1" applyBorder="1" applyProtection="1">
      <protection locked="0"/>
    </xf>
    <xf numFmtId="0" fontId="11" fillId="0" borderId="1" xfId="8" applyFont="1" applyFill="1" applyBorder="1" applyProtection="1">
      <protection locked="0"/>
    </xf>
    <xf numFmtId="0" fontId="7" fillId="0" borderId="6" xfId="8" applyFont="1" applyFill="1" applyBorder="1" applyAlignment="1" applyProtection="1">
      <alignment horizontal="center"/>
      <protection locked="0"/>
    </xf>
    <xf numFmtId="0" fontId="7" fillId="0" borderId="6" xfId="8" applyFont="1" applyFill="1" applyBorder="1" applyAlignment="1" applyProtection="1">
      <alignment horizontal="right"/>
      <protection locked="0"/>
    </xf>
    <xf numFmtId="16" fontId="8" fillId="0" borderId="1" xfId="8" applyNumberFormat="1" applyFont="1" applyFill="1" applyBorder="1" applyProtection="1">
      <protection locked="0"/>
    </xf>
    <xf numFmtId="0" fontId="7" fillId="0" borderId="6" xfId="8" applyFont="1" applyFill="1" applyBorder="1" applyProtection="1">
      <protection locked="0"/>
    </xf>
    <xf numFmtId="0" fontId="12" fillId="0" borderId="0" xfId="8" applyFont="1" applyFill="1" applyProtection="1">
      <protection locked="0"/>
    </xf>
    <xf numFmtId="0" fontId="8" fillId="0" borderId="37" xfId="8" applyFont="1" applyBorder="1" applyProtection="1">
      <protection locked="0"/>
    </xf>
    <xf numFmtId="0" fontId="7" fillId="0" borderId="45" xfId="8" applyFont="1" applyBorder="1" applyProtection="1">
      <protection locked="0"/>
    </xf>
    <xf numFmtId="0" fontId="12" fillId="0" borderId="48" xfId="8" applyFont="1" applyFill="1" applyBorder="1" applyAlignment="1" applyProtection="1">
      <protection locked="0"/>
    </xf>
    <xf numFmtId="0" fontId="29" fillId="0" borderId="0" xfId="8" applyFont="1" applyProtection="1">
      <protection locked="0"/>
    </xf>
    <xf numFmtId="0" fontId="7" fillId="0" borderId="5" xfId="8" applyFont="1" applyBorder="1" applyProtection="1">
      <protection locked="0"/>
    </xf>
    <xf numFmtId="0" fontId="12" fillId="0" borderId="11" xfId="8" applyFont="1" applyFill="1" applyBorder="1" applyAlignment="1" applyProtection="1">
      <protection locked="0"/>
    </xf>
    <xf numFmtId="0" fontId="7" fillId="0" borderId="12" xfId="8" applyFont="1" applyFill="1" applyBorder="1" applyAlignment="1" applyProtection="1">
      <alignment horizontal="center"/>
      <protection locked="0"/>
    </xf>
    <xf numFmtId="0" fontId="7" fillId="0" borderId="48" xfId="8" applyFont="1" applyFill="1" applyBorder="1" applyAlignment="1" applyProtection="1">
      <protection locked="0"/>
    </xf>
    <xf numFmtId="0" fontId="7" fillId="0" borderId="11" xfId="8" applyFont="1" applyFill="1" applyBorder="1" applyAlignment="1" applyProtection="1">
      <protection locked="0"/>
    </xf>
    <xf numFmtId="0" fontId="11" fillId="0" borderId="3" xfId="8" applyFont="1" applyFill="1" applyBorder="1" applyProtection="1">
      <protection locked="0"/>
    </xf>
    <xf numFmtId="0" fontId="7" fillId="0" borderId="0" xfId="8" applyFont="1" applyFill="1" applyAlignment="1" applyProtection="1">
      <alignment horizontal="right"/>
      <protection locked="0"/>
    </xf>
    <xf numFmtId="0" fontId="8" fillId="0" borderId="37" xfId="8" applyFont="1" applyFill="1" applyBorder="1" applyProtection="1">
      <protection locked="0"/>
    </xf>
    <xf numFmtId="0" fontId="7" fillId="0" borderId="45" xfId="8" applyFont="1" applyFill="1" applyBorder="1" applyProtection="1">
      <protection locked="0"/>
    </xf>
    <xf numFmtId="0" fontId="7" fillId="0" borderId="8" xfId="8" applyFont="1" applyFill="1" applyBorder="1" applyAlignment="1" applyProtection="1">
      <protection locked="0"/>
    </xf>
    <xf numFmtId="0" fontId="41" fillId="0" borderId="0" xfId="8" applyFont="1" applyFill="1" applyBorder="1" applyProtection="1">
      <protection locked="0"/>
    </xf>
    <xf numFmtId="0" fontId="7" fillId="0" borderId="0" xfId="8" applyFont="1" applyProtection="1">
      <protection locked="0"/>
    </xf>
    <xf numFmtId="0" fontId="69" fillId="3" borderId="0" xfId="8" applyFont="1" applyFill="1" applyBorder="1" applyProtection="1">
      <protection locked="0"/>
    </xf>
    <xf numFmtId="14" fontId="69" fillId="3" borderId="0" xfId="8" applyNumberFormat="1" applyFont="1" applyFill="1" applyBorder="1" applyProtection="1">
      <protection locked="0"/>
    </xf>
    <xf numFmtId="14" fontId="69" fillId="3" borderId="0" xfId="8" applyNumberFormat="1" applyFont="1" applyFill="1" applyBorder="1" applyAlignment="1" applyProtection="1">
      <alignment horizontal="center"/>
      <protection locked="0"/>
    </xf>
    <xf numFmtId="14" fontId="69" fillId="3" borderId="0" xfId="8" applyNumberFormat="1" applyFont="1" applyFill="1" applyBorder="1" applyAlignment="1" applyProtection="1">
      <alignment horizontal="left"/>
      <protection locked="0"/>
    </xf>
    <xf numFmtId="0" fontId="71" fillId="3" borderId="0" xfId="8" applyFont="1" applyFill="1" applyProtection="1">
      <protection locked="0"/>
    </xf>
    <xf numFmtId="0" fontId="71" fillId="0" borderId="0" xfId="8" applyFont="1" applyFill="1" applyBorder="1" applyProtection="1">
      <protection locked="0"/>
    </xf>
    <xf numFmtId="0" fontId="71" fillId="0" borderId="0" xfId="8" applyFont="1" applyFill="1" applyProtection="1">
      <protection locked="0"/>
    </xf>
    <xf numFmtId="164" fontId="11" fillId="4" borderId="8" xfId="5" applyFont="1" applyFill="1" applyBorder="1" applyProtection="1">
      <protection locked="0"/>
    </xf>
    <xf numFmtId="0" fontId="12" fillId="0" borderId="0" xfId="8" applyFont="1" applyFill="1" applyBorder="1" applyProtection="1">
      <protection locked="0"/>
    </xf>
    <xf numFmtId="0" fontId="12" fillId="0" borderId="0" xfId="8" applyFont="1" applyBorder="1" applyProtection="1">
      <protection locked="0"/>
    </xf>
    <xf numFmtId="0" fontId="12" fillId="3" borderId="0" xfId="8" applyFont="1" applyFill="1" applyBorder="1" applyProtection="1">
      <protection locked="0"/>
    </xf>
    <xf numFmtId="14" fontId="12" fillId="3" borderId="0" xfId="8" applyNumberFormat="1" applyFont="1" applyFill="1" applyBorder="1" applyProtection="1">
      <protection locked="0"/>
    </xf>
    <xf numFmtId="14" fontId="12" fillId="3" borderId="0" xfId="8" applyNumberFormat="1" applyFont="1" applyFill="1" applyBorder="1" applyAlignment="1" applyProtection="1">
      <alignment horizontal="center"/>
      <protection locked="0"/>
    </xf>
    <xf numFmtId="14" fontId="12" fillId="3" borderId="0" xfId="8" applyNumberFormat="1" applyFont="1" applyFill="1" applyBorder="1" applyAlignment="1" applyProtection="1">
      <alignment horizontal="left"/>
      <protection locked="0"/>
    </xf>
    <xf numFmtId="0" fontId="7" fillId="3" borderId="0" xfId="8" applyFont="1" applyFill="1" applyProtection="1">
      <protection locked="0"/>
    </xf>
    <xf numFmtId="0" fontId="7" fillId="0" borderId="0" xfId="8" applyFont="1" applyBorder="1" applyAlignment="1" applyProtection="1">
      <alignment wrapText="1"/>
      <protection locked="0"/>
    </xf>
    <xf numFmtId="0" fontId="11" fillId="0" borderId="37" xfId="8" applyFont="1" applyBorder="1" applyProtection="1">
      <protection locked="0"/>
    </xf>
    <xf numFmtId="0" fontId="12" fillId="0" borderId="45" xfId="8" applyFont="1" applyBorder="1" applyProtection="1">
      <protection locked="0"/>
    </xf>
    <xf numFmtId="14" fontId="12" fillId="0" borderId="45" xfId="8" applyNumberFormat="1" applyFont="1" applyBorder="1" applyProtection="1">
      <protection locked="0"/>
    </xf>
    <xf numFmtId="14" fontId="12" fillId="0" borderId="45" xfId="8" applyNumberFormat="1" applyFont="1" applyBorder="1" applyAlignment="1" applyProtection="1">
      <alignment horizontal="center"/>
      <protection locked="0"/>
    </xf>
    <xf numFmtId="1" fontId="12" fillId="0" borderId="37" xfId="8" quotePrefix="1" applyNumberFormat="1" applyFont="1" applyBorder="1" applyAlignment="1" applyProtection="1">
      <alignment horizontal="right"/>
      <protection locked="0"/>
    </xf>
    <xf numFmtId="1" fontId="12" fillId="0" borderId="48" xfId="8" quotePrefix="1" applyNumberFormat="1" applyFont="1" applyBorder="1" applyAlignment="1" applyProtection="1">
      <alignment horizontal="right"/>
      <protection locked="0"/>
    </xf>
    <xf numFmtId="1" fontId="12" fillId="0" borderId="48" xfId="8" quotePrefix="1" applyNumberFormat="1" applyFont="1" applyFill="1" applyBorder="1" applyAlignment="1" applyProtection="1">
      <alignment horizontal="right"/>
      <protection locked="0"/>
    </xf>
    <xf numFmtId="14" fontId="12" fillId="0" borderId="0" xfId="8" applyNumberFormat="1" applyFont="1" applyBorder="1" applyAlignment="1" applyProtection="1">
      <protection locked="0"/>
    </xf>
    <xf numFmtId="0" fontId="8" fillId="0" borderId="36"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6"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1" fontId="7" fillId="0" borderId="21" xfId="8" quotePrefix="1" applyNumberFormat="1" applyFont="1" applyFill="1" applyBorder="1" applyAlignment="1" applyProtection="1">
      <alignment horizontal="right"/>
      <protection locked="0"/>
    </xf>
    <xf numFmtId="0" fontId="11" fillId="0" borderId="36" xfId="8" applyFont="1" applyBorder="1" applyProtection="1">
      <protection locked="0"/>
    </xf>
    <xf numFmtId="1" fontId="12" fillId="0" borderId="36"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12" fillId="0" borderId="21" xfId="8" quotePrefix="1" applyNumberFormat="1" applyFont="1" applyFill="1" applyBorder="1" applyAlignment="1" applyProtection="1">
      <alignment horizontal="right"/>
      <protection locked="0"/>
    </xf>
    <xf numFmtId="1" fontId="7" fillId="0" borderId="21" xfId="8" applyNumberFormat="1" applyFont="1" applyBorder="1" applyAlignment="1" applyProtection="1">
      <alignment horizontal="right"/>
      <protection locked="0"/>
    </xf>
    <xf numFmtId="1" fontId="7" fillId="0" borderId="21" xfId="8" applyNumberFormat="1" applyFont="1" applyFill="1" applyBorder="1" applyAlignment="1" applyProtection="1">
      <alignment horizontal="right"/>
      <protection locked="0"/>
    </xf>
    <xf numFmtId="0" fontId="8" fillId="0" borderId="38" xfId="8" applyFont="1" applyBorder="1" applyProtection="1">
      <protection locked="0"/>
    </xf>
    <xf numFmtId="0" fontId="12" fillId="0" borderId="82" xfId="8" applyFont="1" applyBorder="1" applyProtection="1">
      <protection locked="0"/>
    </xf>
    <xf numFmtId="14" fontId="12" fillId="0" borderId="82" xfId="8" applyNumberFormat="1" applyFont="1" applyBorder="1" applyProtection="1">
      <protection locked="0"/>
    </xf>
    <xf numFmtId="14" fontId="12" fillId="0" borderId="82" xfId="8" applyNumberFormat="1" applyFont="1" applyBorder="1" applyAlignment="1" applyProtection="1">
      <alignment horizontal="center"/>
      <protection locked="0"/>
    </xf>
    <xf numFmtId="1" fontId="7" fillId="0" borderId="39" xfId="8" quotePrefix="1" applyNumberFormat="1" applyFont="1" applyBorder="1" applyAlignment="1" applyProtection="1">
      <alignment horizontal="right"/>
      <protection locked="0"/>
    </xf>
    <xf numFmtId="1" fontId="7" fillId="0" borderId="78" xfId="8" applyNumberFormat="1" applyFont="1" applyBorder="1" applyAlignment="1" applyProtection="1">
      <alignment horizontal="right"/>
      <protection locked="0"/>
    </xf>
    <xf numFmtId="1" fontId="7" fillId="0" borderId="78" xfId="8" applyNumberFormat="1" applyFont="1" applyFill="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4" fontId="12" fillId="0" borderId="0" xfId="8" applyNumberFormat="1" applyFont="1" applyFill="1" applyBorder="1" applyAlignment="1" applyProtection="1">
      <protection locked="0"/>
    </xf>
    <xf numFmtId="1" fontId="7" fillId="0" borderId="8" xfId="8" quotePrefix="1" applyNumberFormat="1" applyFont="1" applyFill="1" applyBorder="1" applyAlignment="1" applyProtection="1">
      <alignment horizontal="right"/>
      <protection locked="0"/>
    </xf>
    <xf numFmtId="1" fontId="7" fillId="0" borderId="3" xfId="8" quotePrefix="1" applyNumberFormat="1" applyFont="1" applyFill="1" applyBorder="1" applyAlignment="1" applyProtection="1">
      <alignment horizontal="right"/>
      <protection locked="0"/>
    </xf>
    <xf numFmtId="1" fontId="7" fillId="0" borderId="11" xfId="8" quotePrefix="1" applyNumberFormat="1" applyFont="1" applyFill="1" applyBorder="1" applyAlignment="1" applyProtection="1">
      <alignment horizontal="right"/>
      <protection locked="0"/>
    </xf>
    <xf numFmtId="0" fontId="30" fillId="0" borderId="0" xfId="8" applyFont="1" applyBorder="1" applyProtection="1">
      <protection locked="0"/>
    </xf>
    <xf numFmtId="0" fontId="11" fillId="0" borderId="0" xfId="8" applyFont="1" applyBorder="1" applyAlignment="1" applyProtection="1">
      <alignment horizontal="right"/>
      <protection locked="0"/>
    </xf>
    <xf numFmtId="0" fontId="12" fillId="0" borderId="0" xfId="8" applyFont="1" applyFill="1" applyBorder="1" applyAlignment="1" applyProtection="1">
      <alignment horizontal="center" wrapText="1"/>
      <protection locked="0"/>
    </xf>
    <xf numFmtId="0" fontId="12" fillId="0" borderId="0" xfId="8" applyFont="1" applyFill="1" applyBorder="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Border="1" applyAlignment="1" applyProtection="1">
      <alignment horizontal="right"/>
      <protection locked="0"/>
    </xf>
    <xf numFmtId="1" fontId="12" fillId="0" borderId="0" xfId="8" quotePrefix="1" applyNumberFormat="1" applyFont="1" applyFill="1" applyBorder="1" applyAlignment="1" applyProtection="1">
      <alignment horizontal="right"/>
      <protection locked="0"/>
    </xf>
    <xf numFmtId="14" fontId="12" fillId="0" borderId="0" xfId="8" applyNumberFormat="1" applyFont="1" applyBorder="1" applyProtection="1">
      <protection locked="0"/>
    </xf>
    <xf numFmtId="14" fontId="12" fillId="0" borderId="0" xfId="8" applyNumberFormat="1" applyFont="1" applyBorder="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Border="1" applyAlignment="1" applyProtection="1">
      <alignment horizontal="right"/>
      <protection locked="0"/>
    </xf>
    <xf numFmtId="1" fontId="7" fillId="0" borderId="0" xfId="8" quotePrefix="1" applyNumberFormat="1" applyFont="1" applyFill="1" applyBorder="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Border="1" applyAlignment="1" applyProtection="1">
      <alignment horizontal="right"/>
      <protection locked="0"/>
    </xf>
    <xf numFmtId="1" fontId="7" fillId="0" borderId="0" xfId="8" applyNumberFormat="1" applyFont="1" applyFill="1" applyBorder="1" applyAlignment="1" applyProtection="1">
      <alignment horizontal="right"/>
      <protection locked="0"/>
    </xf>
    <xf numFmtId="0" fontId="30" fillId="0" borderId="0" xfId="8" applyFont="1" applyFill="1" applyBorder="1" applyProtection="1">
      <protection locked="0"/>
    </xf>
    <xf numFmtId="0" fontId="64" fillId="0" borderId="0" xfId="0" applyFont="1" applyProtection="1">
      <protection locked="0"/>
    </xf>
    <xf numFmtId="0" fontId="11" fillId="0" borderId="34" xfId="0" applyFont="1" applyBorder="1" applyAlignment="1" applyProtection="1">
      <alignment horizontal="center"/>
      <protection locked="0"/>
    </xf>
    <xf numFmtId="0" fontId="11" fillId="0" borderId="15"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3" xfId="0" applyFont="1" applyBorder="1" applyAlignment="1" applyProtection="1">
      <protection locked="0"/>
    </xf>
    <xf numFmtId="0" fontId="11" fillId="0" borderId="5" xfId="0" applyFont="1" applyBorder="1" applyAlignment="1" applyProtection="1">
      <protection locked="0"/>
    </xf>
    <xf numFmtId="1" fontId="11" fillId="0" borderId="8" xfId="0" applyNumberFormat="1" applyFont="1" applyFill="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2" xfId="0" applyNumberFormat="1" applyFont="1" applyFill="1" applyBorder="1" applyProtection="1">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Fill="1" applyBorder="1" applyProtection="1">
      <protection locked="0"/>
    </xf>
    <xf numFmtId="0" fontId="11" fillId="0" borderId="11" xfId="0" applyNumberFormat="1" applyFont="1" applyFill="1" applyBorder="1" applyProtection="1">
      <protection locked="0"/>
    </xf>
    <xf numFmtId="0" fontId="11" fillId="0" borderId="0" xfId="0" applyFont="1" applyBorder="1" applyAlignment="1" applyProtection="1">
      <alignment horizontal="left"/>
      <protection locked="0"/>
    </xf>
    <xf numFmtId="0" fontId="11" fillId="0" borderId="6" xfId="0" applyNumberFormat="1" applyFont="1" applyFill="1" applyBorder="1" applyProtection="1">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30" fillId="0" borderId="0" xfId="0" applyFont="1" applyBorder="1" applyProtection="1">
      <protection locked="0"/>
    </xf>
    <xf numFmtId="1" fontId="11" fillId="0" borderId="0" xfId="0" applyNumberFormat="1" applyFont="1" applyBorder="1" applyProtection="1">
      <protection locked="0"/>
    </xf>
    <xf numFmtId="0" fontId="23" fillId="2" borderId="8" xfId="0" applyFont="1" applyFill="1" applyBorder="1" applyAlignment="1" applyProtection="1">
      <alignment horizontal="left"/>
      <protection locked="0"/>
    </xf>
    <xf numFmtId="0" fontId="11" fillId="3" borderId="12" xfId="0" applyFont="1" applyFill="1" applyBorder="1" applyProtection="1">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12" xfId="0" applyFont="1" applyBorder="1" applyAlignment="1" applyProtection="1">
      <alignment horizontal="center"/>
      <protection locked="0"/>
    </xf>
    <xf numFmtId="0" fontId="8" fillId="0" borderId="6" xfId="0" applyFont="1" applyBorder="1" applyAlignment="1" applyProtection="1">
      <alignment wrapText="1"/>
      <protection locked="0"/>
    </xf>
    <xf numFmtId="0" fontId="8" fillId="0" borderId="11" xfId="0" applyFont="1" applyBorder="1" applyAlignment="1" applyProtection="1">
      <alignment wrapText="1"/>
      <protection locked="0"/>
    </xf>
    <xf numFmtId="0" fontId="30" fillId="0" borderId="0" xfId="0" applyFont="1" applyBorder="1" applyAlignment="1" applyProtection="1">
      <protection locked="0"/>
    </xf>
    <xf numFmtId="0" fontId="11" fillId="0" borderId="0" xfId="0" applyFont="1" applyBorder="1" applyAlignment="1" applyProtection="1">
      <alignment horizontal="right"/>
      <protection locked="0"/>
    </xf>
    <xf numFmtId="2" fontId="23" fillId="2" borderId="0" xfId="0" applyNumberFormat="1" applyFont="1" applyFill="1" applyBorder="1" applyAlignment="1" applyProtection="1">
      <alignment horizontal="left"/>
      <protection locked="0"/>
    </xf>
    <xf numFmtId="0" fontId="11" fillId="0" borderId="13"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27" fillId="0" borderId="1" xfId="0" applyFont="1" applyBorder="1" applyProtection="1">
      <protection locked="0"/>
    </xf>
    <xf numFmtId="0" fontId="30" fillId="0" borderId="2" xfId="0" applyFont="1" applyBorder="1" applyProtection="1">
      <protection locked="0"/>
    </xf>
    <xf numFmtId="0" fontId="8" fillId="0" borderId="13" xfId="0" applyFont="1" applyBorder="1" applyAlignment="1" applyProtection="1">
      <alignment horizontal="center"/>
      <protection locked="0"/>
    </xf>
    <xf numFmtId="0" fontId="11" fillId="0" borderId="0" xfId="0" applyFont="1" applyAlignment="1" applyProtection="1">
      <alignment horizontal="left"/>
      <protection locked="0"/>
    </xf>
    <xf numFmtId="0" fontId="27" fillId="0" borderId="0" xfId="0" applyFont="1" applyAlignment="1" applyProtection="1">
      <alignment horizontal="right"/>
      <protection locked="0"/>
    </xf>
    <xf numFmtId="0" fontId="9" fillId="0" borderId="2" xfId="0" applyFont="1" applyBorder="1" applyProtection="1">
      <protection locked="0"/>
    </xf>
    <xf numFmtId="0" fontId="11" fillId="0" borderId="34" xfId="0" applyFont="1" applyBorder="1" applyAlignment="1" applyProtection="1">
      <alignment horizontal="centerContinuous"/>
      <protection locked="0"/>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8" fillId="5" borderId="4" xfId="0" applyFont="1" applyFill="1" applyBorder="1" applyProtection="1">
      <protection locked="0"/>
    </xf>
    <xf numFmtId="0" fontId="8" fillId="5" borderId="10" xfId="0" applyFont="1" applyFill="1" applyBorder="1" applyProtection="1">
      <protection locked="0"/>
    </xf>
    <xf numFmtId="0" fontId="11" fillId="5" borderId="4" xfId="0" applyFont="1" applyFill="1" applyBorder="1" applyAlignment="1" applyProtection="1">
      <alignment horizontal="left" wrapText="1"/>
      <protection locked="0"/>
    </xf>
    <xf numFmtId="0" fontId="8" fillId="5" borderId="15" xfId="0" applyFont="1" applyFill="1" applyBorder="1" applyProtection="1">
      <protection locked="0"/>
    </xf>
    <xf numFmtId="1" fontId="8" fillId="0" borderId="12" xfId="0" applyNumberFormat="1" applyFont="1" applyBorder="1" applyProtection="1">
      <protection locked="0"/>
    </xf>
    <xf numFmtId="49" fontId="8" fillId="0" borderId="1" xfId="0" applyNumberFormat="1" applyFont="1" applyBorder="1" applyProtection="1">
      <protection locked="0"/>
    </xf>
    <xf numFmtId="1" fontId="8" fillId="0" borderId="6" xfId="0" applyNumberFormat="1" applyFont="1" applyBorder="1" applyProtection="1">
      <protection locked="0"/>
    </xf>
    <xf numFmtId="49" fontId="8" fillId="0" borderId="3" xfId="0" applyNumberFormat="1" applyFont="1" applyBorder="1" applyProtection="1">
      <protection locked="0"/>
    </xf>
    <xf numFmtId="1" fontId="8" fillId="0" borderId="11" xfId="0" applyNumberFormat="1" applyFont="1" applyBorder="1" applyProtection="1">
      <protection locked="0"/>
    </xf>
    <xf numFmtId="166" fontId="8" fillId="0" borderId="0" xfId="0" applyNumberFormat="1" applyFont="1" applyBorder="1" applyProtection="1">
      <protection locked="0"/>
    </xf>
    <xf numFmtId="0" fontId="8" fillId="0" borderId="0" xfId="0" applyFont="1" applyAlignme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61" xfId="0" applyFont="1" applyBorder="1" applyAlignment="1" applyProtection="1">
      <alignment wrapText="1"/>
      <protection locked="0"/>
    </xf>
    <xf numFmtId="0" fontId="11" fillId="0" borderId="62"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1" xfId="0" applyFont="1" applyBorder="1" applyAlignment="1" applyProtection="1">
      <protection locked="0"/>
    </xf>
    <xf numFmtId="0" fontId="11" fillId="0" borderId="0" xfId="0" applyFont="1" applyBorder="1" applyAlignment="1" applyProtection="1">
      <alignment wrapText="1"/>
      <protection locked="0"/>
    </xf>
    <xf numFmtId="0" fontId="11" fillId="0" borderId="27"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2" xfId="0" applyFont="1" applyBorder="1" applyAlignment="1" applyProtection="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3" xfId="0" applyFont="1" applyBorder="1" applyAlignment="1" applyProtection="1">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4"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30" fillId="0" borderId="0" xfId="0" applyFont="1" applyFill="1" applyBorder="1" applyAlignment="1" applyProtection="1">
      <protection locked="0"/>
    </xf>
    <xf numFmtId="0" fontId="11" fillId="0" borderId="10" xfId="0" applyFont="1" applyBorder="1" applyProtection="1">
      <protection locked="0"/>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0" fontId="8" fillId="0" borderId="36" xfId="0" applyFont="1" applyBorder="1" applyProtection="1">
      <protection locked="0"/>
    </xf>
    <xf numFmtId="0" fontId="8" fillId="0" borderId="49" xfId="0" applyFont="1" applyBorder="1" applyProtection="1">
      <protection locked="0"/>
    </xf>
    <xf numFmtId="0" fontId="8" fillId="0" borderId="18" xfId="0" applyFont="1" applyBorder="1" applyProtection="1">
      <protection locked="0"/>
    </xf>
    <xf numFmtId="0" fontId="8" fillId="0" borderId="52" xfId="0" applyFont="1" applyBorder="1" applyProtection="1">
      <protection locked="0"/>
    </xf>
    <xf numFmtId="0" fontId="8" fillId="0" borderId="23" xfId="0" applyFont="1" applyBorder="1" applyProtection="1">
      <protection locked="0"/>
    </xf>
    <xf numFmtId="0" fontId="8" fillId="0" borderId="54" xfId="0" applyFont="1" applyBorder="1" applyProtection="1">
      <protection locked="0"/>
    </xf>
    <xf numFmtId="0" fontId="8" fillId="0" borderId="36" xfId="0" quotePrefix="1" applyFont="1" applyBorder="1" applyProtection="1">
      <protection locked="0"/>
    </xf>
    <xf numFmtId="0" fontId="8" fillId="0" borderId="39" xfId="0" quotePrefix="1" applyFont="1" applyBorder="1" applyProtection="1">
      <protection locked="0"/>
    </xf>
    <xf numFmtId="0" fontId="8" fillId="0" borderId="55" xfId="0"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24" fillId="0" borderId="0" xfId="0" applyFont="1" applyBorder="1" applyProtection="1">
      <protection locked="0"/>
    </xf>
    <xf numFmtId="0" fontId="11" fillId="0" borderId="2" xfId="0" applyFont="1" applyFill="1" applyBorder="1" applyAlignment="1" applyProtection="1">
      <alignment horizontal="centerContinuous" vertical="center" wrapText="1"/>
      <protection locked="0"/>
    </xf>
    <xf numFmtId="0" fontId="11" fillId="0" borderId="12" xfId="0" applyFont="1" applyFill="1" applyBorder="1" applyAlignment="1" applyProtection="1">
      <alignment horizontal="center" wrapText="1"/>
      <protection locked="0"/>
    </xf>
    <xf numFmtId="0" fontId="11" fillId="0" borderId="14"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Fill="1" applyBorder="1" applyAlignment="1" applyProtection="1">
      <alignment horizontal="center" wrapText="1"/>
      <protection locked="0"/>
    </xf>
    <xf numFmtId="0" fontId="11" fillId="0" borderId="47" xfId="0" applyFont="1" applyFill="1" applyBorder="1" applyAlignment="1" applyProtection="1">
      <alignment horizontal="center" wrapText="1"/>
      <protection locked="0"/>
    </xf>
    <xf numFmtId="0" fontId="8" fillId="0" borderId="58" xfId="0" applyFont="1" applyBorder="1" applyProtection="1">
      <protection locked="0"/>
    </xf>
    <xf numFmtId="0" fontId="8" fillId="0" borderId="59"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4" xfId="0" applyFill="1" applyBorder="1" applyAlignment="1" applyProtection="1">
      <alignment vertical="top"/>
      <protection locked="0"/>
    </xf>
    <xf numFmtId="0" fontId="48" fillId="3" borderId="11" xfId="0" applyFont="1" applyFill="1" applyBorder="1" applyAlignment="1" applyProtection="1">
      <alignment horizontal="center"/>
      <protection locked="0"/>
    </xf>
    <xf numFmtId="0" fontId="48" fillId="3" borderId="3" xfId="0" applyFont="1" applyFill="1" applyBorder="1" applyAlignment="1" applyProtection="1">
      <alignment horizontal="center"/>
      <protection locked="0"/>
    </xf>
    <xf numFmtId="0" fontId="8" fillId="0" borderId="80"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0" xfId="0" applyFont="1" applyBorder="1" applyAlignment="1" applyProtection="1">
      <alignment horizontal="center"/>
      <protection locked="0"/>
    </xf>
    <xf numFmtId="0" fontId="23"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Border="1" applyProtection="1">
      <protection locked="0"/>
    </xf>
    <xf numFmtId="0" fontId="9" fillId="0" borderId="0" xfId="0" applyFont="1" applyProtection="1">
      <protection locked="0"/>
    </xf>
    <xf numFmtId="164" fontId="8" fillId="0" borderId="48" xfId="5" applyFont="1" applyBorder="1" applyProtection="1">
      <protection locked="0"/>
    </xf>
    <xf numFmtId="164" fontId="8" fillId="0" borderId="21" xfId="5" applyFont="1" applyBorder="1" applyProtection="1">
      <protection locked="0"/>
    </xf>
    <xf numFmtId="164" fontId="8" fillId="0" borderId="22" xfId="5" applyFont="1" applyBorder="1" applyProtection="1">
      <protection locked="0"/>
    </xf>
    <xf numFmtId="0" fontId="8" fillId="3" borderId="12" xfId="0" applyFont="1" applyFill="1" applyBorder="1" applyProtection="1">
      <protection locked="0"/>
    </xf>
    <xf numFmtId="0" fontId="27" fillId="0" borderId="0" xfId="0" applyFont="1" applyBorder="1" applyAlignment="1" applyProtection="1">
      <alignment horizontal="left"/>
      <protection locked="0"/>
    </xf>
    <xf numFmtId="0" fontId="8" fillId="3" borderId="12" xfId="0"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0" fontId="8" fillId="0" borderId="2" xfId="4" applyFont="1" applyBorder="1" applyAlignment="1" applyProtection="1">
      <alignment wrapText="1"/>
      <protection locked="0"/>
    </xf>
    <xf numFmtId="164" fontId="8" fillId="0" borderId="12" xfId="5" quotePrefix="1" applyFont="1" applyBorder="1" applyAlignment="1" applyProtection="1">
      <alignment horizontal="right"/>
      <protection locked="0"/>
    </xf>
    <xf numFmtId="0" fontId="8" fillId="0" borderId="1" xfId="4" applyFont="1" applyBorder="1" applyAlignment="1" applyProtection="1">
      <alignment wrapText="1"/>
      <protection locked="0"/>
    </xf>
    <xf numFmtId="164" fontId="8" fillId="10" borderId="9" xfId="5" applyFont="1" applyFill="1" applyBorder="1" applyAlignment="1" applyProtection="1">
      <alignment horizontal="right"/>
      <protection locked="0"/>
    </xf>
    <xf numFmtId="0" fontId="8" fillId="0" borderId="3" xfId="4" applyFont="1" applyBorder="1" applyAlignment="1" applyProtection="1">
      <alignment wrapText="1"/>
      <protection locked="0"/>
    </xf>
    <xf numFmtId="164" fontId="8" fillId="0" borderId="11" xfId="5" applyFont="1" applyBorder="1" applyAlignment="1" applyProtection="1">
      <alignment horizontal="right"/>
      <protection locked="0"/>
    </xf>
    <xf numFmtId="164" fontId="8" fillId="0" borderId="11" xfId="5" quotePrefix="1" applyFont="1" applyBorder="1" applyAlignment="1" applyProtection="1">
      <alignment horizontal="right"/>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9" fillId="0" borderId="0" xfId="0" applyFont="1" applyFill="1" applyProtection="1">
      <protection locked="0"/>
    </xf>
    <xf numFmtId="3" fontId="11" fillId="4" borderId="8" xfId="0" applyNumberFormat="1" applyFont="1" applyFill="1" applyBorder="1" applyProtection="1"/>
    <xf numFmtId="3" fontId="11" fillId="4" borderId="11" xfId="0" applyNumberFormat="1" applyFont="1" applyFill="1" applyBorder="1" applyProtection="1"/>
    <xf numFmtId="0" fontId="11" fillId="4" borderId="53" xfId="0" applyFont="1" applyFill="1" applyBorder="1" applyProtection="1"/>
    <xf numFmtId="0" fontId="11" fillId="4" borderId="63" xfId="0" applyFont="1" applyFill="1" applyBorder="1" applyProtection="1"/>
    <xf numFmtId="0" fontId="11" fillId="4" borderId="68" xfId="0" applyFont="1" applyFill="1" applyBorder="1" applyProtection="1"/>
    <xf numFmtId="0" fontId="11" fillId="4" borderId="8" xfId="0" applyFont="1" applyFill="1" applyBorder="1" applyProtection="1"/>
    <xf numFmtId="0" fontId="11" fillId="4" borderId="6" xfId="0" applyFont="1" applyFill="1" applyBorder="1" applyProtection="1"/>
    <xf numFmtId="0" fontId="23" fillId="2" borderId="0" xfId="0" applyFont="1" applyFill="1" applyBorder="1" applyProtection="1"/>
    <xf numFmtId="0" fontId="11" fillId="4" borderId="9" xfId="0" applyFont="1" applyFill="1" applyBorder="1" applyProtection="1"/>
    <xf numFmtId="0" fontId="11" fillId="4" borderId="15" xfId="0" applyFont="1" applyFill="1" applyBorder="1" applyProtection="1"/>
    <xf numFmtId="0" fontId="11" fillId="4" borderId="4" xfId="0" applyFont="1" applyFill="1" applyBorder="1" applyProtection="1"/>
    <xf numFmtId="0" fontId="11" fillId="4" borderId="11" xfId="0" applyFont="1" applyFill="1" applyBorder="1" applyProtection="1"/>
    <xf numFmtId="164" fontId="11" fillId="4" borderId="11" xfId="5" applyFont="1" applyFill="1" applyBorder="1" applyProtection="1"/>
    <xf numFmtId="0" fontId="29" fillId="2" borderId="42" xfId="0" applyFont="1" applyFill="1" applyBorder="1" applyAlignment="1" applyProtection="1">
      <alignment horizontal="center"/>
    </xf>
    <xf numFmtId="0" fontId="23" fillId="2" borderId="43" xfId="0" applyFont="1" applyFill="1" applyBorder="1" applyAlignment="1" applyProtection="1">
      <alignment horizontal="left"/>
    </xf>
    <xf numFmtId="0" fontId="11" fillId="0" borderId="0" xfId="0" applyFont="1" applyAlignment="1" applyProtection="1">
      <alignment horizontal="right"/>
    </xf>
    <xf numFmtId="0" fontId="8" fillId="2" borderId="0" xfId="0" applyFont="1" applyFill="1" applyProtection="1"/>
    <xf numFmtId="0" fontId="11" fillId="4" borderId="48" xfId="0" applyFont="1" applyFill="1" applyBorder="1" applyAlignment="1" applyProtection="1">
      <alignment horizontal="right" vertical="center"/>
    </xf>
    <xf numFmtId="0" fontId="11" fillId="4" borderId="21" xfId="0" applyFont="1" applyFill="1" applyBorder="1" applyAlignment="1" applyProtection="1">
      <alignment horizontal="right"/>
    </xf>
    <xf numFmtId="0" fontId="11" fillId="4" borderId="8" xfId="8" applyFont="1" applyFill="1" applyBorder="1" applyProtection="1"/>
    <xf numFmtId="0" fontId="7" fillId="4" borderId="12" xfId="8" applyFont="1" applyFill="1" applyBorder="1" applyAlignment="1" applyProtection="1"/>
    <xf numFmtId="0" fontId="12" fillId="4" borderId="8" xfId="8" applyFont="1" applyFill="1" applyBorder="1" applyProtection="1"/>
    <xf numFmtId="0" fontId="12" fillId="4" borderId="8" xfId="8" applyFont="1" applyFill="1" applyBorder="1" applyAlignment="1" applyProtection="1"/>
    <xf numFmtId="0" fontId="70" fillId="2" borderId="8" xfId="8" applyFont="1" applyFill="1" applyBorder="1" applyAlignment="1" applyProtection="1">
      <alignment horizontal="right"/>
    </xf>
    <xf numFmtId="1" fontId="12" fillId="4" borderId="4" xfId="8" quotePrefix="1" applyNumberFormat="1" applyFont="1" applyFill="1" applyBorder="1" applyAlignment="1" applyProtection="1">
      <alignment horizontal="right"/>
    </xf>
    <xf numFmtId="1" fontId="12" fillId="4" borderId="8" xfId="8" quotePrefix="1" applyNumberFormat="1" applyFont="1" applyFill="1" applyBorder="1" applyAlignment="1" applyProtection="1">
      <alignment horizontal="right"/>
    </xf>
    <xf numFmtId="168"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applyProtection="1"/>
    <xf numFmtId="1" fontId="11" fillId="4" borderId="8" xfId="0" applyNumberFormat="1" applyFont="1" applyFill="1" applyBorder="1" applyProtection="1"/>
    <xf numFmtId="0" fontId="11" fillId="0" borderId="11" xfId="0" applyFont="1" applyBorder="1" applyAlignment="1" applyProtection="1">
      <alignment horizontal="center"/>
    </xf>
    <xf numFmtId="0" fontId="11" fillId="0" borderId="11" xfId="0" applyFont="1" applyFill="1" applyBorder="1" applyAlignment="1" applyProtection="1">
      <alignment horizontal="center"/>
    </xf>
    <xf numFmtId="1" fontId="11" fillId="4" borderId="12" xfId="0" applyNumberFormat="1" applyFont="1" applyFill="1" applyBorder="1" applyProtection="1"/>
    <xf numFmtId="1" fontId="11" fillId="4" borderId="17" xfId="0" applyNumberFormat="1" applyFont="1" applyFill="1" applyBorder="1" applyProtection="1"/>
    <xf numFmtId="1" fontId="11" fillId="4" borderId="53" xfId="0" applyNumberFormat="1" applyFont="1" applyFill="1" applyBorder="1" applyProtection="1"/>
    <xf numFmtId="1" fontId="11" fillId="4" borderId="63" xfId="0" applyNumberFormat="1" applyFont="1" applyFill="1" applyBorder="1" applyProtection="1"/>
    <xf numFmtId="0" fontId="73"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Alignment="1" applyProtection="1">
      <protection locked="0"/>
    </xf>
    <xf numFmtId="0" fontId="8" fillId="0" borderId="0" xfId="0" applyFont="1"/>
    <xf numFmtId="0" fontId="8" fillId="0" borderId="0" xfId="0" applyNumberFormat="1" applyFont="1"/>
    <xf numFmtId="0" fontId="11" fillId="4" borderId="1" xfId="0" applyFont="1" applyFill="1" applyBorder="1" applyProtection="1"/>
    <xf numFmtId="3" fontId="11" fillId="4" borderId="4" xfId="0" applyNumberFormat="1" applyFont="1" applyFill="1" applyBorder="1" applyProtection="1"/>
    <xf numFmtId="164" fontId="11" fillId="4" borderId="12" xfId="5" quotePrefix="1" applyFont="1" applyFill="1" applyBorder="1" applyAlignment="1" applyProtection="1">
      <alignment horizontal="right"/>
    </xf>
    <xf numFmtId="164" fontId="11" fillId="4" borderId="11" xfId="5" applyFont="1" applyFill="1" applyBorder="1" applyAlignment="1" applyProtection="1">
      <alignment horizontal="right"/>
    </xf>
    <xf numFmtId="164" fontId="11" fillId="4" borderId="46" xfId="5" applyFont="1" applyFill="1" applyBorder="1" applyProtection="1"/>
    <xf numFmtId="164" fontId="11" fillId="4" borderId="64" xfId="5" applyFont="1" applyFill="1" applyBorder="1" applyProtection="1"/>
    <xf numFmtId="164" fontId="11" fillId="4" borderId="65" xfId="5" applyFont="1" applyFill="1" applyBorder="1" applyProtection="1"/>
    <xf numFmtId="0" fontId="8" fillId="4" borderId="8" xfId="0" applyFont="1" applyFill="1" applyBorder="1" applyProtection="1"/>
    <xf numFmtId="0" fontId="8" fillId="4" borderId="4" xfId="0" applyFont="1" applyFill="1" applyBorder="1" applyProtection="1"/>
    <xf numFmtId="0" fontId="66" fillId="4" borderId="81" xfId="0" applyFont="1" applyFill="1" applyBorder="1" applyProtection="1"/>
    <xf numFmtId="0" fontId="8" fillId="4" borderId="44" xfId="0" applyFont="1" applyFill="1" applyBorder="1" applyProtection="1"/>
    <xf numFmtId="0" fontId="8" fillId="4" borderId="60" xfId="0" applyFont="1" applyFill="1" applyBorder="1" applyProtection="1"/>
    <xf numFmtId="0" fontId="11" fillId="4" borderId="34" xfId="0" applyFont="1" applyFill="1" applyBorder="1" applyProtection="1"/>
    <xf numFmtId="164" fontId="11" fillId="4" borderId="8" xfId="5" applyFont="1" applyFill="1" applyBorder="1" applyProtection="1"/>
    <xf numFmtId="168" fontId="11" fillId="4" borderId="15" xfId="5" applyNumberFormat="1" applyFont="1" applyFill="1" applyBorder="1" applyProtection="1"/>
    <xf numFmtId="168" fontId="11" fillId="4" borderId="8" xfId="5" applyNumberFormat="1" applyFont="1" applyFill="1" applyBorder="1" applyProtection="1"/>
    <xf numFmtId="0" fontId="11" fillId="3" borderId="8" xfId="0" applyFont="1" applyFill="1" applyBorder="1" applyAlignment="1" applyProtection="1">
      <alignment wrapText="1"/>
      <protection locked="0"/>
    </xf>
    <xf numFmtId="0" fontId="8" fillId="0" borderId="0" xfId="0" applyFont="1" applyAlignment="1" applyProtection="1">
      <alignment horizontal="center" vertical="center"/>
      <protection locked="0"/>
    </xf>
    <xf numFmtId="0" fontId="11" fillId="4" borderId="50" xfId="0" applyFont="1" applyFill="1" applyBorder="1" applyProtection="1"/>
    <xf numFmtId="0" fontId="8" fillId="4" borderId="12" xfId="0" applyFont="1" applyFill="1" applyBorder="1" applyAlignment="1" applyProtection="1"/>
    <xf numFmtId="0" fontId="8" fillId="4" borderId="6" xfId="0" applyFont="1" applyFill="1" applyBorder="1" applyProtection="1"/>
    <xf numFmtId="0" fontId="8" fillId="4" borderId="11" xfId="0" applyFont="1" applyFill="1" applyBorder="1" applyProtection="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8" fillId="4" borderId="6" xfId="0" applyFont="1" applyFill="1" applyBorder="1" applyAlignment="1" applyProtection="1">
      <alignment horizontal="right"/>
    </xf>
    <xf numFmtId="0" fontId="8" fillId="0" borderId="48" xfId="0" applyFont="1" applyBorder="1" applyAlignment="1" applyProtection="1">
      <alignment horizontal="center"/>
    </xf>
    <xf numFmtId="168" fontId="8" fillId="4" borderId="8" xfId="5" applyNumberFormat="1" applyFont="1" applyFill="1" applyBorder="1" applyProtection="1"/>
    <xf numFmtId="0" fontId="8" fillId="0" borderId="12" xfId="0" applyFont="1" applyBorder="1" applyAlignment="1" applyProtection="1">
      <alignment horizontal="center"/>
    </xf>
    <xf numFmtId="0" fontId="0" fillId="0" borderId="0" xfId="0" applyFill="1"/>
    <xf numFmtId="0" fontId="11" fillId="0" borderId="0" xfId="0" applyFont="1" applyFill="1" applyBorder="1" applyAlignment="1" applyProtection="1">
      <alignment horizontal="right"/>
    </xf>
    <xf numFmtId="0" fontId="23" fillId="0" borderId="0" xfId="0" applyFont="1" applyFill="1" applyBorder="1" applyAlignment="1" applyProtection="1">
      <alignment wrapText="1"/>
    </xf>
    <xf numFmtId="1" fontId="8" fillId="0" borderId="0" xfId="0" applyNumberFormat="1" applyFont="1" applyFill="1" applyBorder="1" applyAlignment="1" applyProtection="1">
      <alignment horizontal="right"/>
    </xf>
    <xf numFmtId="0" fontId="6" fillId="0" borderId="0" xfId="0" applyFont="1" applyFill="1"/>
    <xf numFmtId="1" fontId="11" fillId="0" borderId="18" xfId="0" applyNumberFormat="1" applyFont="1" applyFill="1" applyBorder="1" applyAlignment="1" applyProtection="1">
      <alignment horizontal="right"/>
    </xf>
    <xf numFmtId="0" fontId="65" fillId="0" borderId="0" xfId="0" applyFont="1" applyFill="1" applyBorder="1" applyProtection="1"/>
    <xf numFmtId="0" fontId="11" fillId="0" borderId="0" xfId="0" applyFont="1" applyFill="1" applyBorder="1" applyAlignment="1">
      <alignment vertical="center" wrapText="1"/>
    </xf>
    <xf numFmtId="3" fontId="8"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2" fillId="3" borderId="0" xfId="8" applyFont="1" applyFill="1" applyBorder="1" applyAlignment="1" applyProtection="1">
      <alignment vertical="center"/>
      <protection locked="0"/>
    </xf>
    <xf numFmtId="1" fontId="8" fillId="0" borderId="0" xfId="0" applyNumberFormat="1" applyFont="1" applyBorder="1"/>
    <xf numFmtId="1" fontId="11" fillId="0" borderId="0" xfId="0" applyNumberFormat="1" applyFont="1" applyBorder="1"/>
    <xf numFmtId="1" fontId="8" fillId="0" borderId="0" xfId="0" applyNumberFormat="1" applyFont="1" applyBorder="1" applyAlignment="1">
      <alignment horizontal="right"/>
    </xf>
    <xf numFmtId="0" fontId="74" fillId="0" borderId="0" xfId="8" applyFont="1" applyFill="1" applyProtection="1">
      <protection locked="0"/>
    </xf>
    <xf numFmtId="0" fontId="75" fillId="0" borderId="0" xfId="0" applyFont="1" applyAlignment="1">
      <alignment vertical="center"/>
    </xf>
    <xf numFmtId="0" fontId="8" fillId="0" borderId="0" xfId="0" applyFont="1" applyFill="1" applyBorder="1" applyAlignment="1" applyProtection="1">
      <alignment horizontal="right"/>
      <protection locked="0"/>
    </xf>
    <xf numFmtId="0" fontId="6" fillId="0" borderId="0" xfId="8" applyFont="1" applyProtection="1">
      <protection locked="0"/>
    </xf>
    <xf numFmtId="0" fontId="8" fillId="0" borderId="0" xfId="8" applyFont="1" applyBorder="1" applyAlignment="1" applyProtection="1">
      <alignment horizontal="right"/>
      <protection locked="0"/>
    </xf>
    <xf numFmtId="0" fontId="8" fillId="0" borderId="6" xfId="0" applyFont="1" applyBorder="1" applyProtection="1">
      <protection locked="0"/>
    </xf>
    <xf numFmtId="0" fontId="8" fillId="0" borderId="12" xfId="0" applyFont="1" applyBorder="1" applyProtection="1">
      <protection locked="0"/>
    </xf>
    <xf numFmtId="0" fontId="8" fillId="0" borderId="6"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1" fontId="8" fillId="0" borderId="6" xfId="0" applyNumberFormat="1" applyFont="1" applyBorder="1" applyAlignment="1" applyProtection="1">
      <alignment horizontal="center"/>
      <protection locked="0"/>
    </xf>
    <xf numFmtId="0" fontId="8" fillId="0" borderId="1" xfId="0" applyFont="1" applyBorder="1" applyProtection="1">
      <protection locked="0"/>
    </xf>
    <xf numFmtId="0" fontId="8" fillId="0" borderId="0" xfId="0" applyFont="1" applyBorder="1" applyProtection="1">
      <protection locked="0"/>
    </xf>
    <xf numFmtId="0" fontId="8" fillId="0" borderId="1" xfId="0" applyFont="1" applyBorder="1" applyProtection="1">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0" fontId="8" fillId="0" borderId="0" xfId="0" applyFont="1" applyProtection="1">
      <protection locked="0"/>
    </xf>
    <xf numFmtId="0" fontId="8" fillId="0" borderId="0" xfId="0" applyFont="1" applyProtection="1">
      <protection locked="0"/>
    </xf>
    <xf numFmtId="0" fontId="0" fillId="0" borderId="0" xfId="0"/>
    <xf numFmtId="0" fontId="8" fillId="0" borderId="0" xfId="0" applyFont="1" applyBorder="1" applyProtection="1">
      <protection locked="0"/>
    </xf>
    <xf numFmtId="0" fontId="8" fillId="0" borderId="1" xfId="0" applyFont="1" applyBorder="1" applyProtection="1">
      <protection locked="0"/>
    </xf>
    <xf numFmtId="0" fontId="8" fillId="0" borderId="5" xfId="0" applyFont="1" applyBorder="1" applyProtection="1">
      <protection locked="0"/>
    </xf>
    <xf numFmtId="0" fontId="11" fillId="0" borderId="0" xfId="0" applyFont="1" applyFill="1" applyProtection="1">
      <protection locked="0"/>
    </xf>
    <xf numFmtId="0" fontId="8" fillId="0" borderId="3"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1" fontId="8" fillId="0" borderId="11" xfId="0" applyNumberFormat="1" applyFont="1" applyBorder="1" applyAlignment="1" applyProtection="1">
      <alignment horizontal="center"/>
      <protection locked="0"/>
    </xf>
    <xf numFmtId="0" fontId="8" fillId="0" borderId="11" xfId="0" applyFont="1" applyFill="1" applyBorder="1" applyProtection="1">
      <protection locked="0"/>
    </xf>
    <xf numFmtId="0" fontId="11" fillId="4" borderId="8" xfId="0" applyFont="1" applyFill="1" applyBorder="1" applyProtection="1"/>
    <xf numFmtId="0" fontId="8" fillId="0" borderId="0" xfId="8" applyFont="1" applyProtection="1">
      <protection locked="0"/>
    </xf>
    <xf numFmtId="0" fontId="6" fillId="0" borderId="0" xfId="8"/>
    <xf numFmtId="0" fontId="8" fillId="0" borderId="0" xfId="8" applyFont="1" applyProtection="1">
      <protection locked="0"/>
    </xf>
    <xf numFmtId="1" fontId="8" fillId="0" borderId="12" xfId="8" applyNumberFormat="1" applyFont="1" applyBorder="1" applyProtection="1">
      <protection locked="0"/>
    </xf>
    <xf numFmtId="1" fontId="8" fillId="0" borderId="6" xfId="8" applyNumberFormat="1" applyFont="1" applyBorder="1" applyProtection="1">
      <protection locked="0"/>
    </xf>
    <xf numFmtId="1" fontId="8" fillId="0" borderId="6" xfId="8" applyNumberFormat="1" applyFont="1" applyBorder="1" applyAlignment="1" applyProtection="1">
      <alignment horizontal="right"/>
      <protection locked="0"/>
    </xf>
    <xf numFmtId="1" fontId="8" fillId="0" borderId="11" xfId="8" applyNumberFormat="1" applyFont="1" applyBorder="1" applyProtection="1">
      <protection locked="0"/>
    </xf>
    <xf numFmtId="0" fontId="8" fillId="0" borderId="9" xfId="8" applyFont="1" applyFill="1" applyBorder="1" applyProtection="1">
      <protection locked="0"/>
    </xf>
    <xf numFmtId="0" fontId="8" fillId="8" borderId="6" xfId="8" applyFont="1" applyFill="1" applyBorder="1" applyProtection="1">
      <protection locked="0"/>
    </xf>
    <xf numFmtId="0" fontId="8" fillId="8" borderId="11" xfId="8" applyFont="1" applyFill="1" applyBorder="1" applyProtection="1">
      <protection locked="0"/>
    </xf>
    <xf numFmtId="0" fontId="8" fillId="0" borderId="34" xfId="8" applyFont="1" applyFill="1" applyBorder="1" applyProtection="1">
      <protection locked="0"/>
    </xf>
    <xf numFmtId="0" fontId="8" fillId="0" borderId="6" xfId="8" applyFont="1" applyFill="1" applyBorder="1" applyProtection="1">
      <protection locked="0"/>
    </xf>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8" fillId="0" borderId="11" xfId="8" applyFont="1" applyFill="1" applyBorder="1" applyProtection="1">
      <protection locked="0"/>
    </xf>
    <xf numFmtId="0" fontId="8" fillId="0" borderId="0" xfId="8" applyFont="1" applyFill="1" applyProtection="1">
      <protection locked="0"/>
    </xf>
    <xf numFmtId="0" fontId="8" fillId="0" borderId="49" xfId="8" applyFont="1" applyBorder="1" applyProtection="1">
      <protection locked="0"/>
    </xf>
    <xf numFmtId="0" fontId="8" fillId="0" borderId="33" xfId="8" applyFont="1" applyBorder="1" applyProtection="1">
      <protection locked="0"/>
    </xf>
    <xf numFmtId="0" fontId="8" fillId="0" borderId="32" xfId="8" applyFont="1" applyBorder="1" applyProtection="1">
      <protection locked="0"/>
    </xf>
    <xf numFmtId="0" fontId="8" fillId="0" borderId="51" xfId="8" applyFont="1" applyBorder="1" applyProtection="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protection locked="0"/>
    </xf>
    <xf numFmtId="0" fontId="8" fillId="0" borderId="0" xfId="0" applyFont="1" applyFill="1" applyAlignment="1">
      <alignment wrapText="1"/>
    </xf>
    <xf numFmtId="0" fontId="8" fillId="0" borderId="0" xfId="8" applyFont="1" applyFill="1" applyBorder="1" applyProtection="1">
      <protection locked="0"/>
    </xf>
    <xf numFmtId="0" fontId="76" fillId="0" borderId="0" xfId="0" applyFont="1" applyFill="1" applyAlignment="1" applyProtection="1">
      <alignment vertical="center"/>
      <protection locked="0"/>
    </xf>
    <xf numFmtId="0" fontId="8" fillId="0" borderId="0" xfId="6"/>
    <xf numFmtId="168" fontId="10" fillId="0" borderId="0" xfId="5" applyNumberFormat="1" applyFont="1" applyBorder="1" applyAlignment="1" applyProtection="1">
      <alignment horizontal="right"/>
    </xf>
    <xf numFmtId="164" fontId="8" fillId="0" borderId="0" xfId="5" applyFont="1" applyFill="1" applyBorder="1" applyAlignment="1" applyProtection="1">
      <alignment horizontal="right"/>
    </xf>
    <xf numFmtId="0" fontId="77" fillId="0" borderId="0" xfId="0" applyFont="1" applyProtection="1">
      <protection locked="0"/>
    </xf>
    <xf numFmtId="0" fontId="78"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8" xfId="0" applyFont="1" applyBorder="1" applyAlignment="1" applyProtection="1">
      <protection locked="0"/>
    </xf>
    <xf numFmtId="0" fontId="8" fillId="0" borderId="59" xfId="0" applyFont="1" applyBorder="1"/>
    <xf numFmtId="0" fontId="8" fillId="0" borderId="85" xfId="0" applyFont="1" applyBorder="1"/>
    <xf numFmtId="0" fontId="11" fillId="11" borderId="14" xfId="0" applyFont="1" applyFill="1" applyBorder="1" applyAlignment="1">
      <alignment vertical="center"/>
    </xf>
    <xf numFmtId="0" fontId="8" fillId="0" borderId="56" xfId="0" applyFont="1" applyBorder="1" applyAlignment="1" applyProtection="1">
      <protection locked="0"/>
    </xf>
    <xf numFmtId="0" fontId="8" fillId="0" borderId="57" xfId="0" applyFont="1" applyBorder="1"/>
    <xf numFmtId="0" fontId="8" fillId="0" borderId="86" xfId="0" applyFont="1" applyBorder="1"/>
    <xf numFmtId="0" fontId="11" fillId="0" borderId="0" xfId="0" applyFont="1" applyBorder="1" applyAlignment="1">
      <alignment horizontal="right" vertical="center"/>
    </xf>
    <xf numFmtId="1" fontId="7" fillId="0" borderId="4" xfId="8" applyNumberFormat="1" applyFont="1" applyFill="1" applyBorder="1" applyAlignment="1" applyProtection="1">
      <alignment horizontal="right"/>
      <protection locked="0"/>
    </xf>
    <xf numFmtId="0" fontId="11" fillId="0" borderId="5" xfId="0" applyFont="1" applyBorder="1" applyAlignment="1">
      <alignment wrapText="1"/>
    </xf>
    <xf numFmtId="0" fontId="8" fillId="0" borderId="0" xfId="0" applyFont="1" applyBorder="1" applyAlignment="1">
      <alignment wrapText="1"/>
    </xf>
    <xf numFmtId="169" fontId="11" fillId="4" borderId="6" xfId="7" quotePrefix="1" applyNumberFormat="1" applyFont="1" applyFill="1" applyBorder="1" applyAlignment="1" applyProtection="1">
      <alignment horizontal="right"/>
    </xf>
    <xf numFmtId="0" fontId="0" fillId="0" borderId="6" xfId="0" applyBorder="1" applyProtection="1">
      <protection locked="0"/>
    </xf>
    <xf numFmtId="0" fontId="8" fillId="0" borderId="2" xfId="0" applyFont="1" applyBorder="1" applyAlignment="1"/>
    <xf numFmtId="0" fontId="8" fillId="0" borderId="13" xfId="0" applyFont="1" applyBorder="1" applyAlignment="1">
      <alignment wrapText="1"/>
    </xf>
    <xf numFmtId="0" fontId="11" fillId="0" borderId="41" xfId="0" applyFont="1" applyBorder="1" applyAlignment="1"/>
    <xf numFmtId="0" fontId="11" fillId="0" borderId="26" xfId="0" applyFont="1" applyBorder="1" applyAlignment="1">
      <alignment wrapText="1"/>
    </xf>
    <xf numFmtId="0" fontId="11" fillId="0" borderId="35" xfId="0" applyFont="1" applyBorder="1" applyAlignment="1">
      <alignment wrapText="1"/>
    </xf>
    <xf numFmtId="0" fontId="8" fillId="0" borderId="87" xfId="0" applyFont="1" applyBorder="1" applyAlignment="1"/>
    <xf numFmtId="0" fontId="8" fillId="0" borderId="67" xfId="0" applyFont="1" applyBorder="1" applyAlignment="1">
      <alignment wrapText="1"/>
    </xf>
    <xf numFmtId="0" fontId="8" fillId="0" borderId="11" xfId="0" applyFont="1" applyBorder="1" applyAlignment="1">
      <alignment horizontal="right"/>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11" fillId="4" borderId="6" xfId="0" applyFont="1" applyFill="1" applyBorder="1"/>
    <xf numFmtId="0" fontId="8" fillId="0" borderId="0"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0" fillId="0" borderId="0" xfId="0"/>
    <xf numFmtId="0" fontId="7" fillId="0" borderId="0" xfId="0" applyFont="1"/>
    <xf numFmtId="0" fontId="7" fillId="0" borderId="0" xfId="0" applyFont="1" applyBorder="1"/>
    <xf numFmtId="0" fontId="8" fillId="0" borderId="13" xfId="0" applyFont="1" applyBorder="1"/>
    <xf numFmtId="0" fontId="8" fillId="0" borderId="0" xfId="0" applyFont="1" applyBorder="1"/>
    <xf numFmtId="0" fontId="8" fillId="0" borderId="5" xfId="0" applyFont="1" applyBorder="1"/>
    <xf numFmtId="0" fontId="8" fillId="0" borderId="0" xfId="0" applyFont="1"/>
    <xf numFmtId="0" fontId="8" fillId="0" borderId="10" xfId="0" applyFont="1" applyBorder="1"/>
    <xf numFmtId="0" fontId="12" fillId="0" borderId="0" xfId="0" applyFont="1"/>
    <xf numFmtId="0" fontId="7" fillId="0" borderId="3" xfId="0" applyFont="1" applyBorder="1"/>
    <xf numFmtId="0" fontId="7" fillId="0" borderId="8" xfId="0" applyFont="1" applyBorder="1"/>
    <xf numFmtId="0" fontId="11" fillId="0" borderId="0" xfId="0" applyFont="1"/>
    <xf numFmtId="0" fontId="7" fillId="0" borderId="13" xfId="0" applyFont="1" applyBorder="1"/>
    <xf numFmtId="0" fontId="8" fillId="0" borderId="2"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12" fillId="0" borderId="0"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1" xfId="0" applyFont="1" applyBorder="1"/>
    <xf numFmtId="0" fontId="8" fillId="0" borderId="1" xfId="0" applyFont="1" applyBorder="1"/>
    <xf numFmtId="0" fontId="11" fillId="0" borderId="5" xfId="0" applyFont="1" applyBorder="1"/>
    <xf numFmtId="0" fontId="8" fillId="0" borderId="3" xfId="0" applyFont="1" applyBorder="1"/>
    <xf numFmtId="0" fontId="8" fillId="0" borderId="8" xfId="0" applyFont="1" applyBorder="1"/>
    <xf numFmtId="0" fontId="8" fillId="0" borderId="0" xfId="0" applyFont="1" applyFill="1"/>
    <xf numFmtId="0" fontId="11" fillId="0" borderId="5" xfId="0" applyFont="1" applyBorder="1" applyAlignment="1">
      <alignment horizontal="left"/>
    </xf>
    <xf numFmtId="0" fontId="8" fillId="0" borderId="3" xfId="0" applyFont="1" applyBorder="1" applyAlignment="1">
      <alignment horizontal="left"/>
    </xf>
    <xf numFmtId="0" fontId="7" fillId="0" borderId="0" xfId="0" applyNumberFormat="1" applyFont="1"/>
    <xf numFmtId="0" fontId="7" fillId="0" borderId="0" xfId="0" applyNumberFormat="1" applyFont="1" applyBorder="1"/>
    <xf numFmtId="0" fontId="7" fillId="0" borderId="2" xfId="0" applyNumberFormat="1" applyFont="1" applyBorder="1"/>
    <xf numFmtId="0" fontId="7" fillId="0" borderId="13" xfId="0" applyNumberFormat="1" applyFont="1" applyBorder="1"/>
    <xf numFmtId="0" fontId="41" fillId="0" borderId="0" xfId="0" applyFont="1"/>
    <xf numFmtId="0" fontId="41" fillId="0" borderId="0" xfId="0" applyFont="1" applyBorder="1"/>
    <xf numFmtId="0" fontId="41" fillId="0" borderId="0" xfId="0" applyFont="1" applyFill="1" applyBorder="1"/>
    <xf numFmtId="0" fontId="30" fillId="0" borderId="0" xfId="0" applyFont="1"/>
    <xf numFmtId="0" fontId="11" fillId="0" borderId="0" xfId="0" applyFont="1" applyBorder="1" applyAlignment="1">
      <alignment horizontal="left"/>
    </xf>
    <xf numFmtId="0" fontId="8" fillId="0" borderId="1" xfId="0" applyFont="1" applyBorder="1" applyAlignment="1">
      <alignment horizontal="left"/>
    </xf>
    <xf numFmtId="0" fontId="12" fillId="0" borderId="12" xfId="0" applyNumberFormat="1" applyFont="1" applyFill="1" applyBorder="1"/>
    <xf numFmtId="0" fontId="12" fillId="0" borderId="6" xfId="0" applyNumberFormat="1" applyFont="1" applyFill="1" applyBorder="1"/>
    <xf numFmtId="0" fontId="11" fillId="0" borderId="13" xfId="0" applyFont="1" applyBorder="1" applyAlignment="1">
      <alignment horizontal="left"/>
    </xf>
    <xf numFmtId="0" fontId="12" fillId="0" borderId="11" xfId="0" applyFont="1" applyFill="1" applyBorder="1"/>
    <xf numFmtId="0" fontId="12" fillId="3" borderId="5" xfId="0" applyFont="1" applyFill="1" applyBorder="1"/>
    <xf numFmtId="0" fontId="7" fillId="3" borderId="5"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0" xfId="0" applyFont="1" applyBorder="1"/>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applyBorder="1"/>
    <xf numFmtId="0" fontId="7" fillId="3" borderId="0" xfId="0" applyFont="1" applyFill="1" applyBorder="1"/>
    <xf numFmtId="0" fontId="8" fillId="3" borderId="3" xfId="0" applyFont="1" applyFill="1" applyBorder="1"/>
    <xf numFmtId="0" fontId="12" fillId="3" borderId="13" xfId="0" applyFont="1" applyFill="1" applyBorder="1" applyAlignment="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30" fillId="0" borderId="0" xfId="0" applyFont="1" applyFill="1" applyBorder="1"/>
    <xf numFmtId="0" fontId="84" fillId="2" borderId="8" xfId="0" applyFont="1" applyFill="1" applyBorder="1"/>
    <xf numFmtId="0" fontId="21" fillId="2" borderId="0" xfId="0" applyFont="1" applyFill="1" applyAlignment="1">
      <alignment horizontal="right"/>
    </xf>
    <xf numFmtId="0" fontId="8" fillId="0" borderId="0" xfId="0" applyFont="1" applyFill="1" applyBorder="1"/>
    <xf numFmtId="0" fontId="11" fillId="3" borderId="4" xfId="0" applyFont="1" applyFill="1" applyBorder="1" applyAlignment="1">
      <alignment vertical="center"/>
    </xf>
    <xf numFmtId="0" fontId="11" fillId="3" borderId="10" xfId="0" applyFont="1" applyFill="1" applyBorder="1" applyAlignment="1">
      <alignment vertical="center"/>
    </xf>
    <xf numFmtId="167" fontId="8" fillId="0" borderId="0" xfId="0" applyNumberFormat="1" applyFont="1" applyBorder="1"/>
    <xf numFmtId="0" fontId="8" fillId="0" borderId="0" xfId="0" applyFont="1" applyBorder="1" applyAlignment="1">
      <alignment wrapText="1"/>
    </xf>
    <xf numFmtId="16" fontId="8" fillId="0" borderId="0" xfId="0" applyNumberFormat="1" applyFont="1" applyAlignme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4"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11" borderId="15" xfId="0" applyFont="1" applyFill="1" applyBorder="1" applyAlignment="1">
      <alignment horizontal="right" vertical="center"/>
    </xf>
    <xf numFmtId="0" fontId="86" fillId="0" borderId="0" xfId="0" applyFont="1" applyAlignment="1">
      <alignment vertical="center"/>
    </xf>
    <xf numFmtId="0" fontId="8" fillId="0" borderId="9" xfId="0" applyFont="1" applyBorder="1" applyAlignment="1">
      <alignment horizontal="right"/>
    </xf>
    <xf numFmtId="0" fontId="11" fillId="0" borderId="0" xfId="0" applyFont="1" applyBorder="1" applyAlignment="1">
      <alignment vertical="center"/>
    </xf>
    <xf numFmtId="0" fontId="11" fillId="0" borderId="15" xfId="0" applyFont="1" applyFill="1" applyBorder="1" applyAlignment="1">
      <alignment horizontal="right" vertical="center"/>
    </xf>
    <xf numFmtId="0" fontId="11" fillId="0" borderId="18" xfId="0" quotePrefix="1" applyFont="1" applyFill="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88"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69" fillId="0" borderId="4" xfId="0" applyFont="1" applyBorder="1" applyAlignment="1">
      <alignment vertical="top" wrapText="1"/>
    </xf>
    <xf numFmtId="0" fontId="87" fillId="0" borderId="3" xfId="0" applyFont="1" applyBorder="1"/>
    <xf numFmtId="1" fontId="10" fillId="0" borderId="0" xfId="0" applyNumberFormat="1" applyFont="1" applyProtection="1"/>
    <xf numFmtId="0" fontId="65" fillId="0" borderId="0" xfId="0" applyFont="1" applyProtection="1">
      <protection locked="0"/>
    </xf>
    <xf numFmtId="0" fontId="77" fillId="3" borderId="12" xfId="0" applyFont="1" applyFill="1" applyBorder="1" applyProtection="1">
      <protection locked="0"/>
    </xf>
    <xf numFmtId="0" fontId="77" fillId="3" borderId="2" xfId="0" applyFont="1" applyFill="1" applyBorder="1" applyAlignment="1" applyProtection="1">
      <alignment horizontal="center"/>
      <protection locked="0"/>
    </xf>
    <xf numFmtId="0" fontId="77" fillId="3" borderId="1" xfId="0" applyFont="1" applyFill="1" applyBorder="1" applyAlignment="1" applyProtection="1">
      <alignment horizontal="center"/>
      <protection locked="0"/>
    </xf>
    <xf numFmtId="0" fontId="77" fillId="3" borderId="3" xfId="0" applyFont="1" applyFill="1" applyBorder="1" applyAlignment="1" applyProtection="1">
      <alignment horizontal="center"/>
      <protection locked="0"/>
    </xf>
    <xf numFmtId="0" fontId="8" fillId="0" borderId="38" xfId="0" applyFont="1" applyBorder="1" applyProtection="1">
      <protection locked="0"/>
    </xf>
    <xf numFmtId="0" fontId="8" fillId="0" borderId="52" xfId="8" applyFont="1" applyBorder="1" applyProtection="1">
      <protection locked="0"/>
    </xf>
    <xf numFmtId="0" fontId="8" fillId="0" borderId="23" xfId="8" applyFont="1" applyBorder="1" applyProtection="1">
      <protection locked="0"/>
    </xf>
    <xf numFmtId="0" fontId="8" fillId="0" borderId="30" xfId="8" applyFont="1" applyBorder="1" applyProtection="1">
      <protection locked="0"/>
    </xf>
    <xf numFmtId="0" fontId="11" fillId="4" borderId="21" xfId="0" applyFont="1" applyFill="1" applyBorder="1" applyProtection="1"/>
    <xf numFmtId="0" fontId="7" fillId="2" borderId="8" xfId="8" applyFont="1" applyFill="1" applyBorder="1" applyProtection="1"/>
    <xf numFmtId="1" fontId="11" fillId="0" borderId="8" xfId="8" applyNumberFormat="1" applyFont="1" applyFill="1" applyBorder="1" applyProtection="1">
      <protection locked="0"/>
    </xf>
    <xf numFmtId="0" fontId="8" fillId="0" borderId="0" xfId="0" applyFont="1" applyBorder="1" applyAlignment="1">
      <alignment wrapText="1"/>
    </xf>
    <xf numFmtId="0" fontId="8" fillId="0" borderId="0" xfId="0" applyFont="1" applyBorder="1" applyAlignment="1">
      <alignment wrapText="1"/>
    </xf>
    <xf numFmtId="0" fontId="11" fillId="3" borderId="0" xfId="0" applyFont="1" applyFill="1" applyBorder="1" applyAlignment="1">
      <alignment vertical="center" wrapText="1"/>
    </xf>
    <xf numFmtId="0" fontId="90" fillId="2" borderId="0" xfId="0" applyFont="1" applyFill="1" applyBorder="1" applyAlignment="1">
      <alignment wrapText="1"/>
    </xf>
    <xf numFmtId="0" fontId="91" fillId="2" borderId="8" xfId="8" applyFont="1" applyFill="1" applyBorder="1" applyProtection="1"/>
    <xf numFmtId="0" fontId="8" fillId="0" borderId="0" xfId="4" applyFont="1" applyFill="1" applyBorder="1" applyAlignment="1" applyProtection="1">
      <protection locked="0"/>
    </xf>
    <xf numFmtId="0" fontId="8" fillId="0" borderId="50" xfId="0" applyFont="1" applyBorder="1" applyProtection="1">
      <protection locked="0"/>
    </xf>
    <xf numFmtId="0" fontId="8" fillId="0" borderId="4" xfId="0" quotePrefix="1" applyFont="1" applyBorder="1" applyProtection="1">
      <protection locked="0"/>
    </xf>
    <xf numFmtId="0" fontId="92" fillId="0" borderId="0" xfId="0" applyFont="1" applyAlignment="1">
      <alignment vertical="center"/>
    </xf>
    <xf numFmtId="0" fontId="92" fillId="0" borderId="0" xfId="0" applyFont="1"/>
    <xf numFmtId="0" fontId="11"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1"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1" fillId="3" borderId="4"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10" fillId="0" borderId="82" xfId="0" applyFont="1" applyBorder="1" applyAlignment="1" applyProtection="1">
      <alignment horizontal="right"/>
    </xf>
    <xf numFmtId="164" fontId="8" fillId="0" borderId="12" xfId="5" quotePrefix="1" applyFont="1" applyFill="1" applyBorder="1" applyAlignment="1" applyProtection="1">
      <alignment horizontal="right"/>
    </xf>
    <xf numFmtId="0" fontId="8" fillId="0" borderId="0" xfId="0" applyFont="1" applyBorder="1" applyAlignment="1">
      <alignment wrapText="1"/>
    </xf>
    <xf numFmtId="14" fontId="11" fillId="0" borderId="34"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Fill="1" applyBorder="1"/>
    <xf numFmtId="0" fontId="65" fillId="0" borderId="0" xfId="0" applyFont="1" applyAlignment="1" applyProtection="1">
      <alignment wrapText="1"/>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11" fillId="0" borderId="12" xfId="0" applyFont="1" applyFill="1" applyBorder="1" applyAlignment="1" applyProtection="1">
      <alignment horizontal="center" wrapText="1"/>
      <protection locked="0"/>
    </xf>
    <xf numFmtId="0" fontId="8" fillId="0" borderId="1" xfId="0" applyFont="1" applyBorder="1" applyAlignment="1" applyProtection="1">
      <alignment wrapText="1"/>
      <protection locked="0"/>
    </xf>
    <xf numFmtId="0" fontId="14"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8" fontId="8" fillId="4" borderId="6" xfId="5" applyNumberFormat="1" applyFont="1" applyFill="1" applyBorder="1" applyProtection="1"/>
    <xf numFmtId="0" fontId="8" fillId="0" borderId="72" xfId="0" applyFont="1" applyBorder="1" applyProtection="1">
      <protection locked="0"/>
    </xf>
    <xf numFmtId="0" fontId="8" fillId="0" borderId="73" xfId="0" applyFont="1" applyBorder="1" applyProtection="1">
      <protection locked="0"/>
    </xf>
    <xf numFmtId="3" fontId="8" fillId="0" borderId="74" xfId="0" applyNumberFormat="1" applyFont="1" applyBorder="1" applyProtection="1">
      <protection locked="0"/>
    </xf>
    <xf numFmtId="3" fontId="8" fillId="0" borderId="50" xfId="0" applyNumberFormat="1" applyFont="1" applyBorder="1" applyProtection="1">
      <protection locked="0"/>
    </xf>
    <xf numFmtId="0" fontId="9" fillId="0" borderId="1" xfId="0" applyFont="1" applyBorder="1" applyAlignment="1" applyProtection="1">
      <alignment wrapText="1"/>
      <protection locked="0"/>
    </xf>
    <xf numFmtId="0" fontId="8" fillId="0" borderId="75" xfId="0" applyFont="1" applyBorder="1" applyProtection="1">
      <protection locked="0"/>
    </xf>
    <xf numFmtId="0" fontId="8" fillId="0" borderId="76" xfId="0" applyFont="1" applyBorder="1" applyProtection="1">
      <protection locked="0"/>
    </xf>
    <xf numFmtId="3" fontId="8" fillId="0" borderId="77" xfId="0" applyNumberFormat="1" applyFont="1" applyBorder="1" applyProtection="1">
      <protection locked="0"/>
    </xf>
    <xf numFmtId="168" fontId="8" fillId="4" borderId="11" xfId="5" applyNumberFormat="1" applyFont="1" applyFill="1" applyBorder="1" applyProtection="1"/>
    <xf numFmtId="0" fontId="8" fillId="0" borderId="3" xfId="810" applyFont="1" applyFill="1" applyBorder="1"/>
    <xf numFmtId="0" fontId="8" fillId="0" borderId="0" xfId="810" applyFont="1" applyFill="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3" fontId="8" fillId="0" borderId="38" xfId="0" applyNumberFormat="1" applyFont="1" applyBorder="1" applyProtection="1">
      <protection locked="0"/>
    </xf>
    <xf numFmtId="3" fontId="8" fillId="0" borderId="22" xfId="0" applyNumberFormat="1" applyFont="1" applyBorder="1" applyProtection="1">
      <protection locked="0"/>
    </xf>
    <xf numFmtId="0" fontId="8" fillId="0" borderId="0" xfId="0" applyFont="1" applyBorder="1" applyAlignment="1" applyProtection="1">
      <alignment horizontal="left" wrapText="1"/>
      <protection locked="0"/>
    </xf>
    <xf numFmtId="0" fontId="8" fillId="0" borderId="0" xfId="810" applyFont="1" applyFill="1" applyBorder="1"/>
    <xf numFmtId="0" fontId="12" fillId="0" borderId="12" xfId="0" applyFont="1" applyFill="1" applyBorder="1"/>
    <xf numFmtId="3" fontId="89" fillId="0" borderId="20" xfId="28" applyNumberFormat="1" applyFont="1" applyBorder="1" applyAlignment="1">
      <alignment horizontal="right"/>
    </xf>
    <xf numFmtId="0" fontId="8" fillId="0" borderId="12" xfId="8" applyFont="1" applyFill="1" applyBorder="1" applyProtection="1">
      <protection locked="0"/>
    </xf>
    <xf numFmtId="0" fontId="8" fillId="0" borderId="14" xfId="8" applyFont="1" applyFill="1" applyBorder="1" applyProtection="1">
      <protection locked="0"/>
    </xf>
    <xf numFmtId="0" fontId="47" fillId="0" borderId="0" xfId="0" applyFont="1" applyAlignment="1" applyProtection="1">
      <alignment horizontal="left" wrapText="1"/>
      <protection locked="0"/>
    </xf>
    <xf numFmtId="0" fontId="93" fillId="0" borderId="0" xfId="0" applyFont="1" applyBorder="1"/>
    <xf numFmtId="0" fontId="8" fillId="0" borderId="0" xfId="0" applyFont="1" applyBorder="1" applyAlignment="1">
      <alignment wrapText="1"/>
    </xf>
    <xf numFmtId="0" fontId="94" fillId="0" borderId="0" xfId="0" applyFont="1" applyProtection="1">
      <protection locked="0"/>
    </xf>
    <xf numFmtId="0" fontId="11" fillId="0" borderId="5" xfId="0" applyFont="1" applyBorder="1" applyAlignment="1">
      <alignment wrapText="1"/>
    </xf>
    <xf numFmtId="0" fontId="11" fillId="0" borderId="84" xfId="0" applyFont="1" applyBorder="1" applyAlignment="1">
      <alignment wrapText="1"/>
    </xf>
    <xf numFmtId="0" fontId="8" fillId="0" borderId="0" xfId="0" applyFont="1" applyBorder="1" applyAlignment="1">
      <alignment wrapText="1"/>
    </xf>
    <xf numFmtId="0" fontId="8" fillId="0" borderId="5" xfId="0" applyFont="1" applyBorder="1" applyAlignment="1" applyProtection="1">
      <protection locked="0"/>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0" xfId="0" applyFont="1" applyBorder="1" applyAlignment="1">
      <alignment wrapText="1"/>
    </xf>
    <xf numFmtId="0" fontId="11" fillId="0" borderId="0" xfId="0" applyFont="1" applyFill="1" applyBorder="1" applyProtection="1"/>
    <xf numFmtId="0" fontId="8" fillId="0" borderId="6" xfId="0" applyFont="1" applyFill="1" applyBorder="1" applyProtection="1"/>
    <xf numFmtId="0" fontId="7" fillId="2" borderId="0" xfId="8" applyFont="1" applyFill="1" applyBorder="1" applyProtection="1"/>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5"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8" fillId="0" borderId="1" xfId="0" applyFont="1" applyFill="1" applyBorder="1" applyProtection="1"/>
    <xf numFmtId="0" fontId="8" fillId="0" borderId="3" xfId="0" applyFont="1" applyFill="1" applyBorder="1" applyProtection="1">
      <protection locked="0"/>
    </xf>
    <xf numFmtId="0" fontId="8" fillId="4" borderId="12" xfId="0" applyFont="1" applyFill="1" applyBorder="1" applyProtection="1"/>
    <xf numFmtId="0" fontId="11" fillId="0" borderId="3" xfId="0" applyFont="1" applyBorder="1" applyAlignment="1">
      <alignment horizontal="left" vertical="top" wrapText="1"/>
    </xf>
    <xf numFmtId="0" fontId="11" fillId="0" borderId="3" xfId="0" applyFont="1" applyBorder="1" applyAlignment="1" applyProtection="1">
      <alignment horizontal="center"/>
      <protection locked="0"/>
    </xf>
    <xf numFmtId="0" fontId="77" fillId="0" borderId="28" xfId="0" applyFont="1" applyBorder="1" applyAlignment="1">
      <alignment vertical="top" wrapText="1"/>
    </xf>
    <xf numFmtId="0" fontId="77" fillId="0" borderId="19" xfId="0" applyFont="1" applyBorder="1" applyAlignment="1">
      <alignment vertical="top" wrapText="1"/>
    </xf>
    <xf numFmtId="0" fontId="77" fillId="0" borderId="24" xfId="0" applyFont="1" applyBorder="1" applyAlignment="1">
      <alignment vertical="top" wrapText="1"/>
    </xf>
    <xf numFmtId="0" fontId="77" fillId="0" borderId="32" xfId="0" applyFont="1" applyBorder="1" applyAlignment="1">
      <alignment vertical="top"/>
    </xf>
    <xf numFmtId="0" fontId="77" fillId="0" borderId="20" xfId="0" applyFont="1" applyBorder="1" applyAlignment="1">
      <alignment vertical="top" wrapText="1"/>
    </xf>
    <xf numFmtId="0" fontId="77" fillId="0" borderId="33" xfId="0" applyFont="1" applyBorder="1" applyAlignment="1">
      <alignment vertical="top" wrapText="1"/>
    </xf>
    <xf numFmtId="0" fontId="65" fillId="0" borderId="28" xfId="0" applyFont="1" applyBorder="1" applyAlignment="1">
      <alignment vertical="top"/>
    </xf>
    <xf numFmtId="0" fontId="65" fillId="0" borderId="19" xfId="0" applyFont="1" applyBorder="1" applyAlignment="1">
      <alignment vertical="top" wrapText="1"/>
    </xf>
    <xf numFmtId="0" fontId="65" fillId="0" borderId="27" xfId="0" applyFont="1" applyBorder="1" applyAlignment="1">
      <alignment vertical="top" wrapText="1"/>
    </xf>
    <xf numFmtId="0" fontId="77" fillId="4" borderId="23" xfId="0" applyFont="1" applyFill="1" applyBorder="1" applyAlignment="1">
      <alignment horizontal="right" vertical="top" wrapText="1"/>
    </xf>
    <xf numFmtId="0" fontId="65" fillId="0" borderId="35" xfId="0" applyFont="1" applyBorder="1" applyAlignment="1">
      <alignment vertical="top"/>
    </xf>
    <xf numFmtId="0" fontId="65" fillId="0" borderId="0" xfId="0" applyFont="1" applyBorder="1" applyAlignment="1">
      <alignment vertical="top" wrapText="1"/>
    </xf>
    <xf numFmtId="0" fontId="65" fillId="0" borderId="27" xfId="0" applyFont="1" applyBorder="1" applyAlignment="1">
      <alignment horizontal="right" vertical="top" wrapText="1"/>
    </xf>
    <xf numFmtId="0" fontId="65" fillId="0" borderId="30" xfId="0" applyFont="1" applyBorder="1" applyAlignment="1">
      <alignment vertical="top"/>
    </xf>
    <xf numFmtId="0" fontId="65" fillId="0" borderId="18" xfId="0" applyFont="1" applyBorder="1" applyAlignment="1">
      <alignment vertical="top" wrapText="1"/>
    </xf>
    <xf numFmtId="0" fontId="65" fillId="0" borderId="31" xfId="0" applyFont="1" applyBorder="1" applyAlignment="1">
      <alignment vertical="top" wrapText="1"/>
    </xf>
    <xf numFmtId="0" fontId="65" fillId="0" borderId="23" xfId="0" applyFont="1" applyBorder="1" applyAlignment="1">
      <alignment horizontal="right" vertical="top" wrapText="1"/>
    </xf>
    <xf numFmtId="0" fontId="77" fillId="0" borderId="53" xfId="0" applyFont="1" applyBorder="1" applyAlignment="1">
      <alignment wrapText="1"/>
    </xf>
    <xf numFmtId="0" fontId="65" fillId="0" borderId="63" xfId="0" applyFont="1" applyBorder="1" applyAlignment="1">
      <alignment wrapText="1"/>
    </xf>
    <xf numFmtId="0" fontId="77" fillId="0" borderId="17" xfId="0" applyFont="1" applyBorder="1" applyAlignment="1">
      <alignment wrapText="1"/>
    </xf>
    <xf numFmtId="0" fontId="65" fillId="0" borderId="49" xfId="0" applyFont="1" applyBorder="1"/>
    <xf numFmtId="0" fontId="65" fillId="0" borderId="33" xfId="0" applyFont="1" applyBorder="1"/>
    <xf numFmtId="164" fontId="77" fillId="0" borderId="54" xfId="5" applyFont="1" applyFill="1" applyBorder="1"/>
    <xf numFmtId="0" fontId="65" fillId="0" borderId="58" xfId="0" applyFont="1" applyBorder="1"/>
    <xf numFmtId="0" fontId="65" fillId="0" borderId="59" xfId="0" applyFont="1" applyBorder="1"/>
    <xf numFmtId="164" fontId="77" fillId="0" borderId="60" xfId="5" applyFont="1" applyFill="1" applyBorder="1"/>
    <xf numFmtId="0" fontId="91" fillId="0" borderId="0" xfId="0" applyFont="1" applyFill="1" applyBorder="1"/>
    <xf numFmtId="0" fontId="8" fillId="0" borderId="0" xfId="0" applyFont="1" applyBorder="1" applyAlignment="1">
      <alignment wrapText="1"/>
    </xf>
    <xf numFmtId="0" fontId="11" fillId="0" borderId="53" xfId="0" applyFont="1" applyBorder="1" applyAlignment="1"/>
    <xf numFmtId="0" fontId="8" fillId="0" borderId="10" xfId="0" applyFont="1" applyBorder="1" applyAlignment="1"/>
    <xf numFmtId="0" fontId="11" fillId="0" borderId="50" xfId="0" applyFont="1" applyBorder="1" applyAlignment="1">
      <alignment wrapText="1"/>
    </xf>
    <xf numFmtId="0" fontId="11" fillId="0" borderId="21" xfId="0" applyFont="1" applyFill="1" applyBorder="1" applyAlignment="1">
      <alignment horizontal="right"/>
    </xf>
    <xf numFmtId="0" fontId="11" fillId="11" borderId="8" xfId="0" applyFont="1" applyFill="1" applyBorder="1" applyAlignment="1">
      <alignment horizontal="right"/>
    </xf>
    <xf numFmtId="0" fontId="65" fillId="0" borderId="0" xfId="0" applyFont="1" applyBorder="1" applyProtection="1">
      <protection locked="0"/>
    </xf>
    <xf numFmtId="0" fontId="65" fillId="0" borderId="8" xfId="0" applyNumberFormat="1" applyFont="1" applyBorder="1" applyAlignment="1" applyProtection="1">
      <alignment horizontal="center"/>
      <protection locked="0"/>
    </xf>
    <xf numFmtId="0" fontId="65" fillId="0" borderId="0" xfId="0" applyFont="1" applyAlignment="1" applyProtection="1">
      <alignment horizontal="center"/>
      <protection locked="0"/>
    </xf>
    <xf numFmtId="49" fontId="65" fillId="0" borderId="8" xfId="0" applyNumberFormat="1" applyFont="1" applyBorder="1" applyAlignment="1" applyProtection="1">
      <alignment horizontal="center"/>
      <protection locked="0"/>
    </xf>
    <xf numFmtId="49" fontId="65" fillId="0" borderId="0" xfId="0" applyNumberFormat="1" applyFont="1" applyBorder="1" applyAlignment="1" applyProtection="1">
      <alignment horizontal="center"/>
      <protection locked="0"/>
    </xf>
    <xf numFmtId="0" fontId="65" fillId="0" borderId="0" xfId="0" applyFont="1" applyFill="1" applyProtection="1">
      <protection locked="0"/>
    </xf>
    <xf numFmtId="0" fontId="65" fillId="0" borderId="0" xfId="0" applyFont="1" applyFill="1" applyBorder="1" applyProtection="1">
      <protection locked="0"/>
    </xf>
    <xf numFmtId="0" fontId="77" fillId="0" borderId="0" xfId="0" applyFont="1" applyFill="1" applyProtection="1">
      <protection locked="0"/>
    </xf>
    <xf numFmtId="0" fontId="97" fillId="0" borderId="0" xfId="0" applyFont="1" applyProtection="1">
      <protection locked="0"/>
    </xf>
    <xf numFmtId="0" fontId="98" fillId="0" borderId="0" xfId="0" applyFont="1" applyProtection="1">
      <protection locked="0"/>
    </xf>
    <xf numFmtId="0" fontId="98" fillId="0" borderId="0" xfId="0" applyFont="1" applyFill="1" applyProtection="1">
      <protection locked="0"/>
    </xf>
    <xf numFmtId="0" fontId="99" fillId="0" borderId="0" xfId="0" applyFont="1" applyFill="1" applyProtection="1">
      <protection locked="0"/>
    </xf>
    <xf numFmtId="0" fontId="12" fillId="0" borderId="87" xfId="0" applyFont="1" applyFill="1" applyBorder="1" applyAlignment="1" applyProtection="1">
      <alignment horizontal="center"/>
      <protection locked="0"/>
    </xf>
    <xf numFmtId="0" fontId="12" fillId="0" borderId="62" xfId="0" applyFont="1" applyFill="1" applyBorder="1" applyAlignment="1" applyProtection="1">
      <alignment horizontal="center"/>
      <protection locked="0"/>
    </xf>
    <xf numFmtId="0" fontId="12" fillId="3" borderId="62" xfId="0" applyFont="1" applyFill="1" applyBorder="1" applyAlignment="1" applyProtection="1">
      <alignment horizontal="center"/>
      <protection locked="0"/>
    </xf>
    <xf numFmtId="0" fontId="12" fillId="3" borderId="67"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119" fillId="0" borderId="0" xfId="22" applyFont="1" applyAlignment="1"/>
    <xf numFmtId="0" fontId="119" fillId="14" borderId="0" xfId="22" applyFont="1" applyFill="1" applyAlignment="1"/>
    <xf numFmtId="0" fontId="120" fillId="14" borderId="0" xfId="22" applyFont="1" applyFill="1" applyAlignment="1">
      <alignment horizontal="center"/>
    </xf>
    <xf numFmtId="0" fontId="120" fillId="0" borderId="0" xfId="0" applyFont="1"/>
    <xf numFmtId="0" fontId="89" fillId="0" borderId="0" xfId="74" applyNumberFormat="1" applyFont="1" applyBorder="1"/>
    <xf numFmtId="3" fontId="89" fillId="0" borderId="0" xfId="74" applyNumberFormat="1" applyFont="1" applyBorder="1"/>
    <xf numFmtId="0" fontId="119" fillId="0" borderId="0" xfId="0" applyFont="1"/>
    <xf numFmtId="1" fontId="121" fillId="0" borderId="19" xfId="74" applyNumberFormat="1" applyFont="1" applyBorder="1" applyAlignment="1">
      <alignment vertical="center"/>
    </xf>
    <xf numFmtId="1" fontId="121" fillId="13" borderId="18" xfId="22" applyNumberFormat="1" applyFont="1" applyFill="1" applyBorder="1" applyAlignment="1">
      <alignment horizontal="right" vertical="center"/>
    </xf>
    <xf numFmtId="1" fontId="121" fillId="0" borderId="18" xfId="22" applyNumberFormat="1" applyFont="1" applyBorder="1" applyAlignment="1">
      <alignment horizontal="right" vertical="center"/>
    </xf>
    <xf numFmtId="1" fontId="120" fillId="0" borderId="0" xfId="0" applyNumberFormat="1" applyFont="1"/>
    <xf numFmtId="0" fontId="121" fillId="0" borderId="20" xfId="74" applyNumberFormat="1" applyFont="1" applyBorder="1" applyAlignment="1">
      <alignment vertical="center"/>
    </xf>
    <xf numFmtId="3" fontId="121" fillId="13" borderId="18" xfId="28" applyNumberFormat="1" applyFont="1" applyFill="1" applyBorder="1" applyAlignment="1">
      <alignment horizontal="right" vertical="center"/>
    </xf>
    <xf numFmtId="3" fontId="121" fillId="0" borderId="18" xfId="28" applyNumberFormat="1" applyFont="1" applyBorder="1" applyAlignment="1">
      <alignment horizontal="right" vertical="center"/>
    </xf>
    <xf numFmtId="0" fontId="121" fillId="0" borderId="0" xfId="73" applyNumberFormat="1" applyFont="1" applyBorder="1"/>
    <xf numFmtId="3" fontId="121" fillId="13" borderId="0" xfId="28" applyNumberFormat="1" applyFont="1" applyFill="1" applyBorder="1" applyAlignment="1"/>
    <xf numFmtId="3" fontId="89" fillId="0" borderId="0" xfId="28" applyNumberFormat="1" applyFont="1" applyBorder="1" applyAlignment="1">
      <alignment horizontal="right"/>
    </xf>
    <xf numFmtId="3" fontId="89" fillId="14" borderId="0" xfId="28" applyNumberFormat="1" applyFont="1" applyFill="1" applyBorder="1" applyAlignment="1">
      <alignment horizontal="right"/>
    </xf>
    <xf numFmtId="0" fontId="89" fillId="0" borderId="0" xfId="0" applyFont="1"/>
    <xf numFmtId="0" fontId="121" fillId="0" borderId="0" xfId="0" applyFont="1"/>
    <xf numFmtId="0" fontId="120" fillId="0" borderId="20" xfId="0" applyFont="1" applyBorder="1"/>
    <xf numFmtId="0" fontId="121" fillId="0" borderId="20" xfId="0" applyFont="1" applyBorder="1"/>
    <xf numFmtId="1" fontId="121" fillId="0" borderId="0" xfId="22" applyNumberFormat="1" applyFont="1" applyBorder="1" applyAlignment="1">
      <alignment horizontal="right" vertical="center"/>
    </xf>
    <xf numFmtId="0" fontId="121" fillId="0" borderId="20" xfId="73" applyNumberFormat="1" applyFont="1" applyBorder="1"/>
    <xf numFmtId="3" fontId="121" fillId="13" borderId="20" xfId="28" applyNumberFormat="1" applyFont="1" applyFill="1" applyBorder="1" applyAlignment="1"/>
    <xf numFmtId="3" fontId="120" fillId="0" borderId="0" xfId="0" applyNumberFormat="1" applyFont="1" applyFill="1"/>
    <xf numFmtId="3" fontId="120" fillId="0" borderId="0" xfId="0" applyNumberFormat="1" applyFont="1"/>
    <xf numFmtId="0" fontId="122" fillId="0" borderId="0" xfId="0" applyFont="1"/>
    <xf numFmtId="3" fontId="89" fillId="0" borderId="0" xfId="28" applyNumberFormat="1" applyFont="1" applyFill="1" applyBorder="1" applyAlignment="1">
      <alignment horizontal="right"/>
    </xf>
    <xf numFmtId="0" fontId="89" fillId="0" borderId="18" xfId="0" applyFont="1" applyBorder="1" applyAlignment="1">
      <alignment wrapText="1"/>
    </xf>
    <xf numFmtId="3" fontId="120" fillId="0" borderId="18" xfId="0" applyNumberFormat="1" applyFont="1" applyFill="1" applyBorder="1"/>
    <xf numFmtId="3" fontId="120" fillId="0" borderId="18" xfId="0" applyNumberFormat="1" applyFont="1" applyBorder="1"/>
    <xf numFmtId="3" fontId="89" fillId="0" borderId="18" xfId="28" applyNumberFormat="1" applyFont="1" applyFill="1" applyBorder="1" applyAlignment="1">
      <alignment horizontal="right"/>
    </xf>
    <xf numFmtId="3" fontId="95" fillId="0" borderId="0" xfId="0" applyNumberFormat="1" applyFont="1"/>
    <xf numFmtId="0" fontId="11" fillId="0" borderId="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8" fillId="0" borderId="38" xfId="0" applyFont="1" applyBorder="1" applyAlignment="1" applyProtection="1">
      <alignment horizontal="left" wrapText="1"/>
      <protection locked="0"/>
    </xf>
    <xf numFmtId="0" fontId="8" fillId="0" borderId="82"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27" fillId="0" borderId="0" xfId="0" applyFont="1" applyAlignment="1" applyProtection="1">
      <alignment horizontal="left" wrapText="1"/>
      <protection locked="0"/>
    </xf>
    <xf numFmtId="0" fontId="27" fillId="0" borderId="9" xfId="0" applyFont="1" applyBorder="1" applyAlignment="1" applyProtection="1">
      <alignment horizontal="left" wrapText="1"/>
      <protection locked="0"/>
    </xf>
    <xf numFmtId="0" fontId="8" fillId="0" borderId="9" xfId="0" applyFont="1" applyBorder="1" applyAlignment="1" applyProtection="1">
      <alignment horizontal="left" wrapText="1"/>
      <protection locked="0"/>
    </xf>
    <xf numFmtId="0" fontId="8" fillId="0" borderId="0" xfId="0" applyFont="1" applyAlignment="1" applyProtection="1">
      <alignment wrapText="1"/>
      <protection locked="0"/>
    </xf>
    <xf numFmtId="0" fontId="11" fillId="0" borderId="6"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11" fillId="0" borderId="3" xfId="0" applyFont="1" applyFill="1" applyBorder="1" applyAlignment="1" applyProtection="1">
      <alignment vertical="top" wrapText="1"/>
      <protection locked="0"/>
    </xf>
    <xf numFmtId="0" fontId="0" fillId="0" borderId="5" xfId="0" applyBorder="1" applyAlignment="1" applyProtection="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2" xfId="0" applyFont="1" applyFill="1" applyBorder="1" applyAlignment="1" applyProtection="1">
      <protection locked="0"/>
    </xf>
    <xf numFmtId="0" fontId="6" fillId="0" borderId="14" xfId="0" applyFont="1" applyFill="1" applyBorder="1" applyAlignment="1" applyProtection="1">
      <protection locked="0"/>
    </xf>
    <xf numFmtId="0" fontId="64" fillId="0" borderId="4" xfId="0" applyFont="1" applyFill="1" applyBorder="1" applyAlignment="1" applyProtection="1">
      <alignment horizontal="center" wrapText="1"/>
      <protection locked="0"/>
    </xf>
    <xf numFmtId="0" fontId="68" fillId="0" borderId="15" xfId="0" applyFont="1" applyFill="1" applyBorder="1" applyAlignment="1" applyProtection="1">
      <alignment horizontal="center"/>
      <protection locked="0"/>
    </xf>
    <xf numFmtId="0" fontId="11" fillId="0" borderId="1"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9"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30" fillId="0" borderId="0" xfId="0" applyFont="1" applyAlignment="1" applyProtection="1">
      <alignment horizontal="left" vertical="top"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8" fillId="0" borderId="2" xfId="0" applyFont="1" applyBorder="1" applyAlignment="1">
      <alignment horizontal="center" wrapText="1"/>
    </xf>
    <xf numFmtId="0" fontId="8" fillId="0" borderId="14" xfId="0" applyFont="1" applyBorder="1" applyAlignment="1">
      <alignment horizontal="center" wrapText="1"/>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14" xfId="0" applyFont="1" applyBorder="1" applyAlignment="1" applyProtection="1">
      <alignment wrapText="1"/>
      <protection locked="0"/>
    </xf>
    <xf numFmtId="0" fontId="40" fillId="0" borderId="0" xfId="0" applyFont="1" applyBorder="1" applyAlignment="1" applyProtection="1">
      <alignment horizontal="center"/>
      <protection locked="0"/>
    </xf>
    <xf numFmtId="0" fontId="43" fillId="0" borderId="0" xfId="0" applyFont="1" applyBorder="1" applyAlignment="1" applyProtection="1">
      <alignment horizontal="center"/>
      <protection locked="0"/>
    </xf>
    <xf numFmtId="16" fontId="40" fillId="0" borderId="0" xfId="0" applyNumberFormat="1" applyFont="1" applyBorder="1" applyAlignment="1" applyProtection="1">
      <alignment horizontal="center"/>
      <protection locked="0"/>
    </xf>
    <xf numFmtId="0" fontId="18" fillId="0" borderId="7" xfId="0" applyFont="1" applyBorder="1" applyAlignment="1" applyProtection="1">
      <alignment horizontal="center"/>
      <protection locked="0"/>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12" fillId="0" borderId="4" xfId="0" applyNumberFormat="1" applyFont="1" applyBorder="1" applyAlignment="1">
      <alignment horizontal="center"/>
    </xf>
    <xf numFmtId="0" fontId="12" fillId="0" borderId="10" xfId="0" applyNumberFormat="1" applyFont="1" applyBorder="1" applyAlignment="1">
      <alignment horizontal="center"/>
    </xf>
    <xf numFmtId="0" fontId="12" fillId="0" borderId="15" xfId="0" applyNumberFormat="1" applyFont="1" applyBorder="1" applyAlignment="1">
      <alignment horizontal="center"/>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1" fillId="0" borderId="4" xfId="0" applyFont="1" applyFill="1" applyBorder="1" applyAlignment="1">
      <alignment horizontal="center" wrapText="1"/>
    </xf>
    <xf numFmtId="0" fontId="11" fillId="0" borderId="10" xfId="0" applyFont="1" applyFill="1" applyBorder="1" applyAlignment="1">
      <alignment horizontal="center" wrapText="1"/>
    </xf>
    <xf numFmtId="0" fontId="8" fillId="0" borderId="1" xfId="0" applyFont="1" applyFill="1" applyBorder="1" applyAlignment="1" applyProtection="1">
      <protection locked="0"/>
    </xf>
    <xf numFmtId="0" fontId="6" fillId="0" borderId="9" xfId="0" applyFont="1" applyFill="1" applyBorder="1" applyAlignment="1" applyProtection="1">
      <protection locked="0"/>
    </xf>
    <xf numFmtId="0" fontId="8" fillId="0" borderId="3" xfId="0" applyFont="1" applyFill="1" applyBorder="1" applyAlignment="1" applyProtection="1">
      <alignment wrapText="1"/>
      <protection locked="0"/>
    </xf>
    <xf numFmtId="0" fontId="0" fillId="0" borderId="34" xfId="0" applyBorder="1" applyAlignment="1" applyProtection="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2"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2" fillId="0" borderId="14" xfId="0" applyFont="1" applyFill="1" applyBorder="1" applyAlignment="1" applyProtection="1">
      <alignment wrapText="1"/>
      <protection locked="0"/>
    </xf>
    <xf numFmtId="0" fontId="0" fillId="0" borderId="5" xfId="0" applyFill="1" applyBorder="1" applyAlignment="1" applyProtection="1">
      <protection locked="0"/>
    </xf>
    <xf numFmtId="0" fontId="0" fillId="0" borderId="34" xfId="0" applyFill="1" applyBorder="1" applyAlignment="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1" fillId="3" borderId="15" xfId="0" applyFont="1" applyFill="1" applyBorder="1" applyAlignment="1" applyProtection="1">
      <alignment horizontal="center" vertical="center" wrapText="1"/>
      <protection locked="0"/>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8" xfId="0" applyFont="1" applyBorder="1" applyAlignment="1">
      <alignment vertical="center" wrapText="1"/>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4"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89" xfId="0" applyFont="1" applyBorder="1" applyAlignment="1">
      <alignment vertical="center"/>
    </xf>
    <xf numFmtId="0" fontId="11" fillId="0" borderId="3" xfId="0" applyFont="1" applyBorder="1" applyAlignment="1">
      <alignment wrapText="1"/>
    </xf>
    <xf numFmtId="0" fontId="11" fillId="0" borderId="5" xfId="0" applyFont="1" applyBorder="1" applyAlignment="1">
      <alignment wrapText="1"/>
    </xf>
    <xf numFmtId="0" fontId="11" fillId="0" borderId="84" xfId="0" applyFont="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47" fillId="0" borderId="13" xfId="0" applyFont="1" applyBorder="1" applyAlignment="1" applyProtection="1">
      <alignment horizontal="left" vertical="top" wrapText="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3" xfId="0" applyFont="1" applyFill="1" applyBorder="1" applyAlignment="1" applyProtection="1">
      <alignment horizontal="center" wrapText="1"/>
      <protection locked="0"/>
    </xf>
    <xf numFmtId="0" fontId="11" fillId="0" borderId="34" xfId="0" applyFont="1" applyFill="1" applyBorder="1" applyAlignment="1" applyProtection="1">
      <alignment horizontal="center" wrapText="1"/>
      <protection locked="0"/>
    </xf>
    <xf numFmtId="0" fontId="8"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0" borderId="3" xfId="0" applyFont="1" applyFill="1" applyBorder="1" applyAlignment="1" applyProtection="1">
      <alignment wrapText="1"/>
      <protection locked="0"/>
    </xf>
    <xf numFmtId="0" fontId="66" fillId="0" borderId="5" xfId="0" applyFont="1" applyFill="1" applyBorder="1" applyAlignment="1" applyProtection="1">
      <protection locked="0"/>
    </xf>
    <xf numFmtId="0" fontId="68" fillId="0" borderId="34" xfId="0" applyFont="1" applyFill="1" applyBorder="1" applyAlignment="1" applyProtection="1">
      <protection locked="0"/>
    </xf>
    <xf numFmtId="0" fontId="11" fillId="4" borderId="4" xfId="0" applyFont="1" applyFill="1" applyBorder="1" applyAlignment="1" applyProtection="1"/>
    <xf numFmtId="0" fontId="6" fillId="4" borderId="15" xfId="0" applyFont="1" applyFill="1" applyBorder="1" applyAlignment="1" applyProtection="1"/>
    <xf numFmtId="0" fontId="47" fillId="0" borderId="0" xfId="0" applyFont="1" applyFill="1" applyBorder="1" applyAlignment="1" applyProtection="1">
      <alignment horizontal="left" wrapText="1"/>
      <protection locked="0"/>
    </xf>
    <xf numFmtId="0" fontId="11"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7" fillId="0" borderId="0" xfId="0" applyFont="1" applyFill="1" applyAlignment="1" applyProtection="1">
      <alignment horizontal="left" wrapText="1"/>
      <protection locked="0"/>
    </xf>
    <xf numFmtId="0" fontId="11" fillId="0" borderId="2" xfId="0" applyFont="1" applyFill="1" applyBorder="1" applyAlignment="1" applyProtection="1">
      <protection locked="0"/>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8" fillId="0" borderId="39" xfId="0" quotePrefix="1" applyFont="1" applyBorder="1" applyAlignment="1" applyProtection="1">
      <alignment wrapText="1"/>
      <protection locked="0"/>
    </xf>
    <xf numFmtId="0" fontId="8" fillId="0" borderId="19" xfId="0" quotePrefix="1" applyFont="1" applyBorder="1" applyAlignment="1" applyProtection="1">
      <alignment wrapText="1"/>
      <protection locked="0"/>
    </xf>
    <xf numFmtId="0" fontId="8" fillId="0" borderId="79" xfId="0" quotePrefix="1" applyFont="1" applyBorder="1" applyAlignment="1" applyProtection="1">
      <alignment wrapText="1"/>
      <protection locked="0"/>
    </xf>
  </cellXfs>
  <cellStyles count="887">
    <cellStyle name="20% - uthevingsfarge 1 2" xfId="811"/>
    <cellStyle name="20% - uthevingsfarge 2 2" xfId="812"/>
    <cellStyle name="20% - uthevingsfarge 3 2" xfId="813"/>
    <cellStyle name="20% - uthevingsfarge 4 2" xfId="814"/>
    <cellStyle name="20% - uthevingsfarge 5 2" xfId="815"/>
    <cellStyle name="20% - uthevingsfarge 6 2" xfId="816"/>
    <cellStyle name="40% - uthevingsfarge 1 2" xfId="817"/>
    <cellStyle name="40% - uthevingsfarge 2 2" xfId="818"/>
    <cellStyle name="40% - uthevingsfarge 3 2" xfId="819"/>
    <cellStyle name="40% - uthevingsfarge 4 2" xfId="820"/>
    <cellStyle name="40% - uthevingsfarge 5 2" xfId="821"/>
    <cellStyle name="40% - uthevingsfarge 6 2" xfId="822"/>
    <cellStyle name="60% - uthevingsfarge 1 2" xfId="823"/>
    <cellStyle name="60% - uthevingsfarge 2 2" xfId="824"/>
    <cellStyle name="60% - uthevingsfarge 3 2" xfId="825"/>
    <cellStyle name="60% - uthevingsfarge 4 2" xfId="826"/>
    <cellStyle name="60% - uthevingsfarge 5 2" xfId="827"/>
    <cellStyle name="60% - uthevingsfarge 6 2" xfId="828"/>
    <cellStyle name="Benyttet hyperkobling 2" xfId="829"/>
    <cellStyle name="Beregning 2" xfId="830"/>
    <cellStyle name="cf1" xfId="18"/>
    <cellStyle name="Dårlig 2" xfId="831"/>
    <cellStyle name="Forklarende tekst 2" xfId="832"/>
    <cellStyle name="God 2" xfId="833"/>
    <cellStyle name="Hyperkobling 2" xfId="52"/>
    <cellStyle name="Hyperkobling 3" xfId="834"/>
    <cellStyle name="Inndata 2" xfId="835"/>
    <cellStyle name="Koblet celle 2" xfId="836"/>
    <cellStyle name="Komma" xfId="7" builtinId="3"/>
    <cellStyle name="Komma 2" xfId="28"/>
    <cellStyle name="Komma 2 2" xfId="837"/>
    <cellStyle name="Komma 3" xfId="33"/>
    <cellStyle name="Komma 4" xfId="16"/>
    <cellStyle name="Komma 5" xfId="838"/>
    <cellStyle name="Komma 5 2" xfId="839"/>
    <cellStyle name="Kontrollcelle 2" xfId="840"/>
    <cellStyle name="Merknad 2" xfId="841"/>
    <cellStyle name="Merknad 3" xfId="842"/>
    <cellStyle name="Normal" xfId="0" builtinId="0"/>
    <cellStyle name="Normal 10" xfId="58"/>
    <cellStyle name="Normal 10 2" xfId="72"/>
    <cellStyle name="Normal 10 2 2" xfId="153"/>
    <cellStyle name="Normal 10 3" xfId="161"/>
    <cellStyle name="Normal 10 3 2" xfId="192"/>
    <cellStyle name="Normal 10 4" xfId="128"/>
    <cellStyle name="Normal 10 4 2" xfId="221"/>
    <cellStyle name="Normal 10 4 2 2" xfId="584"/>
    <cellStyle name="Normal 10 4 3" xfId="277"/>
    <cellStyle name="Normal 10 4 3 2" xfId="640"/>
    <cellStyle name="Normal 10 4 4" xfId="349"/>
    <cellStyle name="Normal 10 4 4 2" xfId="712"/>
    <cellStyle name="Normal 10 4 5" xfId="422"/>
    <cellStyle name="Normal 10 4 5 2" xfId="782"/>
    <cellStyle name="Normal 10 4 6" xfId="528"/>
    <cellStyle name="Normal 11" xfId="24"/>
    <cellStyle name="Normal 11 2" xfId="122"/>
    <cellStyle name="Normal 11 3" xfId="311"/>
    <cellStyle name="Normal 11 3 2" xfId="674"/>
    <cellStyle name="Normal 11 4" xfId="388"/>
    <cellStyle name="Normal 11 4 2" xfId="749"/>
    <cellStyle name="Normal 11 5" xfId="456"/>
    <cellStyle name="Normal 11_Befolkning pr. 01.01.2017" xfId="843"/>
    <cellStyle name="Normal 12" xfId="75"/>
    <cellStyle name="Normal 12 2" xfId="312"/>
    <cellStyle name="Normal 12 2 2" xfId="675"/>
    <cellStyle name="Normal 12 3" xfId="357"/>
    <cellStyle name="Normal 12 3 2" xfId="719"/>
    <cellStyle name="Normal 12 4" xfId="478"/>
    <cellStyle name="Normal 12_Befolkning pr. 01.01.2017" xfId="844"/>
    <cellStyle name="Normal 13" xfId="97"/>
    <cellStyle name="Normal 13 2" xfId="500"/>
    <cellStyle name="Normal 13_Befolkning pr. 01.01.2017" xfId="845"/>
    <cellStyle name="Normal 14" xfId="193"/>
    <cellStyle name="Normal 14 2" xfId="556"/>
    <cellStyle name="Normal 14_Befolkning pr. 01.01.2017" xfId="846"/>
    <cellStyle name="Normal 15" xfId="249"/>
    <cellStyle name="Normal 15 2" xfId="612"/>
    <cellStyle name="Normal 15_Befolkning pr. 01.01.2017" xfId="847"/>
    <cellStyle name="Normal 16" xfId="320"/>
    <cellStyle name="Normal 16 2" xfId="683"/>
    <cellStyle name="Normal 17" xfId="394"/>
    <cellStyle name="Normal 17 2" xfId="754"/>
    <cellStyle name="Normal 18" xfId="15"/>
    <cellStyle name="Normal 19" xfId="810"/>
    <cellStyle name="Normal 2" xfId="1"/>
    <cellStyle name="Normal 2 2" xfId="53"/>
    <cellStyle name="Normal 2 2 2" xfId="90"/>
    <cellStyle name="Normal 2 2 2 2" xfId="135"/>
    <cellStyle name="Normal 2 2 2 3" xfId="309"/>
    <cellStyle name="Normal 2 2 2 3 2" xfId="672"/>
    <cellStyle name="Normal 2 2 2 4" xfId="393"/>
    <cellStyle name="Normal 2 2 2 4 2" xfId="753"/>
    <cellStyle name="Normal 2 2 2 5" xfId="493"/>
    <cellStyle name="Normal 2 2 2_Befolkning pr. 01.01.2017" xfId="849"/>
    <cellStyle name="Normal 2 2 3" xfId="113"/>
    <cellStyle name="Normal 2 2 3 2" xfId="515"/>
    <cellStyle name="Normal 2 2 4" xfId="208"/>
    <cellStyle name="Normal 2 2 4 2" xfId="571"/>
    <cellStyle name="Normal 2 2 5" xfId="264"/>
    <cellStyle name="Normal 2 2 5 2" xfId="627"/>
    <cellStyle name="Normal 2 2 6" xfId="336"/>
    <cellStyle name="Normal 2 2 6 2" xfId="699"/>
    <cellStyle name="Normal 2 2 7" xfId="409"/>
    <cellStyle name="Normal 2 2 7 2" xfId="769"/>
    <cellStyle name="Normal 2 2 8" xfId="471"/>
    <cellStyle name="Normal 2 2_Befolkning pr. 01.01.2017" xfId="848"/>
    <cellStyle name="Normal 2 3" xfId="30"/>
    <cellStyle name="Normal 2 3 2" xfId="134"/>
    <cellStyle name="Normal 2 3_Befolkning pr. 01.01.2017" xfId="850"/>
    <cellStyle name="Normal 2 4" xfId="143"/>
    <cellStyle name="Normal 2 5" xfId="19"/>
    <cellStyle name="Normal 2_Kriteriebefolkning 1.1.2014" xfId="851"/>
    <cellStyle name="Normal 3" xfId="8"/>
    <cellStyle name="Normal 3 2" xfId="34"/>
    <cellStyle name="Normal 3 2 2" xfId="145"/>
    <cellStyle name="Normal 3 2 3" xfId="124"/>
    <cellStyle name="Normal 3 2 3 2" xfId="218"/>
    <cellStyle name="Normal 3 2 3 2 2" xfId="581"/>
    <cellStyle name="Normal 3 2 3 3" xfId="274"/>
    <cellStyle name="Normal 3 2 3 3 2" xfId="637"/>
    <cellStyle name="Normal 3 2 3 4" xfId="346"/>
    <cellStyle name="Normal 3 2 3 4 2" xfId="709"/>
    <cellStyle name="Normal 3 2 3 5" xfId="419"/>
    <cellStyle name="Normal 3 2 3 5 2" xfId="779"/>
    <cellStyle name="Normal 3 2 3 6" xfId="525"/>
    <cellStyle name="Normal 3 2_Kriteriebefolkning 1.1.2014" xfId="853"/>
    <cellStyle name="Normal 3 3" xfId="66"/>
    <cellStyle name="Normal 3 3 2" xfId="132"/>
    <cellStyle name="Normal 3 3 3" xfId="391"/>
    <cellStyle name="Normal 3 3_Befolkning pr. 01.01.2017" xfId="854"/>
    <cellStyle name="Normal 3 4" xfId="142"/>
    <cellStyle name="Normal 3 5" xfId="154"/>
    <cellStyle name="Normal 3 5 2" xfId="190"/>
    <cellStyle name="Normal 3 5_Befolkning pr. 01.01.2017" xfId="855"/>
    <cellStyle name="Normal 3 6" xfId="121"/>
    <cellStyle name="Normal 3 6 2" xfId="216"/>
    <cellStyle name="Normal 3 6 2 2" xfId="579"/>
    <cellStyle name="Normal 3 6 3" xfId="272"/>
    <cellStyle name="Normal 3 6 3 2" xfId="635"/>
    <cellStyle name="Normal 3 6 4" xfId="344"/>
    <cellStyle name="Normal 3 6 4 2" xfId="707"/>
    <cellStyle name="Normal 3 6 5" xfId="417"/>
    <cellStyle name="Normal 3 6 5 2" xfId="777"/>
    <cellStyle name="Normal 3 6 6" xfId="523"/>
    <cellStyle name="Normal 3 6_Befolkning pr. 01.01.2017" xfId="856"/>
    <cellStyle name="Normal 3 7" xfId="25"/>
    <cellStyle name="Normal 3_Befolkning pr. 01.01.2017" xfId="852"/>
    <cellStyle name="Normal 4" xfId="9"/>
    <cellStyle name="Normal 4 10" xfId="98"/>
    <cellStyle name="Normal 4 10 2" xfId="501"/>
    <cellStyle name="Normal 4 11" xfId="194"/>
    <cellStyle name="Normal 4 11 2" xfId="557"/>
    <cellStyle name="Normal 4 12" xfId="250"/>
    <cellStyle name="Normal 4 12 2" xfId="613"/>
    <cellStyle name="Normal 4 13" xfId="322"/>
    <cellStyle name="Normal 4 13 2" xfId="685"/>
    <cellStyle name="Normal 4 14" xfId="395"/>
    <cellStyle name="Normal 4 14 2" xfId="755"/>
    <cellStyle name="Normal 4 15" xfId="35"/>
    <cellStyle name="Normal 4 15 2" xfId="457"/>
    <cellStyle name="Normal 4 16" xfId="450"/>
    <cellStyle name="Normal 4 2" xfId="11"/>
    <cellStyle name="Normal 4 2 10" xfId="252"/>
    <cellStyle name="Normal 4 2 10 2" xfId="615"/>
    <cellStyle name="Normal 4 2 11" xfId="324"/>
    <cellStyle name="Normal 4 2 11 2" xfId="687"/>
    <cellStyle name="Normal 4 2 12" xfId="397"/>
    <cellStyle name="Normal 4 2 12 2" xfId="757"/>
    <cellStyle name="Normal 4 2 13" xfId="37"/>
    <cellStyle name="Normal 4 2 13 2" xfId="459"/>
    <cellStyle name="Normal 4 2 14" xfId="452"/>
    <cellStyle name="Normal 4 2 2" xfId="45"/>
    <cellStyle name="Normal 4 2 2 2" xfId="84"/>
    <cellStyle name="Normal 4 2 2 2 2" xfId="180"/>
    <cellStyle name="Normal 4 2 2 2 2 2" xfId="550"/>
    <cellStyle name="Normal 4 2 2 2 3" xfId="243"/>
    <cellStyle name="Normal 4 2 2 2 3 2" xfId="606"/>
    <cellStyle name="Normal 4 2 2 2 4" xfId="299"/>
    <cellStyle name="Normal 4 2 2 2 4 2" xfId="662"/>
    <cellStyle name="Normal 4 2 2 2 5" xfId="376"/>
    <cellStyle name="Normal 4 2 2 2 5 2" xfId="738"/>
    <cellStyle name="Normal 4 2 2 2 6" xfId="444"/>
    <cellStyle name="Normal 4 2 2 2 6 2" xfId="804"/>
    <cellStyle name="Normal 4 2 2 2 7" xfId="487"/>
    <cellStyle name="Normal 4 2 2 3" xfId="107"/>
    <cellStyle name="Normal 4 2 2 3 2" xfId="509"/>
    <cellStyle name="Normal 4 2 2 4" xfId="202"/>
    <cellStyle name="Normal 4 2 2 4 2" xfId="565"/>
    <cellStyle name="Normal 4 2 2 5" xfId="258"/>
    <cellStyle name="Normal 4 2 2 5 2" xfId="621"/>
    <cellStyle name="Normal 4 2 2 6" xfId="330"/>
    <cellStyle name="Normal 4 2 2 6 2" xfId="693"/>
    <cellStyle name="Normal 4 2 2 7" xfId="403"/>
    <cellStyle name="Normal 4 2 2 7 2" xfId="763"/>
    <cellStyle name="Normal 4 2 2 8" xfId="465"/>
    <cellStyle name="Normal 4 2 2_Befolkning pr. 01.01.2017" xfId="859"/>
    <cellStyle name="Normal 4 2 3" xfId="49"/>
    <cellStyle name="Normal 4 2 3 2" xfId="88"/>
    <cellStyle name="Normal 4 2 3 2 2" xfId="319"/>
    <cellStyle name="Normal 4 2 3 2 2 2" xfId="682"/>
    <cellStyle name="Normal 4 2 3 2 3" xfId="382"/>
    <cellStyle name="Normal 4 2 3 2 3 2" xfId="744"/>
    <cellStyle name="Normal 4 2 3 2 4" xfId="491"/>
    <cellStyle name="Normal 4 2 3 3" xfId="111"/>
    <cellStyle name="Normal 4 2 3 3 2" xfId="513"/>
    <cellStyle name="Normal 4 2 3 4" xfId="206"/>
    <cellStyle name="Normal 4 2 3 4 2" xfId="569"/>
    <cellStyle name="Normal 4 2 3 5" xfId="262"/>
    <cellStyle name="Normal 4 2 3 5 2" xfId="625"/>
    <cellStyle name="Normal 4 2 3 6" xfId="334"/>
    <cellStyle name="Normal 4 2 3 6 2" xfId="697"/>
    <cellStyle name="Normal 4 2 3 7" xfId="407"/>
    <cellStyle name="Normal 4 2 3 7 2" xfId="767"/>
    <cellStyle name="Normal 4 2 3 8" xfId="469"/>
    <cellStyle name="Normal 4 2 3_Befolkning pr. 01.01.2017" xfId="860"/>
    <cellStyle name="Normal 4 2 4" xfId="78"/>
    <cellStyle name="Normal 4 2 4 2" xfId="165"/>
    <cellStyle name="Normal 4 2 4 2 2" xfId="535"/>
    <cellStyle name="Normal 4 2 4 3" xfId="228"/>
    <cellStyle name="Normal 4 2 4 3 2" xfId="591"/>
    <cellStyle name="Normal 4 2 4 4" xfId="284"/>
    <cellStyle name="Normal 4 2 4 4 2" xfId="647"/>
    <cellStyle name="Normal 4 2 4 5" xfId="361"/>
    <cellStyle name="Normal 4 2 4 5 2" xfId="723"/>
    <cellStyle name="Normal 4 2 4 6" xfId="429"/>
    <cellStyle name="Normal 4 2 4 6 2" xfId="789"/>
    <cellStyle name="Normal 4 2 4 7" xfId="481"/>
    <cellStyle name="Normal 4 2 5" xfId="176"/>
    <cellStyle name="Normal 4 2 5 2" xfId="239"/>
    <cellStyle name="Normal 4 2 5 2 2" xfId="602"/>
    <cellStyle name="Normal 4 2 5 3" xfId="295"/>
    <cellStyle name="Normal 4 2 5 3 2" xfId="658"/>
    <cellStyle name="Normal 4 2 5 4" xfId="372"/>
    <cellStyle name="Normal 4 2 5 4 2" xfId="734"/>
    <cellStyle name="Normal 4 2 5 5" xfId="440"/>
    <cellStyle name="Normal 4 2 5 5 2" xfId="800"/>
    <cellStyle name="Normal 4 2 5 6" xfId="546"/>
    <cellStyle name="Normal 4 2 6" xfId="184"/>
    <cellStyle name="Normal 4 2 6 2" xfId="247"/>
    <cellStyle name="Normal 4 2 6 2 2" xfId="610"/>
    <cellStyle name="Normal 4 2 6 3" xfId="303"/>
    <cellStyle name="Normal 4 2 6 3 2" xfId="666"/>
    <cellStyle name="Normal 4 2 6 4" xfId="380"/>
    <cellStyle name="Normal 4 2 6 4 2" xfId="742"/>
    <cellStyle name="Normal 4 2 6 5" xfId="448"/>
    <cellStyle name="Normal 4 2 6 5 2" xfId="808"/>
    <cellStyle name="Normal 4 2 6 6" xfId="554"/>
    <cellStyle name="Normal 4 2 7" xfId="170"/>
    <cellStyle name="Normal 4 2 7 2" xfId="233"/>
    <cellStyle name="Normal 4 2 7 2 2" xfId="596"/>
    <cellStyle name="Normal 4 2 7 3" xfId="289"/>
    <cellStyle name="Normal 4 2 7 3 2" xfId="652"/>
    <cellStyle name="Normal 4 2 7 4" xfId="366"/>
    <cellStyle name="Normal 4 2 7 4 2" xfId="728"/>
    <cellStyle name="Normal 4 2 7 5" xfId="434"/>
    <cellStyle name="Normal 4 2 7 5 2" xfId="794"/>
    <cellStyle name="Normal 4 2 7 6" xfId="540"/>
    <cellStyle name="Normal 4 2 8" xfId="100"/>
    <cellStyle name="Normal 4 2 8 2" xfId="503"/>
    <cellStyle name="Normal 4 2 9" xfId="196"/>
    <cellStyle name="Normal 4 2 9 2" xfId="559"/>
    <cellStyle name="Normal 4 2_Befolkning pr. 01.01.2017" xfId="858"/>
    <cellStyle name="Normal 4 3" xfId="14"/>
    <cellStyle name="Normal 4 3 10" xfId="400"/>
    <cellStyle name="Normal 4 3 10 2" xfId="760"/>
    <cellStyle name="Normal 4 3 11" xfId="40"/>
    <cellStyle name="Normal 4 3 11 2" xfId="462"/>
    <cellStyle name="Normal 4 3 12" xfId="455"/>
    <cellStyle name="Normal 4 3 2" xfId="61"/>
    <cellStyle name="Normal 4 3 2 2" xfId="93"/>
    <cellStyle name="Normal 4 3 2 2 2" xfId="178"/>
    <cellStyle name="Normal 4 3 2 2 2 2" xfId="548"/>
    <cellStyle name="Normal 4 3 2 2 3" xfId="241"/>
    <cellStyle name="Normal 4 3 2 2 3 2" xfId="604"/>
    <cellStyle name="Normal 4 3 2 2 4" xfId="297"/>
    <cellStyle name="Normal 4 3 2 2 4 2" xfId="660"/>
    <cellStyle name="Normal 4 3 2 2 5" xfId="374"/>
    <cellStyle name="Normal 4 3 2 2 5 2" xfId="736"/>
    <cellStyle name="Normal 4 3 2 2 6" xfId="442"/>
    <cellStyle name="Normal 4 3 2 2 6 2" xfId="802"/>
    <cellStyle name="Normal 4 3 2 2 7" xfId="496"/>
    <cellStyle name="Normal 4 3 2 3" xfId="116"/>
    <cellStyle name="Normal 4 3 2 3 2" xfId="518"/>
    <cellStyle name="Normal 4 3 2 4" xfId="211"/>
    <cellStyle name="Normal 4 3 2 4 2" xfId="574"/>
    <cellStyle name="Normal 4 3 2 5" xfId="267"/>
    <cellStyle name="Normal 4 3 2 5 2" xfId="630"/>
    <cellStyle name="Normal 4 3 2 6" xfId="339"/>
    <cellStyle name="Normal 4 3 2 6 2" xfId="702"/>
    <cellStyle name="Normal 4 3 2 7" xfId="412"/>
    <cellStyle name="Normal 4 3 2 7 2" xfId="772"/>
    <cellStyle name="Normal 4 3 2 8" xfId="474"/>
    <cellStyle name="Normal 4 3 2_Befolkning pr. 01.01.2017" xfId="862"/>
    <cellStyle name="Normal 4 3 3" xfId="81"/>
    <cellStyle name="Normal 4 3 3 2" xfId="162"/>
    <cellStyle name="Normal 4 3 3 2 2" xfId="532"/>
    <cellStyle name="Normal 4 3 3 3" xfId="225"/>
    <cellStyle name="Normal 4 3 3 3 2" xfId="588"/>
    <cellStyle name="Normal 4 3 3 4" xfId="281"/>
    <cellStyle name="Normal 4 3 3 4 2" xfId="644"/>
    <cellStyle name="Normal 4 3 3 5" xfId="358"/>
    <cellStyle name="Normal 4 3 3 5 2" xfId="720"/>
    <cellStyle name="Normal 4 3 3 6" xfId="426"/>
    <cellStyle name="Normal 4 3 3 6 2" xfId="786"/>
    <cellStyle name="Normal 4 3 3 7" xfId="484"/>
    <cellStyle name="Normal 4 3 4" xfId="167"/>
    <cellStyle name="Normal 4 3 4 2" xfId="230"/>
    <cellStyle name="Normal 4 3 4 2 2" xfId="593"/>
    <cellStyle name="Normal 4 3 4 3" xfId="286"/>
    <cellStyle name="Normal 4 3 4 3 2" xfId="649"/>
    <cellStyle name="Normal 4 3 4 4" xfId="363"/>
    <cellStyle name="Normal 4 3 4 4 2" xfId="725"/>
    <cellStyle name="Normal 4 3 4 5" xfId="431"/>
    <cellStyle name="Normal 4 3 4 5 2" xfId="791"/>
    <cellStyle name="Normal 4 3 4 6" xfId="537"/>
    <cellStyle name="Normal 4 3 5" xfId="173"/>
    <cellStyle name="Normal 4 3 5 2" xfId="236"/>
    <cellStyle name="Normal 4 3 5 2 2" xfId="599"/>
    <cellStyle name="Normal 4 3 5 3" xfId="292"/>
    <cellStyle name="Normal 4 3 5 3 2" xfId="655"/>
    <cellStyle name="Normal 4 3 5 4" xfId="369"/>
    <cellStyle name="Normal 4 3 5 4 2" xfId="731"/>
    <cellStyle name="Normal 4 3 5 5" xfId="437"/>
    <cellStyle name="Normal 4 3 5 5 2" xfId="797"/>
    <cellStyle name="Normal 4 3 5 6" xfId="543"/>
    <cellStyle name="Normal 4 3 6" xfId="103"/>
    <cellStyle name="Normal 4 3 6 2" xfId="506"/>
    <cellStyle name="Normal 4 3 7" xfId="199"/>
    <cellStyle name="Normal 4 3 7 2" xfId="562"/>
    <cellStyle name="Normal 4 3 8" xfId="255"/>
    <cellStyle name="Normal 4 3 8 2" xfId="618"/>
    <cellStyle name="Normal 4 3 9" xfId="327"/>
    <cellStyle name="Normal 4 3 9 2" xfId="690"/>
    <cellStyle name="Normal 4 3_Befolkning pr. 01.01.2017" xfId="861"/>
    <cellStyle name="Normal 4 4" xfId="41"/>
    <cellStyle name="Normal 4 4 2" xfId="63"/>
    <cellStyle name="Normal 4 4 2 2" xfId="95"/>
    <cellStyle name="Normal 4 4 2 2 2" xfId="318"/>
    <cellStyle name="Normal 4 4 2 2 2 2" xfId="681"/>
    <cellStyle name="Normal 4 4 2 2 3" xfId="386"/>
    <cellStyle name="Normal 4 4 2 2 3 2" xfId="748"/>
    <cellStyle name="Normal 4 4 2 2 4" xfId="498"/>
    <cellStyle name="Normal 4 4 2 3" xfId="118"/>
    <cellStyle name="Normal 4 4 2 3 2" xfId="520"/>
    <cellStyle name="Normal 4 4 2 4" xfId="213"/>
    <cellStyle name="Normal 4 4 2 4 2" xfId="576"/>
    <cellStyle name="Normal 4 4 2 5" xfId="269"/>
    <cellStyle name="Normal 4 4 2 5 2" xfId="632"/>
    <cellStyle name="Normal 4 4 2 6" xfId="341"/>
    <cellStyle name="Normal 4 4 2 6 2" xfId="704"/>
    <cellStyle name="Normal 4 4 2 7" xfId="414"/>
    <cellStyle name="Normal 4 4 2 7 2" xfId="774"/>
    <cellStyle name="Normal 4 4 2 8" xfId="476"/>
    <cellStyle name="Normal 4 4 2_Befolkning pr. 01.01.2017" xfId="864"/>
    <cellStyle name="Normal 4 4 3" xfId="82"/>
    <cellStyle name="Normal 4 4 3 2" xfId="317"/>
    <cellStyle name="Normal 4 4 3 2 2" xfId="680"/>
    <cellStyle name="Normal 4 4 3 3" xfId="355"/>
    <cellStyle name="Normal 4 4 3 3 2" xfId="717"/>
    <cellStyle name="Normal 4 4 3 4" xfId="485"/>
    <cellStyle name="Normal 4 4 4" xfId="104"/>
    <cellStyle name="Normal 4 4 4 2" xfId="507"/>
    <cellStyle name="Normal 4 4 5" xfId="200"/>
    <cellStyle name="Normal 4 4 5 2" xfId="563"/>
    <cellStyle name="Normal 4 4 6" xfId="256"/>
    <cellStyle name="Normal 4 4 6 2" xfId="619"/>
    <cellStyle name="Normal 4 4 7" xfId="328"/>
    <cellStyle name="Normal 4 4 7 2" xfId="691"/>
    <cellStyle name="Normal 4 4 8" xfId="401"/>
    <cellStyle name="Normal 4 4 8 2" xfId="761"/>
    <cellStyle name="Normal 4 4 9" xfId="463"/>
    <cellStyle name="Normal 4 4_Befolkning pr. 01.01.2017" xfId="863"/>
    <cellStyle name="Normal 4 5" xfId="47"/>
    <cellStyle name="Normal 4 5 2" xfId="86"/>
    <cellStyle name="Normal 4 5 2 2" xfId="310"/>
    <cellStyle name="Normal 4 5 2 2 2" xfId="673"/>
    <cellStyle name="Normal 4 5 2 3" xfId="384"/>
    <cellStyle name="Normal 4 5 2 3 2" xfId="746"/>
    <cellStyle name="Normal 4 5 2 4" xfId="489"/>
    <cellStyle name="Normal 4 5 3" xfId="109"/>
    <cellStyle name="Normal 4 5 3 2" xfId="511"/>
    <cellStyle name="Normal 4 5 4" xfId="204"/>
    <cellStyle name="Normal 4 5 4 2" xfId="567"/>
    <cellStyle name="Normal 4 5 5" xfId="260"/>
    <cellStyle name="Normal 4 5 5 2" xfId="623"/>
    <cellStyle name="Normal 4 5 6" xfId="332"/>
    <cellStyle name="Normal 4 5 6 2" xfId="695"/>
    <cellStyle name="Normal 4 5 7" xfId="405"/>
    <cellStyle name="Normal 4 5 7 2" xfId="765"/>
    <cellStyle name="Normal 4 5 8" xfId="467"/>
    <cellStyle name="Normal 4 5_Befolkning pr. 01.01.2017" xfId="865"/>
    <cellStyle name="Normal 4 6" xfId="76"/>
    <cellStyle name="Normal 4 6 2" xfId="163"/>
    <cellStyle name="Normal 4 6 2 2" xfId="533"/>
    <cellStyle name="Normal 4 6 3" xfId="226"/>
    <cellStyle name="Normal 4 6 3 2" xfId="589"/>
    <cellStyle name="Normal 4 6 4" xfId="282"/>
    <cellStyle name="Normal 4 6 4 2" xfId="645"/>
    <cellStyle name="Normal 4 6 5" xfId="359"/>
    <cellStyle name="Normal 4 6 5 2" xfId="721"/>
    <cellStyle name="Normal 4 6 6" xfId="427"/>
    <cellStyle name="Normal 4 6 6 2" xfId="787"/>
    <cellStyle name="Normal 4 6 7" xfId="479"/>
    <cellStyle name="Normal 4 6_Befolkning pr. 01.01.2017" xfId="866"/>
    <cellStyle name="Normal 4 7" xfId="174"/>
    <cellStyle name="Normal 4 7 2" xfId="237"/>
    <cellStyle name="Normal 4 7 2 2" xfId="600"/>
    <cellStyle name="Normal 4 7 3" xfId="293"/>
    <cellStyle name="Normal 4 7 3 2" xfId="656"/>
    <cellStyle name="Normal 4 7 4" xfId="370"/>
    <cellStyle name="Normal 4 7 4 2" xfId="732"/>
    <cellStyle name="Normal 4 7 5" xfId="438"/>
    <cellStyle name="Normal 4 7 5 2" xfId="798"/>
    <cellStyle name="Normal 4 7 6" xfId="544"/>
    <cellStyle name="Normal 4 7_Befolkning pr. 01.01.2017" xfId="867"/>
    <cellStyle name="Normal 4 8" xfId="182"/>
    <cellStyle name="Normal 4 8 2" xfId="245"/>
    <cellStyle name="Normal 4 8 2 2" xfId="608"/>
    <cellStyle name="Normal 4 8 3" xfId="301"/>
    <cellStyle name="Normal 4 8 3 2" xfId="664"/>
    <cellStyle name="Normal 4 8 4" xfId="378"/>
    <cellStyle name="Normal 4 8 4 2" xfId="740"/>
    <cellStyle name="Normal 4 8 5" xfId="446"/>
    <cellStyle name="Normal 4 8 5 2" xfId="806"/>
    <cellStyle name="Normal 4 8 6" xfId="552"/>
    <cellStyle name="Normal 4 9" xfId="168"/>
    <cellStyle name="Normal 4 9 2" xfId="231"/>
    <cellStyle name="Normal 4 9 2 2" xfId="594"/>
    <cellStyle name="Normal 4 9 3" xfId="287"/>
    <cellStyle name="Normal 4 9 3 2" xfId="650"/>
    <cellStyle name="Normal 4 9 4" xfId="364"/>
    <cellStyle name="Normal 4 9 4 2" xfId="726"/>
    <cellStyle name="Normal 4 9 5" xfId="432"/>
    <cellStyle name="Normal 4 9 5 2" xfId="792"/>
    <cellStyle name="Normal 4 9 6" xfId="538"/>
    <cellStyle name="Normal 4_Befolkning pr. 01.01.2017" xfId="857"/>
    <cellStyle name="Normal 5" xfId="31"/>
    <cellStyle name="Normal 5 2" xfId="44"/>
    <cellStyle name="Normal 5 2 2" xfId="67"/>
    <cellStyle name="Normal 5 2 2 2" xfId="148"/>
    <cellStyle name="Normal 5 2 3" xfId="156"/>
    <cellStyle name="Normal 5 2 3 2" xfId="189"/>
    <cellStyle name="Normal 5 2 4" xfId="123"/>
    <cellStyle name="Normal 5 2 4 2" xfId="217"/>
    <cellStyle name="Normal 5 2 4 2 2" xfId="580"/>
    <cellStyle name="Normal 5 2 4 3" xfId="273"/>
    <cellStyle name="Normal 5 2 4 3 2" xfId="636"/>
    <cellStyle name="Normal 5 2 4 4" xfId="345"/>
    <cellStyle name="Normal 5 2 4 4 2" xfId="708"/>
    <cellStyle name="Normal 5 2 4 5" xfId="418"/>
    <cellStyle name="Normal 5 2 4 5 2" xfId="778"/>
    <cellStyle name="Normal 5 2 4 6" xfId="524"/>
    <cellStyle name="Normal 5 3" xfId="51"/>
    <cellStyle name="Normal 5 4" xfId="59"/>
    <cellStyle name="Normal 5 4 2" xfId="91"/>
    <cellStyle name="Normal 5 4 2 2" xfId="307"/>
    <cellStyle name="Normal 5 4 2 2 2" xfId="670"/>
    <cellStyle name="Normal 5 4 2 3" xfId="390"/>
    <cellStyle name="Normal 5 4 2 3 2" xfId="751"/>
    <cellStyle name="Normal 5 4 2 4" xfId="494"/>
    <cellStyle name="Normal 5 4 3" xfId="114"/>
    <cellStyle name="Normal 5 4 3 2" xfId="516"/>
    <cellStyle name="Normal 5 4 4" xfId="209"/>
    <cellStyle name="Normal 5 4 4 2" xfId="572"/>
    <cellStyle name="Normal 5 4 5" xfId="265"/>
    <cellStyle name="Normal 5 4 5 2" xfId="628"/>
    <cellStyle name="Normal 5 4 6" xfId="337"/>
    <cellStyle name="Normal 5 4 6 2" xfId="700"/>
    <cellStyle name="Normal 5 4 7" xfId="410"/>
    <cellStyle name="Normal 5 4 7 2" xfId="770"/>
    <cellStyle name="Normal 5 4 8" xfId="472"/>
    <cellStyle name="Normal 5 4_Befolkning pr. 01.01.2017" xfId="868"/>
    <cellStyle name="Normal 5 5" xfId="65"/>
    <cellStyle name="Normal 5 5 2" xfId="144"/>
    <cellStyle name="Normal 5 6" xfId="155"/>
    <cellStyle name="Normal 5 6 2" xfId="187"/>
    <cellStyle name="Normal 6" xfId="54"/>
    <cellStyle name="Normal 6 2" xfId="68"/>
    <cellStyle name="Normal 6 2 2" xfId="127"/>
    <cellStyle name="Normal 6 2 2 2" xfId="527"/>
    <cellStyle name="Normal 6 2 3" xfId="220"/>
    <cellStyle name="Normal 6 2 3 2" xfId="583"/>
    <cellStyle name="Normal 6 2 4" xfId="276"/>
    <cellStyle name="Normal 6 2 4 2" xfId="639"/>
    <cellStyle name="Normal 6 2 5" xfId="348"/>
    <cellStyle name="Normal 6 2 5 2" xfId="711"/>
    <cellStyle name="Normal 6 2 6" xfId="354"/>
    <cellStyle name="Normal 6 2 7" xfId="421"/>
    <cellStyle name="Normal 6 2 7 2" xfId="781"/>
    <cellStyle name="Normal 6 3" xfId="149"/>
    <cellStyle name="Normal 6 4" xfId="157"/>
    <cellStyle name="Normal 6 4 2" xfId="106"/>
    <cellStyle name="Normal 6 5" xfId="120"/>
    <cellStyle name="Normal 6 5 2" xfId="215"/>
    <cellStyle name="Normal 6 5 2 2" xfId="578"/>
    <cellStyle name="Normal 6 5 3" xfId="271"/>
    <cellStyle name="Normal 6 5 3 2" xfId="634"/>
    <cellStyle name="Normal 6 5 4" xfId="343"/>
    <cellStyle name="Normal 6 5 4 2" xfId="706"/>
    <cellStyle name="Normal 6 5 5" xfId="416"/>
    <cellStyle name="Normal 6 5 5 2" xfId="776"/>
    <cellStyle name="Normal 6 5 6" xfId="522"/>
    <cellStyle name="Normal 7" xfId="56"/>
    <cellStyle name="Normal 7 2" xfId="70"/>
    <cellStyle name="Normal 7 2 2" xfId="151"/>
    <cellStyle name="Normal 7 3" xfId="159"/>
    <cellStyle name="Normal 7 3 2" xfId="188"/>
    <cellStyle name="Normal 7 4" xfId="125"/>
    <cellStyle name="Normal 7 4 2" xfId="219"/>
    <cellStyle name="Normal 7 4 2 2" xfId="582"/>
    <cellStyle name="Normal 7 4 3" xfId="275"/>
    <cellStyle name="Normal 7 4 3 2" xfId="638"/>
    <cellStyle name="Normal 7 4 4" xfId="347"/>
    <cellStyle name="Normal 7 4 4 2" xfId="710"/>
    <cellStyle name="Normal 7 4 5" xfId="420"/>
    <cellStyle name="Normal 7 4 5 2" xfId="780"/>
    <cellStyle name="Normal 7 4 6" xfId="526"/>
    <cellStyle name="Normal 8" xfId="57"/>
    <cellStyle name="Normal 8 2" xfId="71"/>
    <cellStyle name="Normal 8 2 2" xfId="141"/>
    <cellStyle name="Normal 8 2 3" xfId="387"/>
    <cellStyle name="Normal 8 3" xfId="139"/>
    <cellStyle name="Normal 8 4" xfId="152"/>
    <cellStyle name="Normal 8 5" xfId="160"/>
    <cellStyle name="Normal 8 5 2" xfId="186"/>
    <cellStyle name="Normal 8 6" xfId="130"/>
    <cellStyle name="Normal 9" xfId="55"/>
    <cellStyle name="Normal 9 2" xfId="69"/>
    <cellStyle name="Normal 9 2 2" xfId="150"/>
    <cellStyle name="Normal 9 3" xfId="158"/>
    <cellStyle name="Normal 9 3 2" xfId="191"/>
    <cellStyle name="Normal 9 4" xfId="129"/>
    <cellStyle name="Normal 9 4 2" xfId="222"/>
    <cellStyle name="Normal 9 4 2 2" xfId="585"/>
    <cellStyle name="Normal 9 4 3" xfId="278"/>
    <cellStyle name="Normal 9 4 3 2" xfId="641"/>
    <cellStyle name="Normal 9 4 4" xfId="350"/>
    <cellStyle name="Normal 9 4 4 2" xfId="713"/>
    <cellStyle name="Normal 9 4 5" xfId="423"/>
    <cellStyle name="Normal 9 4 5 2" xfId="783"/>
    <cellStyle name="Normal 9 4 6" xfId="529"/>
    <cellStyle name="Normal_Ark1" xfId="2"/>
    <cellStyle name="Normal_Ark1_1" xfId="3"/>
    <cellStyle name="Normal_IN9813 2" xfId="73"/>
    <cellStyle name="Normal_IN9828" xfId="22"/>
    <cellStyle name="Normal_Måltall FO2B Barnevern" xfId="4"/>
    <cellStyle name="Normal_SO02ny 2" xfId="74"/>
    <cellStyle name="Nøytral 2" xfId="869"/>
    <cellStyle name="Overskrift 1 2" xfId="870"/>
    <cellStyle name="Overskrift 2 2" xfId="871"/>
    <cellStyle name="Overskrift 3 2" xfId="872"/>
    <cellStyle name="Overskrift 4 2" xfId="873"/>
    <cellStyle name="Prosent" xfId="5" builtinId="5"/>
    <cellStyle name="Prosent 10" xfId="329"/>
    <cellStyle name="Prosent 10 2" xfId="692"/>
    <cellStyle name="Prosent 11" xfId="402"/>
    <cellStyle name="Prosent 11 2" xfId="762"/>
    <cellStyle name="Prosent 12" xfId="17"/>
    <cellStyle name="Prosent 2" xfId="10"/>
    <cellStyle name="Prosent 2 10" xfId="20"/>
    <cellStyle name="Prosent 2 11" xfId="451"/>
    <cellStyle name="Prosent 2 2" xfId="12"/>
    <cellStyle name="Prosent 2 2 10" xfId="253"/>
    <cellStyle name="Prosent 2 2 10 2" xfId="616"/>
    <cellStyle name="Prosent 2 2 11" xfId="325"/>
    <cellStyle name="Prosent 2 2 11 2" xfId="688"/>
    <cellStyle name="Prosent 2 2 12" xfId="398"/>
    <cellStyle name="Prosent 2 2 12 2" xfId="758"/>
    <cellStyle name="Prosent 2 2 13" xfId="38"/>
    <cellStyle name="Prosent 2 2 13 2" xfId="460"/>
    <cellStyle name="Prosent 2 2 14" xfId="453"/>
    <cellStyle name="Prosent 2 2 2" xfId="46"/>
    <cellStyle name="Prosent 2 2 2 2" xfId="85"/>
    <cellStyle name="Prosent 2 2 2 2 2" xfId="181"/>
    <cellStyle name="Prosent 2 2 2 2 2 2" xfId="551"/>
    <cellStyle name="Prosent 2 2 2 2 3" xfId="244"/>
    <cellStyle name="Prosent 2 2 2 2 3 2" xfId="607"/>
    <cellStyle name="Prosent 2 2 2 2 4" xfId="300"/>
    <cellStyle name="Prosent 2 2 2 2 4 2" xfId="663"/>
    <cellStyle name="Prosent 2 2 2 2 5" xfId="377"/>
    <cellStyle name="Prosent 2 2 2 2 5 2" xfId="739"/>
    <cellStyle name="Prosent 2 2 2 2 6" xfId="445"/>
    <cellStyle name="Prosent 2 2 2 2 6 2" xfId="805"/>
    <cellStyle name="Prosent 2 2 2 2 7" xfId="488"/>
    <cellStyle name="Prosent 2 2 2 3" xfId="108"/>
    <cellStyle name="Prosent 2 2 2 3 2" xfId="510"/>
    <cellStyle name="Prosent 2 2 2 4" xfId="203"/>
    <cellStyle name="Prosent 2 2 2 4 2" xfId="566"/>
    <cellStyle name="Prosent 2 2 2 5" xfId="259"/>
    <cellStyle name="Prosent 2 2 2 5 2" xfId="622"/>
    <cellStyle name="Prosent 2 2 2 6" xfId="331"/>
    <cellStyle name="Prosent 2 2 2 6 2" xfId="694"/>
    <cellStyle name="Prosent 2 2 2 7" xfId="404"/>
    <cellStyle name="Prosent 2 2 2 7 2" xfId="764"/>
    <cellStyle name="Prosent 2 2 2 8" xfId="466"/>
    <cellStyle name="Prosent 2 2 3" xfId="50"/>
    <cellStyle name="Prosent 2 2 3 2" xfId="89"/>
    <cellStyle name="Prosent 2 2 3 2 2" xfId="308"/>
    <cellStyle name="Prosent 2 2 3 2 2 2" xfId="671"/>
    <cellStyle name="Prosent 2 2 3 2 3" xfId="385"/>
    <cellStyle name="Prosent 2 2 3 2 3 2" xfId="747"/>
    <cellStyle name="Prosent 2 2 3 2 4" xfId="492"/>
    <cellStyle name="Prosent 2 2 3 3" xfId="112"/>
    <cellStyle name="Prosent 2 2 3 3 2" xfId="514"/>
    <cellStyle name="Prosent 2 2 3 4" xfId="207"/>
    <cellStyle name="Prosent 2 2 3 4 2" xfId="570"/>
    <cellStyle name="Prosent 2 2 3 5" xfId="263"/>
    <cellStyle name="Prosent 2 2 3 5 2" xfId="626"/>
    <cellStyle name="Prosent 2 2 3 6" xfId="335"/>
    <cellStyle name="Prosent 2 2 3 6 2" xfId="698"/>
    <cellStyle name="Prosent 2 2 3 7" xfId="408"/>
    <cellStyle name="Prosent 2 2 3 7 2" xfId="768"/>
    <cellStyle name="Prosent 2 2 3 8" xfId="470"/>
    <cellStyle name="Prosent 2 2 4" xfId="79"/>
    <cellStyle name="Prosent 2 2 4 2" xfId="146"/>
    <cellStyle name="Prosent 2 2 4 2 2" xfId="530"/>
    <cellStyle name="Prosent 2 2 4 3" xfId="223"/>
    <cellStyle name="Prosent 2 2 4 3 2" xfId="586"/>
    <cellStyle name="Prosent 2 2 4 4" xfId="279"/>
    <cellStyle name="Prosent 2 2 4 4 2" xfId="642"/>
    <cellStyle name="Prosent 2 2 4 5" xfId="352"/>
    <cellStyle name="Prosent 2 2 4 5 2" xfId="715"/>
    <cellStyle name="Prosent 2 2 4 6" xfId="424"/>
    <cellStyle name="Prosent 2 2 4 6 2" xfId="784"/>
    <cellStyle name="Prosent 2 2 4 7" xfId="482"/>
    <cellStyle name="Prosent 2 2 5" xfId="131"/>
    <cellStyle name="Prosent 2 2 5 2" xfId="177"/>
    <cellStyle name="Prosent 2 2 5 2 2" xfId="240"/>
    <cellStyle name="Prosent 2 2 5 2 2 2" xfId="603"/>
    <cellStyle name="Prosent 2 2 5 2 3" xfId="296"/>
    <cellStyle name="Prosent 2 2 5 2 3 2" xfId="659"/>
    <cellStyle name="Prosent 2 2 5 2 4" xfId="373"/>
    <cellStyle name="Prosent 2 2 5 2 4 2" xfId="735"/>
    <cellStyle name="Prosent 2 2 5 2 5" xfId="441"/>
    <cellStyle name="Prosent 2 2 5 2 5 2" xfId="801"/>
    <cellStyle name="Prosent 2 2 5 2 6" xfId="547"/>
    <cellStyle name="Prosent 2 2 6" xfId="185"/>
    <cellStyle name="Prosent 2 2 6 2" xfId="248"/>
    <cellStyle name="Prosent 2 2 6 2 2" xfId="611"/>
    <cellStyle name="Prosent 2 2 6 3" xfId="304"/>
    <cellStyle name="Prosent 2 2 6 3 2" xfId="667"/>
    <cellStyle name="Prosent 2 2 6 4" xfId="381"/>
    <cellStyle name="Prosent 2 2 6 4 2" xfId="743"/>
    <cellStyle name="Prosent 2 2 6 5" xfId="449"/>
    <cellStyle name="Prosent 2 2 6 5 2" xfId="809"/>
    <cellStyle name="Prosent 2 2 6 6" xfId="555"/>
    <cellStyle name="Prosent 2 2 7" xfId="171"/>
    <cellStyle name="Prosent 2 2 7 2" xfId="234"/>
    <cellStyle name="Prosent 2 2 7 2 2" xfId="597"/>
    <cellStyle name="Prosent 2 2 7 3" xfId="290"/>
    <cellStyle name="Prosent 2 2 7 3 2" xfId="653"/>
    <cellStyle name="Prosent 2 2 7 4" xfId="367"/>
    <cellStyle name="Prosent 2 2 7 4 2" xfId="729"/>
    <cellStyle name="Prosent 2 2 7 5" xfId="435"/>
    <cellStyle name="Prosent 2 2 7 5 2" xfId="795"/>
    <cellStyle name="Prosent 2 2 7 6" xfId="541"/>
    <cellStyle name="Prosent 2 2 8" xfId="101"/>
    <cellStyle name="Prosent 2 2 8 2" xfId="504"/>
    <cellStyle name="Prosent 2 2 9" xfId="197"/>
    <cellStyle name="Prosent 2 2 9 2" xfId="560"/>
    <cellStyle name="Prosent 2 3" xfId="13"/>
    <cellStyle name="Prosent 2 3 10" xfId="399"/>
    <cellStyle name="Prosent 2 3 10 2" xfId="759"/>
    <cellStyle name="Prosent 2 3 11" xfId="39"/>
    <cellStyle name="Prosent 2 3 11 2" xfId="461"/>
    <cellStyle name="Prosent 2 3 12" xfId="454"/>
    <cellStyle name="Prosent 2 3 2" xfId="62"/>
    <cellStyle name="Prosent 2 3 2 2" xfId="94"/>
    <cellStyle name="Prosent 2 3 2 2 2" xfId="179"/>
    <cellStyle name="Prosent 2 3 2 2 2 2" xfId="549"/>
    <cellStyle name="Prosent 2 3 2 2 3" xfId="242"/>
    <cellStyle name="Prosent 2 3 2 2 3 2" xfId="605"/>
    <cellStyle name="Prosent 2 3 2 2 4" xfId="298"/>
    <cellStyle name="Prosent 2 3 2 2 4 2" xfId="661"/>
    <cellStyle name="Prosent 2 3 2 2 5" xfId="375"/>
    <cellStyle name="Prosent 2 3 2 2 5 2" xfId="737"/>
    <cellStyle name="Prosent 2 3 2 2 6" xfId="443"/>
    <cellStyle name="Prosent 2 3 2 2 6 2" xfId="803"/>
    <cellStyle name="Prosent 2 3 2 2 7" xfId="497"/>
    <cellStyle name="Prosent 2 3 2 3" xfId="117"/>
    <cellStyle name="Prosent 2 3 2 3 2" xfId="519"/>
    <cellStyle name="Prosent 2 3 2 4" xfId="212"/>
    <cellStyle name="Prosent 2 3 2 4 2" xfId="575"/>
    <cellStyle name="Prosent 2 3 2 5" xfId="268"/>
    <cellStyle name="Prosent 2 3 2 5 2" xfId="631"/>
    <cellStyle name="Prosent 2 3 2 6" xfId="340"/>
    <cellStyle name="Prosent 2 3 2 6 2" xfId="703"/>
    <cellStyle name="Prosent 2 3 2 7" xfId="413"/>
    <cellStyle name="Prosent 2 3 2 7 2" xfId="773"/>
    <cellStyle name="Prosent 2 3 2 8" xfId="475"/>
    <cellStyle name="Prosent 2 3 3" xfId="80"/>
    <cellStyle name="Prosent 2 3 3 2" xfId="147"/>
    <cellStyle name="Prosent 2 3 3 2 2" xfId="531"/>
    <cellStyle name="Prosent 2 3 3 3" xfId="224"/>
    <cellStyle name="Prosent 2 3 3 3 2" xfId="587"/>
    <cellStyle name="Prosent 2 3 3 4" xfId="280"/>
    <cellStyle name="Prosent 2 3 3 4 2" xfId="643"/>
    <cellStyle name="Prosent 2 3 3 5" xfId="353"/>
    <cellStyle name="Prosent 2 3 3 5 2" xfId="716"/>
    <cellStyle name="Prosent 2 3 3 6" xfId="425"/>
    <cellStyle name="Prosent 2 3 3 6 2" xfId="785"/>
    <cellStyle name="Prosent 2 3 3 7" xfId="483"/>
    <cellStyle name="Prosent 2 3 4" xfId="133"/>
    <cellStyle name="Prosent 2 3 4 2" xfId="166"/>
    <cellStyle name="Prosent 2 3 4 2 2" xfId="229"/>
    <cellStyle name="Prosent 2 3 4 2 2 2" xfId="592"/>
    <cellStyle name="Prosent 2 3 4 2 3" xfId="285"/>
    <cellStyle name="Prosent 2 3 4 2 3 2" xfId="648"/>
    <cellStyle name="Prosent 2 3 4 2 4" xfId="362"/>
    <cellStyle name="Prosent 2 3 4 2 4 2" xfId="724"/>
    <cellStyle name="Prosent 2 3 4 2 5" xfId="430"/>
    <cellStyle name="Prosent 2 3 4 2 5 2" xfId="790"/>
    <cellStyle name="Prosent 2 3 4 2 6" xfId="536"/>
    <cellStyle name="Prosent 2 3 5" xfId="172"/>
    <cellStyle name="Prosent 2 3 5 2" xfId="235"/>
    <cellStyle name="Prosent 2 3 5 2 2" xfId="598"/>
    <cellStyle name="Prosent 2 3 5 3" xfId="291"/>
    <cellStyle name="Prosent 2 3 5 3 2" xfId="654"/>
    <cellStyle name="Prosent 2 3 5 4" xfId="368"/>
    <cellStyle name="Prosent 2 3 5 4 2" xfId="730"/>
    <cellStyle name="Prosent 2 3 5 5" xfId="436"/>
    <cellStyle name="Prosent 2 3 5 5 2" xfId="796"/>
    <cellStyle name="Prosent 2 3 5 6" xfId="542"/>
    <cellStyle name="Prosent 2 3 6" xfId="102"/>
    <cellStyle name="Prosent 2 3 6 2" xfId="505"/>
    <cellStyle name="Prosent 2 3 7" xfId="198"/>
    <cellStyle name="Prosent 2 3 7 2" xfId="561"/>
    <cellStyle name="Prosent 2 3 8" xfId="254"/>
    <cellStyle name="Prosent 2 3 8 2" xfId="617"/>
    <cellStyle name="Prosent 2 3 9" xfId="326"/>
    <cellStyle name="Prosent 2 3 9 2" xfId="689"/>
    <cellStyle name="Prosent 2 4" xfId="36"/>
    <cellStyle name="Prosent 2 4 2" xfId="64"/>
    <cellStyle name="Prosent 2 4 2 2" xfId="96"/>
    <cellStyle name="Prosent 2 4 2 2 2" xfId="305"/>
    <cellStyle name="Prosent 2 4 2 2 2 2" xfId="668"/>
    <cellStyle name="Prosent 2 4 2 2 3" xfId="392"/>
    <cellStyle name="Prosent 2 4 2 2 3 2" xfId="752"/>
    <cellStyle name="Prosent 2 4 2 2 4" xfId="499"/>
    <cellStyle name="Prosent 2 4 2 3" xfId="119"/>
    <cellStyle name="Prosent 2 4 2 3 2" xfId="521"/>
    <cellStyle name="Prosent 2 4 2 4" xfId="214"/>
    <cellStyle name="Prosent 2 4 2 4 2" xfId="577"/>
    <cellStyle name="Prosent 2 4 2 5" xfId="270"/>
    <cellStyle name="Prosent 2 4 2 5 2" xfId="633"/>
    <cellStyle name="Prosent 2 4 2 6" xfId="342"/>
    <cellStyle name="Prosent 2 4 2 6 2" xfId="705"/>
    <cellStyle name="Prosent 2 4 2 7" xfId="415"/>
    <cellStyle name="Prosent 2 4 2 7 2" xfId="775"/>
    <cellStyle name="Prosent 2 4 2 8" xfId="477"/>
    <cellStyle name="Prosent 2 4 3" xfId="77"/>
    <cellStyle name="Prosent 2 4 3 2" xfId="316"/>
    <cellStyle name="Prosent 2 4 3 2 2" xfId="679"/>
    <cellStyle name="Prosent 2 4 3 3" xfId="389"/>
    <cellStyle name="Prosent 2 4 3 3 2" xfId="750"/>
    <cellStyle name="Prosent 2 4 3 4" xfId="480"/>
    <cellStyle name="Prosent 2 4 4" xfId="99"/>
    <cellStyle name="Prosent 2 4 4 2" xfId="502"/>
    <cellStyle name="Prosent 2 4 5" xfId="195"/>
    <cellStyle name="Prosent 2 4 5 2" xfId="558"/>
    <cellStyle name="Prosent 2 4 6" xfId="251"/>
    <cellStyle name="Prosent 2 4 6 2" xfId="614"/>
    <cellStyle name="Prosent 2 4 7" xfId="323"/>
    <cellStyle name="Prosent 2 4 7 2" xfId="686"/>
    <cellStyle name="Prosent 2 4 8" xfId="396"/>
    <cellStyle name="Prosent 2 4 8 2" xfId="756"/>
    <cellStyle name="Prosent 2 4 9" xfId="458"/>
    <cellStyle name="Prosent 2 5" xfId="43"/>
    <cellStyle name="Prosent 2 5 2" xfId="48"/>
    <cellStyle name="Prosent 2 5 2 2" xfId="87"/>
    <cellStyle name="Prosent 2 5 2 2 2" xfId="315"/>
    <cellStyle name="Prosent 2 5 2 2 2 2" xfId="678"/>
    <cellStyle name="Prosent 2 5 2 2 3" xfId="321"/>
    <cellStyle name="Prosent 2 5 2 2 3 2" xfId="684"/>
    <cellStyle name="Prosent 2 5 2 2 4" xfId="490"/>
    <cellStyle name="Prosent 2 5 2 3" xfId="110"/>
    <cellStyle name="Prosent 2 5 2 3 2" xfId="512"/>
    <cellStyle name="Prosent 2 5 2 4" xfId="205"/>
    <cellStyle name="Prosent 2 5 2 4 2" xfId="568"/>
    <cellStyle name="Prosent 2 5 2 5" xfId="261"/>
    <cellStyle name="Prosent 2 5 2 5 2" xfId="624"/>
    <cellStyle name="Prosent 2 5 2 6" xfId="333"/>
    <cellStyle name="Prosent 2 5 2 6 2" xfId="696"/>
    <cellStyle name="Prosent 2 5 2 7" xfId="406"/>
    <cellStyle name="Prosent 2 5 2 7 2" xfId="766"/>
    <cellStyle name="Prosent 2 5 2 8" xfId="468"/>
    <cellStyle name="Prosent 2 6" xfId="29"/>
    <cellStyle name="Prosent 2 6 2" xfId="164"/>
    <cellStyle name="Prosent 2 6 2 2" xfId="534"/>
    <cellStyle name="Prosent 2 6 3" xfId="227"/>
    <cellStyle name="Prosent 2 6 3 2" xfId="590"/>
    <cellStyle name="Prosent 2 6 4" xfId="283"/>
    <cellStyle name="Prosent 2 6 4 2" xfId="646"/>
    <cellStyle name="Prosent 2 6 5" xfId="360"/>
    <cellStyle name="Prosent 2 6 5 2" xfId="722"/>
    <cellStyle name="Prosent 2 6 6" xfId="428"/>
    <cellStyle name="Prosent 2 6 6 2" xfId="788"/>
    <cellStyle name="Prosent 2 7" xfId="175"/>
    <cellStyle name="Prosent 2 7 2" xfId="238"/>
    <cellStyle name="Prosent 2 7 2 2" xfId="601"/>
    <cellStyle name="Prosent 2 7 3" xfId="294"/>
    <cellStyle name="Prosent 2 7 3 2" xfId="657"/>
    <cellStyle name="Prosent 2 7 4" xfId="371"/>
    <cellStyle name="Prosent 2 7 4 2" xfId="733"/>
    <cellStyle name="Prosent 2 7 5" xfId="439"/>
    <cellStyle name="Prosent 2 7 5 2" xfId="799"/>
    <cellStyle name="Prosent 2 7 6" xfId="545"/>
    <cellStyle name="Prosent 2 8" xfId="183"/>
    <cellStyle name="Prosent 2 8 2" xfId="246"/>
    <cellStyle name="Prosent 2 8 2 2" xfId="609"/>
    <cellStyle name="Prosent 2 8 3" xfId="302"/>
    <cellStyle name="Prosent 2 8 3 2" xfId="665"/>
    <cellStyle name="Prosent 2 8 4" xfId="379"/>
    <cellStyle name="Prosent 2 8 4 2" xfId="741"/>
    <cellStyle name="Prosent 2 8 5" xfId="447"/>
    <cellStyle name="Prosent 2 8 5 2" xfId="807"/>
    <cellStyle name="Prosent 2 8 6" xfId="553"/>
    <cellStyle name="Prosent 2 9" xfId="169"/>
    <cellStyle name="Prosent 2 9 2" xfId="232"/>
    <cellStyle name="Prosent 2 9 2 2" xfId="595"/>
    <cellStyle name="Prosent 2 9 3" xfId="288"/>
    <cellStyle name="Prosent 2 9 3 2" xfId="651"/>
    <cellStyle name="Prosent 2 9 4" xfId="365"/>
    <cellStyle name="Prosent 2 9 4 2" xfId="727"/>
    <cellStyle name="Prosent 2 9 5" xfId="433"/>
    <cellStyle name="Prosent 2 9 5 2" xfId="793"/>
    <cellStyle name="Prosent 2 9 6" xfId="539"/>
    <cellStyle name="Prosent 3" xfId="26"/>
    <cellStyle name="Prosent 3 2" xfId="60"/>
    <cellStyle name="Prosent 3 2 2" xfId="92"/>
    <cellStyle name="Prosent 3 2 2 2" xfId="314"/>
    <cellStyle name="Prosent 3 2 2 2 2" xfId="677"/>
    <cellStyle name="Prosent 3 2 2 3" xfId="383"/>
    <cellStyle name="Prosent 3 2 2 3 2" xfId="745"/>
    <cellStyle name="Prosent 3 2 2 4" xfId="495"/>
    <cellStyle name="Prosent 3 2 3" xfId="115"/>
    <cellStyle name="Prosent 3 2 3 2" xfId="517"/>
    <cellStyle name="Prosent 3 2 4" xfId="210"/>
    <cellStyle name="Prosent 3 2 4 2" xfId="573"/>
    <cellStyle name="Prosent 3 2 5" xfId="266"/>
    <cellStyle name="Prosent 3 2 5 2" xfId="629"/>
    <cellStyle name="Prosent 3 2 6" xfId="338"/>
    <cellStyle name="Prosent 3 2 6 2" xfId="701"/>
    <cellStyle name="Prosent 3 2 7" xfId="411"/>
    <cellStyle name="Prosent 3 2 7 2" xfId="771"/>
    <cellStyle name="Prosent 3 2 8" xfId="473"/>
    <cellStyle name="Prosent 4" xfId="32"/>
    <cellStyle name="Prosent 4 2" xfId="874"/>
    <cellStyle name="Prosent 4_Kriteriebefolkning 1.1.2014" xfId="875"/>
    <cellStyle name="Prosent 5" xfId="42"/>
    <cellStyle name="Prosent 5 2" xfId="306"/>
    <cellStyle name="Prosent 5 2 2" xfId="669"/>
    <cellStyle name="Prosent 5 3" xfId="356"/>
    <cellStyle name="Prosent 5 3 2" xfId="718"/>
    <cellStyle name="Prosent 5 4" xfId="464"/>
    <cellStyle name="Prosent 6" xfId="83"/>
    <cellStyle name="Prosent 6 2" xfId="313"/>
    <cellStyle name="Prosent 6 2 2" xfId="676"/>
    <cellStyle name="Prosent 6 3" xfId="351"/>
    <cellStyle name="Prosent 6 3 2" xfId="714"/>
    <cellStyle name="Prosent 6 4" xfId="486"/>
    <cellStyle name="Prosent 7" xfId="105"/>
    <cellStyle name="Prosent 7 2" xfId="508"/>
    <cellStyle name="Prosent 8" xfId="201"/>
    <cellStyle name="Prosent 8 2" xfId="564"/>
    <cellStyle name="Prosent 9" xfId="257"/>
    <cellStyle name="Prosent 9 2" xfId="620"/>
    <cellStyle name="Svein" xfId="6"/>
    <cellStyle name="Svein 2" xfId="27"/>
    <cellStyle name="Svein 3" xfId="136"/>
    <cellStyle name="Svein 4" xfId="21"/>
    <cellStyle name="Tittel 2" xfId="876"/>
    <cellStyle name="Totalt 2" xfId="877"/>
    <cellStyle name="Tusen[0]" xfId="137"/>
    <cellStyle name="Tusenskille 2" xfId="126"/>
    <cellStyle name="Tusenskille 2 2" xfId="140"/>
    <cellStyle name="Tusenskille 2 3" xfId="138"/>
    <cellStyle name="Tusenskille 2_Befolkning pr. 01.01.2017" xfId="878"/>
    <cellStyle name="Tusenskille 3" xfId="23"/>
    <cellStyle name="Utdata 2" xfId="879"/>
    <cellStyle name="Uthevingsfarge1 2" xfId="880"/>
    <cellStyle name="Uthevingsfarge2 2" xfId="881"/>
    <cellStyle name="Uthevingsfarge3 2" xfId="882"/>
    <cellStyle name="Uthevingsfarge4 2" xfId="883"/>
    <cellStyle name="Uthevingsfarge5 2" xfId="884"/>
    <cellStyle name="Uthevingsfarge6 2" xfId="885"/>
    <cellStyle name="Varseltekst 2" xfId="886"/>
  </cellStyles>
  <dxfs count="0"/>
  <tableStyles count="0" defaultTableStyle="TableStyleMedium9" defaultPivotStyle="PivotStyleLight16"/>
  <colors>
    <mruColors>
      <color rgb="FFFFFF99"/>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352425</xdr:colOff>
      <xdr:row>1217</xdr:row>
      <xdr:rowOff>0</xdr:rowOff>
    </xdr:from>
    <xdr:to>
      <xdr:col>4</xdr:col>
      <xdr:colOff>352425</xdr:colOff>
      <xdr:row>1217</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344</xdr:row>
      <xdr:rowOff>0</xdr:rowOff>
    </xdr:from>
    <xdr:to>
      <xdr:col>7</xdr:col>
      <xdr:colOff>447675</xdr:colOff>
      <xdr:row>344</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1217</xdr:row>
      <xdr:rowOff>0</xdr:rowOff>
    </xdr:from>
    <xdr:to>
      <xdr:col>4</xdr:col>
      <xdr:colOff>352425</xdr:colOff>
      <xdr:row>1217</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238125</xdr:colOff>
      <xdr:row>33</xdr:row>
      <xdr:rowOff>9525</xdr:rowOff>
    </xdr:from>
    <xdr:to>
      <xdr:col>11</xdr:col>
      <xdr:colOff>209550</xdr:colOff>
      <xdr:row>43</xdr:row>
      <xdr:rowOff>19050</xdr:rowOff>
    </xdr:to>
    <xdr:sp macro="" textlink="">
      <xdr:nvSpPr>
        <xdr:cNvPr id="27782" name="Tekst 56"/>
        <xdr:cNvSpPr>
          <a:spLocks noChangeArrowheads="1"/>
        </xdr:cNvSpPr>
      </xdr:nvSpPr>
      <xdr:spPr bwMode="auto">
        <a:xfrm>
          <a:off x="238125" y="6134100"/>
          <a:ext cx="6943725" cy="17430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1109</xdr:row>
      <xdr:rowOff>0</xdr:rowOff>
    </xdr:from>
    <xdr:to>
      <xdr:col>4</xdr:col>
      <xdr:colOff>352425</xdr:colOff>
      <xdr:row>1109</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883</xdr:row>
      <xdr:rowOff>38100</xdr:rowOff>
    </xdr:from>
    <xdr:to>
      <xdr:col>11</xdr:col>
      <xdr:colOff>400050</xdr:colOff>
      <xdr:row>894</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FF0000"/>
              </a:solidFill>
              <a:latin typeface="MS Sans Serif"/>
            </a:rPr>
            <a:t>Ref. for øvrig rundskriv IS-x/201x fra Sosial- og helsedirektoratet.</a:t>
          </a:r>
        </a:p>
      </xdr:txBody>
    </xdr:sp>
    <xdr:clientData/>
  </xdr:twoCellAnchor>
  <xdr:twoCellAnchor>
    <xdr:from>
      <xdr:col>1</xdr:col>
      <xdr:colOff>0</xdr:colOff>
      <xdr:row>358</xdr:row>
      <xdr:rowOff>1</xdr:rowOff>
    </xdr:from>
    <xdr:to>
      <xdr:col>10</xdr:col>
      <xdr:colOff>485775</xdr:colOff>
      <xdr:row>408</xdr:row>
      <xdr:rowOff>133351</xdr:rowOff>
    </xdr:to>
    <xdr:sp macro="" textlink="">
      <xdr:nvSpPr>
        <xdr:cNvPr id="28650" name="AutoShape 2026"/>
        <xdr:cNvSpPr>
          <a:spLocks noChangeArrowheads="1"/>
        </xdr:cNvSpPr>
      </xdr:nvSpPr>
      <xdr:spPr bwMode="auto">
        <a:xfrm>
          <a:off x="228600" y="39576376"/>
          <a:ext cx="6791325" cy="82296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917</xdr:row>
      <xdr:rowOff>38100</xdr:rowOff>
    </xdr:from>
    <xdr:to>
      <xdr:col>12</xdr:col>
      <xdr:colOff>0</xdr:colOff>
      <xdr:row>920</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1362</xdr:row>
      <xdr:rowOff>0</xdr:rowOff>
    </xdr:from>
    <xdr:to>
      <xdr:col>10</xdr:col>
      <xdr:colOff>466725</xdr:colOff>
      <xdr:row>1365</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1346</xdr:row>
      <xdr:rowOff>85725</xdr:rowOff>
    </xdr:from>
    <xdr:to>
      <xdr:col>10</xdr:col>
      <xdr:colOff>57150</xdr:colOff>
      <xdr:row>1361</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179</xdr:row>
      <xdr:rowOff>0</xdr:rowOff>
    </xdr:from>
    <xdr:to>
      <xdr:col>10</xdr:col>
      <xdr:colOff>561975</xdr:colOff>
      <xdr:row>189</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1371</xdr:row>
      <xdr:rowOff>19050</xdr:rowOff>
    </xdr:from>
    <xdr:to>
      <xdr:col>11</xdr:col>
      <xdr:colOff>523876</xdr:colOff>
      <xdr:row>1383</xdr:row>
      <xdr:rowOff>66675</xdr:rowOff>
    </xdr:to>
    <xdr:sp macro="" textlink="">
      <xdr:nvSpPr>
        <xdr:cNvPr id="18" name="Tekst 13"/>
        <xdr:cNvSpPr>
          <a:spLocks noChangeArrowheads="1"/>
        </xdr:cNvSpPr>
      </xdr:nvSpPr>
      <xdr:spPr bwMode="auto">
        <a:xfrm>
          <a:off x="6143626" y="173021625"/>
          <a:ext cx="1485900" cy="302895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hittil i år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yr&#229;dsavdeling%20for%20eldre%20og%20sosiale%20tjenester\Felles-EST\Rapporteringer-(eb)\2013\&#197;rsmelding%202013\Statistikk\Bydelsstatistikk\T3-MAL2013-bydel-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3T-2013A.XLS"/>
      <sheetName val="MAL2013B.XLS"/>
      <sheetName val="Befolkning pr. 01.01.2013"/>
      <sheetName val="MAL3T-2013A_XLS"/>
    </sheetNames>
    <sheetDataSet>
      <sheetData sheetId="0">
        <row r="67">
          <cell r="I67" t="str">
            <v xml:space="preserve"> xxxxx</v>
          </cell>
        </row>
        <row r="142">
          <cell r="B142" t="str">
            <v>1) Tid fra kommunal bolig er innvilget til boligtildeling er effektuert</v>
          </cell>
        </row>
      </sheetData>
      <sheetData sheetId="1">
        <row r="709">
          <cell r="C709">
            <v>62</v>
          </cell>
        </row>
      </sheetData>
      <sheetData sheetId="2"/>
      <sheetData sheetId="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415"/>
  <sheetViews>
    <sheetView showGridLines="0" tabSelected="1" view="pageBreakPreview" topLeftCell="A178" zoomScaleNormal="100" zoomScaleSheetLayoutView="100" workbookViewId="0">
      <selection activeCell="J1314" sqref="J1314"/>
    </sheetView>
  </sheetViews>
  <sheetFormatPr baseColWidth="10" defaultColWidth="9.140625" defaultRowHeight="12.75"/>
  <cols>
    <col min="1" max="1" width="4.28515625" style="172" customWidth="1"/>
    <col min="2" max="2" width="26.5703125" style="408" customWidth="1"/>
    <col min="3" max="3" width="7.7109375" style="408" customWidth="1"/>
    <col min="4" max="6" width="8.5703125" style="408" customWidth="1"/>
    <col min="7" max="7" width="8.42578125" style="408" customWidth="1"/>
    <col min="8" max="8" width="9" style="408" customWidth="1"/>
    <col min="9" max="9" width="10" style="408" customWidth="1"/>
    <col min="10" max="11" width="8.5703125" style="408" customWidth="1"/>
    <col min="12" max="12" width="9.140625" style="408"/>
    <col min="13" max="16384" width="9.140625" style="8"/>
  </cols>
  <sheetData>
    <row r="2" spans="2:12">
      <c r="B2" s="409"/>
    </row>
    <row r="16" spans="2:12" ht="20.25">
      <c r="B16" s="1431" t="s">
        <v>1341</v>
      </c>
      <c r="C16" s="1431"/>
      <c r="D16" s="1431"/>
      <c r="E16" s="1431"/>
      <c r="F16" s="1431"/>
      <c r="G16" s="1431"/>
      <c r="H16" s="1431"/>
      <c r="I16" s="1431"/>
      <c r="J16" s="1431"/>
      <c r="K16" s="1431"/>
      <c r="L16" s="410"/>
    </row>
    <row r="17" spans="2:12" ht="25.5">
      <c r="B17" s="1432" t="s">
        <v>1493</v>
      </c>
      <c r="C17" s="1432"/>
      <c r="D17" s="1432"/>
      <c r="E17" s="1432"/>
      <c r="F17" s="1432"/>
      <c r="G17" s="1432"/>
      <c r="H17" s="1432"/>
      <c r="I17" s="1432"/>
      <c r="J17" s="1432"/>
      <c r="K17" s="1432"/>
      <c r="L17" s="410"/>
    </row>
    <row r="18" spans="2:12" ht="25.5">
      <c r="B18" s="1432">
        <v>2018</v>
      </c>
      <c r="C18" s="1432"/>
      <c r="D18" s="1432"/>
      <c r="E18" s="1432"/>
      <c r="F18" s="1432"/>
      <c r="G18" s="1432"/>
      <c r="H18" s="1432"/>
      <c r="I18" s="1432"/>
      <c r="J18" s="1432"/>
      <c r="K18" s="1432"/>
      <c r="L18" s="410"/>
    </row>
    <row r="19" spans="2:12" ht="20.25">
      <c r="B19" s="411"/>
      <c r="C19" s="411"/>
      <c r="D19" s="411"/>
      <c r="E19" s="411"/>
      <c r="F19" s="411"/>
      <c r="G19" s="411"/>
      <c r="H19" s="412"/>
      <c r="I19" s="412"/>
      <c r="J19" s="412"/>
      <c r="K19" s="413"/>
      <c r="L19" s="410"/>
    </row>
    <row r="20" spans="2:12" ht="20.25">
      <c r="B20" s="1433"/>
      <c r="C20" s="1433"/>
      <c r="D20" s="1433"/>
      <c r="E20" s="1433"/>
      <c r="F20" s="1433"/>
      <c r="G20" s="1433"/>
      <c r="H20" s="1433"/>
      <c r="I20" s="1433"/>
      <c r="J20" s="1433"/>
      <c r="K20" s="1433"/>
      <c r="L20" s="410"/>
    </row>
    <row r="21" spans="2:12" ht="20.25">
      <c r="B21" s="414"/>
      <c r="C21" s="414"/>
      <c r="D21" s="414"/>
      <c r="E21" s="414"/>
      <c r="F21" s="414"/>
      <c r="G21" s="414"/>
      <c r="H21" s="414"/>
      <c r="I21" s="414"/>
      <c r="J21" s="414"/>
      <c r="K21" s="414"/>
      <c r="L21" s="410"/>
    </row>
    <row r="22" spans="2:12">
      <c r="B22" s="415"/>
      <c r="C22" s="416"/>
      <c r="D22" s="416"/>
      <c r="E22" s="416"/>
      <c r="F22" s="416"/>
      <c r="G22" s="416"/>
      <c r="H22" s="416"/>
      <c r="I22" s="416"/>
      <c r="J22" s="416"/>
      <c r="K22" s="416"/>
      <c r="L22" s="410"/>
    </row>
    <row r="23" spans="2:12">
      <c r="B23" s="417"/>
      <c r="C23" s="417"/>
      <c r="D23" s="417"/>
      <c r="E23" s="417"/>
      <c r="F23" s="417"/>
      <c r="G23" s="417"/>
      <c r="H23" s="410"/>
      <c r="I23" s="410"/>
      <c r="J23" s="410"/>
      <c r="K23" s="418"/>
      <c r="L23" s="410"/>
    </row>
    <row r="24" spans="2:12">
      <c r="B24" s="417"/>
      <c r="C24" s="417"/>
      <c r="D24" s="417"/>
      <c r="E24" s="417"/>
      <c r="F24" s="417"/>
      <c r="G24" s="417"/>
      <c r="H24" s="410"/>
      <c r="I24" s="410"/>
      <c r="J24" s="410"/>
      <c r="K24" s="418"/>
      <c r="L24" s="410"/>
    </row>
    <row r="25" spans="2:12">
      <c r="B25" s="417"/>
      <c r="C25" s="417"/>
      <c r="D25" s="417"/>
      <c r="E25" s="417"/>
      <c r="F25" s="417"/>
      <c r="G25" s="417"/>
      <c r="H25" s="410"/>
      <c r="I25" s="410"/>
      <c r="J25" s="410"/>
      <c r="K25" s="418"/>
      <c r="L25" s="410"/>
    </row>
    <row r="26" spans="2:12">
      <c r="B26" s="417"/>
      <c r="C26" s="417"/>
      <c r="D26" s="417"/>
      <c r="E26" s="417"/>
      <c r="F26" s="417"/>
      <c r="G26" s="417"/>
      <c r="H26" s="410"/>
      <c r="I26" s="410"/>
      <c r="J26" s="410"/>
      <c r="K26" s="418"/>
      <c r="L26" s="410"/>
    </row>
    <row r="27" spans="2:12">
      <c r="B27" s="417"/>
      <c r="C27" s="417"/>
      <c r="D27" s="417"/>
      <c r="E27" s="417"/>
      <c r="F27" s="417"/>
      <c r="G27" s="417"/>
      <c r="H27" s="410"/>
      <c r="I27" s="410"/>
      <c r="J27" s="410"/>
      <c r="K27" s="418"/>
      <c r="L27" s="410"/>
    </row>
    <row r="28" spans="2:12">
      <c r="B28" s="417"/>
      <c r="C28" s="417"/>
      <c r="D28" s="417"/>
      <c r="E28" s="417"/>
      <c r="F28" s="417"/>
      <c r="G28" s="417"/>
      <c r="H28" s="410"/>
      <c r="I28" s="410"/>
      <c r="J28" s="410"/>
      <c r="K28" s="418"/>
      <c r="L28" s="410"/>
    </row>
    <row r="29" spans="2:12">
      <c r="B29" s="417"/>
      <c r="C29" s="417"/>
      <c r="D29" s="417"/>
      <c r="E29" s="417"/>
      <c r="F29" s="417"/>
      <c r="G29" s="417"/>
      <c r="H29" s="410"/>
      <c r="I29" s="410"/>
      <c r="J29" s="410"/>
      <c r="K29" s="418"/>
      <c r="L29" s="410"/>
    </row>
    <row r="30" spans="2:12">
      <c r="B30" s="417"/>
      <c r="C30" s="417"/>
      <c r="D30" s="417"/>
      <c r="E30" s="417"/>
      <c r="F30" s="417"/>
      <c r="G30" s="417"/>
      <c r="H30" s="410"/>
      <c r="I30" s="410"/>
      <c r="J30" s="410"/>
      <c r="K30" s="418"/>
      <c r="L30" s="410"/>
    </row>
    <row r="31" spans="2:12">
      <c r="B31" s="417"/>
      <c r="C31" s="417"/>
      <c r="D31" s="417"/>
      <c r="E31" s="417"/>
      <c r="F31" s="417"/>
      <c r="G31" s="417"/>
      <c r="H31" s="410"/>
      <c r="I31" s="410"/>
      <c r="J31" s="410"/>
      <c r="K31" s="418"/>
      <c r="L31" s="410"/>
    </row>
    <row r="32" spans="2:12" ht="15.75">
      <c r="B32" s="419" t="s">
        <v>791</v>
      </c>
      <c r="C32" s="420"/>
      <c r="D32" s="420"/>
      <c r="E32" s="420"/>
      <c r="F32" s="420"/>
      <c r="G32" s="421"/>
      <c r="H32" s="419" t="s">
        <v>792</v>
      </c>
      <c r="I32" s="420"/>
      <c r="J32" s="422"/>
      <c r="K32" s="422"/>
      <c r="L32" s="423"/>
    </row>
    <row r="33" spans="2:12" ht="15.75">
      <c r="B33" s="424" t="s">
        <v>793</v>
      </c>
      <c r="C33" s="421"/>
      <c r="D33" s="421"/>
      <c r="E33" s="421"/>
      <c r="F33" s="421"/>
      <c r="G33" s="421"/>
      <c r="H33" s="420"/>
      <c r="I33" s="420"/>
      <c r="J33" s="420"/>
      <c r="K33" s="423"/>
      <c r="L33" s="423"/>
    </row>
    <row r="34" spans="2:12" ht="15.75">
      <c r="B34" s="421"/>
      <c r="C34" s="425" t="s">
        <v>151</v>
      </c>
      <c r="D34" s="425"/>
      <c r="E34" s="425"/>
      <c r="F34" s="425"/>
      <c r="G34" s="425"/>
      <c r="H34" s="426"/>
      <c r="I34" s="427"/>
      <c r="J34" s="423"/>
      <c r="K34" s="423"/>
      <c r="L34" s="423"/>
    </row>
    <row r="35" spans="2:12" ht="15.75">
      <c r="B35" s="421"/>
      <c r="C35" s="428"/>
      <c r="D35" s="428"/>
      <c r="E35" s="428"/>
      <c r="F35" s="428"/>
      <c r="G35" s="428"/>
      <c r="H35" s="419"/>
      <c r="I35" s="427"/>
      <c r="J35" s="423"/>
      <c r="K35" s="423"/>
      <c r="L35" s="423"/>
    </row>
    <row r="36" spans="2:12" ht="15.75">
      <c r="B36" s="419" t="s">
        <v>376</v>
      </c>
      <c r="C36" s="1028"/>
      <c r="D36" s="420"/>
      <c r="E36" s="420"/>
      <c r="F36" s="420"/>
      <c r="G36" s="428"/>
      <c r="H36" s="419" t="s">
        <v>794</v>
      </c>
      <c r="I36" s="1434"/>
      <c r="J36" s="1434"/>
      <c r="K36" s="423"/>
      <c r="L36" s="423"/>
    </row>
    <row r="37" spans="2:12">
      <c r="C37" s="417"/>
      <c r="D37" s="417"/>
      <c r="E37" s="417"/>
      <c r="F37" s="417"/>
      <c r="G37" s="417"/>
      <c r="H37" s="429"/>
      <c r="I37" s="423"/>
      <c r="J37" s="423"/>
      <c r="K37" s="423"/>
      <c r="L37" s="423"/>
    </row>
    <row r="38" spans="2:12">
      <c r="C38" s="417"/>
      <c r="D38" s="417"/>
      <c r="E38" s="417"/>
      <c r="F38" s="417"/>
      <c r="G38" s="417"/>
      <c r="H38" s="429"/>
      <c r="I38" s="423"/>
      <c r="J38" s="423"/>
      <c r="K38" s="423"/>
      <c r="L38" s="423"/>
    </row>
    <row r="39" spans="2:12">
      <c r="C39" s="417"/>
      <c r="D39" s="417"/>
      <c r="E39" s="417"/>
      <c r="F39" s="417"/>
      <c r="G39" s="417"/>
      <c r="H39" s="429"/>
      <c r="I39" s="423"/>
      <c r="J39" s="423"/>
      <c r="K39" s="423"/>
      <c r="L39" s="423"/>
    </row>
    <row r="64" spans="1:12" ht="19.5" thickBot="1">
      <c r="A64" s="1105"/>
      <c r="B64" s="430" t="s">
        <v>768</v>
      </c>
      <c r="C64" s="423"/>
      <c r="D64" s="423"/>
      <c r="E64" s="423"/>
      <c r="F64" s="423"/>
      <c r="L64" s="440"/>
    </row>
    <row r="65" spans="1:12" ht="13.5" hidden="1" thickBot="1">
      <c r="A65" s="1105" t="s">
        <v>356</v>
      </c>
      <c r="B65" s="459"/>
      <c r="C65" s="423"/>
      <c r="D65" s="423"/>
      <c r="E65" s="423"/>
      <c r="F65" s="423"/>
      <c r="G65" s="423"/>
      <c r="H65" s="423"/>
      <c r="I65" s="423"/>
      <c r="J65" s="423"/>
      <c r="K65" s="523"/>
      <c r="L65" s="440"/>
    </row>
    <row r="66" spans="1:12" ht="13.5" hidden="1" thickBot="1">
      <c r="A66" s="1105" t="s">
        <v>356</v>
      </c>
      <c r="I66" s="460"/>
      <c r="J66" s="423"/>
      <c r="K66" s="423"/>
      <c r="L66" s="440"/>
    </row>
    <row r="67" spans="1:12" ht="15.75" hidden="1" thickBot="1">
      <c r="A67" s="1105" t="s">
        <v>356</v>
      </c>
      <c r="B67" s="37"/>
      <c r="C67" s="8"/>
      <c r="D67" s="8"/>
      <c r="E67" s="8"/>
      <c r="F67" s="8"/>
      <c r="G67" s="8"/>
      <c r="H67" s="8"/>
      <c r="I67" s="8"/>
      <c r="J67" s="8"/>
      <c r="K67" s="8"/>
      <c r="L67" s="1010"/>
    </row>
    <row r="68" spans="1:12" ht="51.75" hidden="1" thickBot="1">
      <c r="A68" s="1105" t="s">
        <v>356</v>
      </c>
      <c r="B68" s="243" t="s">
        <v>1187</v>
      </c>
      <c r="C68" s="1423" t="s">
        <v>848</v>
      </c>
      <c r="D68" s="1424"/>
      <c r="E68" s="1424"/>
      <c r="F68" s="1425"/>
      <c r="G68" s="1423" t="s">
        <v>849</v>
      </c>
      <c r="H68" s="1424"/>
      <c r="I68" s="1424"/>
      <c r="J68" s="1425"/>
      <c r="K68" s="8"/>
      <c r="L68" s="8"/>
    </row>
    <row r="69" spans="1:12" ht="39" hidden="1" thickBot="1">
      <c r="A69" s="1105" t="s">
        <v>356</v>
      </c>
      <c r="B69" s="31" t="s">
        <v>1002</v>
      </c>
      <c r="C69" s="244" t="s">
        <v>1473</v>
      </c>
      <c r="D69" s="245" t="s">
        <v>1474</v>
      </c>
      <c r="E69" s="246" t="s">
        <v>1475</v>
      </c>
      <c r="F69" s="247" t="s">
        <v>1476</v>
      </c>
      <c r="G69" s="244" t="s">
        <v>1473</v>
      </c>
      <c r="H69" s="245" t="s">
        <v>1474</v>
      </c>
      <c r="I69" s="246" t="s">
        <v>1475</v>
      </c>
      <c r="J69" s="247" t="s">
        <v>1476</v>
      </c>
      <c r="K69" s="8" t="s">
        <v>152</v>
      </c>
      <c r="L69" s="8"/>
    </row>
    <row r="70" spans="1:12" ht="13.5" hidden="1" thickBot="1">
      <c r="A70" s="1105" t="s">
        <v>356</v>
      </c>
      <c r="B70" s="248">
        <v>1</v>
      </c>
      <c r="C70" s="186">
        <v>0</v>
      </c>
      <c r="D70" s="186">
        <v>0</v>
      </c>
      <c r="E70" s="186">
        <v>0</v>
      </c>
      <c r="F70" s="186">
        <v>0</v>
      </c>
      <c r="G70" s="186">
        <v>0</v>
      </c>
      <c r="H70" s="186">
        <v>0</v>
      </c>
      <c r="I70" s="186">
        <v>0</v>
      </c>
      <c r="J70" s="186">
        <v>0</v>
      </c>
      <c r="K70" s="8"/>
      <c r="L70" s="8"/>
    </row>
    <row r="71" spans="1:12" ht="13.5" hidden="1" thickBot="1">
      <c r="A71" s="1105" t="s">
        <v>356</v>
      </c>
      <c r="B71" s="248">
        <v>2</v>
      </c>
      <c r="C71" s="187">
        <v>0</v>
      </c>
      <c r="D71" s="187">
        <v>0</v>
      </c>
      <c r="E71" s="187">
        <v>0</v>
      </c>
      <c r="F71" s="187">
        <v>0</v>
      </c>
      <c r="G71" s="187">
        <v>0</v>
      </c>
      <c r="H71" s="187">
        <v>0</v>
      </c>
      <c r="I71" s="187">
        <v>0</v>
      </c>
      <c r="J71" s="187">
        <v>0</v>
      </c>
      <c r="K71" s="8"/>
      <c r="L71" s="8"/>
    </row>
    <row r="72" spans="1:12" ht="13.5" hidden="1" thickBot="1">
      <c r="A72" s="1105" t="s">
        <v>356</v>
      </c>
      <c r="B72" s="248">
        <v>3</v>
      </c>
      <c r="C72" s="187">
        <v>0</v>
      </c>
      <c r="D72" s="187">
        <v>0</v>
      </c>
      <c r="E72" s="187">
        <v>0</v>
      </c>
      <c r="F72" s="187">
        <v>0</v>
      </c>
      <c r="G72" s="187">
        <v>0</v>
      </c>
      <c r="H72" s="187">
        <v>0</v>
      </c>
      <c r="I72" s="187">
        <v>0</v>
      </c>
      <c r="J72" s="187">
        <v>0</v>
      </c>
      <c r="K72" s="8"/>
      <c r="L72" s="8"/>
    </row>
    <row r="73" spans="1:12" ht="13.5" hidden="1" thickBot="1">
      <c r="A73" s="1105" t="s">
        <v>356</v>
      </c>
      <c r="B73" s="248">
        <v>4</v>
      </c>
      <c r="C73" s="187">
        <v>0</v>
      </c>
      <c r="D73" s="187">
        <v>0</v>
      </c>
      <c r="E73" s="187">
        <v>0</v>
      </c>
      <c r="F73" s="187">
        <v>0</v>
      </c>
      <c r="G73" s="187">
        <v>0</v>
      </c>
      <c r="H73" s="187">
        <v>0</v>
      </c>
      <c r="I73" s="187">
        <v>0</v>
      </c>
      <c r="J73" s="187">
        <v>0</v>
      </c>
      <c r="K73" s="8"/>
      <c r="L73" s="8"/>
    </row>
    <row r="74" spans="1:12" ht="13.5" hidden="1" thickBot="1">
      <c r="A74" s="1105" t="s">
        <v>356</v>
      </c>
      <c r="B74" s="248">
        <v>5</v>
      </c>
      <c r="C74" s="187">
        <v>0</v>
      </c>
      <c r="D74" s="187">
        <v>0</v>
      </c>
      <c r="E74" s="187">
        <v>0</v>
      </c>
      <c r="F74" s="187">
        <v>0</v>
      </c>
      <c r="G74" s="187">
        <v>0</v>
      </c>
      <c r="H74" s="187">
        <v>0</v>
      </c>
      <c r="I74" s="187">
        <v>0</v>
      </c>
      <c r="J74" s="187">
        <v>0</v>
      </c>
      <c r="K74" s="8"/>
      <c r="L74" s="8"/>
    </row>
    <row r="75" spans="1:12" s="30" customFormat="1" ht="13.5" hidden="1" thickBot="1">
      <c r="A75" s="1105" t="s">
        <v>356</v>
      </c>
      <c r="B75" s="248">
        <v>6</v>
      </c>
      <c r="C75" s="187">
        <v>0</v>
      </c>
      <c r="D75" s="187">
        <v>0</v>
      </c>
      <c r="E75" s="187">
        <v>0</v>
      </c>
      <c r="F75" s="187">
        <v>0</v>
      </c>
      <c r="G75" s="187">
        <v>0</v>
      </c>
      <c r="H75" s="187">
        <v>0</v>
      </c>
      <c r="I75" s="187">
        <v>0</v>
      </c>
      <c r="J75" s="187">
        <v>0</v>
      </c>
      <c r="K75" s="8"/>
      <c r="L75" s="8"/>
    </row>
    <row r="76" spans="1:12" ht="13.5" hidden="1" thickBot="1">
      <c r="A76" s="1105" t="s">
        <v>356</v>
      </c>
      <c r="B76" s="248">
        <v>7</v>
      </c>
      <c r="C76" s="187">
        <v>0</v>
      </c>
      <c r="D76" s="187">
        <v>0</v>
      </c>
      <c r="E76" s="187">
        <v>0</v>
      </c>
      <c r="F76" s="187">
        <v>0</v>
      </c>
      <c r="G76" s="187">
        <v>0</v>
      </c>
      <c r="H76" s="187">
        <v>0</v>
      </c>
      <c r="I76" s="187">
        <v>0</v>
      </c>
      <c r="J76" s="187">
        <v>0</v>
      </c>
      <c r="K76" s="8"/>
      <c r="L76" s="8"/>
    </row>
    <row r="77" spans="1:12" ht="13.5" hidden="1" thickBot="1">
      <c r="A77" s="1105" t="s">
        <v>356</v>
      </c>
      <c r="B77" s="248">
        <v>8</v>
      </c>
      <c r="C77" s="187">
        <v>0</v>
      </c>
      <c r="D77" s="187">
        <v>0</v>
      </c>
      <c r="E77" s="187">
        <v>0</v>
      </c>
      <c r="F77" s="187">
        <v>0</v>
      </c>
      <c r="G77" s="187">
        <v>0</v>
      </c>
      <c r="H77" s="187">
        <v>0</v>
      </c>
      <c r="I77" s="187">
        <v>0</v>
      </c>
      <c r="J77" s="187">
        <v>0</v>
      </c>
      <c r="K77" s="8"/>
      <c r="L77" s="8"/>
    </row>
    <row r="78" spans="1:12" ht="13.5" hidden="1" thickBot="1">
      <c r="A78" s="1105" t="s">
        <v>356</v>
      </c>
      <c r="B78" s="248">
        <v>9</v>
      </c>
      <c r="C78" s="187">
        <v>0</v>
      </c>
      <c r="D78" s="187">
        <v>0</v>
      </c>
      <c r="E78" s="187">
        <v>0</v>
      </c>
      <c r="F78" s="187">
        <v>0</v>
      </c>
      <c r="G78" s="187">
        <v>0</v>
      </c>
      <c r="H78" s="187">
        <v>0</v>
      </c>
      <c r="I78" s="187">
        <v>0</v>
      </c>
      <c r="J78" s="187">
        <v>0</v>
      </c>
      <c r="K78" s="8"/>
      <c r="L78" s="8"/>
    </row>
    <row r="79" spans="1:12" ht="13.5" hidden="1" thickBot="1">
      <c r="A79" s="1105" t="s">
        <v>356</v>
      </c>
      <c r="B79" s="248">
        <v>10</v>
      </c>
      <c r="C79" s="187">
        <v>0</v>
      </c>
      <c r="D79" s="187">
        <v>0</v>
      </c>
      <c r="E79" s="187">
        <v>0</v>
      </c>
      <c r="F79" s="187">
        <v>0</v>
      </c>
      <c r="G79" s="187">
        <v>0</v>
      </c>
      <c r="H79" s="187">
        <v>0</v>
      </c>
      <c r="I79" s="187">
        <v>0</v>
      </c>
      <c r="J79" s="187">
        <v>0</v>
      </c>
      <c r="K79" s="8"/>
      <c r="L79" s="8"/>
    </row>
    <row r="80" spans="1:12" ht="13.5" hidden="1" thickBot="1">
      <c r="A80" s="1105" t="s">
        <v>356</v>
      </c>
      <c r="B80" s="248">
        <v>11</v>
      </c>
      <c r="C80" s="187">
        <v>0</v>
      </c>
      <c r="D80" s="187">
        <v>0</v>
      </c>
      <c r="E80" s="187">
        <v>0</v>
      </c>
      <c r="F80" s="187">
        <v>0</v>
      </c>
      <c r="G80" s="187">
        <v>0</v>
      </c>
      <c r="H80" s="187">
        <v>0</v>
      </c>
      <c r="I80" s="187">
        <v>0</v>
      </c>
      <c r="J80" s="187">
        <v>0</v>
      </c>
      <c r="K80" s="8"/>
      <c r="L80" s="8"/>
    </row>
    <row r="81" spans="1:12" ht="13.5" hidden="1" thickBot="1">
      <c r="A81" s="1105" t="s">
        <v>356</v>
      </c>
      <c r="B81" s="248">
        <v>12</v>
      </c>
      <c r="C81" s="187">
        <v>0</v>
      </c>
      <c r="D81" s="187">
        <v>0</v>
      </c>
      <c r="E81" s="187">
        <v>0</v>
      </c>
      <c r="F81" s="187">
        <v>0</v>
      </c>
      <c r="G81" s="187">
        <v>0</v>
      </c>
      <c r="H81" s="187">
        <v>0</v>
      </c>
      <c r="I81" s="187">
        <v>0</v>
      </c>
      <c r="J81" s="187">
        <v>0</v>
      </c>
      <c r="K81" s="8"/>
      <c r="L81" s="8"/>
    </row>
    <row r="82" spans="1:12" ht="13.5" hidden="1" thickBot="1">
      <c r="A82" s="172" t="s">
        <v>356</v>
      </c>
      <c r="B82" s="248">
        <v>13</v>
      </c>
      <c r="C82" s="187">
        <v>0</v>
      </c>
      <c r="D82" s="187">
        <v>0</v>
      </c>
      <c r="E82" s="187">
        <v>0</v>
      </c>
      <c r="F82" s="187">
        <v>0</v>
      </c>
      <c r="G82" s="187">
        <v>0</v>
      </c>
      <c r="H82" s="187">
        <v>0</v>
      </c>
      <c r="I82" s="187">
        <v>0</v>
      </c>
      <c r="J82" s="187">
        <v>0</v>
      </c>
      <c r="K82" s="8"/>
      <c r="L82" s="8"/>
    </row>
    <row r="83" spans="1:12" ht="13.5" hidden="1" thickBot="1">
      <c r="A83" s="172" t="s">
        <v>356</v>
      </c>
      <c r="B83" s="248">
        <v>14</v>
      </c>
      <c r="C83" s="187">
        <v>0</v>
      </c>
      <c r="D83" s="187">
        <v>0</v>
      </c>
      <c r="E83" s="187">
        <v>0</v>
      </c>
      <c r="F83" s="187">
        <v>0</v>
      </c>
      <c r="G83" s="187">
        <v>0</v>
      </c>
      <c r="H83" s="187">
        <v>0</v>
      </c>
      <c r="I83" s="187">
        <v>0</v>
      </c>
      <c r="J83" s="187">
        <v>0</v>
      </c>
      <c r="K83" s="8"/>
      <c r="L83" s="8"/>
    </row>
    <row r="84" spans="1:12" s="3" customFormat="1" ht="13.5" hidden="1" thickBot="1">
      <c r="A84" s="172" t="s">
        <v>356</v>
      </c>
      <c r="B84" s="248">
        <v>15</v>
      </c>
      <c r="C84" s="187">
        <v>0</v>
      </c>
      <c r="D84" s="187">
        <v>0</v>
      </c>
      <c r="E84" s="187">
        <v>0</v>
      </c>
      <c r="F84" s="187">
        <v>0</v>
      </c>
      <c r="G84" s="187">
        <v>0</v>
      </c>
      <c r="H84" s="187">
        <v>0</v>
      </c>
      <c r="I84" s="187">
        <v>0</v>
      </c>
      <c r="J84" s="187">
        <v>0</v>
      </c>
      <c r="K84" s="8"/>
      <c r="L84" s="8"/>
    </row>
    <row r="85" spans="1:12" s="3" customFormat="1" ht="13.5" hidden="1" thickBot="1">
      <c r="A85" s="172" t="s">
        <v>356</v>
      </c>
      <c r="B85" s="5" t="s">
        <v>154</v>
      </c>
      <c r="C85" s="187">
        <v>0</v>
      </c>
      <c r="D85" s="187">
        <v>0</v>
      </c>
      <c r="E85" s="187">
        <v>0</v>
      </c>
      <c r="F85" s="187">
        <v>0</v>
      </c>
      <c r="G85" s="187">
        <v>0</v>
      </c>
      <c r="H85" s="187">
        <v>0</v>
      </c>
      <c r="I85" s="187">
        <v>0</v>
      </c>
      <c r="J85" s="187">
        <v>0</v>
      </c>
      <c r="K85" s="8"/>
      <c r="L85" s="8"/>
    </row>
    <row r="86" spans="1:12" s="3" customFormat="1" ht="13.5" hidden="1" thickBot="1">
      <c r="A86" s="172" t="s">
        <v>356</v>
      </c>
      <c r="B86" s="11" t="s">
        <v>155</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ht="13.5" hidden="1" thickBot="1">
      <c r="A87" s="172" t="s">
        <v>356</v>
      </c>
      <c r="B87" s="249" t="s">
        <v>1487</v>
      </c>
      <c r="C87" s="61"/>
      <c r="D87" s="61"/>
      <c r="E87" s="61"/>
      <c r="F87" s="61"/>
      <c r="G87" s="61"/>
      <c r="H87" s="61"/>
      <c r="I87" s="61"/>
      <c r="J87" s="61"/>
      <c r="K87" s="8"/>
      <c r="L87" s="8"/>
    </row>
    <row r="88" spans="1:12" s="3" customFormat="1" ht="13.5" hidden="1" thickBot="1">
      <c r="A88" s="172" t="s">
        <v>356</v>
      </c>
      <c r="B88" s="28" t="s">
        <v>397</v>
      </c>
      <c r="C88" s="61"/>
      <c r="D88" s="61"/>
      <c r="E88" s="61"/>
      <c r="F88" s="61"/>
      <c r="G88" s="61"/>
      <c r="H88" s="61"/>
      <c r="I88" s="61"/>
      <c r="J88" s="61"/>
      <c r="K88" s="8"/>
      <c r="L88" s="8"/>
    </row>
    <row r="89" spans="1:12" s="27" customFormat="1" ht="13.5" hidden="1" thickBot="1">
      <c r="A89" s="172" t="s">
        <v>356</v>
      </c>
      <c r="B89" s="28" t="s">
        <v>1235</v>
      </c>
      <c r="C89" s="61"/>
      <c r="D89" s="61"/>
      <c r="E89" s="61"/>
      <c r="F89" s="61"/>
      <c r="G89" s="61"/>
      <c r="H89" s="61"/>
      <c r="I89" s="61"/>
      <c r="J89" s="61"/>
      <c r="K89" s="8"/>
      <c r="L89" s="8"/>
    </row>
    <row r="90" spans="1:12" ht="13.5" hidden="1" thickBot="1">
      <c r="A90" s="172" t="s">
        <v>356</v>
      </c>
      <c r="B90" s="3"/>
      <c r="C90" s="61"/>
      <c r="D90" s="61"/>
      <c r="E90" s="61"/>
      <c r="F90" s="61"/>
      <c r="G90" s="61"/>
      <c r="H90" s="61"/>
      <c r="I90" s="61"/>
      <c r="J90" s="61"/>
      <c r="K90" s="8"/>
      <c r="L90" s="8"/>
    </row>
    <row r="91" spans="1:12" ht="13.5" hidden="1" thickBot="1">
      <c r="A91" s="172" t="s">
        <v>356</v>
      </c>
      <c r="B91" s="291"/>
      <c r="C91" s="41"/>
      <c r="D91" s="41"/>
      <c r="E91" s="41"/>
      <c r="F91" s="41"/>
      <c r="G91" s="41"/>
      <c r="H91" s="41"/>
      <c r="I91" s="184"/>
      <c r="J91" s="184"/>
      <c r="K91" s="184"/>
      <c r="L91" s="8"/>
    </row>
    <row r="92" spans="1:12" ht="39" hidden="1" thickBot="1">
      <c r="A92" s="172" t="s">
        <v>356</v>
      </c>
      <c r="B92" s="292" t="s">
        <v>476</v>
      </c>
      <c r="C92" s="292" t="s">
        <v>477</v>
      </c>
      <c r="D92" s="41"/>
      <c r="E92" s="41"/>
      <c r="F92" s="41"/>
      <c r="G92" s="41"/>
      <c r="H92" s="41"/>
      <c r="I92" s="184"/>
      <c r="J92" s="184"/>
      <c r="K92" s="184"/>
      <c r="L92" s="8"/>
    </row>
    <row r="93" spans="1:12" ht="13.5" hidden="1" thickBot="1">
      <c r="A93" s="172" t="s">
        <v>356</v>
      </c>
      <c r="B93" s="185" t="s">
        <v>478</v>
      </c>
      <c r="C93" s="185">
        <v>0</v>
      </c>
      <c r="D93" s="41"/>
      <c r="E93" s="41"/>
      <c r="F93" s="41"/>
      <c r="G93" s="41"/>
      <c r="H93" s="41"/>
      <c r="I93" s="184"/>
      <c r="J93" s="184"/>
      <c r="K93" s="184"/>
      <c r="L93" s="8"/>
    </row>
    <row r="94" spans="1:12" s="27" customFormat="1" ht="13.5" hidden="1" thickBot="1">
      <c r="A94" s="172" t="s">
        <v>356</v>
      </c>
      <c r="B94" s="185" t="s">
        <v>479</v>
      </c>
      <c r="C94" s="185">
        <v>0</v>
      </c>
      <c r="D94" s="41"/>
      <c r="E94" s="41"/>
      <c r="F94" s="41"/>
      <c r="G94" s="41"/>
      <c r="H94" s="41"/>
      <c r="I94" s="184"/>
      <c r="J94" s="184"/>
      <c r="K94" s="184"/>
      <c r="L94" s="8"/>
    </row>
    <row r="95" spans="1:12" ht="13.5" hidden="1" thickBot="1">
      <c r="A95" s="172" t="s">
        <v>356</v>
      </c>
      <c r="B95" s="185" t="s">
        <v>542</v>
      </c>
      <c r="C95" s="250">
        <f>SUBTOTAL(9,C93:C94)</f>
        <v>0</v>
      </c>
      <c r="D95" s="41"/>
      <c r="E95" s="41"/>
      <c r="F95" s="41"/>
      <c r="G95" s="41"/>
      <c r="H95" s="41"/>
      <c r="I95" s="184"/>
      <c r="J95" s="184"/>
      <c r="K95" s="184"/>
      <c r="L95" s="8"/>
    </row>
    <row r="96" spans="1:12" ht="13.5" hidden="1" thickBot="1">
      <c r="A96" s="172" t="s">
        <v>356</v>
      </c>
      <c r="B96" s="293" t="s">
        <v>1478</v>
      </c>
      <c r="C96" s="184"/>
      <c r="D96" s="41"/>
      <c r="E96" s="41"/>
      <c r="F96" s="41"/>
      <c r="G96" s="41"/>
      <c r="H96" s="41"/>
      <c r="I96" s="184" t="s">
        <v>152</v>
      </c>
      <c r="J96" s="184"/>
      <c r="K96" s="184"/>
      <c r="L96" s="8"/>
    </row>
    <row r="97" spans="1:12" ht="13.5" hidden="1" thickBot="1">
      <c r="A97" s="172" t="s">
        <v>356</v>
      </c>
      <c r="B97" s="1330" t="s">
        <v>1489</v>
      </c>
      <c r="C97" s="1182"/>
      <c r="D97" s="1179"/>
      <c r="E97" s="1179"/>
      <c r="F97" s="1179"/>
      <c r="G97" s="1179"/>
      <c r="H97" s="1179"/>
      <c r="I97" s="1182"/>
      <c r="J97" s="1182"/>
      <c r="K97" s="1182"/>
      <c r="L97" s="8"/>
    </row>
    <row r="98" spans="1:12" ht="90" hidden="1" thickBot="1">
      <c r="A98" s="172" t="s">
        <v>356</v>
      </c>
      <c r="B98" s="1321" t="s">
        <v>1477</v>
      </c>
      <c r="C98" s="1322" t="s">
        <v>206</v>
      </c>
      <c r="D98" s="1322" t="s">
        <v>207</v>
      </c>
      <c r="E98" s="1323" t="s">
        <v>208</v>
      </c>
      <c r="F98" s="41"/>
      <c r="G98" s="41"/>
      <c r="H98" s="41"/>
      <c r="I98" s="184" t="s">
        <v>152</v>
      </c>
      <c r="J98" s="184"/>
      <c r="K98" s="184"/>
      <c r="L98" s="8"/>
    </row>
    <row r="99" spans="1:12" ht="13.5" hidden="1" thickBot="1">
      <c r="A99" s="172" t="s">
        <v>356</v>
      </c>
      <c r="B99" s="1324" t="s">
        <v>1064</v>
      </c>
      <c r="C99" s="1325">
        <v>0</v>
      </c>
      <c r="D99" s="1325">
        <v>0</v>
      </c>
      <c r="E99" s="1326" t="e">
        <f>D99/C99</f>
        <v>#DIV/0!</v>
      </c>
      <c r="F99" s="41"/>
      <c r="G99" s="41"/>
      <c r="H99" s="41" t="s">
        <v>152</v>
      </c>
      <c r="I99" s="184"/>
      <c r="J99" s="184"/>
      <c r="K99" s="184"/>
      <c r="L99" s="160"/>
    </row>
    <row r="100" spans="1:12" ht="13.5" hidden="1" thickBot="1">
      <c r="A100" s="172" t="s">
        <v>356</v>
      </c>
      <c r="B100" s="1327" t="s">
        <v>1063</v>
      </c>
      <c r="C100" s="1328">
        <v>0</v>
      </c>
      <c r="D100" s="1328">
        <v>0</v>
      </c>
      <c r="E100" s="1329" t="e">
        <f>D100/C100</f>
        <v>#DIV/0!</v>
      </c>
      <c r="F100" s="41"/>
      <c r="G100" s="41"/>
      <c r="H100" s="41"/>
      <c r="I100" s="184"/>
      <c r="J100" s="184"/>
      <c r="K100" s="184"/>
      <c r="L100" s="160"/>
    </row>
    <row r="101" spans="1:12" ht="13.5" hidden="1" thickBot="1">
      <c r="A101" s="172" t="s">
        <v>356</v>
      </c>
      <c r="B101" s="1151" t="s">
        <v>1227</v>
      </c>
      <c r="C101" s="302"/>
      <c r="D101" s="302"/>
      <c r="E101" s="325"/>
      <c r="F101" s="325"/>
      <c r="G101" s="41"/>
      <c r="H101" s="41"/>
      <c r="I101" s="184"/>
      <c r="J101" s="184"/>
      <c r="K101" s="184"/>
      <c r="L101" s="160"/>
    </row>
    <row r="102" spans="1:12" ht="13.5" hidden="1" thickBot="1">
      <c r="A102" s="172" t="s">
        <v>356</v>
      </c>
      <c r="B102" s="1151"/>
      <c r="C102" s="302"/>
      <c r="D102" s="302"/>
      <c r="E102" s="325"/>
      <c r="F102" s="325"/>
      <c r="G102" s="1179"/>
      <c r="H102" s="1179"/>
      <c r="I102" s="1182"/>
      <c r="J102" s="1182"/>
      <c r="K102" s="1182"/>
      <c r="L102" s="160"/>
    </row>
    <row r="103" spans="1:12" ht="13.5" thickBot="1">
      <c r="B103" s="1428" t="s">
        <v>1321</v>
      </c>
      <c r="C103" s="1429"/>
      <c r="D103" s="1429"/>
      <c r="E103" s="1430"/>
      <c r="F103" s="1074" t="s">
        <v>785</v>
      </c>
      <c r="G103" s="959"/>
      <c r="H103" s="959"/>
      <c r="I103" s="959"/>
      <c r="J103" s="959" t="s">
        <v>152</v>
      </c>
      <c r="K103" s="959"/>
      <c r="L103" s="160"/>
    </row>
    <row r="104" spans="1:12" ht="13.5" thickBot="1">
      <c r="B104" s="1075" t="s">
        <v>1517</v>
      </c>
      <c r="C104" s="1076"/>
      <c r="D104" s="1076"/>
      <c r="E104" s="1077"/>
      <c r="F104" s="1069">
        <v>0</v>
      </c>
      <c r="G104" s="959"/>
      <c r="H104" s="959"/>
      <c r="I104" s="959"/>
      <c r="J104" s="959"/>
      <c r="K104" s="959"/>
      <c r="L104" s="160"/>
    </row>
    <row r="105" spans="1:12" ht="13.5" thickBot="1">
      <c r="B105" s="1071" t="s">
        <v>1347</v>
      </c>
      <c r="C105" s="1072"/>
      <c r="D105" s="1072"/>
      <c r="E105" s="1073"/>
      <c r="F105" s="1070">
        <v>0</v>
      </c>
      <c r="G105" s="959"/>
      <c r="H105" s="959"/>
      <c r="I105" s="959"/>
      <c r="J105" s="959"/>
      <c r="K105" s="959"/>
      <c r="L105" s="1141"/>
    </row>
    <row r="106" spans="1:12">
      <c r="B106" s="1150" t="s">
        <v>1322</v>
      </c>
      <c r="C106" s="61"/>
      <c r="D106" s="61"/>
      <c r="E106" s="61"/>
      <c r="F106" s="1078"/>
      <c r="G106" s="959"/>
      <c r="H106" s="959"/>
      <c r="I106" s="959"/>
      <c r="J106" s="959"/>
      <c r="K106" s="959"/>
      <c r="L106" s="160"/>
    </row>
    <row r="107" spans="1:12">
      <c r="B107" s="1151"/>
      <c r="C107" s="302"/>
      <c r="D107" s="302"/>
      <c r="E107" s="325"/>
      <c r="F107" s="325"/>
      <c r="G107" s="1179"/>
      <c r="H107" s="1179"/>
      <c r="I107" s="1182"/>
      <c r="J107" s="1182"/>
      <c r="K107" s="1182"/>
      <c r="L107" s="160"/>
    </row>
    <row r="108" spans="1:12" s="1105" customFormat="1" ht="18.75">
      <c r="A108" s="172" t="s">
        <v>1337</v>
      </c>
      <c r="B108" s="430" t="s">
        <v>223</v>
      </c>
      <c r="C108" s="423"/>
      <c r="D108" s="423"/>
      <c r="E108" s="423"/>
      <c r="F108" s="423"/>
      <c r="G108" s="408"/>
      <c r="H108" s="408"/>
      <c r="I108" s="408"/>
      <c r="J108" s="408"/>
      <c r="K108" s="408"/>
      <c r="L108" s="160"/>
    </row>
    <row r="109" spans="1:12" hidden="1">
      <c r="A109" s="172" t="s">
        <v>356</v>
      </c>
      <c r="C109" s="423"/>
      <c r="D109" s="423"/>
      <c r="E109" s="423"/>
      <c r="F109" s="423"/>
      <c r="L109" s="160"/>
    </row>
    <row r="110" spans="1:12" ht="13.5" hidden="1" thickBot="1">
      <c r="A110" s="172" t="s">
        <v>356</v>
      </c>
      <c r="B110" s="6" t="s">
        <v>527</v>
      </c>
      <c r="C110" s="224"/>
      <c r="D110" s="224"/>
      <c r="E110" s="1435" t="s">
        <v>142</v>
      </c>
      <c r="F110" s="1436"/>
      <c r="G110" s="1436"/>
      <c r="H110" s="1436"/>
      <c r="I110" s="1436"/>
      <c r="J110" s="1436"/>
      <c r="K110" s="1437"/>
      <c r="L110" s="1141"/>
    </row>
    <row r="111" spans="1:12" ht="90" hidden="1" thickBot="1">
      <c r="A111" s="172" t="s">
        <v>356</v>
      </c>
      <c r="B111" s="251" t="s">
        <v>146</v>
      </c>
      <c r="C111" s="12"/>
      <c r="D111" s="12"/>
      <c r="E111" s="252" t="s">
        <v>143</v>
      </c>
      <c r="F111" s="252" t="s">
        <v>1294</v>
      </c>
      <c r="G111" s="1244" t="s">
        <v>1295</v>
      </c>
      <c r="H111" s="1244" t="s">
        <v>144</v>
      </c>
      <c r="I111" s="252" t="s">
        <v>145</v>
      </c>
      <c r="J111" s="253" t="s">
        <v>525</v>
      </c>
      <c r="K111" s="252" t="s">
        <v>542</v>
      </c>
      <c r="L111" s="959"/>
    </row>
    <row r="112" spans="1:12" hidden="1">
      <c r="A112" s="172" t="s">
        <v>356</v>
      </c>
      <c r="B112" s="170" t="s">
        <v>386</v>
      </c>
      <c r="C112" s="61"/>
      <c r="D112" s="61"/>
      <c r="E112" s="1245">
        <v>0</v>
      </c>
      <c r="F112" s="206">
        <v>0</v>
      </c>
      <c r="G112" s="206">
        <v>0</v>
      </c>
      <c r="H112" s="206">
        <v>0</v>
      </c>
      <c r="I112" s="206">
        <v>0</v>
      </c>
      <c r="J112" s="254">
        <v>0</v>
      </c>
      <c r="K112" s="255">
        <f t="shared" ref="K112:K117" si="1">SUM(E112:J112)</f>
        <v>0</v>
      </c>
      <c r="L112" s="959"/>
    </row>
    <row r="113" spans="1:12" hidden="1">
      <c r="A113" s="172" t="s">
        <v>356</v>
      </c>
      <c r="B113" s="170" t="s">
        <v>830</v>
      </c>
      <c r="C113" s="61"/>
      <c r="D113" s="61"/>
      <c r="E113" s="1246">
        <v>0</v>
      </c>
      <c r="F113" s="206">
        <v>0</v>
      </c>
      <c r="G113" s="206">
        <v>0</v>
      </c>
      <c r="H113" s="206">
        <v>0</v>
      </c>
      <c r="I113" s="206">
        <v>0</v>
      </c>
      <c r="J113" s="254">
        <v>0</v>
      </c>
      <c r="K113" s="255">
        <f t="shared" si="1"/>
        <v>0</v>
      </c>
      <c r="L113" s="959"/>
    </row>
    <row r="114" spans="1:12" hidden="1">
      <c r="A114" s="172" t="s">
        <v>356</v>
      </c>
      <c r="B114" s="170" t="s">
        <v>117</v>
      </c>
      <c r="C114" s="61"/>
      <c r="D114" s="61"/>
      <c r="E114" s="1246">
        <v>0</v>
      </c>
      <c r="F114" s="206">
        <v>0</v>
      </c>
      <c r="G114" s="206">
        <v>0</v>
      </c>
      <c r="H114" s="206">
        <v>0</v>
      </c>
      <c r="I114" s="206">
        <v>0</v>
      </c>
      <c r="J114" s="254">
        <v>0</v>
      </c>
      <c r="K114" s="255">
        <f t="shared" si="1"/>
        <v>0</v>
      </c>
      <c r="L114" s="959"/>
    </row>
    <row r="115" spans="1:12" hidden="1">
      <c r="A115" s="172" t="s">
        <v>356</v>
      </c>
      <c r="B115" s="170" t="s">
        <v>148</v>
      </c>
      <c r="C115" s="61"/>
      <c r="D115" s="61"/>
      <c r="E115" s="1246">
        <v>0</v>
      </c>
      <c r="F115" s="206">
        <v>0</v>
      </c>
      <c r="G115" s="206">
        <v>0</v>
      </c>
      <c r="H115" s="206">
        <v>0</v>
      </c>
      <c r="I115" s="206">
        <v>0</v>
      </c>
      <c r="J115" s="254">
        <v>0</v>
      </c>
      <c r="K115" s="255">
        <f t="shared" si="1"/>
        <v>0</v>
      </c>
      <c r="L115" s="1141"/>
    </row>
    <row r="116" spans="1:12" hidden="1">
      <c r="A116" s="172" t="s">
        <v>356</v>
      </c>
      <c r="B116" s="170" t="s">
        <v>14</v>
      </c>
      <c r="C116" s="61"/>
      <c r="D116" s="61"/>
      <c r="E116" s="1246">
        <v>0</v>
      </c>
      <c r="F116" s="206">
        <v>0</v>
      </c>
      <c r="G116" s="206">
        <v>0</v>
      </c>
      <c r="H116" s="206">
        <v>0</v>
      </c>
      <c r="I116" s="206">
        <v>0</v>
      </c>
      <c r="J116" s="254">
        <v>0</v>
      </c>
      <c r="K116" s="255">
        <f t="shared" si="1"/>
        <v>0</v>
      </c>
    </row>
    <row r="117" spans="1:12" s="1105" customFormat="1" ht="13.5" hidden="1" thickBot="1">
      <c r="A117" s="172" t="s">
        <v>356</v>
      </c>
      <c r="B117" s="168" t="s">
        <v>15</v>
      </c>
      <c r="C117" s="61"/>
      <c r="D117" s="61"/>
      <c r="E117" s="1246">
        <v>0</v>
      </c>
      <c r="F117" s="206">
        <v>0</v>
      </c>
      <c r="G117" s="206">
        <v>0</v>
      </c>
      <c r="H117" s="206">
        <v>0</v>
      </c>
      <c r="I117" s="206">
        <v>0</v>
      </c>
      <c r="J117" s="254">
        <v>0</v>
      </c>
      <c r="K117" s="255">
        <f t="shared" si="1"/>
        <v>0</v>
      </c>
      <c r="L117" s="408"/>
    </row>
    <row r="118" spans="1:12" ht="13.5" hidden="1" thickBot="1">
      <c r="A118" s="960" t="s">
        <v>356</v>
      </c>
      <c r="B118" s="11" t="s">
        <v>980</v>
      </c>
      <c r="C118" s="32"/>
      <c r="D118" s="32"/>
      <c r="E118" s="1247">
        <f t="shared" ref="E118:F118" si="2">SUM(E112:E117)</f>
        <v>0</v>
      </c>
      <c r="F118" s="207">
        <f t="shared" si="2"/>
        <v>0</v>
      </c>
      <c r="G118" s="207">
        <f t="shared" ref="G118" si="3">SUM(G112:G117)</f>
        <v>0</v>
      </c>
      <c r="H118" s="207">
        <f>SUM(H112:H117)</f>
        <v>0</v>
      </c>
      <c r="I118" s="207">
        <f>SUM(I112:I117)</f>
        <v>0</v>
      </c>
      <c r="J118" s="207">
        <f>SUM(J112:J117)</f>
        <v>0</v>
      </c>
      <c r="K118" s="207">
        <f>SUM(K112:K117)</f>
        <v>0</v>
      </c>
    </row>
    <row r="119" spans="1:12" ht="13.5" hidden="1" thickBot="1">
      <c r="A119" s="172" t="s">
        <v>356</v>
      </c>
      <c r="B119" s="171" t="s">
        <v>147</v>
      </c>
      <c r="C119" s="188"/>
      <c r="D119" s="188"/>
      <c r="E119" s="1248">
        <v>0</v>
      </c>
      <c r="F119" s="256">
        <v>0</v>
      </c>
      <c r="G119" s="256">
        <v>0</v>
      </c>
      <c r="H119" s="256">
        <v>0</v>
      </c>
      <c r="I119" s="256">
        <v>0</v>
      </c>
      <c r="J119" s="257">
        <v>0</v>
      </c>
      <c r="K119" s="207">
        <f>SUM(E119:J119)</f>
        <v>0</v>
      </c>
    </row>
    <row r="120" spans="1:12" hidden="1">
      <c r="A120" s="172" t="s">
        <v>356</v>
      </c>
      <c r="B120" s="28" t="s">
        <v>460</v>
      </c>
      <c r="C120" s="61"/>
      <c r="D120" s="61"/>
      <c r="E120" s="61"/>
      <c r="F120" s="61"/>
      <c r="G120" s="61"/>
      <c r="H120" s="61"/>
      <c r="I120" s="61"/>
      <c r="J120" s="61"/>
      <c r="K120" s="3"/>
    </row>
    <row r="121" spans="1:12" hidden="1">
      <c r="A121" s="172" t="s">
        <v>356</v>
      </c>
      <c r="B121" s="28" t="s">
        <v>526</v>
      </c>
      <c r="C121" s="61"/>
      <c r="D121" s="61"/>
      <c r="E121" s="61"/>
      <c r="F121" s="61"/>
      <c r="G121" s="61"/>
      <c r="H121" s="61"/>
      <c r="I121" s="61"/>
      <c r="J121" s="61"/>
      <c r="K121" s="3"/>
    </row>
    <row r="122" spans="1:12" hidden="1">
      <c r="A122" s="172" t="s">
        <v>356</v>
      </c>
      <c r="B122" s="1151" t="s">
        <v>1359</v>
      </c>
      <c r="C122" s="1103"/>
      <c r="D122" s="1103"/>
      <c r="E122" s="1103"/>
      <c r="F122" s="1103"/>
      <c r="G122" s="1103"/>
      <c r="H122" s="1103"/>
      <c r="I122" s="1103"/>
      <c r="J122" s="1103"/>
      <c r="K122" s="1110"/>
    </row>
    <row r="123" spans="1:12" hidden="1">
      <c r="A123" s="960" t="s">
        <v>356</v>
      </c>
      <c r="B123" s="28"/>
      <c r="C123" s="61"/>
      <c r="D123" s="61"/>
      <c r="E123" s="61"/>
      <c r="F123" s="61"/>
      <c r="G123" s="61"/>
      <c r="H123" s="61"/>
      <c r="I123" s="61"/>
      <c r="J123" s="61"/>
      <c r="K123" s="3"/>
    </row>
    <row r="124" spans="1:12" hidden="1">
      <c r="A124" s="960" t="s">
        <v>356</v>
      </c>
      <c r="B124" s="6" t="s">
        <v>528</v>
      </c>
      <c r="C124" s="224"/>
      <c r="D124" s="224"/>
      <c r="E124" s="224"/>
      <c r="F124" s="242"/>
      <c r="G124" s="242"/>
      <c r="H124" s="8"/>
      <c r="I124" s="8"/>
      <c r="J124" s="8"/>
      <c r="K124" s="8"/>
    </row>
    <row r="125" spans="1:12" ht="51.75" hidden="1" thickBot="1">
      <c r="A125" s="1105" t="s">
        <v>356</v>
      </c>
      <c r="B125" s="251" t="s">
        <v>365</v>
      </c>
      <c r="C125" s="12"/>
      <c r="D125" s="12"/>
      <c r="E125" s="12"/>
      <c r="F125" s="252" t="s">
        <v>391</v>
      </c>
      <c r="G125" s="252" t="s">
        <v>782</v>
      </c>
      <c r="H125" s="8"/>
      <c r="I125" s="8"/>
      <c r="J125" s="8" t="s">
        <v>152</v>
      </c>
      <c r="K125" s="8"/>
    </row>
    <row r="126" spans="1:12" ht="13.5" hidden="1" thickBot="1">
      <c r="A126" s="1105" t="s">
        <v>356</v>
      </c>
      <c r="B126" s="11" t="s">
        <v>980</v>
      </c>
      <c r="C126" s="32"/>
      <c r="D126" s="32"/>
      <c r="E126" s="163"/>
      <c r="F126" s="258">
        <v>0</v>
      </c>
      <c r="G126" s="258">
        <v>0</v>
      </c>
      <c r="H126" s="3"/>
      <c r="I126" s="3"/>
      <c r="J126" s="3"/>
      <c r="K126" s="3"/>
      <c r="L126" s="3"/>
    </row>
    <row r="127" spans="1:12" hidden="1">
      <c r="A127" s="1105" t="s">
        <v>356</v>
      </c>
      <c r="B127" s="28" t="s">
        <v>393</v>
      </c>
      <c r="C127" s="61"/>
      <c r="D127" s="61"/>
      <c r="E127" s="61"/>
      <c r="F127" s="61"/>
      <c r="G127" s="61"/>
      <c r="H127" s="61"/>
      <c r="I127" s="61"/>
      <c r="J127" s="8"/>
      <c r="K127" s="8" t="s">
        <v>152</v>
      </c>
    </row>
    <row r="128" spans="1:12" hidden="1">
      <c r="A128" s="1105" t="s">
        <v>356</v>
      </c>
      <c r="B128" s="28" t="s">
        <v>781</v>
      </c>
      <c r="C128" s="61"/>
      <c r="D128" s="61"/>
      <c r="E128" s="61"/>
      <c r="F128" s="61"/>
      <c r="G128" s="61"/>
      <c r="H128" s="61"/>
      <c r="I128" s="61"/>
      <c r="J128" s="61"/>
      <c r="K128" s="61"/>
      <c r="L128" s="8"/>
    </row>
    <row r="129" spans="1:12" hidden="1">
      <c r="A129" s="1105" t="s">
        <v>356</v>
      </c>
      <c r="B129" s="28" t="s">
        <v>1388</v>
      </c>
      <c r="C129" s="61"/>
      <c r="D129" s="61"/>
      <c r="E129" s="61"/>
      <c r="F129" s="61"/>
      <c r="G129" s="61"/>
      <c r="H129" s="61"/>
      <c r="I129" s="61"/>
      <c r="J129" s="61"/>
      <c r="K129" s="61"/>
      <c r="L129" s="8"/>
    </row>
    <row r="130" spans="1:12">
      <c r="A130" s="1105"/>
      <c r="B130" s="28"/>
      <c r="C130" s="61"/>
      <c r="D130" s="61"/>
      <c r="E130" s="61"/>
      <c r="F130" s="61"/>
      <c r="G130" s="61"/>
      <c r="H130" s="61"/>
      <c r="I130" s="61"/>
      <c r="J130" s="61"/>
      <c r="K130" s="3"/>
      <c r="L130" s="1105"/>
    </row>
    <row r="131" spans="1:12" hidden="1">
      <c r="A131" s="172" t="s">
        <v>356</v>
      </c>
      <c r="B131" s="4"/>
      <c r="C131" s="61"/>
      <c r="D131" s="61"/>
      <c r="E131" s="61"/>
      <c r="F131" s="8"/>
      <c r="G131" s="61"/>
      <c r="H131" s="61"/>
      <c r="I131" s="61"/>
      <c r="J131" s="61"/>
      <c r="K131" s="61"/>
      <c r="L131" s="8"/>
    </row>
    <row r="132" spans="1:12" hidden="1">
      <c r="A132" s="172" t="s">
        <v>356</v>
      </c>
      <c r="B132" s="6" t="s">
        <v>152</v>
      </c>
      <c r="C132" s="237"/>
      <c r="D132" s="237" t="s">
        <v>152</v>
      </c>
      <c r="E132" s="259" t="s">
        <v>674</v>
      </c>
      <c r="F132" s="260"/>
      <c r="G132" s="238" t="s">
        <v>785</v>
      </c>
      <c r="H132" s="237" t="s">
        <v>351</v>
      </c>
      <c r="I132" s="4"/>
      <c r="J132" s="4" t="s">
        <v>152</v>
      </c>
      <c r="K132" s="8"/>
      <c r="L132" s="8"/>
    </row>
    <row r="133" spans="1:12" hidden="1">
      <c r="A133" s="172" t="s">
        <v>356</v>
      </c>
      <c r="B133" s="5" t="s">
        <v>529</v>
      </c>
      <c r="C133" s="13"/>
      <c r="D133" s="239" t="s">
        <v>544</v>
      </c>
      <c r="E133" s="248" t="s">
        <v>675</v>
      </c>
      <c r="F133" s="239" t="s">
        <v>351</v>
      </c>
      <c r="G133" s="239" t="s">
        <v>676</v>
      </c>
      <c r="H133" s="239" t="s">
        <v>192</v>
      </c>
      <c r="I133" s="8"/>
      <c r="J133" s="8"/>
      <c r="K133" s="8"/>
      <c r="L133" s="8"/>
    </row>
    <row r="134" spans="1:12" hidden="1">
      <c r="A134" s="172" t="s">
        <v>356</v>
      </c>
      <c r="B134" s="5" t="s">
        <v>677</v>
      </c>
      <c r="C134" s="13"/>
      <c r="D134" s="239" t="s">
        <v>678</v>
      </c>
      <c r="E134" s="248" t="s">
        <v>679</v>
      </c>
      <c r="F134" s="222" t="s">
        <v>75</v>
      </c>
      <c r="G134" s="239" t="s">
        <v>76</v>
      </c>
      <c r="H134" s="239" t="s">
        <v>77</v>
      </c>
      <c r="I134" s="8"/>
      <c r="J134" s="8"/>
      <c r="K134" s="8"/>
      <c r="L134" s="3"/>
    </row>
    <row r="135" spans="1:12" hidden="1">
      <c r="A135" s="172" t="s">
        <v>356</v>
      </c>
      <c r="B135" s="5" t="s">
        <v>78</v>
      </c>
      <c r="C135" s="13"/>
      <c r="D135" s="239" t="s">
        <v>608</v>
      </c>
      <c r="E135" s="222" t="s">
        <v>79</v>
      </c>
      <c r="F135" s="222" t="s">
        <v>80</v>
      </c>
      <c r="G135" s="239" t="s">
        <v>81</v>
      </c>
      <c r="H135" s="239" t="s">
        <v>82</v>
      </c>
      <c r="I135" s="8"/>
      <c r="J135" s="8"/>
      <c r="K135" s="8"/>
      <c r="L135" s="8"/>
    </row>
    <row r="136" spans="1:12" hidden="1">
      <c r="A136" s="172" t="s">
        <v>356</v>
      </c>
      <c r="B136" s="5" t="s">
        <v>83</v>
      </c>
      <c r="C136" s="13"/>
      <c r="D136" s="239"/>
      <c r="E136" s="222" t="s">
        <v>84</v>
      </c>
      <c r="F136" s="222" t="s">
        <v>85</v>
      </c>
      <c r="G136" s="239" t="s">
        <v>86</v>
      </c>
      <c r="H136" s="239" t="s">
        <v>193</v>
      </c>
      <c r="I136" s="8"/>
      <c r="J136" s="261"/>
      <c r="K136" s="8"/>
      <c r="L136" s="8"/>
    </row>
    <row r="137" spans="1:12" ht="13.5" hidden="1" thickBot="1">
      <c r="A137" s="172" t="s">
        <v>356</v>
      </c>
      <c r="B137" s="168" t="s">
        <v>87</v>
      </c>
      <c r="C137" s="227"/>
      <c r="D137" s="240"/>
      <c r="E137" s="17" t="s">
        <v>88</v>
      </c>
      <c r="F137" s="17" t="s">
        <v>89</v>
      </c>
      <c r="G137" s="240"/>
      <c r="H137" s="240"/>
      <c r="I137" s="8"/>
      <c r="J137" s="4"/>
      <c r="K137" s="8"/>
      <c r="L137" s="8"/>
    </row>
    <row r="138" spans="1:12" hidden="1">
      <c r="A138" s="172" t="s">
        <v>356</v>
      </c>
      <c r="B138" s="1426" t="s">
        <v>461</v>
      </c>
      <c r="C138" s="1427"/>
      <c r="D138" s="262" t="s">
        <v>541</v>
      </c>
      <c r="E138" s="262" t="s">
        <v>541</v>
      </c>
      <c r="F138" s="262" t="s">
        <v>541</v>
      </c>
      <c r="G138" s="262" t="s">
        <v>541</v>
      </c>
      <c r="H138" s="262" t="s">
        <v>541</v>
      </c>
      <c r="I138" s="61"/>
      <c r="J138" s="61"/>
      <c r="K138" s="8"/>
      <c r="L138" s="8"/>
    </row>
    <row r="139" spans="1:12" hidden="1">
      <c r="A139" s="172" t="s">
        <v>356</v>
      </c>
      <c r="B139" s="170"/>
      <c r="C139" s="179"/>
      <c r="D139" s="179">
        <v>0</v>
      </c>
      <c r="E139" s="179">
        <v>0</v>
      </c>
      <c r="F139" s="179">
        <v>0</v>
      </c>
      <c r="G139" s="179">
        <v>0</v>
      </c>
      <c r="H139" s="179">
        <v>0</v>
      </c>
      <c r="I139" s="61"/>
      <c r="J139" s="61"/>
      <c r="K139" s="8"/>
      <c r="L139" s="8"/>
    </row>
    <row r="140" spans="1:12" hidden="1">
      <c r="A140" s="172" t="s">
        <v>356</v>
      </c>
      <c r="B140" s="170"/>
      <c r="C140" s="179"/>
      <c r="D140" s="179">
        <v>0</v>
      </c>
      <c r="E140" s="179">
        <v>0</v>
      </c>
      <c r="F140" s="179">
        <v>0</v>
      </c>
      <c r="G140" s="179">
        <v>0</v>
      </c>
      <c r="H140" s="179">
        <v>0</v>
      </c>
      <c r="I140" s="61"/>
      <c r="J140" s="61"/>
      <c r="K140" s="8"/>
      <c r="L140" s="8"/>
    </row>
    <row r="141" spans="1:12" hidden="1">
      <c r="A141" s="172" t="s">
        <v>356</v>
      </c>
      <c r="B141" s="170"/>
      <c r="C141" s="179"/>
      <c r="D141" s="179">
        <v>0</v>
      </c>
      <c r="E141" s="179">
        <v>0</v>
      </c>
      <c r="F141" s="179">
        <v>0</v>
      </c>
      <c r="G141" s="179">
        <v>0</v>
      </c>
      <c r="H141" s="179">
        <v>0</v>
      </c>
      <c r="I141" s="61"/>
      <c r="J141" s="61"/>
      <c r="K141" s="8"/>
      <c r="L141" s="8"/>
    </row>
    <row r="142" spans="1:12" hidden="1">
      <c r="A142" s="172" t="s">
        <v>356</v>
      </c>
      <c r="B142" s="170" t="s">
        <v>152</v>
      </c>
      <c r="C142" s="179"/>
      <c r="D142" s="179">
        <v>0</v>
      </c>
      <c r="E142" s="179">
        <v>0</v>
      </c>
      <c r="F142" s="179">
        <v>0</v>
      </c>
      <c r="G142" s="179">
        <v>0</v>
      </c>
      <c r="H142" s="179">
        <v>0</v>
      </c>
      <c r="I142" s="61"/>
      <c r="J142" s="61"/>
      <c r="K142" s="8"/>
      <c r="L142" s="8"/>
    </row>
    <row r="143" spans="1:12" hidden="1">
      <c r="A143" s="960" t="s">
        <v>356</v>
      </c>
      <c r="B143" s="170"/>
      <c r="C143" s="179"/>
      <c r="D143" s="179">
        <v>0</v>
      </c>
      <c r="E143" s="179">
        <v>0</v>
      </c>
      <c r="F143" s="179">
        <v>0</v>
      </c>
      <c r="G143" s="179">
        <v>0</v>
      </c>
      <c r="H143" s="179">
        <v>0</v>
      </c>
      <c r="I143" s="61"/>
      <c r="J143" s="61"/>
      <c r="K143" s="8"/>
      <c r="L143" s="8"/>
    </row>
    <row r="144" spans="1:12" ht="13.5" hidden="1" thickBot="1">
      <c r="A144" s="172" t="s">
        <v>356</v>
      </c>
      <c r="B144" s="171" t="s">
        <v>864</v>
      </c>
      <c r="C144" s="177"/>
      <c r="D144" s="250">
        <f>SUM(D139:D143)</f>
        <v>0</v>
      </c>
      <c r="E144" s="250">
        <f>SUM(E139:E143)</f>
        <v>0</v>
      </c>
      <c r="F144" s="250">
        <f>IF($D144=0,0,SUM(F139:F143)/D144)</f>
        <v>0</v>
      </c>
      <c r="G144" s="250">
        <f>IF($D144=0,0,SUM(G139:G143)/D144)</f>
        <v>0</v>
      </c>
      <c r="H144" s="250">
        <f>SUM(H139:H143)</f>
        <v>0</v>
      </c>
      <c r="I144" s="184"/>
      <c r="J144" s="184"/>
      <c r="K144" s="8"/>
      <c r="L144" s="8"/>
    </row>
    <row r="145" spans="1:12" hidden="1">
      <c r="A145" s="172" t="s">
        <v>356</v>
      </c>
      <c r="B145" s="1426" t="s">
        <v>194</v>
      </c>
      <c r="C145" s="1427"/>
      <c r="D145" s="262" t="s">
        <v>541</v>
      </c>
      <c r="E145" s="262" t="s">
        <v>541</v>
      </c>
      <c r="F145" s="262" t="s">
        <v>541</v>
      </c>
      <c r="G145" s="262" t="s">
        <v>541</v>
      </c>
      <c r="H145" s="262" t="s">
        <v>541</v>
      </c>
      <c r="I145" s="61"/>
      <c r="J145" s="61"/>
      <c r="K145" s="8"/>
      <c r="L145" s="8"/>
    </row>
    <row r="146" spans="1:12" hidden="1">
      <c r="A146" s="172" t="s">
        <v>356</v>
      </c>
      <c r="B146" s="170"/>
      <c r="C146" s="179"/>
      <c r="D146" s="179">
        <v>0</v>
      </c>
      <c r="E146" s="179">
        <v>0</v>
      </c>
      <c r="F146" s="179">
        <v>0</v>
      </c>
      <c r="G146" s="179">
        <v>0</v>
      </c>
      <c r="H146" s="179">
        <v>0</v>
      </c>
      <c r="I146" s="61"/>
      <c r="J146" s="61"/>
      <c r="K146" s="8"/>
      <c r="L146" s="8"/>
    </row>
    <row r="147" spans="1:12" hidden="1">
      <c r="A147" s="172" t="s">
        <v>356</v>
      </c>
      <c r="B147" s="170"/>
      <c r="C147" s="179"/>
      <c r="D147" s="179">
        <v>0</v>
      </c>
      <c r="E147" s="179">
        <v>0</v>
      </c>
      <c r="F147" s="179">
        <v>0</v>
      </c>
      <c r="G147" s="179">
        <v>0</v>
      </c>
      <c r="H147" s="179">
        <v>0</v>
      </c>
      <c r="I147" s="61"/>
      <c r="J147" s="61"/>
      <c r="K147" s="8"/>
      <c r="L147" s="8"/>
    </row>
    <row r="148" spans="1:12" hidden="1">
      <c r="A148" s="172" t="s">
        <v>356</v>
      </c>
      <c r="B148" s="170"/>
      <c r="C148" s="179"/>
      <c r="D148" s="179">
        <v>0</v>
      </c>
      <c r="E148" s="179">
        <v>0</v>
      </c>
      <c r="F148" s="179">
        <v>0</v>
      </c>
      <c r="G148" s="179">
        <v>0</v>
      </c>
      <c r="H148" s="179">
        <v>0</v>
      </c>
      <c r="I148" s="61"/>
      <c r="J148" s="61"/>
      <c r="K148" s="8"/>
      <c r="L148" s="8"/>
    </row>
    <row r="149" spans="1:12" hidden="1">
      <c r="A149" s="172" t="s">
        <v>356</v>
      </c>
      <c r="B149" s="170"/>
      <c r="C149" s="179"/>
      <c r="D149" s="179">
        <v>0</v>
      </c>
      <c r="E149" s="179">
        <v>0</v>
      </c>
      <c r="F149" s="179">
        <v>0</v>
      </c>
      <c r="G149" s="179">
        <v>0</v>
      </c>
      <c r="H149" s="179">
        <v>0</v>
      </c>
      <c r="I149" s="61"/>
      <c r="J149" s="61"/>
      <c r="K149" s="8"/>
      <c r="L149" s="8"/>
    </row>
    <row r="150" spans="1:12" hidden="1">
      <c r="A150" s="172" t="s">
        <v>356</v>
      </c>
      <c r="B150" s="170"/>
      <c r="C150" s="179"/>
      <c r="D150" s="179">
        <v>0</v>
      </c>
      <c r="E150" s="179">
        <v>0</v>
      </c>
      <c r="F150" s="179">
        <v>0</v>
      </c>
      <c r="G150" s="179">
        <v>0</v>
      </c>
      <c r="H150" s="179">
        <v>0</v>
      </c>
      <c r="I150" s="61"/>
      <c r="J150" s="61"/>
      <c r="K150" s="8"/>
      <c r="L150" s="8"/>
    </row>
    <row r="151" spans="1:12" ht="13.5" hidden="1" thickBot="1">
      <c r="A151" s="172" t="s">
        <v>356</v>
      </c>
      <c r="B151" s="171" t="s">
        <v>864</v>
      </c>
      <c r="C151" s="177"/>
      <c r="D151" s="250">
        <f>SUM(D146:D150)</f>
        <v>0</v>
      </c>
      <c r="E151" s="250">
        <f>SUM(E146:E150)</f>
        <v>0</v>
      </c>
      <c r="F151" s="250">
        <f>IF($D151=0,0,SUM(F146:F150)/D151)</f>
        <v>0</v>
      </c>
      <c r="G151" s="250">
        <f>IF($D151=0,0,SUM(G146:G150)/D151)</f>
        <v>0</v>
      </c>
      <c r="H151" s="250">
        <f>SUM(H146:H150)</f>
        <v>0</v>
      </c>
      <c r="I151" s="184"/>
      <c r="J151" s="184"/>
      <c r="K151" s="8"/>
      <c r="L151" s="8"/>
    </row>
    <row r="152" spans="1:12" hidden="1">
      <c r="A152" s="172" t="s">
        <v>356</v>
      </c>
      <c r="B152" s="1426" t="s">
        <v>277</v>
      </c>
      <c r="C152" s="1427"/>
      <c r="D152" s="262" t="s">
        <v>541</v>
      </c>
      <c r="E152" s="262" t="s">
        <v>541</v>
      </c>
      <c r="F152" s="262" t="s">
        <v>541</v>
      </c>
      <c r="G152" s="262" t="s">
        <v>541</v>
      </c>
      <c r="H152" s="262" t="s">
        <v>541</v>
      </c>
      <c r="I152" s="61"/>
      <c r="J152" s="61"/>
      <c r="K152" s="8"/>
      <c r="L152" s="8"/>
    </row>
    <row r="153" spans="1:12" hidden="1">
      <c r="A153" s="172" t="s">
        <v>356</v>
      </c>
      <c r="B153" s="170"/>
      <c r="C153" s="179"/>
      <c r="D153" s="179">
        <v>0</v>
      </c>
      <c r="E153" s="179">
        <v>0</v>
      </c>
      <c r="F153" s="179">
        <v>0</v>
      </c>
      <c r="G153" s="179">
        <v>0</v>
      </c>
      <c r="H153" s="179">
        <v>0</v>
      </c>
      <c r="I153" s="61"/>
      <c r="J153" s="61"/>
      <c r="K153" s="8"/>
      <c r="L153" s="8"/>
    </row>
    <row r="154" spans="1:12" hidden="1">
      <c r="A154" s="172" t="s">
        <v>356</v>
      </c>
      <c r="B154" s="170"/>
      <c r="C154" s="179"/>
      <c r="D154" s="179">
        <v>0</v>
      </c>
      <c r="E154" s="179">
        <v>0</v>
      </c>
      <c r="F154" s="179">
        <v>0</v>
      </c>
      <c r="G154" s="179">
        <v>0</v>
      </c>
      <c r="H154" s="179">
        <v>0</v>
      </c>
      <c r="I154" s="61"/>
      <c r="J154" s="61"/>
      <c r="K154" s="8"/>
      <c r="L154" s="8"/>
    </row>
    <row r="155" spans="1:12" hidden="1">
      <c r="A155" s="172" t="s">
        <v>356</v>
      </c>
      <c r="B155" s="170"/>
      <c r="C155" s="179"/>
      <c r="D155" s="179">
        <v>0</v>
      </c>
      <c r="E155" s="179">
        <v>0</v>
      </c>
      <c r="F155" s="179">
        <v>0</v>
      </c>
      <c r="G155" s="179">
        <v>0</v>
      </c>
      <c r="H155" s="179">
        <v>0</v>
      </c>
      <c r="I155" s="61"/>
      <c r="J155" s="61"/>
      <c r="K155" s="8"/>
      <c r="L155" s="8"/>
    </row>
    <row r="156" spans="1:12" hidden="1">
      <c r="A156" s="172" t="s">
        <v>356</v>
      </c>
      <c r="B156" s="170"/>
      <c r="C156" s="179"/>
      <c r="D156" s="179">
        <v>0</v>
      </c>
      <c r="E156" s="179">
        <v>0</v>
      </c>
      <c r="F156" s="179">
        <v>0</v>
      </c>
      <c r="G156" s="179">
        <v>0</v>
      </c>
      <c r="H156" s="179">
        <v>0</v>
      </c>
      <c r="I156" s="61"/>
      <c r="J156" s="61"/>
      <c r="K156" s="8"/>
      <c r="L156" s="8"/>
    </row>
    <row r="157" spans="1:12" hidden="1">
      <c r="A157" s="172" t="s">
        <v>356</v>
      </c>
      <c r="B157" s="170"/>
      <c r="C157" s="179"/>
      <c r="D157" s="179">
        <v>0</v>
      </c>
      <c r="E157" s="179">
        <v>0</v>
      </c>
      <c r="F157" s="179">
        <v>0</v>
      </c>
      <c r="G157" s="179">
        <v>0</v>
      </c>
      <c r="H157" s="179">
        <v>0</v>
      </c>
      <c r="I157" s="61"/>
      <c r="J157" s="61"/>
      <c r="K157" s="8"/>
      <c r="L157" s="8"/>
    </row>
    <row r="158" spans="1:12" ht="13.5" hidden="1" thickBot="1">
      <c r="A158" s="172" t="s">
        <v>356</v>
      </c>
      <c r="B158" s="171" t="s">
        <v>864</v>
      </c>
      <c r="C158" s="177"/>
      <c r="D158" s="250">
        <f>SUM(D152:D157)</f>
        <v>0</v>
      </c>
      <c r="E158" s="250">
        <f>SUM(E152:E157)</f>
        <v>0</v>
      </c>
      <c r="F158" s="250">
        <f>IF($D158=0,0,SUM(F152:F157)/D158)</f>
        <v>0</v>
      </c>
      <c r="G158" s="250">
        <f>IF($D158=0,0,SUM(G152:G157)/D158)</f>
        <v>0</v>
      </c>
      <c r="H158" s="250">
        <f>SUM(H152:H157)</f>
        <v>0</v>
      </c>
      <c r="I158" s="184"/>
      <c r="J158" s="184"/>
      <c r="K158" s="8"/>
      <c r="L158" s="8"/>
    </row>
    <row r="159" spans="1:12" hidden="1">
      <c r="A159" s="172" t="s">
        <v>356</v>
      </c>
      <c r="B159" s="1426" t="s">
        <v>276</v>
      </c>
      <c r="C159" s="1427"/>
      <c r="D159" s="262" t="s">
        <v>541</v>
      </c>
      <c r="E159" s="262" t="s">
        <v>541</v>
      </c>
      <c r="F159" s="262" t="s">
        <v>541</v>
      </c>
      <c r="G159" s="262" t="s">
        <v>541</v>
      </c>
      <c r="H159" s="262" t="s">
        <v>541</v>
      </c>
      <c r="I159" s="61"/>
      <c r="J159" s="61"/>
      <c r="K159" s="8"/>
      <c r="L159" s="8"/>
    </row>
    <row r="160" spans="1:12" hidden="1">
      <c r="A160" s="172" t="s">
        <v>356</v>
      </c>
      <c r="B160" s="170"/>
      <c r="C160" s="179"/>
      <c r="D160" s="179">
        <v>0</v>
      </c>
      <c r="E160" s="179">
        <v>0</v>
      </c>
      <c r="F160" s="179">
        <v>0</v>
      </c>
      <c r="G160" s="179">
        <v>0</v>
      </c>
      <c r="H160" s="179">
        <v>0</v>
      </c>
      <c r="I160" s="61"/>
      <c r="J160" s="61"/>
      <c r="K160" s="8"/>
      <c r="L160" s="8"/>
    </row>
    <row r="161" spans="1:15" hidden="1">
      <c r="A161" s="172" t="s">
        <v>356</v>
      </c>
      <c r="B161" s="170"/>
      <c r="C161" s="179"/>
      <c r="D161" s="179">
        <v>0</v>
      </c>
      <c r="E161" s="179">
        <v>0</v>
      </c>
      <c r="F161" s="179">
        <v>0</v>
      </c>
      <c r="G161" s="179">
        <v>0</v>
      </c>
      <c r="H161" s="179">
        <v>0</v>
      </c>
      <c r="I161" s="61"/>
      <c r="J161" s="61"/>
      <c r="K161" s="8"/>
      <c r="L161" s="8"/>
    </row>
    <row r="162" spans="1:15" hidden="1">
      <c r="A162" s="172" t="s">
        <v>356</v>
      </c>
      <c r="B162" s="170"/>
      <c r="C162" s="179"/>
      <c r="D162" s="179">
        <v>0</v>
      </c>
      <c r="E162" s="179">
        <v>0</v>
      </c>
      <c r="F162" s="179">
        <v>0</v>
      </c>
      <c r="G162" s="179">
        <v>0</v>
      </c>
      <c r="H162" s="179">
        <v>0</v>
      </c>
      <c r="I162" s="61"/>
      <c r="J162" s="61"/>
      <c r="K162" s="8"/>
      <c r="L162" s="8"/>
    </row>
    <row r="163" spans="1:15" hidden="1">
      <c r="A163" s="172" t="s">
        <v>356</v>
      </c>
      <c r="B163" s="170"/>
      <c r="C163" s="179"/>
      <c r="D163" s="179">
        <v>0</v>
      </c>
      <c r="E163" s="179">
        <v>0</v>
      </c>
      <c r="F163" s="179">
        <v>0</v>
      </c>
      <c r="G163" s="179">
        <v>0</v>
      </c>
      <c r="H163" s="179">
        <v>0</v>
      </c>
      <c r="I163" s="61"/>
      <c r="J163" s="61"/>
      <c r="K163" s="8"/>
      <c r="L163" s="8"/>
    </row>
    <row r="164" spans="1:15" hidden="1">
      <c r="A164" s="172" t="s">
        <v>356</v>
      </c>
      <c r="B164" s="170"/>
      <c r="C164" s="179"/>
      <c r="D164" s="179">
        <v>0</v>
      </c>
      <c r="E164" s="179">
        <v>0</v>
      </c>
      <c r="F164" s="179">
        <v>0</v>
      </c>
      <c r="G164" s="179">
        <v>0</v>
      </c>
      <c r="H164" s="179">
        <v>0</v>
      </c>
      <c r="I164" s="61"/>
      <c r="J164" s="61"/>
      <c r="K164" s="8"/>
      <c r="L164" s="8"/>
    </row>
    <row r="165" spans="1:15" s="160" customFormat="1" ht="13.5" hidden="1" thickBot="1">
      <c r="A165" s="172" t="s">
        <v>356</v>
      </c>
      <c r="B165" s="171" t="s">
        <v>864</v>
      </c>
      <c r="C165" s="177"/>
      <c r="D165" s="250">
        <f>SUM(D159:D164)</f>
        <v>0</v>
      </c>
      <c r="E165" s="250">
        <f>SUM(E159:E164)</f>
        <v>0</v>
      </c>
      <c r="F165" s="250">
        <f>IF($D165=0,0,SUM(F159:F164)/D165)</f>
        <v>0</v>
      </c>
      <c r="G165" s="250">
        <f>IF($D165=0,0,SUM(G159:G164)/D165)</f>
        <v>0</v>
      </c>
      <c r="H165" s="250">
        <f>SUM(H159:H164)</f>
        <v>0</v>
      </c>
      <c r="I165" s="184"/>
      <c r="J165" s="184"/>
      <c r="K165" s="8"/>
      <c r="L165" s="8"/>
    </row>
    <row r="166" spans="1:15" hidden="1">
      <c r="A166" s="172" t="s">
        <v>356</v>
      </c>
      <c r="B166" s="1426" t="s">
        <v>275</v>
      </c>
      <c r="C166" s="1427"/>
      <c r="D166" s="262" t="s">
        <v>541</v>
      </c>
      <c r="E166" s="262" t="s">
        <v>541</v>
      </c>
      <c r="F166" s="262" t="s">
        <v>541</v>
      </c>
      <c r="G166" s="262" t="s">
        <v>541</v>
      </c>
      <c r="H166" s="262" t="s">
        <v>541</v>
      </c>
      <c r="I166" s="61"/>
      <c r="J166" s="61"/>
      <c r="K166" s="8"/>
      <c r="L166" s="8"/>
      <c r="M166" s="959"/>
      <c r="N166" s="959"/>
      <c r="O166" s="959"/>
    </row>
    <row r="167" spans="1:15" hidden="1">
      <c r="A167" s="172" t="s">
        <v>356</v>
      </c>
      <c r="B167" s="170"/>
      <c r="C167" s="179"/>
      <c r="D167" s="179">
        <v>0</v>
      </c>
      <c r="E167" s="179">
        <v>0</v>
      </c>
      <c r="F167" s="179">
        <v>0</v>
      </c>
      <c r="G167" s="179">
        <v>0</v>
      </c>
      <c r="H167" s="179">
        <v>0</v>
      </c>
      <c r="I167" s="61"/>
      <c r="J167" s="61"/>
      <c r="K167" s="8"/>
      <c r="L167" s="8"/>
      <c r="M167" s="959"/>
      <c r="N167" s="959"/>
      <c r="O167" s="959"/>
    </row>
    <row r="168" spans="1:15" hidden="1">
      <c r="A168" s="172" t="s">
        <v>356</v>
      </c>
      <c r="B168" s="170"/>
      <c r="C168" s="179"/>
      <c r="D168" s="179">
        <v>0</v>
      </c>
      <c r="E168" s="179">
        <v>0</v>
      </c>
      <c r="F168" s="179">
        <v>0</v>
      </c>
      <c r="G168" s="179">
        <v>0</v>
      </c>
      <c r="H168" s="179">
        <v>0</v>
      </c>
      <c r="I168" s="61"/>
      <c r="J168" s="61"/>
      <c r="K168" s="8"/>
      <c r="L168" s="8"/>
      <c r="M168" s="959"/>
      <c r="N168" s="959"/>
      <c r="O168" s="959"/>
    </row>
    <row r="169" spans="1:15" hidden="1">
      <c r="A169" s="172" t="s">
        <v>356</v>
      </c>
      <c r="B169" s="170"/>
      <c r="C169" s="179"/>
      <c r="D169" s="179">
        <v>0</v>
      </c>
      <c r="E169" s="179">
        <v>0</v>
      </c>
      <c r="F169" s="179">
        <v>0</v>
      </c>
      <c r="G169" s="179">
        <v>0</v>
      </c>
      <c r="H169" s="179">
        <v>0</v>
      </c>
      <c r="I169" s="61"/>
      <c r="J169" s="61"/>
      <c r="K169" s="8"/>
      <c r="L169" s="8"/>
      <c r="M169" s="959"/>
      <c r="N169" s="959"/>
      <c r="O169" s="959"/>
    </row>
    <row r="170" spans="1:15" hidden="1">
      <c r="A170" s="172" t="s">
        <v>356</v>
      </c>
      <c r="B170" s="170"/>
      <c r="C170" s="179"/>
      <c r="D170" s="179">
        <v>0</v>
      </c>
      <c r="E170" s="179">
        <v>0</v>
      </c>
      <c r="F170" s="179">
        <v>0</v>
      </c>
      <c r="G170" s="179">
        <v>0</v>
      </c>
      <c r="H170" s="179">
        <v>0</v>
      </c>
      <c r="I170" s="61"/>
      <c r="J170" s="61"/>
      <c r="K170" s="8"/>
      <c r="L170" s="8"/>
    </row>
    <row r="171" spans="1:15" hidden="1">
      <c r="A171" s="172" t="s">
        <v>356</v>
      </c>
      <c r="B171" s="170"/>
      <c r="C171" s="179"/>
      <c r="D171" s="179">
        <v>0</v>
      </c>
      <c r="E171" s="179">
        <v>0</v>
      </c>
      <c r="F171" s="179">
        <v>0</v>
      </c>
      <c r="G171" s="179">
        <v>0</v>
      </c>
      <c r="H171" s="179">
        <v>0</v>
      </c>
      <c r="I171" s="61"/>
      <c r="J171" s="61"/>
      <c r="K171" s="8"/>
      <c r="L171" s="8"/>
    </row>
    <row r="172" spans="1:15" ht="13.5" hidden="1" thickBot="1">
      <c r="A172" s="172" t="s">
        <v>356</v>
      </c>
      <c r="B172" s="171" t="s">
        <v>864</v>
      </c>
      <c r="C172" s="177"/>
      <c r="D172" s="250">
        <f>SUM(D166:D171)</f>
        <v>0</v>
      </c>
      <c r="E172" s="250">
        <f>SUM(E166:E171)</f>
        <v>0</v>
      </c>
      <c r="F172" s="250">
        <f>IF($D172=0,0,SUM(F166:F171)/D172)</f>
        <v>0</v>
      </c>
      <c r="G172" s="250">
        <f>IF($D172=0,0,SUM(G166:G171)/D172)</f>
        <v>0</v>
      </c>
      <c r="H172" s="250">
        <f>SUM(H166:H171)</f>
        <v>0</v>
      </c>
      <c r="I172" s="184"/>
      <c r="J172" s="184"/>
      <c r="K172" s="8"/>
      <c r="L172" s="8"/>
    </row>
    <row r="173" spans="1:15" hidden="1">
      <c r="A173" s="172" t="s">
        <v>356</v>
      </c>
      <c r="B173" s="28" t="s">
        <v>385</v>
      </c>
      <c r="C173" s="19"/>
      <c r="D173" s="19"/>
      <c r="E173" s="19"/>
      <c r="F173" s="61"/>
      <c r="G173" s="61"/>
      <c r="H173" s="61"/>
      <c r="I173" s="61"/>
      <c r="J173" s="61"/>
      <c r="K173" s="61"/>
      <c r="L173" s="8"/>
    </row>
    <row r="174" spans="1:15" hidden="1">
      <c r="A174" s="172" t="s">
        <v>356</v>
      </c>
      <c r="B174" s="28" t="s">
        <v>390</v>
      </c>
      <c r="C174" s="19"/>
      <c r="D174" s="19"/>
      <c r="E174" s="19"/>
      <c r="F174" s="61"/>
      <c r="G174" s="61"/>
      <c r="H174" s="61"/>
      <c r="I174" s="61"/>
      <c r="J174" s="61"/>
      <c r="K174" s="61"/>
      <c r="L174" s="8"/>
    </row>
    <row r="175" spans="1:15" hidden="1">
      <c r="A175" s="172" t="s">
        <v>356</v>
      </c>
      <c r="B175" s="28" t="s">
        <v>462</v>
      </c>
      <c r="C175" s="19"/>
      <c r="D175" s="19"/>
      <c r="E175" s="19"/>
      <c r="F175" s="61"/>
      <c r="G175" s="61"/>
      <c r="H175" s="61"/>
      <c r="I175" s="61"/>
      <c r="J175" s="61"/>
      <c r="K175" s="61"/>
      <c r="L175" s="8"/>
    </row>
    <row r="176" spans="1:15" hidden="1">
      <c r="A176" s="172" t="s">
        <v>356</v>
      </c>
      <c r="B176" s="8"/>
      <c r="C176" s="61"/>
      <c r="D176" s="61"/>
      <c r="E176" s="61" t="s">
        <v>549</v>
      </c>
      <c r="F176" s="19"/>
      <c r="G176" s="61"/>
      <c r="H176" s="61"/>
      <c r="I176" s="61"/>
      <c r="J176" s="61"/>
      <c r="K176" s="61"/>
      <c r="L176" s="8"/>
    </row>
    <row r="177" spans="1:12" hidden="1">
      <c r="A177" s="172" t="s">
        <v>356</v>
      </c>
      <c r="B177" s="8"/>
      <c r="C177" s="8"/>
      <c r="D177" s="8"/>
      <c r="E177" s="8"/>
      <c r="F177" s="8"/>
      <c r="G177" s="8"/>
      <c r="H177" s="8"/>
      <c r="I177" s="8"/>
      <c r="J177" s="61"/>
      <c r="K177" s="61"/>
      <c r="L177" s="8"/>
    </row>
    <row r="178" spans="1:12" ht="18.75">
      <c r="A178" s="172" t="s">
        <v>1337</v>
      </c>
      <c r="B178" s="631" t="s">
        <v>790</v>
      </c>
      <c r="C178" s="423"/>
      <c r="D178" s="423"/>
      <c r="E178" s="423"/>
      <c r="F178" s="423"/>
      <c r="G178" s="423"/>
      <c r="H178" s="423"/>
      <c r="I178" s="423"/>
      <c r="J178" s="423"/>
      <c r="K178" s="423"/>
      <c r="L178" s="8"/>
    </row>
    <row r="179" spans="1:12" ht="19.5" thickBot="1">
      <c r="A179" s="960" t="s">
        <v>1337</v>
      </c>
      <c r="B179" s="631"/>
      <c r="C179" s="423"/>
      <c r="D179" s="423"/>
      <c r="E179" s="423"/>
      <c r="F179" s="423"/>
      <c r="G179" s="423"/>
      <c r="H179" s="423"/>
      <c r="I179" s="423"/>
      <c r="J179" s="423"/>
      <c r="K179" s="423"/>
      <c r="L179" s="8"/>
    </row>
    <row r="180" spans="1:12">
      <c r="A180" s="960" t="s">
        <v>1337</v>
      </c>
      <c r="B180" s="946" t="s">
        <v>1094</v>
      </c>
      <c r="C180" s="650"/>
      <c r="D180" s="650"/>
      <c r="E180" s="650"/>
      <c r="F180" s="650"/>
      <c r="G180" s="950" t="s">
        <v>351</v>
      </c>
      <c r="H180" s="635"/>
      <c r="I180" s="636"/>
      <c r="J180" s="636"/>
      <c r="K180" s="636"/>
      <c r="L180" s="8"/>
    </row>
    <row r="181" spans="1:12">
      <c r="A181" s="960" t="s">
        <v>1337</v>
      </c>
      <c r="B181" s="958" t="s">
        <v>1494</v>
      </c>
      <c r="C181" s="654"/>
      <c r="D181" s="654"/>
      <c r="E181" s="654"/>
      <c r="F181" s="654"/>
      <c r="G181" s="951" t="s">
        <v>1095</v>
      </c>
      <c r="H181" s="635"/>
      <c r="I181" s="636"/>
      <c r="J181" s="636"/>
      <c r="K181" s="636"/>
      <c r="L181" s="8"/>
    </row>
    <row r="182" spans="1:12" ht="13.5" thickBot="1">
      <c r="A182" s="960" t="s">
        <v>1337</v>
      </c>
      <c r="B182" s="948"/>
      <c r="C182" s="949"/>
      <c r="D182" s="949"/>
      <c r="E182" s="949"/>
      <c r="F182" s="949"/>
      <c r="G182" s="952" t="s">
        <v>253</v>
      </c>
      <c r="H182" s="635"/>
      <c r="I182" s="636"/>
      <c r="J182" s="636"/>
      <c r="K182" s="636"/>
      <c r="L182" s="8"/>
    </row>
    <row r="183" spans="1:12">
      <c r="A183" s="960" t="s">
        <v>1337</v>
      </c>
      <c r="B183" s="638" t="s">
        <v>1495</v>
      </c>
      <c r="C183" s="636"/>
      <c r="D183" s="636"/>
      <c r="E183" s="636"/>
      <c r="F183" s="636"/>
      <c r="G183" s="643">
        <v>0</v>
      </c>
      <c r="H183" s="635"/>
      <c r="I183" s="636"/>
      <c r="J183" s="636"/>
      <c r="K183" s="636"/>
      <c r="L183" s="8"/>
    </row>
    <row r="184" spans="1:12" ht="13.5" thickBot="1">
      <c r="A184" s="960" t="s">
        <v>1337</v>
      </c>
      <c r="B184" s="638" t="s">
        <v>1486</v>
      </c>
      <c r="C184" s="635"/>
      <c r="D184" s="635"/>
      <c r="E184" s="635"/>
      <c r="F184" s="635"/>
      <c r="G184" s="642">
        <v>0</v>
      </c>
      <c r="H184" s="635"/>
      <c r="I184" s="636"/>
      <c r="J184" s="636"/>
      <c r="K184" s="636"/>
      <c r="L184" s="8"/>
    </row>
    <row r="185" spans="1:12" ht="13.5" thickBot="1">
      <c r="A185" s="960" t="s">
        <v>1337</v>
      </c>
      <c r="B185" s="637" t="s">
        <v>1096</v>
      </c>
      <c r="C185" s="641"/>
      <c r="D185" s="641"/>
      <c r="E185" s="641"/>
      <c r="F185" s="641"/>
      <c r="G185" s="928">
        <f>SUBTOTAL(9,G183:G184)</f>
        <v>0</v>
      </c>
      <c r="H185" s="635"/>
      <c r="I185" s="636"/>
      <c r="J185" s="636"/>
      <c r="K185" s="636"/>
      <c r="L185" s="8"/>
    </row>
    <row r="186" spans="1:12">
      <c r="A186" s="960" t="s">
        <v>1337</v>
      </c>
      <c r="B186" s="638" t="s">
        <v>1496</v>
      </c>
      <c r="C186" s="1041"/>
      <c r="D186" s="1041"/>
      <c r="E186" s="1041"/>
      <c r="F186" s="636"/>
      <c r="G186" s="639">
        <v>0</v>
      </c>
      <c r="H186" s="635"/>
      <c r="I186" s="636"/>
      <c r="J186" s="636"/>
      <c r="K186" s="636"/>
    </row>
    <row r="187" spans="1:12">
      <c r="A187" s="960" t="s">
        <v>1337</v>
      </c>
      <c r="B187" s="638" t="s">
        <v>1497</v>
      </c>
      <c r="C187" s="635"/>
      <c r="D187" s="635"/>
      <c r="E187" s="635"/>
      <c r="F187" s="636"/>
      <c r="G187" s="643">
        <v>0</v>
      </c>
      <c r="H187" s="635"/>
      <c r="I187" s="636"/>
      <c r="J187" s="636"/>
      <c r="K187" s="636"/>
    </row>
    <row r="188" spans="1:12" ht="13.5" thickBot="1">
      <c r="A188" s="960" t="s">
        <v>1337</v>
      </c>
      <c r="B188" s="638" t="s">
        <v>1518</v>
      </c>
      <c r="C188" s="635"/>
      <c r="D188" s="635"/>
      <c r="E188" s="635"/>
      <c r="F188" s="635"/>
      <c r="G188" s="643">
        <v>0</v>
      </c>
      <c r="H188" s="635"/>
      <c r="I188" s="423"/>
      <c r="J188" s="423"/>
      <c r="K188" s="423"/>
      <c r="L188" s="636"/>
    </row>
    <row r="189" spans="1:12" s="27" customFormat="1" ht="13.5" thickBot="1">
      <c r="A189" s="960" t="s">
        <v>1337</v>
      </c>
      <c r="B189" s="644" t="s">
        <v>1097</v>
      </c>
      <c r="C189" s="645"/>
      <c r="D189" s="645"/>
      <c r="E189" s="645"/>
      <c r="F189" s="646"/>
      <c r="G189" s="928">
        <f>SUBTOTAL(9,G186:G188)</f>
        <v>0</v>
      </c>
      <c r="H189" s="635"/>
      <c r="I189" s="423"/>
      <c r="J189" s="423"/>
      <c r="K189" s="423"/>
      <c r="L189" s="636"/>
    </row>
    <row r="190" spans="1:12" ht="13.5" thickBot="1">
      <c r="A190" s="960" t="s">
        <v>1337</v>
      </c>
      <c r="B190" s="640" t="s">
        <v>1098</v>
      </c>
      <c r="C190" s="641"/>
      <c r="D190" s="641"/>
      <c r="E190" s="641"/>
      <c r="F190" s="641"/>
      <c r="G190" s="1223">
        <v>0</v>
      </c>
      <c r="H190" s="635"/>
      <c r="I190" s="423"/>
      <c r="J190" s="423"/>
      <c r="K190" s="423"/>
      <c r="L190" s="636"/>
    </row>
    <row r="191" spans="1:12" ht="13.5" thickBot="1">
      <c r="A191" s="960" t="s">
        <v>1337</v>
      </c>
      <c r="B191" s="633"/>
      <c r="C191" s="633"/>
      <c r="D191" s="647" t="s">
        <v>116</v>
      </c>
      <c r="E191" s="1222" t="str">
        <f>IF(G185=G189,"","Manglende samsvar mellom pkt. 3 og 7, kontroller tallene")</f>
        <v/>
      </c>
      <c r="F191" s="633"/>
      <c r="G191" s="633"/>
      <c r="H191" s="632"/>
      <c r="I191" s="423"/>
      <c r="J191" s="423"/>
      <c r="K191" s="423"/>
      <c r="L191" s="636"/>
    </row>
    <row r="192" spans="1:12" ht="13.5" thickBot="1">
      <c r="A192" s="960" t="s">
        <v>1337</v>
      </c>
      <c r="B192" s="636"/>
      <c r="C192" s="636"/>
      <c r="D192" s="647" t="s">
        <v>116</v>
      </c>
      <c r="E192" s="1228" t="str">
        <f>IF(G190&gt;0,"","Antall barn kan ikke være lik null")</f>
        <v>Antall barn kan ikke være lik null</v>
      </c>
      <c r="F192" s="636"/>
      <c r="G192" s="635"/>
      <c r="H192" s="635"/>
      <c r="I192" s="423"/>
      <c r="J192" s="423"/>
      <c r="K192" s="423"/>
      <c r="L192" s="636"/>
    </row>
    <row r="193" spans="1:13" ht="19.5" thickBot="1">
      <c r="A193" s="960" t="s">
        <v>1337</v>
      </c>
      <c r="B193" s="631"/>
      <c r="C193" s="423"/>
      <c r="D193" s="423"/>
      <c r="E193" s="423"/>
      <c r="F193" s="423"/>
      <c r="G193" s="423"/>
      <c r="H193" s="423"/>
      <c r="I193" s="423"/>
      <c r="J193" s="423"/>
      <c r="K193" s="423"/>
      <c r="L193" s="636"/>
    </row>
    <row r="194" spans="1:13">
      <c r="A194" s="960" t="s">
        <v>1337</v>
      </c>
      <c r="B194" s="649" t="s">
        <v>1099</v>
      </c>
      <c r="C194" s="650"/>
      <c r="D194" s="650"/>
      <c r="E194" s="650"/>
      <c r="F194" s="650"/>
      <c r="G194" s="650"/>
      <c r="H194" s="650"/>
      <c r="I194" s="650"/>
      <c r="J194" s="651" t="s">
        <v>351</v>
      </c>
      <c r="K194" s="652"/>
      <c r="M194" s="160"/>
    </row>
    <row r="195" spans="1:13">
      <c r="A195" s="960" t="s">
        <v>1337</v>
      </c>
      <c r="B195" s="958" t="s">
        <v>1152</v>
      </c>
      <c r="C195" s="654"/>
      <c r="D195" s="654"/>
      <c r="E195" s="654"/>
      <c r="F195" s="654"/>
      <c r="G195" s="654"/>
      <c r="H195" s="654"/>
      <c r="I195" s="654"/>
      <c r="J195" s="655" t="s">
        <v>1095</v>
      </c>
      <c r="K195" s="652"/>
      <c r="M195" s="160"/>
    </row>
    <row r="196" spans="1:13" ht="13.5" thickBot="1">
      <c r="A196" s="960" t="s">
        <v>1337</v>
      </c>
      <c r="B196" s="656"/>
      <c r="C196" s="657"/>
      <c r="D196" s="657"/>
      <c r="E196" s="657"/>
      <c r="F196" s="657"/>
      <c r="G196" s="657"/>
      <c r="H196" s="657"/>
      <c r="I196" s="657"/>
      <c r="J196" s="658" t="s">
        <v>253</v>
      </c>
      <c r="K196" s="652"/>
      <c r="M196" s="160"/>
    </row>
    <row r="197" spans="1:13">
      <c r="A197" s="960" t="s">
        <v>1337</v>
      </c>
      <c r="B197" s="659" t="s">
        <v>1498</v>
      </c>
      <c r="C197" s="653"/>
      <c r="D197" s="653"/>
      <c r="E197" s="653"/>
      <c r="F197" s="653"/>
      <c r="G197" s="653"/>
      <c r="H197" s="653"/>
      <c r="I197" s="653"/>
      <c r="J197" s="929">
        <f>G187</f>
        <v>0</v>
      </c>
      <c r="K197" s="652"/>
      <c r="M197" s="160"/>
    </row>
    <row r="198" spans="1:13" ht="13.5" thickBot="1">
      <c r="A198" s="960" t="s">
        <v>1337</v>
      </c>
      <c r="B198" s="659" t="s">
        <v>1519</v>
      </c>
      <c r="C198" s="653"/>
      <c r="D198" s="653"/>
      <c r="E198" s="653"/>
      <c r="F198" s="653"/>
      <c r="G198" s="653"/>
      <c r="H198" s="653"/>
      <c r="I198" s="653"/>
      <c r="J198" s="660">
        <v>0</v>
      </c>
      <c r="K198" s="652"/>
      <c r="M198" s="160"/>
    </row>
    <row r="199" spans="1:13" ht="13.5" thickBot="1">
      <c r="A199" s="960" t="s">
        <v>1337</v>
      </c>
      <c r="B199" s="664" t="s">
        <v>1100</v>
      </c>
      <c r="C199" s="665"/>
      <c r="D199" s="665"/>
      <c r="E199" s="665"/>
      <c r="F199" s="665"/>
      <c r="G199" s="665"/>
      <c r="H199" s="665"/>
      <c r="I199" s="665"/>
      <c r="J199" s="930">
        <f>SUBTOTAL(9,J197:J198)</f>
        <v>0</v>
      </c>
      <c r="K199" s="652"/>
      <c r="M199" s="160"/>
    </row>
    <row r="200" spans="1:13">
      <c r="A200" s="960" t="s">
        <v>1337</v>
      </c>
      <c r="B200" s="667" t="s">
        <v>1101</v>
      </c>
      <c r="C200" s="653"/>
      <c r="D200" s="653"/>
      <c r="E200" s="653"/>
      <c r="F200" s="653"/>
      <c r="G200" s="653"/>
      <c r="H200" s="653"/>
      <c r="I200" s="653"/>
      <c r="J200" s="668" t="s">
        <v>604</v>
      </c>
      <c r="K200" s="652"/>
      <c r="M200" s="160"/>
    </row>
    <row r="201" spans="1:13" s="27" customFormat="1">
      <c r="A201" s="960" t="s">
        <v>1337</v>
      </c>
      <c r="B201" s="659" t="s">
        <v>1102</v>
      </c>
      <c r="C201" s="653"/>
      <c r="D201" s="653"/>
      <c r="E201" s="653"/>
      <c r="F201" s="653"/>
      <c r="G201" s="653"/>
      <c r="H201" s="653"/>
      <c r="I201" s="653"/>
      <c r="J201" s="660">
        <v>0</v>
      </c>
      <c r="K201" s="652"/>
      <c r="L201" s="408"/>
      <c r="M201" s="1061"/>
    </row>
    <row r="202" spans="1:13">
      <c r="A202" s="960" t="s">
        <v>1337</v>
      </c>
      <c r="B202" s="659" t="s">
        <v>1103</v>
      </c>
      <c r="C202" s="653"/>
      <c r="D202" s="653"/>
      <c r="E202" s="653"/>
      <c r="F202" s="653"/>
      <c r="G202" s="653"/>
      <c r="H202" s="653"/>
      <c r="I202" s="653"/>
      <c r="J202" s="669">
        <v>0</v>
      </c>
      <c r="K202" s="652"/>
      <c r="L202" s="653"/>
      <c r="M202" s="160"/>
    </row>
    <row r="203" spans="1:13">
      <c r="A203" s="960" t="s">
        <v>1337</v>
      </c>
      <c r="B203" s="659" t="s">
        <v>1104</v>
      </c>
      <c r="C203" s="653"/>
      <c r="D203" s="653"/>
      <c r="E203" s="653"/>
      <c r="F203" s="653"/>
      <c r="G203" s="653"/>
      <c r="H203" s="653"/>
      <c r="I203" s="653"/>
      <c r="J203" s="668" t="s">
        <v>604</v>
      </c>
      <c r="K203" s="652"/>
      <c r="L203" s="653"/>
      <c r="M203" s="160"/>
    </row>
    <row r="204" spans="1:13">
      <c r="A204" s="960" t="s">
        <v>1337</v>
      </c>
      <c r="B204" s="670" t="s">
        <v>1383</v>
      </c>
      <c r="C204" s="653"/>
      <c r="D204" s="653"/>
      <c r="E204" s="653"/>
      <c r="F204" s="653"/>
      <c r="G204" s="653"/>
      <c r="H204" s="653"/>
      <c r="I204" s="653"/>
      <c r="J204" s="671">
        <v>0</v>
      </c>
      <c r="K204" s="652"/>
      <c r="L204" s="653"/>
      <c r="M204" s="160"/>
    </row>
    <row r="205" spans="1:13">
      <c r="A205" s="960" t="s">
        <v>1337</v>
      </c>
      <c r="B205" s="670" t="s">
        <v>1106</v>
      </c>
      <c r="C205" s="653"/>
      <c r="D205" s="653"/>
      <c r="E205" s="653"/>
      <c r="F205" s="653"/>
      <c r="G205" s="653"/>
      <c r="H205" s="653"/>
      <c r="I205" s="653"/>
      <c r="J205" s="671">
        <v>0</v>
      </c>
      <c r="K205" s="652"/>
      <c r="L205" s="653"/>
      <c r="M205" s="160"/>
    </row>
    <row r="206" spans="1:13">
      <c r="A206" s="960" t="s">
        <v>1337</v>
      </c>
      <c r="B206" s="670" t="s">
        <v>1107</v>
      </c>
      <c r="C206" s="653"/>
      <c r="D206" s="653"/>
      <c r="E206" s="653"/>
      <c r="F206" s="653"/>
      <c r="G206" s="653"/>
      <c r="H206" s="653"/>
      <c r="I206" s="653"/>
      <c r="J206" s="669">
        <v>0</v>
      </c>
      <c r="K206" s="652"/>
      <c r="L206" s="653"/>
      <c r="M206" s="160"/>
    </row>
    <row r="207" spans="1:13">
      <c r="A207" s="960" t="s">
        <v>1337</v>
      </c>
      <c r="B207" s="670" t="s">
        <v>1146</v>
      </c>
      <c r="C207" s="653"/>
      <c r="D207" s="653"/>
      <c r="E207" s="653"/>
      <c r="F207" s="653"/>
      <c r="G207" s="653"/>
      <c r="H207" s="653"/>
      <c r="I207" s="653"/>
      <c r="J207" s="669">
        <v>0</v>
      </c>
      <c r="K207" s="652"/>
      <c r="L207" s="653"/>
      <c r="M207" s="160"/>
    </row>
    <row r="208" spans="1:13" ht="13.5" thickBot="1">
      <c r="A208" s="960" t="s">
        <v>1337</v>
      </c>
      <c r="B208" s="659" t="s">
        <v>1108</v>
      </c>
      <c r="C208" s="672"/>
      <c r="D208" s="653"/>
      <c r="E208" s="653"/>
      <c r="F208" s="653"/>
      <c r="G208" s="653"/>
      <c r="H208" s="653"/>
      <c r="I208" s="653"/>
      <c r="J208" s="660">
        <v>0</v>
      </c>
      <c r="K208" s="652"/>
      <c r="L208" s="653"/>
      <c r="M208" s="160"/>
    </row>
    <row r="209" spans="1:13" ht="13.5" thickBot="1">
      <c r="A209" s="960" t="s">
        <v>1337</v>
      </c>
      <c r="B209" s="664" t="s">
        <v>1145</v>
      </c>
      <c r="C209" s="665"/>
      <c r="D209" s="665"/>
      <c r="E209" s="665"/>
      <c r="F209" s="665"/>
      <c r="G209" s="665"/>
      <c r="H209" s="665"/>
      <c r="I209" s="665"/>
      <c r="J209" s="666">
        <f>J201+J202+J208</f>
        <v>0</v>
      </c>
      <c r="K209" s="652"/>
      <c r="L209" s="653"/>
      <c r="M209" s="160"/>
    </row>
    <row r="210" spans="1:13">
      <c r="A210" s="960" t="s">
        <v>1337</v>
      </c>
      <c r="B210" s="667" t="s">
        <v>1109</v>
      </c>
      <c r="C210" s="672"/>
      <c r="D210" s="653"/>
      <c r="E210" s="653"/>
      <c r="F210" s="653"/>
      <c r="G210" s="653"/>
      <c r="H210" s="653"/>
      <c r="I210" s="653"/>
      <c r="J210" s="668" t="s">
        <v>604</v>
      </c>
      <c r="K210" s="652"/>
      <c r="L210" s="653"/>
      <c r="M210" s="160"/>
    </row>
    <row r="211" spans="1:13">
      <c r="A211" s="960" t="s">
        <v>1337</v>
      </c>
      <c r="B211" s="659" t="s">
        <v>1110</v>
      </c>
      <c r="C211" s="672"/>
      <c r="D211" s="653"/>
      <c r="E211" s="653"/>
      <c r="F211" s="653"/>
      <c r="G211" s="653"/>
      <c r="H211" s="653"/>
      <c r="I211" s="653"/>
      <c r="J211" s="660">
        <v>0</v>
      </c>
      <c r="K211" s="652"/>
      <c r="L211" s="653"/>
      <c r="M211" s="160"/>
    </row>
    <row r="212" spans="1:13">
      <c r="A212" s="960" t="s">
        <v>1337</v>
      </c>
      <c r="B212" s="659" t="s">
        <v>1111</v>
      </c>
      <c r="C212" s="672"/>
      <c r="D212" s="653"/>
      <c r="E212" s="653"/>
      <c r="F212" s="653"/>
      <c r="G212" s="653"/>
      <c r="H212" s="653"/>
      <c r="I212" s="653"/>
      <c r="J212" s="660">
        <v>0</v>
      </c>
      <c r="K212" s="652"/>
      <c r="L212" s="653"/>
      <c r="M212" s="160"/>
    </row>
    <row r="213" spans="1:13">
      <c r="A213" s="960" t="s">
        <v>1337</v>
      </c>
      <c r="B213" s="659" t="s">
        <v>1147</v>
      </c>
      <c r="C213" s="672"/>
      <c r="D213" s="653"/>
      <c r="E213" s="653"/>
      <c r="F213" s="653"/>
      <c r="G213" s="653"/>
      <c r="H213" s="653"/>
      <c r="I213" s="653"/>
      <c r="J213" s="660">
        <v>0</v>
      </c>
      <c r="K213" s="652"/>
      <c r="L213" s="653"/>
      <c r="M213" s="160"/>
    </row>
    <row r="214" spans="1:13">
      <c r="A214" s="960" t="s">
        <v>1337</v>
      </c>
      <c r="B214" s="659" t="s">
        <v>1148</v>
      </c>
      <c r="C214" s="663"/>
      <c r="D214" s="663"/>
      <c r="E214" s="663"/>
      <c r="F214" s="663"/>
      <c r="G214" s="663"/>
      <c r="H214" s="663"/>
      <c r="I214" s="653"/>
      <c r="J214" s="660">
        <v>0</v>
      </c>
      <c r="K214" s="652"/>
      <c r="L214" s="653"/>
      <c r="M214" s="160"/>
    </row>
    <row r="215" spans="1:13" ht="13.5" thickBot="1">
      <c r="A215" s="960" t="s">
        <v>1337</v>
      </c>
      <c r="B215" s="659" t="s">
        <v>1149</v>
      </c>
      <c r="C215" s="662"/>
      <c r="D215" s="662"/>
      <c r="E215" s="662"/>
      <c r="F215" s="662"/>
      <c r="G215" s="663"/>
      <c r="H215" s="663"/>
      <c r="I215" s="653"/>
      <c r="J215" s="660">
        <v>0</v>
      </c>
      <c r="K215" s="652"/>
      <c r="L215" s="653"/>
      <c r="M215" s="160"/>
    </row>
    <row r="216" spans="1:13" ht="13.5" thickBot="1">
      <c r="A216" s="960" t="s">
        <v>1337</v>
      </c>
      <c r="B216" s="664" t="s">
        <v>1112</v>
      </c>
      <c r="C216" s="665"/>
      <c r="D216" s="665"/>
      <c r="E216" s="665"/>
      <c r="F216" s="665"/>
      <c r="G216" s="665"/>
      <c r="H216" s="665"/>
      <c r="I216" s="665"/>
      <c r="J216" s="930">
        <f>SUBTOTAL(9,J211:J215)</f>
        <v>0</v>
      </c>
      <c r="K216" s="652"/>
      <c r="L216" s="653"/>
      <c r="M216" s="160"/>
    </row>
    <row r="217" spans="1:13">
      <c r="A217" s="960" t="s">
        <v>1337</v>
      </c>
      <c r="B217" s="673" t="s">
        <v>1113</v>
      </c>
      <c r="C217" s="674"/>
      <c r="D217" s="674"/>
      <c r="E217" s="674"/>
      <c r="F217" s="674"/>
      <c r="G217" s="674"/>
      <c r="H217" s="674"/>
      <c r="I217" s="674"/>
      <c r="J217" s="675">
        <v>0</v>
      </c>
      <c r="K217" s="676"/>
      <c r="L217" s="653"/>
      <c r="M217" s="160"/>
    </row>
    <row r="218" spans="1:13" ht="13.5" thickBot="1">
      <c r="A218" s="960" t="s">
        <v>1337</v>
      </c>
      <c r="B218" s="640" t="s">
        <v>1114</v>
      </c>
      <c r="C218" s="677"/>
      <c r="D218" s="677"/>
      <c r="E218" s="677"/>
      <c r="F218" s="677"/>
      <c r="G218" s="677"/>
      <c r="H218" s="677"/>
      <c r="I218" s="677"/>
      <c r="J218" s="678">
        <v>0</v>
      </c>
      <c r="K218" s="676"/>
      <c r="L218" s="653"/>
      <c r="M218" s="160"/>
    </row>
    <row r="219" spans="1:13">
      <c r="A219" s="960" t="s">
        <v>1337</v>
      </c>
      <c r="B219" s="667" t="s">
        <v>1115</v>
      </c>
      <c r="C219" s="672"/>
      <c r="D219" s="672"/>
      <c r="E219" s="672"/>
      <c r="F219" s="672"/>
      <c r="G219" s="672"/>
      <c r="H219" s="672"/>
      <c r="I219" s="672"/>
      <c r="J219" s="679" t="s">
        <v>604</v>
      </c>
      <c r="K219" s="652"/>
      <c r="L219" s="653"/>
      <c r="M219" s="160"/>
    </row>
    <row r="220" spans="1:13">
      <c r="A220" s="960" t="s">
        <v>1337</v>
      </c>
      <c r="B220" s="659" t="s">
        <v>1116</v>
      </c>
      <c r="C220" s="653"/>
      <c r="D220" s="653"/>
      <c r="E220" s="653"/>
      <c r="F220" s="653"/>
      <c r="G220" s="653"/>
      <c r="H220" s="653"/>
      <c r="I220" s="653"/>
      <c r="J220" s="660">
        <v>0</v>
      </c>
      <c r="K220" s="652"/>
      <c r="L220" s="653"/>
      <c r="M220" s="160"/>
    </row>
    <row r="221" spans="1:13" ht="13.5" thickBot="1">
      <c r="A221" s="960" t="s">
        <v>1337</v>
      </c>
      <c r="B221" s="659" t="s">
        <v>1117</v>
      </c>
      <c r="C221" s="653"/>
      <c r="D221" s="653"/>
      <c r="E221" s="653"/>
      <c r="F221" s="653"/>
      <c r="G221" s="653"/>
      <c r="H221" s="653"/>
      <c r="I221" s="653"/>
      <c r="J221" s="660">
        <v>0</v>
      </c>
      <c r="K221" s="652"/>
      <c r="L221" s="653"/>
      <c r="M221" s="160"/>
    </row>
    <row r="222" spans="1:13" ht="13.5" thickBot="1">
      <c r="A222" s="960" t="s">
        <v>1337</v>
      </c>
      <c r="B222" s="664" t="s">
        <v>1118</v>
      </c>
      <c r="C222" s="665"/>
      <c r="D222" s="665"/>
      <c r="E222" s="665"/>
      <c r="F222" s="665"/>
      <c r="G222" s="665"/>
      <c r="H222" s="665"/>
      <c r="I222" s="665"/>
      <c r="J222" s="931">
        <f>SUBTOTAL(9,J220:J221)</f>
        <v>0</v>
      </c>
      <c r="K222" s="652"/>
      <c r="L222" s="653"/>
      <c r="M222" s="160"/>
    </row>
    <row r="223" spans="1:13">
      <c r="A223" s="960" t="s">
        <v>1337</v>
      </c>
      <c r="B223" s="673" t="s">
        <v>1119</v>
      </c>
      <c r="C223" s="674"/>
      <c r="D223" s="674"/>
      <c r="E223" s="674"/>
      <c r="F223" s="674"/>
      <c r="G223" s="674"/>
      <c r="H223" s="674"/>
      <c r="I223" s="674"/>
      <c r="J223" s="680">
        <v>0</v>
      </c>
      <c r="K223" s="676"/>
      <c r="L223" s="653"/>
      <c r="M223" s="160"/>
    </row>
    <row r="224" spans="1:13" ht="13.5" thickBot="1">
      <c r="A224" s="960" t="s">
        <v>1337</v>
      </c>
      <c r="B224" s="640" t="s">
        <v>1120</v>
      </c>
      <c r="C224" s="677"/>
      <c r="D224" s="677"/>
      <c r="E224" s="677"/>
      <c r="F224" s="677"/>
      <c r="G224" s="677"/>
      <c r="H224" s="677"/>
      <c r="I224" s="677"/>
      <c r="J224" s="681">
        <v>0</v>
      </c>
      <c r="K224" s="676"/>
      <c r="L224" s="653"/>
      <c r="M224" s="160"/>
    </row>
    <row r="225" spans="1:13" ht="13.5" thickBot="1">
      <c r="A225" s="960" t="s">
        <v>1337</v>
      </c>
      <c r="B225" s="682" t="s">
        <v>1121</v>
      </c>
      <c r="C225" s="662"/>
      <c r="D225" s="662"/>
      <c r="E225" s="662"/>
      <c r="F225" s="662"/>
      <c r="G225" s="662"/>
      <c r="H225" s="662"/>
      <c r="I225" s="665"/>
      <c r="J225" s="931">
        <f>J209+J216+J222</f>
        <v>0</v>
      </c>
      <c r="K225" s="653"/>
      <c r="L225" s="633"/>
      <c r="M225" s="160"/>
    </row>
    <row r="226" spans="1:13">
      <c r="A226" s="960" t="s">
        <v>1337</v>
      </c>
      <c r="B226" s="684" t="s">
        <v>1122</v>
      </c>
      <c r="C226" s="685"/>
      <c r="D226" s="685"/>
      <c r="E226" s="685"/>
      <c r="F226" s="685"/>
      <c r="G226" s="685"/>
      <c r="H226" s="685"/>
      <c r="I226" s="685"/>
      <c r="J226" s="680">
        <v>0</v>
      </c>
      <c r="K226" s="652"/>
      <c r="L226" s="633"/>
      <c r="M226" s="160"/>
    </row>
    <row r="227" spans="1:13" ht="13.5" thickBot="1">
      <c r="A227" s="960" t="s">
        <v>1337</v>
      </c>
      <c r="B227" s="661" t="s">
        <v>1123</v>
      </c>
      <c r="C227" s="662"/>
      <c r="D227" s="662"/>
      <c r="E227" s="662"/>
      <c r="F227" s="662"/>
      <c r="G227" s="662"/>
      <c r="H227" s="662"/>
      <c r="I227" s="662"/>
      <c r="J227" s="681">
        <v>0</v>
      </c>
      <c r="K227" s="652"/>
      <c r="L227" s="653"/>
      <c r="M227" s="160"/>
    </row>
    <row r="228" spans="1:13" ht="13.5" thickBot="1">
      <c r="A228" s="960" t="s">
        <v>1337</v>
      </c>
      <c r="B228" s="661" t="s">
        <v>1124</v>
      </c>
      <c r="C228" s="662"/>
      <c r="D228" s="662"/>
      <c r="E228" s="662"/>
      <c r="F228" s="662"/>
      <c r="G228" s="662"/>
      <c r="H228" s="662"/>
      <c r="I228" s="662"/>
      <c r="J228" s="686">
        <v>0</v>
      </c>
      <c r="K228" s="652"/>
      <c r="L228" s="653"/>
      <c r="M228" s="160"/>
    </row>
    <row r="229" spans="1:13" ht="15" thickBot="1">
      <c r="A229" s="960" t="s">
        <v>1337</v>
      </c>
      <c r="B229" s="687"/>
      <c r="C229" s="663"/>
      <c r="D229" s="663"/>
      <c r="E229" s="663"/>
      <c r="F229" s="663"/>
      <c r="G229" s="688" t="s">
        <v>116</v>
      </c>
      <c r="H229" s="663"/>
      <c r="I229" s="932" t="str">
        <f>IF(J209+J216+J222=J199,"","Feil i kontrollsum, kontroller tallene")</f>
        <v/>
      </c>
      <c r="K229" s="653"/>
      <c r="L229" s="653"/>
      <c r="M229" s="160"/>
    </row>
    <row r="230" spans="1:13" ht="13.5" thickBot="1">
      <c r="A230" s="960" t="s">
        <v>1337</v>
      </c>
      <c r="B230" s="663"/>
      <c r="C230" s="663"/>
      <c r="D230" s="663"/>
      <c r="E230" s="663"/>
      <c r="F230" s="663"/>
      <c r="G230" s="688" t="s">
        <v>116</v>
      </c>
      <c r="H230" s="663"/>
      <c r="I230" s="1222" t="str">
        <f>IF(J226&gt;0,"","Antall barn kan ikke være lik null")</f>
        <v>Antall barn kan ikke være lik null</v>
      </c>
      <c r="J230" s="653"/>
      <c r="K230" s="653"/>
      <c r="L230" s="653"/>
      <c r="M230" s="160"/>
    </row>
    <row r="231" spans="1:13" ht="13.5" thickBot="1">
      <c r="A231" s="960" t="s">
        <v>1337</v>
      </c>
      <c r="B231" s="663"/>
      <c r="C231" s="663"/>
      <c r="D231" s="663"/>
      <c r="E231" s="663"/>
      <c r="F231" s="663"/>
      <c r="G231" s="688" t="s">
        <v>116</v>
      </c>
      <c r="H231" s="663"/>
      <c r="I231" s="1222" t="str">
        <f>IF(J228&gt;0,"","Antall husstander kan ikke være lik null")</f>
        <v>Antall husstander kan ikke være lik null</v>
      </c>
      <c r="J231" s="653"/>
      <c r="K231" s="653"/>
      <c r="L231" s="633"/>
      <c r="M231" s="160"/>
    </row>
    <row r="232" spans="1:13" s="1105" customFormat="1">
      <c r="A232" s="960"/>
      <c r="B232" s="663"/>
      <c r="C232" s="663"/>
      <c r="D232" s="663"/>
      <c r="E232" s="663"/>
      <c r="F232" s="663"/>
      <c r="G232" s="688"/>
      <c r="H232" s="663"/>
      <c r="I232" s="1292"/>
      <c r="J232" s="653"/>
      <c r="K232" s="653"/>
      <c r="L232" s="633"/>
      <c r="M232" s="1141"/>
    </row>
    <row r="233" spans="1:13" s="1105" customFormat="1" ht="13.5" thickBot="1">
      <c r="A233" s="960"/>
      <c r="B233" s="663"/>
      <c r="C233" s="663"/>
      <c r="D233" s="663"/>
      <c r="E233" s="663"/>
      <c r="F233" s="663"/>
      <c r="G233" s="688"/>
      <c r="H233" s="663"/>
      <c r="I233" s="1292"/>
      <c r="J233" s="653"/>
      <c r="K233" s="653"/>
      <c r="L233" s="633"/>
      <c r="M233" s="1141"/>
    </row>
    <row r="234" spans="1:13" ht="15.75" thickBot="1">
      <c r="A234" s="960" t="s">
        <v>1337</v>
      </c>
      <c r="B234" s="689" t="s">
        <v>1125</v>
      </c>
      <c r="C234" s="689"/>
      <c r="D234" s="690"/>
      <c r="E234" s="691"/>
      <c r="F234" s="692"/>
      <c r="G234" s="693"/>
      <c r="H234" s="694"/>
      <c r="I234" s="695" t="s">
        <v>152</v>
      </c>
      <c r="J234" s="974" t="e">
        <f>(J209+J216-J217)/(J209+J216)</f>
        <v>#DIV/0!</v>
      </c>
      <c r="K234" s="1009"/>
      <c r="L234" s="633"/>
      <c r="M234" s="160"/>
    </row>
    <row r="235" spans="1:13" ht="15">
      <c r="A235" s="960" t="s">
        <v>1337</v>
      </c>
      <c r="B235" s="687" t="s">
        <v>1126</v>
      </c>
      <c r="C235" s="663"/>
      <c r="D235" s="697"/>
      <c r="E235" s="697"/>
      <c r="F235" s="697"/>
      <c r="G235" s="653"/>
      <c r="H235" s="1010"/>
      <c r="I235" s="697"/>
      <c r="J235" s="653"/>
      <c r="K235" s="653"/>
      <c r="L235" s="683"/>
      <c r="M235" s="160"/>
    </row>
    <row r="236" spans="1:13" ht="15">
      <c r="A236" s="960" t="s">
        <v>1337</v>
      </c>
      <c r="B236" s="648" t="s">
        <v>1127</v>
      </c>
      <c r="C236" s="632"/>
      <c r="D236" s="698"/>
      <c r="E236" s="698"/>
      <c r="F236" s="698"/>
      <c r="G236" s="633"/>
      <c r="H236" s="1010"/>
      <c r="I236" s="698"/>
      <c r="J236" s="633"/>
      <c r="K236" s="633"/>
      <c r="M236" s="160"/>
    </row>
    <row r="237" spans="1:13" ht="13.5" thickBot="1">
      <c r="A237" s="960" t="s">
        <v>1337</v>
      </c>
      <c r="B237" s="653"/>
      <c r="C237" s="663"/>
      <c r="D237" s="697"/>
      <c r="E237" s="697"/>
      <c r="F237" s="697"/>
      <c r="G237" s="653"/>
      <c r="H237" s="697"/>
      <c r="I237" s="697"/>
      <c r="J237" s="653"/>
      <c r="K237" s="653"/>
      <c r="M237" s="160"/>
    </row>
    <row r="238" spans="1:13" ht="15.75" thickBot="1">
      <c r="A238" s="960" t="s">
        <v>1337</v>
      </c>
      <c r="B238" s="689" t="s">
        <v>1128</v>
      </c>
      <c r="C238" s="699"/>
      <c r="D238" s="700"/>
      <c r="E238" s="701"/>
      <c r="F238" s="702"/>
      <c r="G238" s="703"/>
      <c r="H238" s="663"/>
      <c r="I238" s="653"/>
      <c r="J238" s="696" t="e">
        <f>(J209+J216-J218)/(J209+J216)</f>
        <v>#DIV/0!</v>
      </c>
      <c r="K238" s="1009"/>
      <c r="M238" s="160"/>
    </row>
    <row r="239" spans="1:13">
      <c r="A239" s="960" t="s">
        <v>1337</v>
      </c>
      <c r="B239" s="687" t="s">
        <v>1126</v>
      </c>
      <c r="C239" s="663"/>
      <c r="D239" s="697"/>
      <c r="E239" s="697"/>
      <c r="F239" s="697"/>
      <c r="G239" s="653"/>
      <c r="H239" s="697"/>
      <c r="I239" s="697"/>
      <c r="J239" s="653"/>
      <c r="K239" s="653"/>
      <c r="M239" s="160"/>
    </row>
    <row r="240" spans="1:13">
      <c r="A240" s="960" t="s">
        <v>1337</v>
      </c>
      <c r="B240" s="648" t="s">
        <v>1127</v>
      </c>
      <c r="C240" s="632"/>
      <c r="D240" s="698"/>
      <c r="E240" s="698"/>
      <c r="F240" s="698"/>
      <c r="G240" s="633"/>
      <c r="H240" s="698"/>
      <c r="I240" s="698"/>
      <c r="J240" s="633"/>
      <c r="K240" s="633"/>
      <c r="M240" s="160"/>
    </row>
    <row r="241" spans="1:13">
      <c r="A241" s="960" t="s">
        <v>1337</v>
      </c>
      <c r="B241" s="653"/>
      <c r="C241" s="663"/>
      <c r="D241" s="697"/>
      <c r="E241" s="697"/>
      <c r="F241" s="697"/>
      <c r="G241" s="653"/>
      <c r="H241" s="697"/>
      <c r="I241" s="697"/>
      <c r="J241" s="653"/>
      <c r="K241" s="653"/>
      <c r="M241" s="160"/>
    </row>
    <row r="242" spans="1:13">
      <c r="A242" s="960" t="s">
        <v>1337</v>
      </c>
      <c r="B242" s="634" t="s">
        <v>1129</v>
      </c>
      <c r="C242" s="663"/>
      <c r="D242" s="697"/>
      <c r="E242" s="697"/>
      <c r="F242" s="697"/>
      <c r="G242" s="653"/>
      <c r="H242" s="697"/>
      <c r="I242" s="653"/>
      <c r="J242" s="653"/>
      <c r="K242" s="653"/>
      <c r="M242" s="160"/>
    </row>
    <row r="243" spans="1:13" ht="15">
      <c r="A243" s="960" t="s">
        <v>1337</v>
      </c>
      <c r="C243" s="423"/>
      <c r="D243" s="423"/>
      <c r="E243" s="423"/>
      <c r="F243" s="423"/>
      <c r="G243" s="945"/>
      <c r="H243" s="423"/>
      <c r="I243" s="423"/>
      <c r="J243" s="423"/>
      <c r="K243" s="423"/>
      <c r="M243" s="160"/>
    </row>
    <row r="244" spans="1:13" ht="19.5" thickBot="1">
      <c r="A244" s="960" t="s">
        <v>1337</v>
      </c>
      <c r="B244" s="631"/>
      <c r="C244" s="423"/>
      <c r="D244" s="423"/>
      <c r="E244" s="423"/>
      <c r="F244" s="423"/>
      <c r="G244" s="423"/>
      <c r="H244" s="423"/>
      <c r="I244" s="423"/>
      <c r="J244" s="423"/>
      <c r="K244" s="423"/>
      <c r="L244" s="633"/>
      <c r="M244" s="160"/>
    </row>
    <row r="245" spans="1:13" ht="60.75" thickBot="1">
      <c r="A245" s="960" t="s">
        <v>1337</v>
      </c>
      <c r="B245" s="957" t="s">
        <v>1361</v>
      </c>
      <c r="C245" s="954"/>
      <c r="D245" s="954"/>
      <c r="E245" s="954"/>
      <c r="F245" s="954"/>
      <c r="G245" s="954"/>
      <c r="H245" s="954"/>
      <c r="I245" s="953" t="s">
        <v>1499</v>
      </c>
      <c r="J245" s="953" t="s">
        <v>1144</v>
      </c>
      <c r="K245" s="953" t="s">
        <v>1130</v>
      </c>
      <c r="L245" s="653"/>
    </row>
    <row r="246" spans="1:13">
      <c r="A246" s="960" t="s">
        <v>1337</v>
      </c>
      <c r="B246" s="705" t="s">
        <v>1173</v>
      </c>
      <c r="C246" s="706"/>
      <c r="D246" s="707"/>
      <c r="E246" s="707"/>
      <c r="F246" s="707"/>
      <c r="G246" s="707"/>
      <c r="H246" s="708"/>
      <c r="I246" s="709">
        <v>0</v>
      </c>
      <c r="J246" s="710">
        <v>0</v>
      </c>
      <c r="K246" s="711">
        <v>0</v>
      </c>
      <c r="L246" s="653"/>
    </row>
    <row r="247" spans="1:13">
      <c r="A247" s="960" t="s">
        <v>1337</v>
      </c>
      <c r="B247" s="713" t="s">
        <v>1131</v>
      </c>
      <c r="C247" s="714"/>
      <c r="D247" s="715"/>
      <c r="E247" s="715"/>
      <c r="F247" s="715"/>
      <c r="G247" s="715"/>
      <c r="H247" s="716"/>
      <c r="I247" s="717">
        <v>0</v>
      </c>
      <c r="J247" s="718">
        <v>0</v>
      </c>
      <c r="K247" s="719">
        <v>0</v>
      </c>
      <c r="L247" s="653"/>
    </row>
    <row r="248" spans="1:13">
      <c r="A248" s="960" t="s">
        <v>1337</v>
      </c>
      <c r="B248" s="720" t="s">
        <v>1174</v>
      </c>
      <c r="C248" s="714"/>
      <c r="D248" s="715"/>
      <c r="E248" s="715"/>
      <c r="F248" s="715"/>
      <c r="G248" s="715"/>
      <c r="H248" s="716"/>
      <c r="I248" s="721">
        <v>0</v>
      </c>
      <c r="J248" s="722">
        <v>0</v>
      </c>
      <c r="K248" s="723">
        <v>0</v>
      </c>
      <c r="L248" s="633"/>
    </row>
    <row r="249" spans="1:13">
      <c r="A249" s="960" t="s">
        <v>1337</v>
      </c>
      <c r="B249" s="713" t="s">
        <v>1131</v>
      </c>
      <c r="C249" s="714"/>
      <c r="D249" s="715"/>
      <c r="E249" s="715"/>
      <c r="F249" s="715"/>
      <c r="G249" s="715"/>
      <c r="H249" s="716"/>
      <c r="I249" s="717">
        <v>0</v>
      </c>
      <c r="J249" s="718">
        <v>0</v>
      </c>
      <c r="K249" s="719">
        <v>0</v>
      </c>
      <c r="L249" s="653"/>
    </row>
    <row r="250" spans="1:13">
      <c r="A250" s="960" t="s">
        <v>1337</v>
      </c>
      <c r="B250" s="713" t="s">
        <v>1500</v>
      </c>
      <c r="C250" s="714"/>
      <c r="D250" s="715"/>
      <c r="E250" s="715"/>
      <c r="F250" s="715"/>
      <c r="G250" s="715"/>
      <c r="H250" s="716"/>
      <c r="I250" s="717">
        <v>0</v>
      </c>
      <c r="J250" s="724" t="s">
        <v>541</v>
      </c>
      <c r="K250" s="725" t="s">
        <v>541</v>
      </c>
      <c r="L250" s="653"/>
    </row>
    <row r="251" spans="1:13">
      <c r="A251" s="960" t="s">
        <v>1337</v>
      </c>
      <c r="B251" s="713" t="s">
        <v>1132</v>
      </c>
      <c r="C251" s="714"/>
      <c r="D251" s="715"/>
      <c r="E251" s="715"/>
      <c r="F251" s="715"/>
      <c r="G251" s="715"/>
      <c r="H251" s="716"/>
      <c r="I251" s="717">
        <v>0</v>
      </c>
      <c r="J251" s="724" t="s">
        <v>541</v>
      </c>
      <c r="K251" s="725" t="s">
        <v>541</v>
      </c>
    </row>
    <row r="252" spans="1:13">
      <c r="A252" s="960" t="s">
        <v>1337</v>
      </c>
      <c r="B252" s="713" t="s">
        <v>1133</v>
      </c>
      <c r="C252" s="714"/>
      <c r="D252" s="715"/>
      <c r="E252" s="715"/>
      <c r="F252" s="715"/>
      <c r="G252" s="715"/>
      <c r="H252" s="716"/>
      <c r="I252" s="717">
        <v>0</v>
      </c>
      <c r="J252" s="724" t="s">
        <v>541</v>
      </c>
      <c r="K252" s="725" t="s">
        <v>541</v>
      </c>
    </row>
    <row r="253" spans="1:13">
      <c r="A253" s="960" t="s">
        <v>1337</v>
      </c>
      <c r="B253" s="713" t="s">
        <v>1134</v>
      </c>
      <c r="C253" s="714"/>
      <c r="D253" s="715"/>
      <c r="E253" s="715"/>
      <c r="F253" s="715"/>
      <c r="G253" s="715"/>
      <c r="H253" s="716"/>
      <c r="I253" s="717">
        <v>0</v>
      </c>
      <c r="J253" s="724" t="s">
        <v>541</v>
      </c>
      <c r="K253" s="725" t="s">
        <v>541</v>
      </c>
      <c r="L253" s="704"/>
    </row>
    <row r="254" spans="1:13" ht="13.5" thickBot="1">
      <c r="A254" s="960" t="s">
        <v>1337</v>
      </c>
      <c r="B254" s="726" t="s">
        <v>1135</v>
      </c>
      <c r="C254" s="727"/>
      <c r="D254" s="728"/>
      <c r="E254" s="728"/>
      <c r="F254" s="728"/>
      <c r="G254" s="728"/>
      <c r="H254" s="729"/>
      <c r="I254" s="730">
        <v>0</v>
      </c>
      <c r="J254" s="731" t="s">
        <v>541</v>
      </c>
      <c r="K254" s="732" t="s">
        <v>541</v>
      </c>
      <c r="L254" s="712"/>
    </row>
    <row r="255" spans="1:13" ht="13.5" thickBot="1">
      <c r="A255" s="960" t="s">
        <v>1337</v>
      </c>
      <c r="B255" s="637" t="s">
        <v>1175</v>
      </c>
      <c r="C255" s="733"/>
      <c r="D255" s="734"/>
      <c r="E255" s="734"/>
      <c r="F255" s="734"/>
      <c r="G255" s="734"/>
      <c r="H255" s="735"/>
      <c r="I255" s="933">
        <f>I246+I248</f>
        <v>0</v>
      </c>
      <c r="J255" s="933">
        <f>J246+J248-J256</f>
        <v>0</v>
      </c>
      <c r="K255" s="934">
        <f>K246+K248-K256</f>
        <v>0</v>
      </c>
      <c r="L255" s="712"/>
    </row>
    <row r="256" spans="1:13" ht="13.5" thickBot="1">
      <c r="A256" s="960" t="s">
        <v>1337</v>
      </c>
      <c r="B256" s="640" t="s">
        <v>1228</v>
      </c>
      <c r="C256" s="733"/>
      <c r="D256" s="734"/>
      <c r="E256" s="734"/>
      <c r="F256" s="734"/>
      <c r="G256" s="734"/>
      <c r="H256" s="735"/>
      <c r="I256" s="1079" t="s">
        <v>1030</v>
      </c>
      <c r="J256" s="737">
        <v>0</v>
      </c>
      <c r="K256" s="737">
        <v>0</v>
      </c>
      <c r="L256" s="712"/>
    </row>
    <row r="257" spans="1:12" ht="13.5" thickBot="1">
      <c r="A257" s="960" t="s">
        <v>1337</v>
      </c>
      <c r="B257" s="640" t="s">
        <v>1273</v>
      </c>
      <c r="C257" s="733"/>
      <c r="D257" s="734"/>
      <c r="E257" s="734"/>
      <c r="F257" s="734"/>
      <c r="G257" s="734"/>
      <c r="H257" s="735"/>
      <c r="I257" s="738" t="s">
        <v>1030</v>
      </c>
      <c r="J257" s="739">
        <v>0</v>
      </c>
      <c r="K257" s="739">
        <v>0</v>
      </c>
      <c r="L257" s="712"/>
    </row>
    <row r="258" spans="1:12" ht="13.5" thickBot="1">
      <c r="A258" s="960" t="s">
        <v>1337</v>
      </c>
      <c r="B258" s="640" t="s">
        <v>1151</v>
      </c>
      <c r="C258" s="733"/>
      <c r="D258" s="734"/>
      <c r="E258" s="734"/>
      <c r="F258" s="734"/>
      <c r="G258" s="734"/>
      <c r="H258" s="735"/>
      <c r="I258" s="738">
        <v>0</v>
      </c>
      <c r="J258" s="739">
        <v>0</v>
      </c>
      <c r="K258" s="739">
        <v>0</v>
      </c>
      <c r="L258" s="712"/>
    </row>
    <row r="259" spans="1:12">
      <c r="A259" s="960" t="s">
        <v>1337</v>
      </c>
      <c r="B259" s="740"/>
      <c r="C259" s="632"/>
      <c r="D259" s="698"/>
      <c r="E259" s="698"/>
      <c r="F259" s="698"/>
      <c r="G259" s="698"/>
      <c r="H259" s="698"/>
      <c r="I259" s="698"/>
      <c r="J259" s="633"/>
      <c r="K259" s="633"/>
      <c r="L259" s="712"/>
    </row>
    <row r="260" spans="1:12">
      <c r="A260" s="960" t="s">
        <v>1337</v>
      </c>
      <c r="B260" s="632"/>
      <c r="C260" s="632"/>
      <c r="D260" s="698"/>
      <c r="E260" s="698"/>
      <c r="F260" s="698"/>
      <c r="G260" s="698"/>
      <c r="H260" s="698"/>
      <c r="I260" s="698"/>
      <c r="J260" s="633"/>
      <c r="K260" s="633"/>
      <c r="L260" s="712"/>
    </row>
    <row r="261" spans="1:12">
      <c r="A261" s="960" t="s">
        <v>1337</v>
      </c>
      <c r="B261" s="634" t="s">
        <v>1136</v>
      </c>
      <c r="C261" s="633"/>
      <c r="D261" s="633"/>
      <c r="E261" s="633"/>
      <c r="F261" s="633"/>
      <c r="G261" s="633"/>
      <c r="H261" s="741"/>
      <c r="I261" s="633"/>
      <c r="J261" s="633"/>
      <c r="K261" s="633"/>
      <c r="L261" s="712"/>
    </row>
    <row r="262" spans="1:12" ht="13.5" thickBot="1">
      <c r="A262" s="960" t="s">
        <v>1337</v>
      </c>
      <c r="B262" s="635"/>
      <c r="C262" s="1012"/>
      <c r="D262" s="1012"/>
      <c r="E262" s="1012"/>
      <c r="F262" s="1012"/>
      <c r="G262" s="1012"/>
      <c r="H262" s="1013"/>
      <c r="I262" s="633"/>
      <c r="J262" s="633"/>
      <c r="K262" s="633"/>
      <c r="L262" s="712"/>
    </row>
    <row r="263" spans="1:12" ht="13.5" thickBot="1">
      <c r="A263" s="960" t="s">
        <v>1337</v>
      </c>
      <c r="B263" s="956" t="s">
        <v>1360</v>
      </c>
      <c r="C263" s="650"/>
      <c r="D263" s="650"/>
      <c r="E263" s="650"/>
      <c r="F263" s="650"/>
      <c r="G263" s="650"/>
      <c r="H263" s="650"/>
      <c r="I263" s="955" t="s">
        <v>1499</v>
      </c>
      <c r="J263" s="742"/>
      <c r="K263" s="743"/>
      <c r="L263" s="736"/>
    </row>
    <row r="264" spans="1:12">
      <c r="A264" s="960" t="s">
        <v>1337</v>
      </c>
      <c r="B264" s="744" t="s">
        <v>1179</v>
      </c>
      <c r="C264" s="745"/>
      <c r="D264" s="746"/>
      <c r="E264" s="746"/>
      <c r="F264" s="746"/>
      <c r="G264" s="746"/>
      <c r="H264" s="747"/>
      <c r="I264" s="748">
        <v>0</v>
      </c>
      <c r="J264" s="749"/>
      <c r="K264" s="750"/>
      <c r="L264" s="736"/>
    </row>
    <row r="265" spans="1:12">
      <c r="A265" s="960" t="s">
        <v>1337</v>
      </c>
      <c r="B265" s="638" t="s">
        <v>1180</v>
      </c>
      <c r="C265" s="698"/>
      <c r="D265" s="751"/>
      <c r="E265" s="751"/>
      <c r="F265" s="751"/>
      <c r="G265" s="751"/>
      <c r="H265" s="752"/>
      <c r="I265" s="753">
        <v>0</v>
      </c>
      <c r="J265" s="754"/>
      <c r="K265" s="755"/>
      <c r="L265" s="736"/>
    </row>
    <row r="266" spans="1:12" ht="13.5" thickBot="1">
      <c r="A266" s="960" t="s">
        <v>1337</v>
      </c>
      <c r="B266" s="637" t="s">
        <v>1140</v>
      </c>
      <c r="C266" s="733"/>
      <c r="D266" s="734"/>
      <c r="E266" s="734"/>
      <c r="F266" s="734"/>
      <c r="G266" s="734"/>
      <c r="H266" s="735"/>
      <c r="I266" s="935" t="e">
        <f>I265/I264</f>
        <v>#DIV/0!</v>
      </c>
      <c r="J266" s="749"/>
      <c r="K266" s="750"/>
      <c r="L266" s="736"/>
    </row>
    <row r="267" spans="1:12">
      <c r="A267" s="960" t="s">
        <v>1337</v>
      </c>
      <c r="B267" s="744" t="s">
        <v>1181</v>
      </c>
      <c r="C267" s="745"/>
      <c r="D267" s="746"/>
      <c r="E267" s="746"/>
      <c r="F267" s="746"/>
      <c r="G267" s="746"/>
      <c r="H267" s="747"/>
      <c r="I267" s="756">
        <v>0</v>
      </c>
      <c r="J267" s="757"/>
      <c r="K267" s="758"/>
      <c r="L267" s="633"/>
    </row>
    <row r="268" spans="1:12">
      <c r="A268" s="960" t="s">
        <v>1337</v>
      </c>
      <c r="B268" s="638" t="s">
        <v>1182</v>
      </c>
      <c r="C268" s="698"/>
      <c r="D268" s="751"/>
      <c r="E268" s="751"/>
      <c r="F268" s="751"/>
      <c r="G268" s="751"/>
      <c r="H268" s="752"/>
      <c r="I268" s="753">
        <v>0</v>
      </c>
      <c r="J268" s="757"/>
      <c r="K268" s="758"/>
      <c r="L268" s="633"/>
    </row>
    <row r="269" spans="1:12" ht="13.5" thickBot="1">
      <c r="A269" s="960" t="s">
        <v>1337</v>
      </c>
      <c r="B269" s="637" t="s">
        <v>1143</v>
      </c>
      <c r="C269" s="733"/>
      <c r="D269" s="734"/>
      <c r="E269" s="734"/>
      <c r="F269" s="734"/>
      <c r="G269" s="734"/>
      <c r="H269" s="735"/>
      <c r="I269" s="935" t="e">
        <f>I268/I267</f>
        <v>#DIV/0!</v>
      </c>
      <c r="J269" s="757"/>
      <c r="K269" s="758"/>
      <c r="L269" s="633"/>
    </row>
    <row r="270" spans="1:12">
      <c r="A270" s="960" t="s">
        <v>1337</v>
      </c>
      <c r="B270" s="759"/>
      <c r="C270" s="633"/>
      <c r="D270" s="633"/>
      <c r="E270" s="633"/>
      <c r="F270" s="633"/>
      <c r="G270" s="633"/>
      <c r="H270" s="741"/>
      <c r="I270" s="633"/>
      <c r="J270" s="633"/>
      <c r="K270" s="633"/>
      <c r="L270" s="633"/>
    </row>
    <row r="271" spans="1:12">
      <c r="A271" s="960" t="s">
        <v>1337</v>
      </c>
      <c r="B271" s="458"/>
      <c r="C271" s="458"/>
      <c r="D271" s="458"/>
      <c r="E271" s="458"/>
      <c r="F271" s="458"/>
      <c r="G271" s="458"/>
      <c r="H271" s="458"/>
      <c r="I271" s="458"/>
      <c r="J271" s="458"/>
      <c r="K271" s="458"/>
      <c r="L271" s="633"/>
    </row>
    <row r="272" spans="1:12" hidden="1">
      <c r="A272" s="960" t="s">
        <v>356</v>
      </c>
      <c r="B272" s="760"/>
      <c r="C272" s="423"/>
      <c r="D272" s="423"/>
      <c r="E272" s="423"/>
      <c r="F272" s="423"/>
      <c r="G272" s="423"/>
      <c r="H272" s="423"/>
      <c r="I272" s="423"/>
      <c r="J272" s="423"/>
      <c r="K272" s="423"/>
      <c r="L272" s="633"/>
    </row>
    <row r="273" spans="1:12" ht="13.5" hidden="1" thickBot="1">
      <c r="A273" s="960" t="s">
        <v>356</v>
      </c>
      <c r="B273" s="1447" t="s">
        <v>1229</v>
      </c>
      <c r="C273" s="1448"/>
      <c r="D273" s="1449"/>
      <c r="E273" s="1453" t="str">
        <f>"Sum pr. 31.12."</f>
        <v>Sum pr. 31.12.</v>
      </c>
      <c r="F273" s="1453"/>
      <c r="G273" s="1453"/>
      <c r="H273" s="1453"/>
      <c r="I273" s="1444" t="s">
        <v>1040</v>
      </c>
      <c r="J273" s="440"/>
      <c r="K273" s="1446" t="s">
        <v>1041</v>
      </c>
      <c r="L273" s="633"/>
    </row>
    <row r="274" spans="1:12" ht="26.25" hidden="1" thickBot="1">
      <c r="A274" s="960" t="s">
        <v>356</v>
      </c>
      <c r="B274" s="1450"/>
      <c r="C274" s="1451"/>
      <c r="D274" s="1452"/>
      <c r="E274" s="762" t="s">
        <v>1042</v>
      </c>
      <c r="F274" s="465" t="s">
        <v>1043</v>
      </c>
      <c r="G274" s="465" t="s">
        <v>1044</v>
      </c>
      <c r="H274" s="763" t="s">
        <v>1045</v>
      </c>
      <c r="I274" s="1445"/>
      <c r="J274" s="440"/>
      <c r="K274" s="1407"/>
      <c r="L274" s="633"/>
    </row>
    <row r="275" spans="1:12" ht="13.5" hidden="1" thickBot="1">
      <c r="A275" s="960" t="s">
        <v>356</v>
      </c>
      <c r="B275" s="764" t="s">
        <v>1046</v>
      </c>
      <c r="C275" s="765"/>
      <c r="D275" s="765"/>
      <c r="E275" s="766"/>
      <c r="F275" s="766"/>
      <c r="G275" s="766"/>
      <c r="H275" s="766"/>
      <c r="I275" s="937">
        <f>SUM(E275:H275)</f>
        <v>0</v>
      </c>
      <c r="J275" s="440"/>
      <c r="K275" s="767"/>
      <c r="L275" s="633"/>
    </row>
    <row r="276" spans="1:12" ht="39" hidden="1" thickBot="1">
      <c r="A276" s="960" t="s">
        <v>356</v>
      </c>
      <c r="B276" s="936" t="s">
        <v>1047</v>
      </c>
      <c r="C276" s="769"/>
      <c r="D276" s="769"/>
      <c r="E276" s="770"/>
      <c r="F276" s="770"/>
      <c r="G276" s="770"/>
      <c r="H276" s="770"/>
      <c r="I276" s="938">
        <f>SUM(E276:H276)</f>
        <v>0</v>
      </c>
      <c r="J276" s="440"/>
      <c r="K276" s="770"/>
      <c r="L276" s="633"/>
    </row>
    <row r="277" spans="1:12" ht="13.5" hidden="1" thickBot="1">
      <c r="A277" s="960" t="s">
        <v>356</v>
      </c>
      <c r="B277" s="771" t="s">
        <v>1048</v>
      </c>
      <c r="C277" s="772"/>
      <c r="D277" s="772"/>
      <c r="E277" s="773"/>
      <c r="F277" s="773"/>
      <c r="G277" s="773"/>
      <c r="H277" s="773"/>
      <c r="I277" s="938">
        <f>SUM(E277:H277)</f>
        <v>0</v>
      </c>
      <c r="J277" s="440"/>
      <c r="K277" s="774"/>
    </row>
    <row r="278" spans="1:12" ht="13.5" hidden="1" thickBot="1">
      <c r="A278" s="960" t="s">
        <v>356</v>
      </c>
      <c r="B278" s="768" t="s">
        <v>1049</v>
      </c>
      <c r="C278" s="775"/>
      <c r="D278" s="775"/>
      <c r="E278" s="532"/>
      <c r="F278" s="532"/>
      <c r="G278" s="532"/>
      <c r="H278" s="532"/>
      <c r="I278" s="938">
        <f>SUM(E278:H278)</f>
        <v>0</v>
      </c>
      <c r="J278" s="440"/>
      <c r="K278" s="776"/>
    </row>
    <row r="279" spans="1:12" ht="13.5" hidden="1" thickBot="1">
      <c r="A279" s="960" t="s">
        <v>356</v>
      </c>
      <c r="B279" s="777" t="s">
        <v>1048</v>
      </c>
      <c r="C279" s="775"/>
      <c r="D279" s="775"/>
      <c r="E279" s="532"/>
      <c r="F279" s="532"/>
      <c r="G279" s="532"/>
      <c r="H279" s="532"/>
      <c r="I279" s="938">
        <f>SUM(E279:H279)</f>
        <v>0</v>
      </c>
      <c r="J279" s="440"/>
      <c r="K279" s="776"/>
      <c r="L279" s="458"/>
    </row>
    <row r="280" spans="1:12" ht="13.5" hidden="1" thickBot="1">
      <c r="A280" s="960" t="s">
        <v>356</v>
      </c>
      <c r="B280" s="771" t="s">
        <v>1092</v>
      </c>
      <c r="C280" s="775"/>
      <c r="D280" s="775"/>
      <c r="E280" s="513" t="s">
        <v>541</v>
      </c>
      <c r="F280" s="513" t="s">
        <v>541</v>
      </c>
      <c r="G280" s="513" t="s">
        <v>541</v>
      </c>
      <c r="H280" s="513" t="s">
        <v>541</v>
      </c>
      <c r="I280" s="939" t="s">
        <v>541</v>
      </c>
      <c r="J280" s="440"/>
      <c r="K280" s="776"/>
    </row>
    <row r="281" spans="1:12" ht="13.5" hidden="1" thickBot="1">
      <c r="A281" s="960" t="s">
        <v>356</v>
      </c>
      <c r="B281" s="768" t="s">
        <v>1050</v>
      </c>
      <c r="C281" s="769"/>
      <c r="D281" s="769"/>
      <c r="E281" s="770"/>
      <c r="F281" s="770"/>
      <c r="G281" s="770"/>
      <c r="H281" s="770"/>
      <c r="I281" s="938">
        <f>SUM(E281:H281)</f>
        <v>0</v>
      </c>
      <c r="J281" s="440"/>
      <c r="K281" s="770"/>
      <c r="L281" s="8"/>
    </row>
    <row r="282" spans="1:12" ht="13.5" hidden="1" thickBot="1">
      <c r="A282" s="960" t="s">
        <v>356</v>
      </c>
      <c r="B282" s="777" t="s">
        <v>1048</v>
      </c>
      <c r="C282" s="423"/>
      <c r="D282" s="775"/>
      <c r="E282" s="532"/>
      <c r="F282" s="532"/>
      <c r="G282" s="532"/>
      <c r="H282" s="532"/>
      <c r="I282" s="938">
        <f>SUM(E282:H282)</f>
        <v>0</v>
      </c>
      <c r="J282" s="440"/>
      <c r="K282" s="776"/>
      <c r="L282" s="8"/>
    </row>
    <row r="283" spans="1:12" ht="13.5" hidden="1" thickBot="1">
      <c r="A283" s="960" t="s">
        <v>356</v>
      </c>
      <c r="B283" s="771" t="s">
        <v>1051</v>
      </c>
      <c r="C283" s="772"/>
      <c r="D283" s="772"/>
      <c r="E283" s="513" t="s">
        <v>541</v>
      </c>
      <c r="F283" s="513" t="s">
        <v>541</v>
      </c>
      <c r="G283" s="513" t="s">
        <v>541</v>
      </c>
      <c r="H283" s="513" t="s">
        <v>541</v>
      </c>
      <c r="I283" s="939" t="s">
        <v>541</v>
      </c>
      <c r="J283" s="440"/>
      <c r="K283" s="774"/>
      <c r="L283" s="8"/>
    </row>
    <row r="284" spans="1:12" ht="13.5" hidden="1" thickBot="1">
      <c r="A284" s="960" t="s">
        <v>356</v>
      </c>
      <c r="B284" s="768" t="s">
        <v>1052</v>
      </c>
      <c r="C284" s="769"/>
      <c r="D284" s="769"/>
      <c r="E284" s="770"/>
      <c r="F284" s="770"/>
      <c r="G284" s="770"/>
      <c r="H284" s="770"/>
      <c r="I284" s="938">
        <f>SUM(E284:H284)</f>
        <v>0</v>
      </c>
      <c r="J284" s="440"/>
      <c r="K284" s="770"/>
      <c r="L284" s="8"/>
    </row>
    <row r="285" spans="1:12" ht="13.5" hidden="1" thickBot="1">
      <c r="A285" s="960" t="s">
        <v>356</v>
      </c>
      <c r="B285" s="777" t="s">
        <v>1048</v>
      </c>
      <c r="C285" s="775"/>
      <c r="D285" s="775"/>
      <c r="E285" s="532"/>
      <c r="F285" s="532"/>
      <c r="G285" s="532"/>
      <c r="H285" s="532"/>
      <c r="I285" s="938">
        <f>SUM(E285:H285)</f>
        <v>0</v>
      </c>
      <c r="J285" s="440"/>
      <c r="K285" s="776"/>
      <c r="L285" s="8"/>
    </row>
    <row r="286" spans="1:12" ht="13.5" hidden="1" thickBot="1">
      <c r="A286" s="960" t="s">
        <v>356</v>
      </c>
      <c r="B286" s="771" t="s">
        <v>1053</v>
      </c>
      <c r="C286" s="446"/>
      <c r="D286" s="772"/>
      <c r="E286" s="597" t="s">
        <v>541</v>
      </c>
      <c r="F286" s="597" t="s">
        <v>541</v>
      </c>
      <c r="G286" s="597" t="s">
        <v>541</v>
      </c>
      <c r="H286" s="597" t="s">
        <v>541</v>
      </c>
      <c r="I286" s="940" t="s">
        <v>541</v>
      </c>
      <c r="J286" s="440"/>
      <c r="K286" s="774"/>
      <c r="L286" s="8"/>
    </row>
    <row r="287" spans="1:12" ht="13.5" hidden="1" thickBot="1">
      <c r="A287" s="960" t="s">
        <v>356</v>
      </c>
      <c r="B287" s="768" t="s">
        <v>1054</v>
      </c>
      <c r="C287" s="769"/>
      <c r="D287" s="769"/>
      <c r="E287" s="770"/>
      <c r="F287" s="770"/>
      <c r="G287" s="770"/>
      <c r="H287" s="770"/>
      <c r="I287" s="938">
        <f>SUM(E287:H287)</f>
        <v>0</v>
      </c>
      <c r="J287" s="440"/>
      <c r="K287" s="770"/>
      <c r="L287" s="8"/>
    </row>
    <row r="288" spans="1:12" ht="13.5" hidden="1" thickBot="1">
      <c r="A288" s="960" t="s">
        <v>356</v>
      </c>
      <c r="B288" s="777" t="s">
        <v>1048</v>
      </c>
      <c r="C288" s="775"/>
      <c r="D288" s="775"/>
      <c r="E288" s="532"/>
      <c r="F288" s="532"/>
      <c r="G288" s="532"/>
      <c r="H288" s="532"/>
      <c r="I288" s="938">
        <f>SUM(E288:H288)</f>
        <v>0</v>
      </c>
      <c r="J288" s="440"/>
      <c r="K288" s="776"/>
      <c r="L288" s="8"/>
    </row>
    <row r="289" spans="1:12" ht="13.5" hidden="1" thickBot="1">
      <c r="A289" s="960" t="s">
        <v>356</v>
      </c>
      <c r="B289" s="771" t="s">
        <v>1055</v>
      </c>
      <c r="C289" s="446"/>
      <c r="D289" s="772"/>
      <c r="E289" s="513" t="s">
        <v>541</v>
      </c>
      <c r="F289" s="513" t="s">
        <v>541</v>
      </c>
      <c r="G289" s="513" t="s">
        <v>541</v>
      </c>
      <c r="H289" s="513" t="s">
        <v>541</v>
      </c>
      <c r="I289" s="939" t="s">
        <v>541</v>
      </c>
      <c r="J289" s="440"/>
      <c r="K289" s="774"/>
      <c r="L289" s="8"/>
    </row>
    <row r="290" spans="1:12" ht="13.5" hidden="1" thickBot="1">
      <c r="A290" s="960" t="s">
        <v>356</v>
      </c>
      <c r="B290" s="768" t="s">
        <v>1056</v>
      </c>
      <c r="C290" s="769"/>
      <c r="D290" s="769"/>
      <c r="E290" s="770"/>
      <c r="F290" s="770"/>
      <c r="G290" s="770"/>
      <c r="H290" s="770"/>
      <c r="I290" s="938">
        <f>SUM(E290:H290)</f>
        <v>0</v>
      </c>
      <c r="J290" s="440"/>
      <c r="K290" s="770"/>
      <c r="L290" s="8"/>
    </row>
    <row r="291" spans="1:12" ht="13.5" hidden="1" thickBot="1">
      <c r="A291" s="960" t="s">
        <v>356</v>
      </c>
      <c r="B291" s="777" t="s">
        <v>1048</v>
      </c>
      <c r="C291" s="775"/>
      <c r="D291" s="775"/>
      <c r="E291" s="532"/>
      <c r="F291" s="532"/>
      <c r="G291" s="532"/>
      <c r="H291" s="532"/>
      <c r="I291" s="938">
        <f>SUM(E291:H291)</f>
        <v>0</v>
      </c>
      <c r="J291" s="440"/>
      <c r="K291" s="776"/>
      <c r="L291" s="8"/>
    </row>
    <row r="292" spans="1:12" ht="13.5" hidden="1" thickBot="1">
      <c r="A292" s="960" t="s">
        <v>356</v>
      </c>
      <c r="B292" s="771" t="s">
        <v>1057</v>
      </c>
      <c r="C292" s="446"/>
      <c r="D292" s="772"/>
      <c r="E292" s="513" t="s">
        <v>541</v>
      </c>
      <c r="F292" s="513" t="s">
        <v>541</v>
      </c>
      <c r="G292" s="513" t="s">
        <v>541</v>
      </c>
      <c r="H292" s="513" t="s">
        <v>541</v>
      </c>
      <c r="I292" s="939" t="s">
        <v>541</v>
      </c>
      <c r="J292" s="440"/>
      <c r="K292" s="774"/>
      <c r="L292" s="8"/>
    </row>
    <row r="293" spans="1:12" ht="13.5" hidden="1" thickBot="1">
      <c r="A293" s="960" t="s">
        <v>356</v>
      </c>
      <c r="B293" s="778" t="s">
        <v>1058</v>
      </c>
      <c r="C293" s="775"/>
      <c r="D293" s="775"/>
      <c r="E293" s="776"/>
      <c r="F293" s="776"/>
      <c r="G293" s="776"/>
      <c r="H293" s="776"/>
      <c r="I293" s="938">
        <f>SUM(E293:H293)</f>
        <v>0</v>
      </c>
      <c r="J293" s="440"/>
      <c r="K293" s="776"/>
      <c r="L293" s="8"/>
    </row>
    <row r="294" spans="1:12" ht="13.5" hidden="1" thickBot="1">
      <c r="A294" s="960" t="s">
        <v>356</v>
      </c>
      <c r="B294" s="777" t="s">
        <v>1048</v>
      </c>
      <c r="C294" s="423"/>
      <c r="D294" s="775"/>
      <c r="E294" s="532"/>
      <c r="F294" s="532"/>
      <c r="G294" s="532"/>
      <c r="H294" s="532"/>
      <c r="I294" s="938">
        <f>SUM(E294:H294)</f>
        <v>0</v>
      </c>
      <c r="J294" s="440"/>
      <c r="K294" s="776"/>
      <c r="L294" s="8"/>
    </row>
    <row r="295" spans="1:12" ht="13.5" hidden="1" thickBot="1">
      <c r="A295" s="960" t="s">
        <v>356</v>
      </c>
      <c r="B295" s="771" t="s">
        <v>1059</v>
      </c>
      <c r="C295" s="446"/>
      <c r="D295" s="772"/>
      <c r="E295" s="513" t="s">
        <v>541</v>
      </c>
      <c r="F295" s="513" t="s">
        <v>541</v>
      </c>
      <c r="G295" s="513" t="s">
        <v>541</v>
      </c>
      <c r="H295" s="513" t="s">
        <v>541</v>
      </c>
      <c r="I295" s="939" t="s">
        <v>541</v>
      </c>
      <c r="J295" s="440"/>
      <c r="K295" s="774"/>
      <c r="L295" s="8"/>
    </row>
    <row r="296" spans="1:12" ht="13.5" hidden="1" thickBot="1">
      <c r="A296" s="960" t="s">
        <v>356</v>
      </c>
      <c r="B296" s="779" t="s">
        <v>1060</v>
      </c>
      <c r="C296" s="780"/>
      <c r="D296" s="781"/>
      <c r="E296" s="941">
        <f>SUM(E276+E281+E284+E287+E290+E293)</f>
        <v>0</v>
      </c>
      <c r="F296" s="941">
        <f t="shared" ref="F296:I296" si="4">SUM(F276+F281+F284+F287+F290+F293)</f>
        <v>0</v>
      </c>
      <c r="G296" s="941">
        <f t="shared" si="4"/>
        <v>0</v>
      </c>
      <c r="H296" s="941">
        <f t="shared" si="4"/>
        <v>0</v>
      </c>
      <c r="I296" s="941">
        <f t="shared" si="4"/>
        <v>0</v>
      </c>
      <c r="J296" s="440"/>
      <c r="K296" s="938">
        <f>SUM(K276+K281+K284+K287+K290+K293)</f>
        <v>0</v>
      </c>
      <c r="L296" s="8"/>
    </row>
    <row r="297" spans="1:12" ht="13.5" hidden="1" thickBot="1">
      <c r="A297" s="960" t="s">
        <v>356</v>
      </c>
      <c r="B297" s="529" t="s">
        <v>1061</v>
      </c>
      <c r="C297" s="446"/>
      <c r="D297" s="563"/>
      <c r="E297" s="943">
        <f>E275-E296</f>
        <v>0</v>
      </c>
      <c r="F297" s="944">
        <f>F275-F296</f>
        <v>0</v>
      </c>
      <c r="G297" s="944">
        <f>G275-G296</f>
        <v>0</v>
      </c>
      <c r="H297" s="944">
        <f>H275-H296</f>
        <v>0</v>
      </c>
      <c r="I297" s="942">
        <f>I275-I296</f>
        <v>0</v>
      </c>
      <c r="J297" s="440"/>
      <c r="K297" s="440"/>
      <c r="L297" s="8"/>
    </row>
    <row r="298" spans="1:12" hidden="1">
      <c r="A298" s="960" t="s">
        <v>356</v>
      </c>
      <c r="B298" s="782"/>
      <c r="C298" s="423"/>
      <c r="D298" s="494"/>
      <c r="E298" s="783"/>
      <c r="F298" s="783"/>
      <c r="G298" s="783"/>
      <c r="H298" s="783"/>
      <c r="I298" s="783"/>
      <c r="J298" s="440"/>
      <c r="K298" s="783"/>
      <c r="L298" s="8"/>
    </row>
    <row r="299" spans="1:12" ht="13.5" hidden="1" thickBot="1">
      <c r="A299" s="960" t="s">
        <v>356</v>
      </c>
      <c r="D299" s="429" t="s">
        <v>116</v>
      </c>
      <c r="E299" s="784" t="str">
        <f>IF(I275=I255,(""),"Kontroller sun barn under tiltak mot tab 2-4-1A, jf pkt 1+ pkt2")</f>
        <v/>
      </c>
      <c r="L299" s="8"/>
    </row>
    <row r="300" spans="1:12" ht="13.5" hidden="1" thickBot="1">
      <c r="A300" s="960" t="s">
        <v>356</v>
      </c>
      <c r="D300" s="429" t="s">
        <v>1226</v>
      </c>
      <c r="E300" s="784" t="str">
        <f>IF(SUM(I276+I281+I284+I287+I290+I293)=I275,"","Summen av pkt. 1.1 til og med pkt. 1.6 skal være lik summen i pkt. 1")</f>
        <v/>
      </c>
      <c r="L300" s="8"/>
    </row>
    <row r="301" spans="1:12" ht="13.5" hidden="1" thickBot="1">
      <c r="A301" s="960" t="s">
        <v>356</v>
      </c>
      <c r="D301" s="429" t="s">
        <v>1062</v>
      </c>
      <c r="E301" s="784" t="str">
        <f>IF(SUM(K276+K281+K284+K287+K290+K293)&lt;K275,"Summen av pkt. 1.1 til og med pkt. 1.6 skal være større eller lik summen i pkt. 1","")</f>
        <v/>
      </c>
      <c r="L301" s="8"/>
    </row>
    <row r="302" spans="1:12" hidden="1">
      <c r="A302" s="960" t="s">
        <v>356</v>
      </c>
      <c r="B302" s="458"/>
      <c r="C302" s="423"/>
      <c r="D302" s="423"/>
      <c r="E302" s="423"/>
      <c r="F302" s="423"/>
      <c r="G302" s="423"/>
      <c r="H302" s="423"/>
      <c r="I302" s="423"/>
      <c r="J302" s="423"/>
      <c r="K302" s="423"/>
      <c r="L302" s="8"/>
    </row>
    <row r="303" spans="1:12" hidden="1">
      <c r="A303" s="404" t="s">
        <v>356</v>
      </c>
      <c r="B303" s="458"/>
      <c r="C303" s="1029"/>
      <c r="D303" s="1029"/>
      <c r="E303" s="1029"/>
      <c r="F303" s="1029"/>
      <c r="G303" s="1029"/>
      <c r="H303" s="1029"/>
      <c r="I303" s="1029"/>
      <c r="J303" s="1029"/>
      <c r="K303" s="1029"/>
      <c r="L303" s="8"/>
    </row>
    <row r="304" spans="1:12" ht="24.75" hidden="1" thickBot="1">
      <c r="A304" s="404" t="s">
        <v>356</v>
      </c>
      <c r="B304" s="1441" t="s">
        <v>1194</v>
      </c>
      <c r="C304" s="1442"/>
      <c r="D304" s="1442"/>
      <c r="E304" s="1442"/>
      <c r="F304" s="1442"/>
      <c r="G304" s="1442"/>
      <c r="H304" s="1442"/>
      <c r="I304" s="1443"/>
      <c r="J304" s="1165" t="s">
        <v>1195</v>
      </c>
      <c r="K304" s="1029"/>
      <c r="L304" s="8"/>
    </row>
    <row r="305" spans="1:12" hidden="1">
      <c r="A305" s="404" t="s">
        <v>356</v>
      </c>
      <c r="B305" s="1168" t="s">
        <v>1196</v>
      </c>
      <c r="C305" s="1152"/>
      <c r="D305" s="1152"/>
      <c r="E305" s="1152"/>
      <c r="F305" s="1152"/>
      <c r="G305" s="1152"/>
      <c r="H305" s="1152"/>
      <c r="I305" s="1152"/>
      <c r="J305" s="1154">
        <v>0</v>
      </c>
      <c r="K305" s="1029"/>
      <c r="L305" s="8"/>
    </row>
    <row r="306" spans="1:12" ht="13.5" hidden="1" thickBot="1">
      <c r="A306" s="404" t="s">
        <v>356</v>
      </c>
      <c r="B306" s="1143" t="s">
        <v>1197</v>
      </c>
      <c r="C306" s="1166"/>
      <c r="D306" s="1152"/>
      <c r="E306" s="1152"/>
      <c r="F306" s="1152"/>
      <c r="G306" s="1152"/>
      <c r="H306" s="1152"/>
      <c r="I306" s="1152"/>
      <c r="J306" s="1157">
        <v>0</v>
      </c>
      <c r="K306" s="1029"/>
      <c r="L306" s="8"/>
    </row>
    <row r="307" spans="1:12" ht="13.5" hidden="1" thickBot="1">
      <c r="A307" s="404" t="s">
        <v>356</v>
      </c>
      <c r="B307" s="1171" t="s">
        <v>1198</v>
      </c>
      <c r="C307" s="1169"/>
      <c r="D307" s="1170"/>
      <c r="E307" s="1170"/>
      <c r="F307" s="1170"/>
      <c r="G307" s="1170"/>
      <c r="H307" s="1170"/>
      <c r="I307" s="1170"/>
      <c r="J307" s="1134">
        <f>SUBTOTAL(9,J305:J306)</f>
        <v>0</v>
      </c>
      <c r="K307" s="1029"/>
      <c r="L307" s="8"/>
    </row>
    <row r="308" spans="1:12" hidden="1">
      <c r="A308" s="404" t="s">
        <v>356</v>
      </c>
      <c r="B308" s="1168" t="s">
        <v>1199</v>
      </c>
      <c r="C308" s="1156"/>
      <c r="D308" s="1156"/>
      <c r="E308" s="1156"/>
      <c r="F308" s="1156"/>
      <c r="G308" s="1156"/>
      <c r="H308" s="1156"/>
      <c r="I308" s="1156"/>
      <c r="J308" s="1154">
        <v>0</v>
      </c>
      <c r="K308" s="1029"/>
      <c r="L308" s="8"/>
    </row>
    <row r="309" spans="1:12" hidden="1">
      <c r="A309" s="404" t="s">
        <v>356</v>
      </c>
      <c r="B309" s="1153" t="s">
        <v>1200</v>
      </c>
      <c r="C309" s="1152"/>
      <c r="D309" s="1152"/>
      <c r="E309" s="1152"/>
      <c r="F309" s="1152"/>
      <c r="G309" s="1152"/>
      <c r="H309" s="1152"/>
      <c r="I309" s="1152"/>
      <c r="J309" s="1155">
        <v>0</v>
      </c>
      <c r="K309" s="1029"/>
      <c r="L309" s="8"/>
    </row>
    <row r="310" spans="1:12" ht="13.5" hidden="1" thickBot="1">
      <c r="A310" s="404" t="s">
        <v>356</v>
      </c>
      <c r="B310" s="1143" t="s">
        <v>1201</v>
      </c>
      <c r="C310" s="1167"/>
      <c r="D310" s="1142"/>
      <c r="E310" s="1142"/>
      <c r="F310" s="1142"/>
      <c r="G310" s="1142"/>
      <c r="H310" s="1142"/>
      <c r="I310" s="1142"/>
      <c r="J310" s="1157">
        <v>0</v>
      </c>
      <c r="K310" s="1029"/>
      <c r="L310" s="8"/>
    </row>
    <row r="311" spans="1:12" hidden="1">
      <c r="A311" s="404" t="s">
        <v>356</v>
      </c>
      <c r="B311" s="1099"/>
      <c r="C311" s="1099"/>
      <c r="D311" s="1127"/>
      <c r="E311" s="1099"/>
      <c r="F311" s="1099"/>
      <c r="G311" s="1099"/>
      <c r="H311" s="1099"/>
      <c r="I311" s="1099"/>
      <c r="J311" s="1099"/>
      <c r="K311" s="1029"/>
      <c r="L311" s="1027"/>
    </row>
    <row r="312" spans="1:12" ht="19.5" hidden="1" thickBot="1">
      <c r="A312" s="404" t="s">
        <v>356</v>
      </c>
      <c r="B312" s="1181" t="s">
        <v>165</v>
      </c>
      <c r="C312" s="1180" t="str">
        <f>IF(J305=J308+J309,(""),"Summen av rad 3+4 skal være lik rad 1")</f>
        <v/>
      </c>
      <c r="D312" s="1127"/>
      <c r="E312" s="1099"/>
      <c r="F312" s="1099"/>
      <c r="G312" s="1099"/>
      <c r="H312" s="1099"/>
      <c r="I312" s="1099"/>
      <c r="J312" s="1099"/>
      <c r="K312" s="1029"/>
      <c r="L312" s="1027"/>
    </row>
    <row r="313" spans="1:12" hidden="1">
      <c r="A313" s="404" t="s">
        <v>356</v>
      </c>
      <c r="B313" s="1101"/>
      <c r="C313" s="1101"/>
      <c r="D313" s="1119"/>
      <c r="E313" s="1119"/>
      <c r="F313" s="1119"/>
      <c r="G313" s="1119"/>
      <c r="H313" s="1119"/>
      <c r="I313" s="1119"/>
      <c r="J313" s="1099"/>
      <c r="K313" s="1029"/>
      <c r="L313" s="1027"/>
    </row>
    <row r="314" spans="1:12" ht="13.5" hidden="1" thickBot="1">
      <c r="A314" s="404" t="s">
        <v>356</v>
      </c>
      <c r="B314" s="1183" t="s">
        <v>1234</v>
      </c>
      <c r="C314" s="1184"/>
      <c r="D314" s="1184"/>
      <c r="E314" s="1175"/>
      <c r="F314" s="1175"/>
      <c r="G314" s="1176" t="s">
        <v>152</v>
      </c>
      <c r="H314" s="1164" t="s">
        <v>1195</v>
      </c>
      <c r="I314" s="1119"/>
      <c r="J314" s="1119"/>
      <c r="K314" s="1029"/>
      <c r="L314" s="1027"/>
    </row>
    <row r="315" spans="1:12" hidden="1">
      <c r="A315" s="404" t="s">
        <v>356</v>
      </c>
      <c r="B315" s="1112" t="s">
        <v>1230</v>
      </c>
      <c r="C315" s="1111"/>
      <c r="D315" s="1125"/>
      <c r="E315" s="1125"/>
      <c r="F315" s="1125"/>
      <c r="G315" s="1131"/>
      <c r="H315" s="1275">
        <v>0</v>
      </c>
      <c r="I315" s="1119"/>
      <c r="J315" s="1119"/>
      <c r="K315" s="1029"/>
      <c r="L315" s="1027"/>
    </row>
    <row r="316" spans="1:12" hidden="1">
      <c r="A316" s="404" t="s">
        <v>356</v>
      </c>
      <c r="B316" s="1137" t="s">
        <v>1202</v>
      </c>
      <c r="C316" s="1101"/>
      <c r="D316" s="1119"/>
      <c r="E316" s="1119"/>
      <c r="F316" s="1119"/>
      <c r="G316" s="1130"/>
      <c r="H316" s="1115">
        <v>0</v>
      </c>
      <c r="I316" s="1119"/>
      <c r="J316" s="1119"/>
      <c r="K316" s="1029"/>
      <c r="L316" s="1027"/>
    </row>
    <row r="317" spans="1:12" hidden="1">
      <c r="A317" s="404" t="s">
        <v>356</v>
      </c>
      <c r="B317" s="1177" t="s">
        <v>1203</v>
      </c>
      <c r="C317" s="1173"/>
      <c r="D317" s="1172"/>
      <c r="E317" s="1172"/>
      <c r="F317" s="1172"/>
      <c r="G317" s="1178"/>
      <c r="H317" s="1133" t="e">
        <f>H316/H315</f>
        <v>#DIV/0!</v>
      </c>
      <c r="I317" s="1119"/>
      <c r="J317" s="1119"/>
      <c r="K317" s="1029"/>
      <c r="L317" s="1027"/>
    </row>
    <row r="318" spans="1:12" hidden="1">
      <c r="A318" s="404" t="s">
        <v>356</v>
      </c>
      <c r="B318" s="1112" t="s">
        <v>1232</v>
      </c>
      <c r="C318" s="1111"/>
      <c r="D318" s="1125"/>
      <c r="E318" s="1125"/>
      <c r="F318" s="1125"/>
      <c r="G318" s="1125"/>
      <c r="H318" s="1126">
        <v>0</v>
      </c>
      <c r="I318" s="1119"/>
      <c r="J318" s="1119"/>
      <c r="K318" s="1029"/>
      <c r="L318" s="1027"/>
    </row>
    <row r="319" spans="1:12" hidden="1">
      <c r="A319" s="404" t="s">
        <v>356</v>
      </c>
      <c r="B319" s="1137" t="s">
        <v>1204</v>
      </c>
      <c r="C319" s="1101"/>
      <c r="D319" s="1119"/>
      <c r="E319" s="1119"/>
      <c r="F319" s="1119"/>
      <c r="G319" s="1119"/>
      <c r="H319" s="1115">
        <v>0</v>
      </c>
      <c r="I319" s="1119"/>
      <c r="J319" s="1119"/>
      <c r="K319" s="1029"/>
      <c r="L319" s="1027"/>
    </row>
    <row r="320" spans="1:12" ht="13.5" hidden="1" thickBot="1">
      <c r="A320" s="404" t="s">
        <v>356</v>
      </c>
      <c r="B320" s="1174" t="s">
        <v>1205</v>
      </c>
      <c r="C320" s="1159"/>
      <c r="D320" s="1158"/>
      <c r="E320" s="1158"/>
      <c r="F320" s="1158"/>
      <c r="G320" s="1158"/>
      <c r="H320" s="1163" t="e">
        <f>H319/H318</f>
        <v>#DIV/0!</v>
      </c>
      <c r="I320" s="1119"/>
      <c r="J320" s="1119"/>
      <c r="K320" s="1099"/>
      <c r="L320" s="1027"/>
    </row>
    <row r="321" spans="1:12" hidden="1">
      <c r="A321" s="404" t="s">
        <v>356</v>
      </c>
      <c r="B321" s="1112" t="s">
        <v>1230</v>
      </c>
      <c r="C321" s="1111"/>
      <c r="D321" s="1125"/>
      <c r="E321" s="1125"/>
      <c r="F321" s="1125"/>
      <c r="G321" s="1131"/>
      <c r="H321" s="1275">
        <v>0</v>
      </c>
      <c r="I321" s="1119"/>
      <c r="J321" s="1119"/>
      <c r="K321" s="1099"/>
      <c r="L321" s="1027"/>
    </row>
    <row r="322" spans="1:12" hidden="1">
      <c r="A322" s="404" t="s">
        <v>356</v>
      </c>
      <c r="B322" s="1137" t="s">
        <v>1206</v>
      </c>
      <c r="C322" s="1101"/>
      <c r="D322" s="1119"/>
      <c r="E322" s="1119"/>
      <c r="F322" s="1119"/>
      <c r="G322" s="1119"/>
      <c r="H322" s="1115">
        <v>0</v>
      </c>
      <c r="I322" s="1119"/>
      <c r="J322" s="1119"/>
      <c r="K322" s="1099"/>
      <c r="L322" s="1027"/>
    </row>
    <row r="323" spans="1:12" ht="13.5" hidden="1" thickBot="1">
      <c r="A323" s="404" t="s">
        <v>356</v>
      </c>
      <c r="B323" s="1174" t="s">
        <v>1207</v>
      </c>
      <c r="C323" s="1159"/>
      <c r="D323" s="1158"/>
      <c r="E323" s="1158"/>
      <c r="F323" s="1158"/>
      <c r="G323" s="1158"/>
      <c r="H323" s="1163" t="e">
        <f>H322/H321</f>
        <v>#DIV/0!</v>
      </c>
      <c r="I323" s="1119"/>
      <c r="J323" s="1119"/>
      <c r="K323" s="1099"/>
      <c r="L323" s="1027"/>
    </row>
    <row r="324" spans="1:12" hidden="1">
      <c r="A324" s="960" t="s">
        <v>356</v>
      </c>
      <c r="B324" s="1149" t="s">
        <v>1231</v>
      </c>
      <c r="C324" s="1101"/>
      <c r="D324" s="1119"/>
      <c r="E324" s="1119"/>
      <c r="F324" s="1119"/>
      <c r="G324" s="1119"/>
      <c r="H324" s="1119"/>
      <c r="I324" s="1119"/>
      <c r="J324" s="1099"/>
      <c r="K324" s="1099"/>
      <c r="L324" s="1027"/>
    </row>
    <row r="325" spans="1:12" hidden="1">
      <c r="A325" s="960" t="s">
        <v>356</v>
      </c>
      <c r="B325" s="1148" t="s">
        <v>1233</v>
      </c>
      <c r="C325" s="1101"/>
      <c r="D325" s="1119"/>
      <c r="E325" s="1119"/>
      <c r="F325" s="1119"/>
      <c r="G325" s="1119"/>
      <c r="H325" s="1119"/>
      <c r="I325" s="1119"/>
      <c r="J325" s="1099"/>
      <c r="K325" s="1099"/>
      <c r="L325" s="1027"/>
    </row>
    <row r="326" spans="1:12" hidden="1">
      <c r="A326" s="960" t="s">
        <v>356</v>
      </c>
      <c r="B326" s="1099"/>
      <c r="C326" s="1101"/>
      <c r="D326" s="1119"/>
      <c r="E326" s="1119"/>
      <c r="F326" s="1119"/>
      <c r="G326" s="1119"/>
      <c r="H326" s="1119"/>
      <c r="I326" s="1119"/>
      <c r="J326" s="1099"/>
      <c r="K326" s="1099"/>
      <c r="L326" s="1027"/>
    </row>
    <row r="327" spans="1:12" hidden="1">
      <c r="A327" s="960" t="s">
        <v>356</v>
      </c>
      <c r="B327" s="1100"/>
      <c r="C327" s="1100"/>
      <c r="D327" s="1100"/>
      <c r="E327" s="1107"/>
      <c r="F327" s="1100"/>
      <c r="G327" s="1100"/>
      <c r="H327" s="1100"/>
      <c r="I327" s="1100"/>
      <c r="J327" s="1100"/>
      <c r="K327" s="1100"/>
      <c r="L327" s="1027"/>
    </row>
    <row r="328" spans="1:12" ht="13.5" hidden="1" thickBot="1">
      <c r="A328" s="960" t="s">
        <v>356</v>
      </c>
      <c r="B328" s="1146"/>
      <c r="C328" s="1147"/>
      <c r="D328" s="1147"/>
      <c r="E328" s="1147"/>
      <c r="F328" s="1147"/>
      <c r="G328" s="1438" t="s">
        <v>1208</v>
      </c>
      <c r="H328" s="1439"/>
      <c r="I328" s="1440"/>
      <c r="J328" s="1144"/>
      <c r="K328" s="1144"/>
      <c r="L328" s="1099"/>
    </row>
    <row r="329" spans="1:12" hidden="1">
      <c r="A329" s="960" t="s">
        <v>356</v>
      </c>
      <c r="B329" s="1113" t="s">
        <v>1209</v>
      </c>
      <c r="C329" s="1119"/>
      <c r="D329" s="1119"/>
      <c r="E329" s="1119"/>
      <c r="F329" s="1130"/>
      <c r="G329" s="1129" t="s">
        <v>1210</v>
      </c>
      <c r="H329" s="1129" t="s">
        <v>1211</v>
      </c>
      <c r="I329" s="1132" t="s">
        <v>1212</v>
      </c>
      <c r="J329" s="1100"/>
      <c r="K329" s="1100"/>
      <c r="L329" s="1099"/>
    </row>
    <row r="330" spans="1:12" hidden="1">
      <c r="A330" s="960" t="s">
        <v>356</v>
      </c>
      <c r="B330" s="1113" t="s">
        <v>1213</v>
      </c>
      <c r="C330" s="1119"/>
      <c r="D330" s="1119"/>
      <c r="E330" s="1119"/>
      <c r="F330" s="1130"/>
      <c r="G330" s="1129" t="s">
        <v>1214</v>
      </c>
      <c r="H330" s="1129" t="s">
        <v>1215</v>
      </c>
      <c r="I330" s="1114" t="s">
        <v>1216</v>
      </c>
      <c r="J330" s="1100"/>
      <c r="K330" s="1100"/>
      <c r="L330" s="1099"/>
    </row>
    <row r="331" spans="1:12" ht="13.5" hidden="1" thickBot="1">
      <c r="A331" s="960" t="s">
        <v>356</v>
      </c>
      <c r="B331" s="1108"/>
      <c r="C331" s="1120"/>
      <c r="D331" s="1120"/>
      <c r="E331" s="1120"/>
      <c r="F331" s="1120"/>
      <c r="G331" s="1128"/>
      <c r="H331" s="1128"/>
      <c r="I331" s="1117" t="s">
        <v>1215</v>
      </c>
      <c r="J331" s="1100"/>
      <c r="K331" s="1100"/>
      <c r="L331" s="1099"/>
    </row>
    <row r="332" spans="1:12" ht="13.5" hidden="1" thickBot="1">
      <c r="A332" s="960" t="s">
        <v>356</v>
      </c>
      <c r="B332" s="1116" t="s">
        <v>1217</v>
      </c>
      <c r="C332" s="1120"/>
      <c r="D332" s="1120"/>
      <c r="E332" s="1120"/>
      <c r="F332" s="1120"/>
      <c r="G332" s="1128">
        <v>0</v>
      </c>
      <c r="H332" s="1128">
        <v>0</v>
      </c>
      <c r="I332" s="1128">
        <v>0</v>
      </c>
      <c r="J332" s="1100"/>
      <c r="K332" s="1100"/>
      <c r="L332" s="1099"/>
    </row>
    <row r="333" spans="1:12" hidden="1">
      <c r="A333" s="960" t="s">
        <v>356</v>
      </c>
      <c r="B333" s="1118" t="s">
        <v>1218</v>
      </c>
      <c r="C333" s="1101"/>
      <c r="D333" s="1101"/>
      <c r="E333" s="1101"/>
      <c r="F333" s="1101"/>
      <c r="G333" s="1123" t="s">
        <v>541</v>
      </c>
      <c r="H333" s="1123" t="s">
        <v>541</v>
      </c>
      <c r="I333" s="1123" t="s">
        <v>541</v>
      </c>
      <c r="J333" s="1100"/>
      <c r="K333" s="1100"/>
      <c r="L333" s="1099"/>
    </row>
    <row r="334" spans="1:12" hidden="1">
      <c r="A334" s="960" t="s">
        <v>356</v>
      </c>
      <c r="B334" s="1118" t="s">
        <v>1219</v>
      </c>
      <c r="C334" s="1101"/>
      <c r="D334" s="1101"/>
      <c r="E334" s="1101"/>
      <c r="F334" s="1101"/>
      <c r="G334" s="1124">
        <v>0</v>
      </c>
      <c r="H334" s="1124">
        <v>0</v>
      </c>
      <c r="I334" s="1124">
        <v>0</v>
      </c>
      <c r="J334" s="1100"/>
      <c r="K334" s="1100"/>
      <c r="L334" s="1099"/>
    </row>
    <row r="335" spans="1:12" hidden="1">
      <c r="A335" s="960" t="s">
        <v>356</v>
      </c>
      <c r="B335" s="1118" t="s">
        <v>1220</v>
      </c>
      <c r="C335" s="1101"/>
      <c r="D335" s="1101"/>
      <c r="E335" s="1101"/>
      <c r="F335" s="1101"/>
      <c r="G335" s="1124">
        <v>0</v>
      </c>
      <c r="H335" s="1124">
        <v>0</v>
      </c>
      <c r="I335" s="1124">
        <v>0</v>
      </c>
      <c r="J335" s="1100"/>
      <c r="K335" s="1100"/>
      <c r="L335" s="1100"/>
    </row>
    <row r="336" spans="1:12" hidden="1">
      <c r="A336" s="960" t="s">
        <v>356</v>
      </c>
      <c r="B336" s="1118" t="s">
        <v>1221</v>
      </c>
      <c r="C336" s="1101"/>
      <c r="D336" s="1101"/>
      <c r="E336" s="1101"/>
      <c r="F336" s="1101"/>
      <c r="G336" s="1124">
        <v>0</v>
      </c>
      <c r="H336" s="1124">
        <v>0</v>
      </c>
      <c r="I336" s="1124">
        <v>0</v>
      </c>
      <c r="J336" s="1100"/>
      <c r="K336" s="1100"/>
      <c r="L336" s="1145"/>
    </row>
    <row r="337" spans="1:12" hidden="1">
      <c r="A337" s="960" t="s">
        <v>356</v>
      </c>
      <c r="B337" s="1118" t="s">
        <v>1222</v>
      </c>
      <c r="C337" s="1101"/>
      <c r="D337" s="1101"/>
      <c r="E337" s="1101"/>
      <c r="F337" s="1101"/>
      <c r="G337" s="1124">
        <v>0</v>
      </c>
      <c r="H337" s="1124">
        <v>0</v>
      </c>
      <c r="I337" s="1124">
        <v>0</v>
      </c>
      <c r="J337" s="1100"/>
      <c r="K337" s="1100"/>
      <c r="L337" s="1101"/>
    </row>
    <row r="338" spans="1:12" ht="13.5" hidden="1" thickBot="1">
      <c r="A338" s="960" t="s">
        <v>356</v>
      </c>
      <c r="B338" s="1108" t="s">
        <v>1223</v>
      </c>
      <c r="C338" s="1120"/>
      <c r="D338" s="1120"/>
      <c r="E338" s="1120"/>
      <c r="F338" s="1120"/>
      <c r="G338" s="1128">
        <v>0</v>
      </c>
      <c r="H338" s="1128">
        <v>0</v>
      </c>
      <c r="I338" s="1128">
        <v>0</v>
      </c>
      <c r="J338" s="1100"/>
      <c r="K338" s="1100"/>
      <c r="L338" s="1101"/>
    </row>
    <row r="339" spans="1:12" ht="13.5" hidden="1" thickBot="1">
      <c r="A339" s="960" t="s">
        <v>356</v>
      </c>
      <c r="B339" s="1121" t="s">
        <v>1224</v>
      </c>
      <c r="C339" s="1122"/>
      <c r="D339" s="1122"/>
      <c r="E339" s="1122"/>
      <c r="F339" s="1122"/>
      <c r="G339" s="1135">
        <f>SUBTOTAL(9,G334:G338)</f>
        <v>0</v>
      </c>
      <c r="H339" s="1135">
        <f t="shared" ref="H339:I339" si="5">SUBTOTAL(9,H334:H338)</f>
        <v>0</v>
      </c>
      <c r="I339" s="1135">
        <f t="shared" si="5"/>
        <v>0</v>
      </c>
      <c r="J339" s="1100"/>
      <c r="K339" s="1100"/>
      <c r="L339" s="1101"/>
    </row>
    <row r="340" spans="1:12" ht="13.5" hidden="1" thickBot="1">
      <c r="A340" s="960" t="s">
        <v>356</v>
      </c>
      <c r="B340" s="1121" t="s">
        <v>1225</v>
      </c>
      <c r="C340" s="1122"/>
      <c r="D340" s="1122"/>
      <c r="E340" s="1122"/>
      <c r="F340" s="1122"/>
      <c r="G340" s="1109">
        <v>0</v>
      </c>
      <c r="H340" s="1109">
        <v>0</v>
      </c>
      <c r="I340" s="1109">
        <v>0</v>
      </c>
      <c r="J340" s="1100"/>
      <c r="K340" s="1100"/>
      <c r="L340" s="1101"/>
    </row>
    <row r="341" spans="1:12" hidden="1">
      <c r="A341" s="960" t="s">
        <v>356</v>
      </c>
      <c r="B341" s="458"/>
      <c r="C341" s="1029"/>
      <c r="D341" s="1029"/>
      <c r="E341" s="1029"/>
      <c r="F341" s="1029"/>
      <c r="G341" s="1029"/>
      <c r="H341" s="1029"/>
      <c r="I341" s="1029"/>
      <c r="J341" s="1029"/>
      <c r="K341" s="1029"/>
      <c r="L341" s="1101"/>
    </row>
    <row r="342" spans="1:12" hidden="1">
      <c r="A342" s="960" t="s">
        <v>356</v>
      </c>
      <c r="B342" s="458"/>
      <c r="C342" s="423"/>
      <c r="D342" s="423"/>
      <c r="E342" s="423"/>
      <c r="F342" s="423"/>
      <c r="G342" s="423"/>
      <c r="H342" s="423"/>
      <c r="I342" s="423"/>
      <c r="J342" s="423"/>
      <c r="K342" s="423"/>
      <c r="L342" s="1101"/>
    </row>
    <row r="343" spans="1:12" hidden="1">
      <c r="A343" s="960" t="s">
        <v>356</v>
      </c>
      <c r="B343" s="458"/>
      <c r="C343" s="423"/>
      <c r="D343" s="423"/>
      <c r="E343" s="423"/>
      <c r="F343" s="423"/>
      <c r="G343" s="423"/>
      <c r="H343" s="423"/>
      <c r="I343" s="423"/>
      <c r="J343" s="423"/>
      <c r="K343" s="423"/>
      <c r="L343" s="1101"/>
    </row>
    <row r="344" spans="1:12" hidden="1">
      <c r="A344" s="960" t="s">
        <v>356</v>
      </c>
      <c r="B344" s="458"/>
      <c r="C344" s="423"/>
      <c r="D344" s="423"/>
      <c r="E344" s="423"/>
      <c r="F344" s="423"/>
      <c r="G344" s="423"/>
      <c r="H344" s="423"/>
      <c r="I344" s="423"/>
      <c r="J344" s="423"/>
      <c r="K344" s="423"/>
      <c r="L344" s="1101"/>
    </row>
    <row r="345" spans="1:12" ht="18.75">
      <c r="A345" s="960" t="s">
        <v>1337</v>
      </c>
      <c r="B345" s="1282" t="s">
        <v>1364</v>
      </c>
      <c r="E345" s="523"/>
      <c r="L345" s="1101"/>
    </row>
    <row r="346" spans="1:12" s="1105" customFormat="1" ht="18.75">
      <c r="A346" s="960" t="s">
        <v>1337</v>
      </c>
      <c r="B346" s="430"/>
      <c r="C346" s="1027"/>
      <c r="D346" s="1027"/>
      <c r="E346" s="523"/>
      <c r="F346" s="1027"/>
      <c r="G346" s="1027"/>
      <c r="H346" s="1027"/>
      <c r="I346" s="1027"/>
      <c r="J346" s="1027"/>
      <c r="K346" s="1027"/>
      <c r="L346" s="1101"/>
    </row>
    <row r="347" spans="1:12" ht="25.5" hidden="1">
      <c r="A347" s="172" t="s">
        <v>1277</v>
      </c>
      <c r="B347" s="1388" t="s">
        <v>1329</v>
      </c>
      <c r="C347" s="1389"/>
      <c r="D347" s="1389"/>
      <c r="E347" s="1389"/>
      <c r="F347" s="1390"/>
      <c r="G347" s="1252" t="s">
        <v>1323</v>
      </c>
      <c r="H347" s="1252" t="s">
        <v>1333</v>
      </c>
      <c r="I347" s="440"/>
      <c r="J347" s="440"/>
      <c r="K347" s="440"/>
      <c r="L347" s="460"/>
    </row>
    <row r="348" spans="1:12" hidden="1">
      <c r="A348" s="960" t="s">
        <v>1277</v>
      </c>
      <c r="B348" s="1393" t="s">
        <v>1328</v>
      </c>
      <c r="C348" s="1394"/>
      <c r="D348" s="1394"/>
      <c r="E348" s="1394"/>
      <c r="F348" s="1394"/>
      <c r="G348" s="1268">
        <v>0</v>
      </c>
      <c r="H348" s="1269">
        <v>0</v>
      </c>
      <c r="I348" s="440"/>
      <c r="J348" s="440"/>
      <c r="K348" s="440"/>
      <c r="L348" s="460"/>
    </row>
    <row r="349" spans="1:12" hidden="1">
      <c r="A349" s="960" t="s">
        <v>1277</v>
      </c>
      <c r="B349" s="1400" t="s">
        <v>1324</v>
      </c>
      <c r="C349" s="1401"/>
      <c r="D349" s="1401"/>
      <c r="E349" s="1401"/>
      <c r="F349" s="1401"/>
      <c r="G349" s="1270">
        <v>0</v>
      </c>
      <c r="H349" s="406">
        <v>0</v>
      </c>
      <c r="I349" s="440"/>
      <c r="J349" s="440"/>
      <c r="K349" s="440"/>
      <c r="L349" s="460"/>
    </row>
    <row r="350" spans="1:12" hidden="1">
      <c r="A350" s="960" t="s">
        <v>1277</v>
      </c>
      <c r="B350" s="1400" t="s">
        <v>1325</v>
      </c>
      <c r="C350" s="1401"/>
      <c r="D350" s="1401"/>
      <c r="E350" s="1401"/>
      <c r="F350" s="1401"/>
      <c r="G350" s="1270">
        <v>0</v>
      </c>
      <c r="H350" s="406">
        <v>0</v>
      </c>
      <c r="I350" s="440"/>
      <c r="J350" s="440"/>
      <c r="K350" s="440"/>
      <c r="L350" s="460"/>
    </row>
    <row r="351" spans="1:12" ht="13.5" hidden="1" thickBot="1">
      <c r="A351" s="960" t="s">
        <v>1277</v>
      </c>
      <c r="B351" s="1391" t="s">
        <v>1334</v>
      </c>
      <c r="C351" s="1392"/>
      <c r="D351" s="1392"/>
      <c r="E351" s="1392"/>
      <c r="F351" s="1392"/>
      <c r="G351" s="1271">
        <f>SUBTOTAL(9,G348:G350)</f>
        <v>0</v>
      </c>
      <c r="H351" s="888">
        <f>SUBTOTAL(9,H348:H350)</f>
        <v>0</v>
      </c>
      <c r="I351" s="440"/>
      <c r="J351" s="440"/>
      <c r="K351" s="440"/>
      <c r="L351" s="460"/>
    </row>
    <row r="352" spans="1:12" hidden="1">
      <c r="A352" s="960" t="s">
        <v>1277</v>
      </c>
      <c r="B352" s="459" t="s">
        <v>1330</v>
      </c>
      <c r="C352" s="1027"/>
      <c r="D352" s="1027"/>
      <c r="E352" s="1027"/>
      <c r="F352" s="1027"/>
      <c r="G352" s="1027"/>
      <c r="H352" s="1099"/>
      <c r="I352" s="440"/>
      <c r="J352" s="440"/>
      <c r="K352" s="440"/>
      <c r="L352" s="1279"/>
    </row>
    <row r="353" spans="1:12" hidden="1">
      <c r="A353" s="960" t="s">
        <v>1277</v>
      </c>
      <c r="B353" s="1099"/>
      <c r="C353" s="1099"/>
      <c r="D353" s="1099"/>
      <c r="E353" s="1099"/>
      <c r="F353" s="1099"/>
      <c r="G353" s="1099"/>
      <c r="H353" s="1099"/>
      <c r="I353" s="440"/>
      <c r="J353" s="440"/>
      <c r="K353" s="440"/>
      <c r="L353" s="443"/>
    </row>
    <row r="354" spans="1:12" ht="25.5" hidden="1">
      <c r="A354" s="960" t="s">
        <v>1277</v>
      </c>
      <c r="B354" s="1388" t="s">
        <v>1331</v>
      </c>
      <c r="C354" s="1389"/>
      <c r="D354" s="1389"/>
      <c r="E354" s="1389"/>
      <c r="F354" s="1390"/>
      <c r="G354" s="1252" t="s">
        <v>1323</v>
      </c>
      <c r="H354" s="1252" t="s">
        <v>1333</v>
      </c>
      <c r="I354" s="440"/>
      <c r="J354" s="440"/>
      <c r="K354" s="440"/>
      <c r="L354" s="440"/>
    </row>
    <row r="355" spans="1:12" ht="13.5" hidden="1" thickBot="1">
      <c r="A355" s="960" t="s">
        <v>1277</v>
      </c>
      <c r="B355" s="1391" t="s">
        <v>1326</v>
      </c>
      <c r="C355" s="1392"/>
      <c r="D355" s="1392"/>
      <c r="E355" s="1392"/>
      <c r="F355" s="1392"/>
      <c r="G355" s="1271">
        <v>0</v>
      </c>
      <c r="H355" s="1272">
        <v>0</v>
      </c>
      <c r="I355" s="440"/>
      <c r="J355" s="440"/>
      <c r="K355" s="440"/>
      <c r="L355" s="440"/>
    </row>
    <row r="356" spans="1:12" hidden="1">
      <c r="A356" s="960" t="s">
        <v>1277</v>
      </c>
      <c r="B356" s="459" t="s">
        <v>1332</v>
      </c>
      <c r="C356" s="440"/>
      <c r="D356" s="440"/>
      <c r="E356" s="440"/>
      <c r="F356" s="440"/>
      <c r="G356" s="440"/>
      <c r="H356" s="460"/>
      <c r="I356" s="440"/>
      <c r="J356" s="440"/>
      <c r="K356" s="440"/>
      <c r="L356" s="440"/>
    </row>
    <row r="357" spans="1:12" hidden="1">
      <c r="A357" s="960" t="s">
        <v>1277</v>
      </c>
      <c r="B357" s="440"/>
      <c r="C357" s="440"/>
      <c r="D357" s="440"/>
      <c r="E357" s="440"/>
      <c r="F357" s="440"/>
      <c r="G357" s="440"/>
      <c r="H357" s="460"/>
      <c r="I357" s="440"/>
      <c r="J357" s="440"/>
      <c r="K357" s="440"/>
      <c r="L357" s="440"/>
    </row>
    <row r="358" spans="1:12" hidden="1">
      <c r="A358" s="960" t="s">
        <v>1277</v>
      </c>
      <c r="B358" s="458"/>
      <c r="E358" s="523"/>
      <c r="L358" s="1101"/>
    </row>
    <row r="359" spans="1:12" hidden="1">
      <c r="A359" s="960" t="s">
        <v>1277</v>
      </c>
      <c r="E359" s="523"/>
      <c r="L359" s="1101"/>
    </row>
    <row r="360" spans="1:12" hidden="1">
      <c r="A360" s="960" t="s">
        <v>1277</v>
      </c>
      <c r="E360" s="523"/>
      <c r="L360" s="1101"/>
    </row>
    <row r="361" spans="1:12" hidden="1">
      <c r="A361" s="960" t="s">
        <v>1277</v>
      </c>
      <c r="E361" s="523"/>
      <c r="L361" s="1027"/>
    </row>
    <row r="362" spans="1:12" hidden="1">
      <c r="A362" s="960" t="s">
        <v>1277</v>
      </c>
      <c r="E362" s="523"/>
    </row>
    <row r="363" spans="1:12" hidden="1">
      <c r="A363" s="960" t="s">
        <v>1277</v>
      </c>
      <c r="E363" s="523"/>
    </row>
    <row r="364" spans="1:12" hidden="1">
      <c r="A364" s="960" t="s">
        <v>1277</v>
      </c>
      <c r="E364" s="523"/>
    </row>
    <row r="365" spans="1:12" hidden="1">
      <c r="A365" s="960" t="s">
        <v>1277</v>
      </c>
      <c r="E365" s="523"/>
    </row>
    <row r="366" spans="1:12" hidden="1">
      <c r="A366" s="960" t="s">
        <v>1277</v>
      </c>
      <c r="E366" s="523"/>
    </row>
    <row r="367" spans="1:12" hidden="1">
      <c r="A367" s="960" t="s">
        <v>1277</v>
      </c>
      <c r="E367" s="523"/>
    </row>
    <row r="368" spans="1:12" hidden="1">
      <c r="A368" s="960" t="s">
        <v>1277</v>
      </c>
      <c r="E368" s="523"/>
    </row>
    <row r="369" spans="1:13" hidden="1">
      <c r="A369" s="960" t="s">
        <v>1277</v>
      </c>
      <c r="E369" s="523"/>
    </row>
    <row r="370" spans="1:13" hidden="1">
      <c r="A370" s="960" t="s">
        <v>1277</v>
      </c>
      <c r="E370" s="523"/>
    </row>
    <row r="371" spans="1:13" hidden="1">
      <c r="A371" s="960" t="s">
        <v>1277</v>
      </c>
      <c r="E371" s="523"/>
    </row>
    <row r="372" spans="1:13" hidden="1">
      <c r="A372" s="960" t="s">
        <v>1277</v>
      </c>
      <c r="E372" s="523"/>
    </row>
    <row r="373" spans="1:13" hidden="1">
      <c r="A373" s="960" t="s">
        <v>1277</v>
      </c>
      <c r="E373" s="523"/>
    </row>
    <row r="374" spans="1:13" hidden="1">
      <c r="A374" s="960" t="s">
        <v>1277</v>
      </c>
      <c r="E374" s="523"/>
    </row>
    <row r="375" spans="1:13" hidden="1">
      <c r="A375" s="960" t="s">
        <v>1277</v>
      </c>
      <c r="E375" s="523"/>
    </row>
    <row r="376" spans="1:13" hidden="1">
      <c r="A376" s="960" t="s">
        <v>1277</v>
      </c>
      <c r="E376" s="523"/>
    </row>
    <row r="377" spans="1:13" hidden="1">
      <c r="A377" s="960" t="s">
        <v>1277</v>
      </c>
      <c r="E377" s="523"/>
    </row>
    <row r="378" spans="1:13" hidden="1">
      <c r="A378" s="960" t="s">
        <v>1277</v>
      </c>
      <c r="E378" s="523"/>
      <c r="M378" s="160"/>
    </row>
    <row r="379" spans="1:13" s="1105" customFormat="1" hidden="1">
      <c r="A379" s="960" t="s">
        <v>1277</v>
      </c>
      <c r="B379" s="408"/>
      <c r="C379" s="408"/>
      <c r="D379" s="408"/>
      <c r="E379" s="523"/>
      <c r="F379" s="408"/>
      <c r="G379" s="408"/>
      <c r="H379" s="408"/>
      <c r="I379" s="408"/>
      <c r="J379" s="408"/>
      <c r="K379" s="408"/>
      <c r="L379" s="408"/>
      <c r="M379" s="1141"/>
    </row>
    <row r="380" spans="1:13" s="1105" customFormat="1" hidden="1">
      <c r="A380" s="960" t="s">
        <v>1277</v>
      </c>
      <c r="B380" s="408"/>
      <c r="C380" s="408"/>
      <c r="D380" s="408"/>
      <c r="E380" s="523"/>
      <c r="F380" s="408"/>
      <c r="G380" s="408"/>
      <c r="H380" s="408"/>
      <c r="I380" s="408"/>
      <c r="J380" s="408"/>
      <c r="K380" s="408"/>
      <c r="L380" s="408"/>
      <c r="M380" s="1141"/>
    </row>
    <row r="381" spans="1:13" s="1105" customFormat="1" hidden="1">
      <c r="A381" s="960" t="s">
        <v>1277</v>
      </c>
      <c r="B381" s="408"/>
      <c r="C381" s="408"/>
      <c r="D381" s="408"/>
      <c r="E381" s="523"/>
      <c r="F381" s="408"/>
      <c r="G381" s="408"/>
      <c r="H381" s="408"/>
      <c r="I381" s="408"/>
      <c r="J381" s="408"/>
      <c r="K381" s="408"/>
      <c r="L381" s="408"/>
      <c r="M381" s="1141"/>
    </row>
    <row r="382" spans="1:13" s="1105" customFormat="1" hidden="1">
      <c r="A382" s="960" t="s">
        <v>1277</v>
      </c>
      <c r="B382" s="408"/>
      <c r="C382" s="408"/>
      <c r="D382" s="408"/>
      <c r="E382" s="523"/>
      <c r="F382" s="408"/>
      <c r="G382" s="408"/>
      <c r="H382" s="408"/>
      <c r="I382" s="408"/>
      <c r="J382" s="408"/>
      <c r="K382" s="408"/>
      <c r="L382" s="408"/>
      <c r="M382" s="1141"/>
    </row>
    <row r="383" spans="1:13" s="1105" customFormat="1" hidden="1">
      <c r="A383" s="960" t="s">
        <v>1277</v>
      </c>
      <c r="B383" s="408"/>
      <c r="C383" s="408"/>
      <c r="D383" s="408"/>
      <c r="E383" s="523"/>
      <c r="F383" s="408"/>
      <c r="G383" s="408"/>
      <c r="H383" s="408"/>
      <c r="I383" s="408"/>
      <c r="J383" s="408"/>
      <c r="K383" s="408"/>
      <c r="L383" s="408"/>
      <c r="M383" s="1141"/>
    </row>
    <row r="384" spans="1:13" s="1105" customFormat="1" hidden="1">
      <c r="A384" s="960" t="s">
        <v>1277</v>
      </c>
      <c r="B384" s="408"/>
      <c r="C384" s="408"/>
      <c r="D384" s="408"/>
      <c r="E384" s="523"/>
      <c r="F384" s="408"/>
      <c r="G384" s="408"/>
      <c r="H384" s="408"/>
      <c r="I384" s="408"/>
      <c r="J384" s="408"/>
      <c r="K384" s="408"/>
      <c r="L384" s="408"/>
      <c r="M384" s="1141"/>
    </row>
    <row r="385" spans="1:13" s="1105" customFormat="1" hidden="1">
      <c r="A385" s="960" t="s">
        <v>1277</v>
      </c>
      <c r="B385" s="408"/>
      <c r="C385" s="408"/>
      <c r="D385" s="408"/>
      <c r="E385" s="523"/>
      <c r="F385" s="408"/>
      <c r="G385" s="408"/>
      <c r="H385" s="408"/>
      <c r="I385" s="408"/>
      <c r="J385" s="408"/>
      <c r="K385" s="408"/>
      <c r="L385" s="408"/>
      <c r="M385" s="1141"/>
    </row>
    <row r="386" spans="1:13" s="1105" customFormat="1" hidden="1">
      <c r="A386" s="960" t="s">
        <v>1277</v>
      </c>
      <c r="B386" s="408"/>
      <c r="C386" s="408"/>
      <c r="D386" s="408"/>
      <c r="E386" s="523"/>
      <c r="F386" s="408"/>
      <c r="G386" s="408"/>
      <c r="H386" s="408"/>
      <c r="I386" s="408"/>
      <c r="J386" s="408"/>
      <c r="K386" s="408"/>
      <c r="L386" s="408"/>
      <c r="M386" s="1141"/>
    </row>
    <row r="387" spans="1:13" s="1105" customFormat="1" hidden="1">
      <c r="A387" s="960" t="s">
        <v>1277</v>
      </c>
      <c r="B387" s="408"/>
      <c r="C387" s="408"/>
      <c r="D387" s="408"/>
      <c r="E387" s="523"/>
      <c r="F387" s="408"/>
      <c r="G387" s="408"/>
      <c r="H387" s="408"/>
      <c r="I387" s="408"/>
      <c r="J387" s="408"/>
      <c r="K387" s="408"/>
      <c r="L387" s="408"/>
      <c r="M387" s="1141"/>
    </row>
    <row r="388" spans="1:13" s="1105" customFormat="1" hidden="1">
      <c r="A388" s="960" t="s">
        <v>1277</v>
      </c>
      <c r="B388" s="408"/>
      <c r="C388" s="408"/>
      <c r="D388" s="408"/>
      <c r="E388" s="523"/>
      <c r="F388" s="408"/>
      <c r="G388" s="408"/>
      <c r="H388" s="408"/>
      <c r="I388" s="408"/>
      <c r="J388" s="408"/>
      <c r="K388" s="408"/>
      <c r="L388" s="408"/>
      <c r="M388" s="1141"/>
    </row>
    <row r="389" spans="1:13" s="1105" customFormat="1" hidden="1">
      <c r="A389" s="960" t="s">
        <v>1277</v>
      </c>
      <c r="B389" s="408"/>
      <c r="C389" s="408"/>
      <c r="D389" s="408"/>
      <c r="E389" s="523"/>
      <c r="F389" s="408"/>
      <c r="G389" s="408"/>
      <c r="H389" s="408"/>
      <c r="I389" s="408"/>
      <c r="J389" s="408"/>
      <c r="K389" s="408"/>
      <c r="L389" s="408"/>
      <c r="M389" s="1141"/>
    </row>
    <row r="390" spans="1:13" hidden="1">
      <c r="A390" s="960" t="s">
        <v>1277</v>
      </c>
      <c r="E390" s="523"/>
      <c r="M390" s="160"/>
    </row>
    <row r="391" spans="1:13" hidden="1">
      <c r="A391" s="960" t="s">
        <v>1277</v>
      </c>
      <c r="E391" s="523"/>
    </row>
    <row r="392" spans="1:13" hidden="1">
      <c r="A392" s="960" t="s">
        <v>1277</v>
      </c>
      <c r="E392" s="523"/>
    </row>
    <row r="393" spans="1:13" hidden="1">
      <c r="A393" s="960" t="s">
        <v>1277</v>
      </c>
      <c r="E393" s="523"/>
    </row>
    <row r="394" spans="1:13" hidden="1">
      <c r="A394" s="960" t="s">
        <v>1277</v>
      </c>
      <c r="E394" s="523"/>
      <c r="M394"/>
    </row>
    <row r="395" spans="1:13" hidden="1">
      <c r="A395" s="960" t="s">
        <v>1277</v>
      </c>
      <c r="E395" s="523"/>
      <c r="M395"/>
    </row>
    <row r="396" spans="1:13" hidden="1">
      <c r="A396" s="960" t="s">
        <v>1277</v>
      </c>
      <c r="E396" s="523"/>
    </row>
    <row r="397" spans="1:13" hidden="1">
      <c r="A397" s="960" t="s">
        <v>1277</v>
      </c>
      <c r="E397" s="523"/>
    </row>
    <row r="398" spans="1:13" hidden="1">
      <c r="A398" s="960" t="s">
        <v>1277</v>
      </c>
      <c r="E398" s="523"/>
    </row>
    <row r="399" spans="1:13" hidden="1">
      <c r="A399" s="960" t="s">
        <v>1277</v>
      </c>
      <c r="E399" s="523"/>
    </row>
    <row r="400" spans="1:13" hidden="1">
      <c r="A400" s="960" t="s">
        <v>1277</v>
      </c>
      <c r="E400" s="523"/>
    </row>
    <row r="401" spans="1:13" hidden="1">
      <c r="A401" s="960" t="s">
        <v>1277</v>
      </c>
      <c r="E401" s="523"/>
    </row>
    <row r="402" spans="1:13" hidden="1">
      <c r="A402" s="960" t="s">
        <v>1277</v>
      </c>
      <c r="E402" s="523"/>
    </row>
    <row r="403" spans="1:13" hidden="1">
      <c r="A403" s="960" t="s">
        <v>1277</v>
      </c>
      <c r="E403" s="523"/>
    </row>
    <row r="404" spans="1:13" hidden="1">
      <c r="A404" s="960" t="s">
        <v>1277</v>
      </c>
      <c r="E404" s="523"/>
    </row>
    <row r="405" spans="1:13" hidden="1">
      <c r="A405" s="960" t="s">
        <v>1277</v>
      </c>
      <c r="E405" s="523"/>
      <c r="M405" s="8" t="s">
        <v>152</v>
      </c>
    </row>
    <row r="406" spans="1:13" hidden="1">
      <c r="A406" s="960" t="s">
        <v>1277</v>
      </c>
      <c r="E406" s="523"/>
    </row>
    <row r="407" spans="1:13" hidden="1">
      <c r="A407" s="960" t="s">
        <v>1277</v>
      </c>
      <c r="E407" s="523"/>
    </row>
    <row r="408" spans="1:13" hidden="1">
      <c r="A408" s="960" t="s">
        <v>1277</v>
      </c>
      <c r="E408" s="523"/>
    </row>
    <row r="409" spans="1:13" hidden="1">
      <c r="A409" s="960" t="s">
        <v>1277</v>
      </c>
      <c r="E409" s="523"/>
    </row>
    <row r="410" spans="1:13" hidden="1">
      <c r="A410" s="960" t="s">
        <v>1277</v>
      </c>
      <c r="E410" s="523"/>
      <c r="M410" s="8" t="s">
        <v>152</v>
      </c>
    </row>
    <row r="411" spans="1:13" hidden="1">
      <c r="A411" s="960" t="s">
        <v>1277</v>
      </c>
      <c r="E411" s="523"/>
    </row>
    <row r="412" spans="1:13" hidden="1">
      <c r="A412" s="960" t="s">
        <v>1277</v>
      </c>
      <c r="E412" s="523"/>
    </row>
    <row r="413" spans="1:13" ht="13.5" thickBot="1">
      <c r="A413" s="960" t="s">
        <v>1337</v>
      </c>
      <c r="B413" s="408" t="s">
        <v>152</v>
      </c>
      <c r="J413" s="1212"/>
    </row>
    <row r="414" spans="1:13">
      <c r="A414" s="960" t="s">
        <v>1337</v>
      </c>
      <c r="B414" s="785" t="s">
        <v>395</v>
      </c>
      <c r="C414" s="785" t="s">
        <v>152</v>
      </c>
      <c r="D414" s="786" t="s">
        <v>152</v>
      </c>
      <c r="E414" s="786" t="s">
        <v>152</v>
      </c>
      <c r="F414" s="786" t="s">
        <v>152</v>
      </c>
      <c r="G414" s="786" t="s">
        <v>152</v>
      </c>
      <c r="H414" s="786" t="s">
        <v>152</v>
      </c>
      <c r="I414" s="534" t="s">
        <v>152</v>
      </c>
      <c r="J414" s="1213" t="s">
        <v>152</v>
      </c>
      <c r="K414" s="1213"/>
      <c r="L414" s="507"/>
    </row>
    <row r="415" spans="1:13" ht="39" thickBot="1">
      <c r="A415" s="960" t="s">
        <v>1337</v>
      </c>
      <c r="B415" s="787" t="str">
        <f>" Antall beboere i institusjon 1)  pr  31.03. - etter kjønn og alder  "</f>
        <v xml:space="preserve"> Antall beboere i institusjon 1)  pr  31.03. - etter kjønn og alder  </v>
      </c>
      <c r="C415" s="788" t="s">
        <v>68</v>
      </c>
      <c r="D415" s="789" t="s">
        <v>69</v>
      </c>
      <c r="E415" s="789" t="s">
        <v>70</v>
      </c>
      <c r="F415" s="789" t="s">
        <v>71</v>
      </c>
      <c r="G415" s="789" t="s">
        <v>72</v>
      </c>
      <c r="H415" s="789" t="s">
        <v>73</v>
      </c>
      <c r="I415" s="790" t="s">
        <v>74</v>
      </c>
      <c r="J415" s="791" t="s">
        <v>1261</v>
      </c>
      <c r="K415" s="791" t="s">
        <v>1260</v>
      </c>
      <c r="L415" s="791" t="s">
        <v>542</v>
      </c>
    </row>
    <row r="416" spans="1:13">
      <c r="A416" s="960" t="s">
        <v>1337</v>
      </c>
      <c r="B416" s="516" t="s">
        <v>554</v>
      </c>
      <c r="C416" s="516">
        <v>0</v>
      </c>
      <c r="D416" s="1015">
        <v>0</v>
      </c>
      <c r="E416" s="1015">
        <v>0</v>
      </c>
      <c r="F416" s="1015">
        <v>0</v>
      </c>
      <c r="G416" s="1015">
        <v>0</v>
      </c>
      <c r="H416" s="1015">
        <v>0</v>
      </c>
      <c r="I416" s="1015">
        <v>0</v>
      </c>
      <c r="J416" s="1015">
        <v>0</v>
      </c>
      <c r="K416" s="1015">
        <v>0</v>
      </c>
      <c r="L416" s="917">
        <f>SUM(C416:K416)</f>
        <v>0</v>
      </c>
    </row>
    <row r="417" spans="1:12" s="160" customFormat="1" ht="13.5" thickBot="1">
      <c r="A417" s="960" t="s">
        <v>1337</v>
      </c>
      <c r="B417" s="552" t="s">
        <v>757</v>
      </c>
      <c r="C417" s="504">
        <v>0</v>
      </c>
      <c r="D417" s="1014">
        <v>0</v>
      </c>
      <c r="E417" s="1014">
        <v>0</v>
      </c>
      <c r="F417" s="1014">
        <v>0</v>
      </c>
      <c r="G417" s="1014">
        <v>0</v>
      </c>
      <c r="H417" s="1014">
        <v>0</v>
      </c>
      <c r="I417" s="1014">
        <v>0</v>
      </c>
      <c r="J417" s="1017">
        <v>0</v>
      </c>
      <c r="K417" s="1017">
        <v>0</v>
      </c>
      <c r="L417" s="917">
        <f>SUM(C417:K417)</f>
        <v>0</v>
      </c>
    </row>
    <row r="418" spans="1:12" s="160" customFormat="1" ht="13.5" thickBot="1">
      <c r="A418" s="960" t="s">
        <v>1337</v>
      </c>
      <c r="B418" s="522" t="s">
        <v>878</v>
      </c>
      <c r="C418" s="914">
        <f t="shared" ref="C418:J418" si="6">SUM(C416:C417)</f>
        <v>0</v>
      </c>
      <c r="D418" s="914">
        <f t="shared" si="6"/>
        <v>0</v>
      </c>
      <c r="E418" s="914">
        <f t="shared" si="6"/>
        <v>0</v>
      </c>
      <c r="F418" s="914">
        <f t="shared" si="6"/>
        <v>0</v>
      </c>
      <c r="G418" s="914">
        <f t="shared" si="6"/>
        <v>0</v>
      </c>
      <c r="H418" s="914">
        <f t="shared" si="6"/>
        <v>0</v>
      </c>
      <c r="I418" s="914">
        <f t="shared" si="6"/>
        <v>0</v>
      </c>
      <c r="J418" s="1038">
        <f t="shared" si="6"/>
        <v>0</v>
      </c>
      <c r="K418" s="1038">
        <f t="shared" ref="K418" si="7">SUM(K416:K417)</f>
        <v>0</v>
      </c>
      <c r="L418" s="1038">
        <f>SUM(C418:K418)</f>
        <v>0</v>
      </c>
    </row>
    <row r="419" spans="1:12" s="160" customFormat="1">
      <c r="A419" s="960" t="s">
        <v>1337</v>
      </c>
      <c r="B419" s="516" t="s">
        <v>879</v>
      </c>
      <c r="C419" s="792" t="s">
        <v>541</v>
      </c>
      <c r="D419" s="792" t="s">
        <v>541</v>
      </c>
      <c r="E419" s="792" t="s">
        <v>541</v>
      </c>
      <c r="F419" s="792" t="s">
        <v>541</v>
      </c>
      <c r="G419" s="792" t="s">
        <v>541</v>
      </c>
      <c r="H419" s="792" t="s">
        <v>541</v>
      </c>
      <c r="I419" s="792" t="s">
        <v>541</v>
      </c>
      <c r="J419" s="792" t="s">
        <v>541</v>
      </c>
      <c r="K419" s="792" t="s">
        <v>541</v>
      </c>
      <c r="L419" s="994" t="s">
        <v>541</v>
      </c>
    </row>
    <row r="420" spans="1:12" s="160" customFormat="1">
      <c r="A420" s="960" t="s">
        <v>1337</v>
      </c>
      <c r="B420" s="793" t="s">
        <v>880</v>
      </c>
      <c r="C420" s="504">
        <v>0</v>
      </c>
      <c r="D420" s="1016">
        <v>0</v>
      </c>
      <c r="E420" s="1016">
        <v>0</v>
      </c>
      <c r="F420" s="1016">
        <v>0</v>
      </c>
      <c r="G420" s="1016">
        <v>0</v>
      </c>
      <c r="H420" s="1016">
        <v>0</v>
      </c>
      <c r="I420" s="1016">
        <v>0</v>
      </c>
      <c r="J420" s="1017">
        <v>0</v>
      </c>
      <c r="K420" s="1017">
        <v>0</v>
      </c>
      <c r="L420" s="917">
        <f>SUM(C420:K420)</f>
        <v>0</v>
      </c>
    </row>
    <row r="421" spans="1:12" s="160" customFormat="1">
      <c r="A421" s="960" t="s">
        <v>1337</v>
      </c>
      <c r="B421" s="793" t="s">
        <v>881</v>
      </c>
      <c r="C421" s="504">
        <v>0</v>
      </c>
      <c r="D421" s="1016">
        <v>0</v>
      </c>
      <c r="E421" s="1016">
        <v>0</v>
      </c>
      <c r="F421" s="1016">
        <v>0</v>
      </c>
      <c r="G421" s="1016">
        <v>0</v>
      </c>
      <c r="H421" s="1016">
        <v>0</v>
      </c>
      <c r="I421" s="1016">
        <v>0</v>
      </c>
      <c r="J421" s="1017">
        <v>0</v>
      </c>
      <c r="K421" s="1017">
        <v>0</v>
      </c>
      <c r="L421" s="917">
        <f>SUM(C421:K421)</f>
        <v>0</v>
      </c>
    </row>
    <row r="422" spans="1:12" s="160" customFormat="1" ht="25.5">
      <c r="A422" s="960" t="s">
        <v>1337</v>
      </c>
      <c r="B422" s="793" t="s">
        <v>2</v>
      </c>
      <c r="C422" s="504">
        <v>0</v>
      </c>
      <c r="D422" s="1016">
        <v>0</v>
      </c>
      <c r="E422" s="1016">
        <v>0</v>
      </c>
      <c r="F422" s="1016">
        <v>0</v>
      </c>
      <c r="G422" s="1016">
        <v>0</v>
      </c>
      <c r="H422" s="1016">
        <v>0</v>
      </c>
      <c r="I422" s="1016">
        <v>0</v>
      </c>
      <c r="J422" s="1017">
        <v>0</v>
      </c>
      <c r="K422" s="1017">
        <v>0</v>
      </c>
      <c r="L422" s="917">
        <f>SUM(C422:K422)</f>
        <v>0</v>
      </c>
    </row>
    <row r="423" spans="1:12" s="1141" customFormat="1" ht="26.25" thickBot="1">
      <c r="A423" s="960" t="s">
        <v>1337</v>
      </c>
      <c r="B423" s="793" t="s">
        <v>394</v>
      </c>
      <c r="C423" s="504">
        <v>0</v>
      </c>
      <c r="D423" s="1016">
        <v>0</v>
      </c>
      <c r="E423" s="1016">
        <v>0</v>
      </c>
      <c r="F423" s="1016">
        <v>0</v>
      </c>
      <c r="G423" s="1016">
        <v>0</v>
      </c>
      <c r="H423" s="1016">
        <v>0</v>
      </c>
      <c r="I423" s="1016">
        <v>0</v>
      </c>
      <c r="J423" s="1017">
        <v>0</v>
      </c>
      <c r="K423" s="1017">
        <v>0</v>
      </c>
      <c r="L423" s="917">
        <f>SUM(C423:K423)</f>
        <v>0</v>
      </c>
    </row>
    <row r="424" spans="1:12" s="160" customFormat="1" ht="13.5" thickBot="1">
      <c r="A424" s="960" t="s">
        <v>1337</v>
      </c>
      <c r="B424" s="522" t="s">
        <v>153</v>
      </c>
      <c r="C424" s="914">
        <f>SUM(C420:C423)</f>
        <v>0</v>
      </c>
      <c r="D424" s="914">
        <f t="shared" ref="D424:J424" si="8">SUM(D420:D423)</f>
        <v>0</v>
      </c>
      <c r="E424" s="914">
        <f t="shared" si="8"/>
        <v>0</v>
      </c>
      <c r="F424" s="914">
        <f t="shared" si="8"/>
        <v>0</v>
      </c>
      <c r="G424" s="914">
        <f t="shared" si="8"/>
        <v>0</v>
      </c>
      <c r="H424" s="914">
        <f t="shared" si="8"/>
        <v>0</v>
      </c>
      <c r="I424" s="914">
        <f t="shared" si="8"/>
        <v>0</v>
      </c>
      <c r="J424" s="1038">
        <f t="shared" si="8"/>
        <v>0</v>
      </c>
      <c r="K424" s="1038">
        <f t="shared" ref="K424" si="9">SUM(K420:K423)</f>
        <v>0</v>
      </c>
      <c r="L424" s="1038">
        <f>SUM(C424:K424)</f>
        <v>0</v>
      </c>
    </row>
    <row r="425" spans="1:12" s="160" customFormat="1">
      <c r="A425" s="960" t="s">
        <v>1337</v>
      </c>
      <c r="B425" s="516" t="s">
        <v>879</v>
      </c>
      <c r="C425" s="792" t="s">
        <v>541</v>
      </c>
      <c r="D425" s="792" t="s">
        <v>541</v>
      </c>
      <c r="E425" s="792" t="s">
        <v>541</v>
      </c>
      <c r="F425" s="792" t="s">
        <v>541</v>
      </c>
      <c r="G425" s="792" t="s">
        <v>541</v>
      </c>
      <c r="H425" s="792" t="s">
        <v>541</v>
      </c>
      <c r="I425" s="792" t="s">
        <v>541</v>
      </c>
      <c r="J425" s="792" t="s">
        <v>541</v>
      </c>
      <c r="K425" s="792" t="s">
        <v>541</v>
      </c>
      <c r="L425" s="994" t="s">
        <v>541</v>
      </c>
    </row>
    <row r="426" spans="1:12" s="160" customFormat="1" ht="25.5">
      <c r="A426" s="960" t="s">
        <v>1337</v>
      </c>
      <c r="B426" s="793" t="s">
        <v>858</v>
      </c>
      <c r="C426" s="504">
        <v>0</v>
      </c>
      <c r="D426" s="1017">
        <v>0</v>
      </c>
      <c r="E426" s="1017">
        <v>0</v>
      </c>
      <c r="F426" s="1017">
        <v>0</v>
      </c>
      <c r="G426" s="1017">
        <v>0</v>
      </c>
      <c r="H426" s="1017">
        <v>0</v>
      </c>
      <c r="I426" s="1017">
        <v>0</v>
      </c>
      <c r="J426" s="1017">
        <v>0</v>
      </c>
      <c r="K426" s="1017">
        <v>0</v>
      </c>
      <c r="L426" s="917">
        <f>SUM(C426:K426)</f>
        <v>0</v>
      </c>
    </row>
    <row r="427" spans="1:12" s="160" customFormat="1" ht="26.25" thickBot="1">
      <c r="A427" s="960" t="s">
        <v>1337</v>
      </c>
      <c r="B427" s="794" t="s">
        <v>1387</v>
      </c>
      <c r="C427" s="552">
        <v>0</v>
      </c>
      <c r="D427" s="1018">
        <v>0</v>
      </c>
      <c r="E427" s="1018">
        <v>0</v>
      </c>
      <c r="F427" s="1018">
        <v>0</v>
      </c>
      <c r="G427" s="1018">
        <v>0</v>
      </c>
      <c r="H427" s="1018">
        <v>0</v>
      </c>
      <c r="I427" s="1018">
        <v>0</v>
      </c>
      <c r="J427" s="1018">
        <v>0</v>
      </c>
      <c r="K427" s="1018">
        <v>0</v>
      </c>
      <c r="L427" s="917">
        <f>SUM(C427:K427)</f>
        <v>0</v>
      </c>
    </row>
    <row r="428" spans="1:12" s="1141" customFormat="1" ht="13.5" thickBot="1">
      <c r="A428" s="960" t="s">
        <v>1337</v>
      </c>
      <c r="B428" s="522" t="s">
        <v>785</v>
      </c>
      <c r="C428" s="914">
        <f>SUM(C426:C427)</f>
        <v>0</v>
      </c>
      <c r="D428" s="914">
        <f>SUM(D426:D427)</f>
        <v>0</v>
      </c>
      <c r="E428" s="914">
        <f>SUM(E426:E427)</f>
        <v>0</v>
      </c>
      <c r="F428" s="914">
        <f t="shared" ref="F428:J428" si="10">SUM(F426:F427)</f>
        <v>0</v>
      </c>
      <c r="G428" s="914">
        <f t="shared" si="10"/>
        <v>0</v>
      </c>
      <c r="H428" s="914">
        <f t="shared" si="10"/>
        <v>0</v>
      </c>
      <c r="I428" s="914">
        <f t="shared" si="10"/>
        <v>0</v>
      </c>
      <c r="J428" s="1038">
        <f t="shared" si="10"/>
        <v>0</v>
      </c>
      <c r="K428" s="1038">
        <f t="shared" ref="K428" si="11">SUM(K426:K427)</f>
        <v>0</v>
      </c>
      <c r="L428" s="1038">
        <f>SUM(C428:K428)</f>
        <v>0</v>
      </c>
    </row>
    <row r="429" spans="1:12" s="1141" customFormat="1">
      <c r="A429" s="960" t="s">
        <v>1337</v>
      </c>
      <c r="B429" s="1162" t="s">
        <v>1524</v>
      </c>
      <c r="C429" s="1290"/>
      <c r="D429" s="1290"/>
      <c r="E429" s="1290"/>
      <c r="F429" s="1290"/>
      <c r="G429" s="1290"/>
      <c r="H429" s="1290"/>
      <c r="I429" s="1290"/>
      <c r="J429" s="1290"/>
      <c r="K429" s="1290"/>
      <c r="L429" s="1290"/>
    </row>
    <row r="430" spans="1:12" s="959" customFormat="1">
      <c r="A430" s="960" t="s">
        <v>1337</v>
      </c>
      <c r="B430" s="795" t="s">
        <v>1375</v>
      </c>
      <c r="C430" s="423"/>
      <c r="D430" s="423"/>
      <c r="E430" s="423"/>
      <c r="F430" s="423"/>
      <c r="G430" s="423"/>
      <c r="H430" s="423"/>
      <c r="I430" s="423"/>
      <c r="J430" s="423"/>
      <c r="K430" s="423"/>
    </row>
    <row r="431" spans="1:12" s="959" customFormat="1">
      <c r="A431" s="960" t="s">
        <v>1337</v>
      </c>
      <c r="B431" s="795" t="s">
        <v>1376</v>
      </c>
      <c r="C431" s="423"/>
      <c r="D431" s="423"/>
      <c r="E431" s="423"/>
      <c r="F431" s="423"/>
      <c r="G431" s="423"/>
      <c r="H431" s="423"/>
      <c r="I431" s="423"/>
      <c r="J431" s="423"/>
      <c r="K431" s="423"/>
    </row>
    <row r="432" spans="1:12" s="959" customFormat="1">
      <c r="A432" s="960" t="s">
        <v>1337</v>
      </c>
      <c r="B432" s="795" t="s">
        <v>1184</v>
      </c>
      <c r="C432" s="423"/>
      <c r="D432" s="423"/>
      <c r="E432" s="423"/>
      <c r="F432" s="423"/>
      <c r="G432" s="423"/>
      <c r="H432" s="423"/>
      <c r="I432" s="423"/>
      <c r="J432" s="423" t="s">
        <v>152</v>
      </c>
      <c r="K432" s="423"/>
    </row>
    <row r="433" spans="1:24" s="1141" customFormat="1">
      <c r="A433" s="960" t="s">
        <v>1337</v>
      </c>
      <c r="B433" s="795" t="s">
        <v>857</v>
      </c>
      <c r="C433" s="423"/>
      <c r="D433" s="423"/>
      <c r="E433" s="423"/>
      <c r="F433" s="423"/>
      <c r="G433" s="423"/>
      <c r="H433" s="423"/>
      <c r="I433" s="423"/>
      <c r="J433" s="423"/>
      <c r="K433" s="423"/>
    </row>
    <row r="434" spans="1:24">
      <c r="A434" s="960" t="s">
        <v>1337</v>
      </c>
      <c r="B434" s="418"/>
      <c r="C434" s="423"/>
      <c r="D434" s="423"/>
      <c r="E434" s="423"/>
      <c r="F434" s="423"/>
      <c r="G434" s="796" t="s">
        <v>116</v>
      </c>
      <c r="H434" s="797" t="str">
        <f>IF(L418=L424,"","Sjekk samsvar med Sum egne beboere og kontrollsummen")</f>
        <v/>
      </c>
      <c r="I434" s="423"/>
    </row>
    <row r="435" spans="1:24" ht="13.5" thickBot="1">
      <c r="A435" s="960" t="s">
        <v>1337</v>
      </c>
      <c r="B435" s="418"/>
      <c r="C435" s="423"/>
      <c r="D435" s="423"/>
      <c r="E435" s="423"/>
      <c r="F435" s="423"/>
      <c r="G435" s="796"/>
      <c r="H435" s="796"/>
      <c r="I435" s="423"/>
    </row>
    <row r="436" spans="1:24" ht="13.5" thickBot="1">
      <c r="A436" s="960" t="s">
        <v>1337</v>
      </c>
      <c r="B436" s="1402" t="s">
        <v>484</v>
      </c>
      <c r="C436" s="1402"/>
      <c r="D436" s="1402"/>
      <c r="E436" s="1402"/>
      <c r="F436" s="1402"/>
      <c r="G436" s="1402"/>
      <c r="H436" s="1402"/>
      <c r="I436" s="1402"/>
      <c r="J436" s="1403"/>
      <c r="K436" s="993" t="e">
        <f>L426/L420</f>
        <v>#DIV/0!</v>
      </c>
      <c r="N436" s="1105"/>
      <c r="O436" s="1105"/>
      <c r="P436" s="1105"/>
      <c r="Q436" s="1105"/>
      <c r="R436" s="1105"/>
      <c r="S436" s="1105"/>
      <c r="T436" s="1105"/>
      <c r="U436" s="1105"/>
      <c r="V436" s="1105"/>
      <c r="W436" s="1105"/>
      <c r="X436" s="1105"/>
    </row>
    <row r="437" spans="1:24">
      <c r="A437" s="960" t="s">
        <v>1337</v>
      </c>
      <c r="B437" s="523"/>
      <c r="K437" s="505" t="s">
        <v>63</v>
      </c>
      <c r="N437" s="27"/>
      <c r="O437" s="27"/>
      <c r="P437" s="27"/>
      <c r="Q437" s="27"/>
      <c r="R437" s="27"/>
      <c r="S437" s="27"/>
      <c r="T437" s="27"/>
      <c r="U437" s="27"/>
      <c r="V437" s="27"/>
      <c r="W437" s="27"/>
      <c r="X437" s="1105"/>
    </row>
    <row r="438" spans="1:24" ht="13.5" thickBot="1">
      <c r="A438" s="960" t="s">
        <v>1337</v>
      </c>
      <c r="B438" s="523"/>
      <c r="K438" s="505"/>
      <c r="N438" s="1105"/>
      <c r="O438" s="1105"/>
      <c r="P438" s="1105"/>
      <c r="Q438" s="1105"/>
      <c r="R438" s="1105"/>
      <c r="S438" s="1105"/>
      <c r="T438" s="1105"/>
      <c r="U438" s="1105"/>
      <c r="V438" s="1105"/>
      <c r="W438" s="1105"/>
      <c r="X438" s="1105"/>
    </row>
    <row r="439" spans="1:24" ht="13.5" thickBot="1">
      <c r="A439" s="960" t="s">
        <v>1337</v>
      </c>
      <c r="B439" s="1402" t="s">
        <v>485</v>
      </c>
      <c r="C439" s="1402"/>
      <c r="D439" s="1402"/>
      <c r="E439" s="1402"/>
      <c r="F439" s="1402"/>
      <c r="G439" s="1402"/>
      <c r="H439" s="1402"/>
      <c r="I439" s="1402"/>
      <c r="J439" s="1403"/>
      <c r="K439" s="993" t="e">
        <f>L427/L420</f>
        <v>#DIV/0!</v>
      </c>
      <c r="N439" s="1105"/>
      <c r="O439" s="1105"/>
      <c r="P439" s="1105"/>
      <c r="Q439" s="1105"/>
      <c r="R439" s="1105"/>
      <c r="S439" s="1105"/>
      <c r="T439" s="1105"/>
      <c r="U439" s="1105"/>
      <c r="V439" s="1105"/>
      <c r="W439" s="1105"/>
      <c r="X439" s="1105"/>
    </row>
    <row r="440" spans="1:24">
      <c r="A440" s="960" t="s">
        <v>1337</v>
      </c>
      <c r="E440" s="523"/>
      <c r="K440" s="505" t="s">
        <v>63</v>
      </c>
      <c r="N440" s="1105"/>
      <c r="O440" s="1105"/>
      <c r="P440" s="1105"/>
      <c r="Q440" s="1105"/>
      <c r="R440" s="1105"/>
      <c r="S440" s="1105"/>
      <c r="T440" s="1105"/>
      <c r="U440" s="1105"/>
      <c r="V440" s="1105"/>
      <c r="W440" s="1105"/>
      <c r="X440" s="1105"/>
    </row>
    <row r="441" spans="1:24" hidden="1">
      <c r="A441" s="960" t="s">
        <v>1277</v>
      </c>
      <c r="E441" s="523"/>
      <c r="K441" s="505"/>
      <c r="N441" s="1105"/>
      <c r="O441" s="1105"/>
      <c r="P441" s="1105"/>
      <c r="Q441" s="1105"/>
      <c r="R441" s="1105"/>
      <c r="S441" s="1105"/>
      <c r="T441" s="1105"/>
      <c r="U441" s="1105"/>
      <c r="V441" s="1105"/>
      <c r="W441" s="1105"/>
      <c r="X441" s="1105"/>
    </row>
    <row r="442" spans="1:24" hidden="1">
      <c r="A442" s="960" t="s">
        <v>1277</v>
      </c>
      <c r="B442" s="553" t="s">
        <v>978</v>
      </c>
      <c r="C442" s="554"/>
      <c r="D442" s="554"/>
      <c r="E442" s="798"/>
      <c r="F442" s="798"/>
      <c r="G442" s="798"/>
      <c r="H442" s="506"/>
      <c r="I442" s="1513" t="s">
        <v>1380</v>
      </c>
      <c r="J442" s="1513"/>
      <c r="K442" s="1514"/>
      <c r="N442" s="1105"/>
      <c r="O442" s="1105"/>
      <c r="P442" s="1105"/>
      <c r="Q442" s="1105"/>
      <c r="R442" s="1105"/>
      <c r="S442" s="1105"/>
      <c r="T442" s="1105"/>
      <c r="U442" s="1105"/>
      <c r="V442" s="1105"/>
      <c r="W442" s="1105"/>
      <c r="X442" s="1105"/>
    </row>
    <row r="443" spans="1:24" hidden="1">
      <c r="A443" s="960" t="s">
        <v>1277</v>
      </c>
      <c r="B443" s="438" t="str">
        <f>"Beboere i utenbys sykehjem pr 31.12.     1)     2)"</f>
        <v>Beboere i utenbys sykehjem pr 31.12.     1)     2)</v>
      </c>
      <c r="C443" s="494"/>
      <c r="D443" s="494"/>
      <c r="E443" s="423"/>
      <c r="F443" s="423"/>
      <c r="G443" s="799"/>
      <c r="H443" s="508" t="s">
        <v>530</v>
      </c>
      <c r="I443" s="621" t="s">
        <v>486</v>
      </c>
      <c r="J443" s="508" t="s">
        <v>256</v>
      </c>
      <c r="K443" s="508" t="s">
        <v>785</v>
      </c>
      <c r="N443" s="1110"/>
      <c r="O443" s="1110"/>
      <c r="P443" s="1110"/>
      <c r="Q443" s="1110"/>
      <c r="R443" s="1110"/>
      <c r="S443" s="1110"/>
      <c r="T443" s="1110"/>
      <c r="U443" s="1110"/>
      <c r="V443" s="1110"/>
      <c r="W443" s="1110"/>
      <c r="X443" s="1110"/>
    </row>
    <row r="444" spans="1:24" s="3" customFormat="1" ht="13.5" hidden="1" thickBot="1">
      <c r="A444" s="960" t="s">
        <v>1277</v>
      </c>
      <c r="B444" s="529" t="s">
        <v>821</v>
      </c>
      <c r="C444" s="449"/>
      <c r="D444" s="449"/>
      <c r="E444" s="800"/>
      <c r="F444" s="446"/>
      <c r="G444" s="800"/>
      <c r="H444" s="513" t="s">
        <v>531</v>
      </c>
      <c r="I444" s="761" t="s">
        <v>1029</v>
      </c>
      <c r="J444" s="513" t="s">
        <v>1029</v>
      </c>
      <c r="K444" s="513" t="s">
        <v>487</v>
      </c>
      <c r="L444" s="408"/>
      <c r="N444" s="1105"/>
      <c r="O444" s="1105"/>
      <c r="P444" s="1105"/>
      <c r="Q444" s="1105"/>
      <c r="R444" s="1105"/>
      <c r="S444" s="1105"/>
      <c r="T444" s="1105"/>
      <c r="U444" s="1105"/>
      <c r="V444" s="1105"/>
      <c r="W444" s="1105"/>
      <c r="X444" s="1105"/>
    </row>
    <row r="445" spans="1:24" hidden="1">
      <c r="A445" s="960" t="s">
        <v>1277</v>
      </c>
      <c r="B445" s="801" t="s">
        <v>293</v>
      </c>
      <c r="C445" s="423"/>
      <c r="D445" s="423"/>
      <c r="E445" s="802"/>
      <c r="F445" s="802"/>
      <c r="G445" s="802"/>
      <c r="H445" s="803" t="s">
        <v>541</v>
      </c>
      <c r="I445" s="804" t="s">
        <v>541</v>
      </c>
      <c r="J445" s="803" t="s">
        <v>541</v>
      </c>
      <c r="K445" s="803" t="s">
        <v>541</v>
      </c>
      <c r="N445" s="1105"/>
      <c r="O445" s="1105"/>
      <c r="P445" s="1105"/>
      <c r="Q445" s="1105"/>
      <c r="R445" s="1105"/>
      <c r="S445" s="1105"/>
      <c r="T445" s="1105"/>
      <c r="U445" s="1105"/>
      <c r="V445" s="1105"/>
      <c r="W445" s="1105"/>
      <c r="X445" s="1105"/>
    </row>
    <row r="446" spans="1:24" hidden="1">
      <c r="A446" s="960" t="s">
        <v>1277</v>
      </c>
      <c r="B446" s="1020"/>
      <c r="C446" s="423"/>
      <c r="D446" s="423"/>
      <c r="E446" s="802"/>
      <c r="F446" s="802"/>
      <c r="G446" s="802"/>
      <c r="H446" s="1019">
        <v>0</v>
      </c>
      <c r="I446" s="1019">
        <v>0</v>
      </c>
      <c r="J446" s="1019">
        <v>0</v>
      </c>
      <c r="K446" s="991">
        <f t="shared" ref="K446:K460" si="12">SUM(I446:J446)</f>
        <v>0</v>
      </c>
      <c r="N446" s="1105"/>
      <c r="O446" s="1105"/>
      <c r="P446" s="1105"/>
      <c r="Q446" s="1105"/>
      <c r="R446" s="1105"/>
      <c r="S446" s="1105"/>
      <c r="T446" s="1105"/>
      <c r="U446" s="1105"/>
      <c r="V446" s="1105"/>
      <c r="W446" s="1105"/>
      <c r="X446" s="1105"/>
    </row>
    <row r="447" spans="1:24" hidden="1">
      <c r="A447" s="960" t="s">
        <v>1277</v>
      </c>
      <c r="B447" s="1020"/>
      <c r="C447" s="423"/>
      <c r="D447" s="423"/>
      <c r="E447" s="802"/>
      <c r="F447" s="802"/>
      <c r="G447" s="802"/>
      <c r="H447" s="1019">
        <v>0</v>
      </c>
      <c r="I447" s="1019">
        <v>0</v>
      </c>
      <c r="J447" s="1019">
        <v>0</v>
      </c>
      <c r="K447" s="991">
        <f t="shared" si="12"/>
        <v>0</v>
      </c>
      <c r="N447" s="1105"/>
      <c r="O447" s="1105"/>
      <c r="P447" s="1105"/>
      <c r="Q447" s="1105"/>
      <c r="R447" s="1105"/>
      <c r="S447" s="1105"/>
      <c r="T447" s="1105"/>
      <c r="U447" s="1105"/>
      <c r="V447" s="1105"/>
      <c r="W447" s="1105"/>
      <c r="X447" s="1105"/>
    </row>
    <row r="448" spans="1:24" s="1105" customFormat="1" hidden="1">
      <c r="A448" s="960" t="s">
        <v>1277</v>
      </c>
      <c r="B448" s="801"/>
      <c r="C448" s="423"/>
      <c r="D448" s="423"/>
      <c r="E448" s="802"/>
      <c r="F448" s="802"/>
      <c r="G448" s="802"/>
      <c r="H448" s="1019">
        <v>0</v>
      </c>
      <c r="I448" s="1019">
        <v>0</v>
      </c>
      <c r="J448" s="1019">
        <v>0</v>
      </c>
      <c r="K448" s="991">
        <f t="shared" si="12"/>
        <v>0</v>
      </c>
      <c r="L448" s="408"/>
    </row>
    <row r="449" spans="1:12" hidden="1">
      <c r="A449" s="960" t="s">
        <v>1277</v>
      </c>
      <c r="B449" s="801"/>
      <c r="C449" s="423"/>
      <c r="D449" s="423"/>
      <c r="E449" s="802"/>
      <c r="F449" s="802"/>
      <c r="G449" s="802"/>
      <c r="H449" s="1019">
        <v>0</v>
      </c>
      <c r="I449" s="1019">
        <v>0</v>
      </c>
      <c r="J449" s="1019">
        <v>0</v>
      </c>
      <c r="K449" s="991">
        <f t="shared" si="12"/>
        <v>0</v>
      </c>
    </row>
    <row r="450" spans="1:12" hidden="1">
      <c r="A450" s="960" t="s">
        <v>1277</v>
      </c>
      <c r="B450" s="801"/>
      <c r="C450" s="423"/>
      <c r="D450" s="423"/>
      <c r="E450" s="802"/>
      <c r="F450" s="802"/>
      <c r="G450" s="802"/>
      <c r="H450" s="1019">
        <v>0</v>
      </c>
      <c r="I450" s="1019">
        <v>0</v>
      </c>
      <c r="J450" s="1019">
        <v>0</v>
      </c>
      <c r="K450" s="991">
        <f t="shared" si="12"/>
        <v>0</v>
      </c>
    </row>
    <row r="451" spans="1:12" hidden="1">
      <c r="A451" s="960" t="s">
        <v>1277</v>
      </c>
      <c r="B451" s="801"/>
      <c r="C451" s="423"/>
      <c r="D451" s="423"/>
      <c r="E451" s="802"/>
      <c r="F451" s="802"/>
      <c r="G451" s="802"/>
      <c r="H451" s="1019">
        <v>0</v>
      </c>
      <c r="I451" s="1019">
        <v>0</v>
      </c>
      <c r="J451" s="1019">
        <v>0</v>
      </c>
      <c r="K451" s="991">
        <f t="shared" si="12"/>
        <v>0</v>
      </c>
    </row>
    <row r="452" spans="1:12" s="3" customFormat="1" ht="13.5" hidden="1" thickBot="1">
      <c r="A452" s="960" t="s">
        <v>1277</v>
      </c>
      <c r="B452" s="444" t="s">
        <v>532</v>
      </c>
      <c r="C452" s="445"/>
      <c r="D452" s="445"/>
      <c r="E452" s="445"/>
      <c r="F452" s="445"/>
      <c r="G452" s="445"/>
      <c r="H452" s="551"/>
      <c r="I452" s="914">
        <f>SUM(I446:I451)</f>
        <v>0</v>
      </c>
      <c r="J452" s="914">
        <f>SUM(J446:J451)</f>
        <v>0</v>
      </c>
      <c r="K452" s="914">
        <f>SUM(K446:K451)</f>
        <v>0</v>
      </c>
      <c r="L452" s="408"/>
    </row>
    <row r="453" spans="1:12" hidden="1">
      <c r="A453" s="960" t="s">
        <v>1277</v>
      </c>
      <c r="B453" s="801" t="s">
        <v>1036</v>
      </c>
      <c r="C453" s="423"/>
      <c r="D453" s="423"/>
      <c r="E453" s="802"/>
      <c r="F453" s="802"/>
      <c r="G453" s="802"/>
      <c r="H453" s="803" t="s">
        <v>541</v>
      </c>
      <c r="I453" s="804" t="s">
        <v>541</v>
      </c>
      <c r="J453" s="803" t="s">
        <v>541</v>
      </c>
      <c r="K453" s="992" t="s">
        <v>541</v>
      </c>
    </row>
    <row r="454" spans="1:12" hidden="1">
      <c r="A454" s="960" t="s">
        <v>1277</v>
      </c>
      <c r="B454" s="1022"/>
      <c r="C454" s="1021"/>
      <c r="D454" s="1021"/>
      <c r="E454" s="1024"/>
      <c r="F454" s="1024"/>
      <c r="G454" s="1024"/>
      <c r="H454" s="1025">
        <v>0</v>
      </c>
      <c r="I454" s="1025">
        <v>0</v>
      </c>
      <c r="J454" s="1025">
        <v>0</v>
      </c>
      <c r="K454" s="991">
        <f t="shared" si="12"/>
        <v>0</v>
      </c>
    </row>
    <row r="455" spans="1:12" hidden="1">
      <c r="A455" s="960" t="s">
        <v>1277</v>
      </c>
      <c r="B455" s="1022"/>
      <c r="C455" s="1021"/>
      <c r="D455" s="1021"/>
      <c r="E455" s="1024"/>
      <c r="F455" s="1024"/>
      <c r="G455" s="1024"/>
      <c r="H455" s="1025">
        <v>0</v>
      </c>
      <c r="I455" s="1025">
        <v>0</v>
      </c>
      <c r="J455" s="1025">
        <v>0</v>
      </c>
      <c r="K455" s="991">
        <f t="shared" si="12"/>
        <v>0</v>
      </c>
      <c r="L455" s="8"/>
    </row>
    <row r="456" spans="1:12" hidden="1">
      <c r="A456" s="960" t="s">
        <v>1277</v>
      </c>
      <c r="B456" s="1022"/>
      <c r="C456" s="1021"/>
      <c r="D456" s="1021"/>
      <c r="E456" s="1024"/>
      <c r="F456" s="1024"/>
      <c r="G456" s="1024"/>
      <c r="H456" s="1025">
        <v>0</v>
      </c>
      <c r="I456" s="1025">
        <v>0</v>
      </c>
      <c r="J456" s="1025">
        <v>0</v>
      </c>
      <c r="K456" s="991">
        <f t="shared" si="12"/>
        <v>0</v>
      </c>
      <c r="L456" s="8"/>
    </row>
    <row r="457" spans="1:12" hidden="1">
      <c r="A457" s="960" t="s">
        <v>1277</v>
      </c>
      <c r="B457" s="1022"/>
      <c r="C457" s="1021"/>
      <c r="D457" s="1021"/>
      <c r="E457" s="1024"/>
      <c r="F457" s="1024"/>
      <c r="G457" s="1024"/>
      <c r="H457" s="1025">
        <v>0</v>
      </c>
      <c r="I457" s="1025">
        <v>0</v>
      </c>
      <c r="J457" s="1025">
        <v>0</v>
      </c>
      <c r="K457" s="991">
        <f t="shared" si="12"/>
        <v>0</v>
      </c>
      <c r="L457" s="8"/>
    </row>
    <row r="458" spans="1:12" hidden="1">
      <c r="A458" s="960" t="s">
        <v>1277</v>
      </c>
      <c r="B458" s="1022"/>
      <c r="C458" s="1021"/>
      <c r="D458" s="1021"/>
      <c r="E458" s="1024"/>
      <c r="F458" s="1024"/>
      <c r="G458" s="1024"/>
      <c r="H458" s="1025">
        <v>0</v>
      </c>
      <c r="I458" s="1025">
        <v>0</v>
      </c>
      <c r="J458" s="1025">
        <v>0</v>
      </c>
      <c r="K458" s="991">
        <f t="shared" si="12"/>
        <v>0</v>
      </c>
      <c r="L458" s="8"/>
    </row>
    <row r="459" spans="1:12" hidden="1">
      <c r="A459" s="960" t="s">
        <v>1277</v>
      </c>
      <c r="B459" s="1023"/>
      <c r="C459" s="1021"/>
      <c r="D459" s="1021"/>
      <c r="E459" s="1024"/>
      <c r="F459" s="1024"/>
      <c r="G459" s="1024"/>
      <c r="H459" s="1025">
        <v>0</v>
      </c>
      <c r="I459" s="1025">
        <v>0</v>
      </c>
      <c r="J459" s="1025">
        <v>0</v>
      </c>
      <c r="K459" s="991">
        <f t="shared" si="12"/>
        <v>0</v>
      </c>
      <c r="L459" s="8"/>
    </row>
    <row r="460" spans="1:12" hidden="1">
      <c r="A460" s="960" t="s">
        <v>1277</v>
      </c>
      <c r="B460" s="1022"/>
      <c r="C460" s="1021"/>
      <c r="D460" s="1021"/>
      <c r="E460" s="1021"/>
      <c r="F460" s="1021"/>
      <c r="G460" s="1021"/>
      <c r="H460" s="1025">
        <v>0</v>
      </c>
      <c r="I460" s="1025">
        <v>0</v>
      </c>
      <c r="J460" s="1025">
        <v>0</v>
      </c>
      <c r="K460" s="991">
        <f t="shared" si="12"/>
        <v>0</v>
      </c>
      <c r="L460" s="8"/>
    </row>
    <row r="461" spans="1:12" ht="13.5" hidden="1" thickBot="1">
      <c r="A461" s="960" t="s">
        <v>1277</v>
      </c>
      <c r="B461" s="444" t="s">
        <v>382</v>
      </c>
      <c r="C461" s="445"/>
      <c r="D461" s="445"/>
      <c r="E461" s="445"/>
      <c r="F461" s="445"/>
      <c r="G461" s="445"/>
      <c r="H461" s="551"/>
      <c r="I461" s="914">
        <f>SUM(I454:I460)</f>
        <v>0</v>
      </c>
      <c r="J461" s="914">
        <f>SUM(J454:J460)</f>
        <v>0</v>
      </c>
      <c r="K461" s="914">
        <f>SUM(K454:K460)</f>
        <v>0</v>
      </c>
      <c r="L461" s="8"/>
    </row>
    <row r="462" spans="1:12" ht="13.5" hidden="1" thickBot="1">
      <c r="A462" s="960" t="s">
        <v>1277</v>
      </c>
      <c r="B462" s="529" t="s">
        <v>294</v>
      </c>
      <c r="C462" s="446"/>
      <c r="D462" s="446"/>
      <c r="E462" s="446"/>
      <c r="F462" s="446"/>
      <c r="G462" s="446"/>
      <c r="H462" s="446"/>
      <c r="I462" s="914">
        <f>I452+I461</f>
        <v>0</v>
      </c>
      <c r="J462" s="914">
        <f>J452+J461</f>
        <v>0</v>
      </c>
      <c r="K462" s="914">
        <f>K452+K461</f>
        <v>0</v>
      </c>
      <c r="L462" s="8"/>
    </row>
    <row r="463" spans="1:12" hidden="1">
      <c r="A463" s="960" t="s">
        <v>1277</v>
      </c>
      <c r="B463" s="1162" t="s">
        <v>1467</v>
      </c>
      <c r="C463" s="440"/>
      <c r="D463" s="440"/>
      <c r="E463" s="440"/>
      <c r="F463" s="440"/>
      <c r="G463" s="440"/>
      <c r="H463" s="460"/>
      <c r="I463" s="440"/>
      <c r="J463" s="440"/>
      <c r="K463" s="440"/>
      <c r="L463" s="8"/>
    </row>
    <row r="464" spans="1:12" hidden="1">
      <c r="A464" s="960" t="s">
        <v>1277</v>
      </c>
      <c r="B464" s="782" t="s">
        <v>463</v>
      </c>
      <c r="C464" s="423"/>
      <c r="D464" s="423"/>
      <c r="E464" s="423"/>
      <c r="F464" s="423"/>
      <c r="G464" s="423"/>
      <c r="H464" s="423"/>
      <c r="L464" s="8"/>
    </row>
    <row r="465" spans="1:12" hidden="1">
      <c r="A465" s="960" t="s">
        <v>1277</v>
      </c>
      <c r="B465" s="782" t="s">
        <v>383</v>
      </c>
      <c r="C465" s="423"/>
      <c r="D465" s="423"/>
      <c r="E465" s="423"/>
      <c r="F465" s="423"/>
      <c r="G465" s="423"/>
      <c r="H465" s="423"/>
      <c r="L465" s="8"/>
    </row>
    <row r="466" spans="1:12" hidden="1">
      <c r="A466" s="960" t="s">
        <v>1277</v>
      </c>
      <c r="B466" s="782" t="s">
        <v>598</v>
      </c>
      <c r="C466" s="423"/>
      <c r="D466" s="423"/>
      <c r="E466" s="423"/>
      <c r="F466" s="423"/>
      <c r="G466" s="423"/>
      <c r="H466" s="423"/>
      <c r="L466" s="8"/>
    </row>
    <row r="467" spans="1:12" hidden="1">
      <c r="A467" s="960" t="s">
        <v>1277</v>
      </c>
      <c r="B467" s="523" t="s">
        <v>822</v>
      </c>
      <c r="C467" s="423"/>
      <c r="D467" s="423"/>
      <c r="E467" s="423"/>
      <c r="H467" s="423"/>
      <c r="L467" s="8"/>
    </row>
    <row r="468" spans="1:12" hidden="1">
      <c r="A468" s="960" t="s">
        <v>1277</v>
      </c>
      <c r="B468" s="1026"/>
      <c r="C468" s="460"/>
      <c r="D468" s="460"/>
      <c r="E468" s="460"/>
      <c r="F468" s="460"/>
      <c r="G468" s="423"/>
      <c r="H468" s="423"/>
      <c r="L468" s="8"/>
    </row>
    <row r="469" spans="1:12" hidden="1">
      <c r="A469" s="960" t="s">
        <v>1277</v>
      </c>
      <c r="B469" s="459"/>
      <c r="C469" s="423"/>
      <c r="D469" s="423"/>
      <c r="E469" s="423"/>
      <c r="F469" s="423"/>
      <c r="G469" s="423"/>
      <c r="H469" s="423"/>
      <c r="L469" s="8"/>
    </row>
    <row r="470" spans="1:12" hidden="1">
      <c r="A470" s="960" t="s">
        <v>1277</v>
      </c>
      <c r="B470" s="553" t="s">
        <v>979</v>
      </c>
      <c r="C470" s="554"/>
      <c r="D470" s="554"/>
      <c r="E470" s="468"/>
      <c r="F470" s="468"/>
      <c r="G470" s="468"/>
      <c r="H470" s="468"/>
      <c r="I470" s="798"/>
      <c r="J470" s="506"/>
      <c r="K470" s="556"/>
      <c r="L470" s="8"/>
    </row>
    <row r="471" spans="1:12" hidden="1">
      <c r="A471" s="960" t="s">
        <v>1277</v>
      </c>
      <c r="B471" s="438" t="str">
        <f>"Beboere i øvrige plasser som bydelen kjøper  -  pr 31.12.    1)"</f>
        <v>Beboere i øvrige plasser som bydelen kjøper  -  pr 31.12.    1)</v>
      </c>
      <c r="C471" s="494"/>
      <c r="D471" s="494"/>
      <c r="E471" s="423"/>
      <c r="F471" s="423"/>
      <c r="G471" s="423"/>
      <c r="H471" s="799"/>
      <c r="J471" s="508" t="s">
        <v>384</v>
      </c>
      <c r="K471" s="621" t="s">
        <v>785</v>
      </c>
      <c r="L471" s="8"/>
    </row>
    <row r="472" spans="1:12" ht="13.5" hidden="1" thickBot="1">
      <c r="A472" s="960" t="s">
        <v>1277</v>
      </c>
      <c r="B472" s="805"/>
      <c r="C472" s="494"/>
      <c r="D472" s="494"/>
      <c r="E472" s="423"/>
      <c r="F472" s="423"/>
      <c r="G472" s="423"/>
      <c r="H472" s="423"/>
      <c r="J472" s="508" t="s">
        <v>962</v>
      </c>
      <c r="K472" s="761" t="s">
        <v>487</v>
      </c>
      <c r="L472" s="8"/>
    </row>
    <row r="473" spans="1:12" hidden="1">
      <c r="A473" s="960" t="s">
        <v>1277</v>
      </c>
      <c r="B473" s="806" t="s">
        <v>609</v>
      </c>
      <c r="C473" s="468"/>
      <c r="D473" s="468"/>
      <c r="E473" s="468"/>
      <c r="F473" s="807" t="s">
        <v>541</v>
      </c>
      <c r="G473" s="807" t="s">
        <v>541</v>
      </c>
      <c r="H473" s="807" t="s">
        <v>541</v>
      </c>
      <c r="I473" s="807" t="s">
        <v>541</v>
      </c>
      <c r="J473" s="792" t="s">
        <v>541</v>
      </c>
      <c r="K473" s="792" t="s">
        <v>541</v>
      </c>
    </row>
    <row r="474" spans="1:12" hidden="1">
      <c r="A474" s="960" t="s">
        <v>1277</v>
      </c>
      <c r="B474" s="1030"/>
      <c r="C474" s="1029"/>
      <c r="D474" s="1029"/>
      <c r="E474" s="1029"/>
      <c r="F474" s="1029"/>
      <c r="G474" s="1029"/>
      <c r="H474" s="1029"/>
      <c r="I474" s="1034"/>
      <c r="J474" s="1035">
        <v>0</v>
      </c>
      <c r="K474" s="1035">
        <v>0</v>
      </c>
    </row>
    <row r="475" spans="1:12" hidden="1">
      <c r="A475" s="960" t="s">
        <v>1277</v>
      </c>
      <c r="B475" s="1030"/>
      <c r="C475" s="1029"/>
      <c r="D475" s="1029"/>
      <c r="E475" s="1029"/>
      <c r="F475" s="1029"/>
      <c r="G475" s="1029"/>
      <c r="H475" s="1029"/>
      <c r="I475" s="1034"/>
      <c r="J475" s="1035">
        <v>0</v>
      </c>
      <c r="K475" s="1035">
        <v>0</v>
      </c>
    </row>
    <row r="476" spans="1:12" hidden="1">
      <c r="A476" s="960" t="s">
        <v>1277</v>
      </c>
      <c r="B476" s="1030"/>
      <c r="C476" s="1029"/>
      <c r="D476" s="1029"/>
      <c r="E476" s="1029"/>
      <c r="F476" s="1029"/>
      <c r="G476" s="1029"/>
      <c r="H476" s="1029"/>
      <c r="I476" s="1034"/>
      <c r="J476" s="1035">
        <v>0</v>
      </c>
      <c r="K476" s="1035">
        <v>0</v>
      </c>
    </row>
    <row r="477" spans="1:12" hidden="1">
      <c r="A477" s="960" t="s">
        <v>1277</v>
      </c>
      <c r="B477" s="1030"/>
      <c r="C477" s="1029"/>
      <c r="D477" s="1029"/>
      <c r="E477" s="1029"/>
      <c r="F477" s="1029"/>
      <c r="G477" s="1029"/>
      <c r="H477" s="1029"/>
      <c r="I477" s="1034"/>
      <c r="J477" s="1035">
        <v>0</v>
      </c>
      <c r="K477" s="1035">
        <v>0</v>
      </c>
    </row>
    <row r="478" spans="1:12" hidden="1">
      <c r="A478" s="960" t="s">
        <v>1277</v>
      </c>
      <c r="B478" s="1030"/>
      <c r="C478" s="1029"/>
      <c r="D478" s="1029"/>
      <c r="E478" s="1029"/>
      <c r="F478" s="1029" t="s">
        <v>152</v>
      </c>
      <c r="G478" s="1029"/>
      <c r="H478" s="1029"/>
      <c r="I478" s="1034"/>
      <c r="J478" s="1035">
        <v>0</v>
      </c>
      <c r="K478" s="1035">
        <v>0</v>
      </c>
    </row>
    <row r="479" spans="1:12" hidden="1">
      <c r="A479" s="960" t="s">
        <v>1277</v>
      </c>
      <c r="B479" s="1030"/>
      <c r="C479" s="1029"/>
      <c r="D479" s="1029"/>
      <c r="E479" s="1029"/>
      <c r="F479" s="1029"/>
      <c r="G479" s="1029"/>
      <c r="H479" s="1029"/>
      <c r="I479" s="1034"/>
      <c r="J479" s="1035">
        <v>0</v>
      </c>
      <c r="K479" s="1035">
        <v>0</v>
      </c>
    </row>
    <row r="480" spans="1:12" hidden="1">
      <c r="A480" s="960" t="s">
        <v>1277</v>
      </c>
      <c r="B480" s="1030"/>
      <c r="C480" s="1029"/>
      <c r="D480" s="1029"/>
      <c r="E480" s="1029"/>
      <c r="F480" s="1029"/>
      <c r="G480" s="1029"/>
      <c r="H480" s="1029"/>
      <c r="I480" s="1034"/>
      <c r="J480" s="1035">
        <v>0</v>
      </c>
      <c r="K480" s="1035">
        <v>0</v>
      </c>
    </row>
    <row r="481" spans="1:12" hidden="1">
      <c r="A481" s="960" t="s">
        <v>1277</v>
      </c>
      <c r="B481" s="1030"/>
      <c r="C481" s="1029"/>
      <c r="D481" s="1029"/>
      <c r="E481" s="1029"/>
      <c r="F481" s="1029"/>
      <c r="G481" s="1029"/>
      <c r="H481" s="1029"/>
      <c r="I481" s="1034"/>
      <c r="J481" s="1035">
        <v>0</v>
      </c>
      <c r="K481" s="1035">
        <v>0</v>
      </c>
    </row>
    <row r="482" spans="1:12" hidden="1">
      <c r="A482" s="960" t="s">
        <v>1277</v>
      </c>
      <c r="B482" s="1030"/>
      <c r="C482" s="1029"/>
      <c r="D482" s="1029"/>
      <c r="E482" s="1029"/>
      <c r="F482" s="1029"/>
      <c r="G482" s="1029"/>
      <c r="H482" s="1029"/>
      <c r="I482" s="1034"/>
      <c r="J482" s="1035">
        <v>0</v>
      </c>
      <c r="K482" s="1035">
        <v>0</v>
      </c>
      <c r="L482" s="1027"/>
    </row>
    <row r="483" spans="1:12" hidden="1">
      <c r="A483" s="960" t="s">
        <v>1277</v>
      </c>
      <c r="B483" s="1030"/>
      <c r="C483" s="1029"/>
      <c r="D483" s="1029"/>
      <c r="E483" s="1029"/>
      <c r="F483" s="1029"/>
      <c r="G483" s="1029"/>
      <c r="H483" s="1029"/>
      <c r="I483" s="1034"/>
      <c r="J483" s="1035">
        <v>0</v>
      </c>
      <c r="K483" s="1035">
        <v>0</v>
      </c>
      <c r="L483" s="1027"/>
    </row>
    <row r="484" spans="1:12" hidden="1">
      <c r="A484" s="960" t="s">
        <v>1277</v>
      </c>
      <c r="B484" s="1030"/>
      <c r="C484" s="1029"/>
      <c r="D484" s="1029"/>
      <c r="E484" s="1029"/>
      <c r="F484" s="1029"/>
      <c r="G484" s="1029"/>
      <c r="H484" s="1029"/>
      <c r="I484" s="1034"/>
      <c r="J484" s="1035">
        <v>0</v>
      </c>
      <c r="K484" s="1035">
        <v>0</v>
      </c>
      <c r="L484" s="1027"/>
    </row>
    <row r="485" spans="1:12" ht="13.5" hidden="1" thickBot="1">
      <c r="A485" s="960" t="s">
        <v>1277</v>
      </c>
      <c r="B485" s="1033"/>
      <c r="C485" s="1031"/>
      <c r="D485" s="1031"/>
      <c r="E485" s="1031"/>
      <c r="F485" s="1031"/>
      <c r="G485" s="1031"/>
      <c r="H485" s="1031"/>
      <c r="I485" s="1031"/>
      <c r="J485" s="1036">
        <v>0</v>
      </c>
      <c r="K485" s="1036">
        <v>0</v>
      </c>
      <c r="L485" s="1027"/>
    </row>
    <row r="486" spans="1:12" ht="13.5" hidden="1" thickBot="1">
      <c r="A486" s="960" t="s">
        <v>1277</v>
      </c>
      <c r="B486" s="529" t="s">
        <v>963</v>
      </c>
      <c r="C486" s="446"/>
      <c r="D486" s="446"/>
      <c r="E486" s="446"/>
      <c r="F486" s="446"/>
      <c r="G486" s="446"/>
      <c r="H486" s="446"/>
      <c r="I486" s="446"/>
      <c r="J486" s="552"/>
      <c r="K486" s="918">
        <f>SUM(K474:K485)</f>
        <v>0</v>
      </c>
      <c r="L486" s="1027"/>
    </row>
    <row r="487" spans="1:12" hidden="1">
      <c r="A487" s="960" t="s">
        <v>1277</v>
      </c>
      <c r="B487" s="1162" t="s">
        <v>1467</v>
      </c>
      <c r="C487" s="423"/>
      <c r="D487" s="423"/>
      <c r="E487" s="423"/>
      <c r="F487" s="423"/>
      <c r="G487" s="423"/>
      <c r="H487" s="423"/>
      <c r="L487" s="1027"/>
    </row>
    <row r="488" spans="1:12" hidden="1">
      <c r="A488" s="960" t="s">
        <v>1277</v>
      </c>
      <c r="B488" s="782" t="s">
        <v>488</v>
      </c>
      <c r="C488" s="423"/>
      <c r="D488" s="423"/>
      <c r="E488" s="423"/>
      <c r="F488" s="423"/>
      <c r="G488" s="423"/>
      <c r="H488" s="423"/>
      <c r="L488" s="1028"/>
    </row>
    <row r="489" spans="1:12" hidden="1">
      <c r="A489" s="960" t="s">
        <v>1277</v>
      </c>
      <c r="B489" s="459" t="s">
        <v>860</v>
      </c>
      <c r="C489" s="440"/>
      <c r="D489" s="440"/>
      <c r="E489" s="440"/>
      <c r="F489" s="440"/>
      <c r="G489" s="440"/>
      <c r="H489" s="460"/>
      <c r="I489" s="440"/>
      <c r="J489" s="440"/>
      <c r="K489" s="440"/>
      <c r="L489" s="1028"/>
    </row>
    <row r="490" spans="1:12" hidden="1">
      <c r="A490" s="960" t="s">
        <v>1277</v>
      </c>
      <c r="B490" s="808" t="s">
        <v>822</v>
      </c>
      <c r="C490" s="423"/>
      <c r="D490" s="423"/>
      <c r="E490" s="423"/>
      <c r="F490" s="423"/>
      <c r="G490" s="423"/>
      <c r="H490" s="423"/>
      <c r="J490" s="809"/>
      <c r="L490" s="1028"/>
    </row>
    <row r="491" spans="1:12" hidden="1">
      <c r="A491" s="960" t="s">
        <v>1277</v>
      </c>
      <c r="B491" s="1039"/>
      <c r="C491" s="460"/>
      <c r="D491" s="460"/>
      <c r="E491" s="460"/>
      <c r="F491" s="460"/>
      <c r="G491" s="423"/>
      <c r="H491" s="423"/>
      <c r="L491" s="1028"/>
    </row>
    <row r="492" spans="1:12" hidden="1">
      <c r="A492" s="960" t="s">
        <v>1277</v>
      </c>
      <c r="B492" s="782"/>
      <c r="C492" s="423"/>
      <c r="D492" s="423"/>
      <c r="E492" s="423"/>
      <c r="F492" s="423"/>
      <c r="G492" s="423"/>
      <c r="H492" s="423"/>
      <c r="L492" s="1028"/>
    </row>
    <row r="493" spans="1:12" hidden="1">
      <c r="A493" s="960" t="s">
        <v>1277</v>
      </c>
      <c r="B493" s="423"/>
      <c r="C493" s="423"/>
      <c r="D493" s="423"/>
      <c r="E493" s="423"/>
      <c r="F493" s="423"/>
      <c r="G493" s="423"/>
      <c r="H493" s="423"/>
      <c r="I493" s="408" t="s">
        <v>152</v>
      </c>
      <c r="L493" s="440"/>
    </row>
    <row r="494" spans="1:12" hidden="1">
      <c r="A494" s="960" t="s">
        <v>1277</v>
      </c>
      <c r="B494" s="494"/>
      <c r="C494" s="423"/>
      <c r="D494" s="423"/>
      <c r="E494" s="423"/>
    </row>
    <row r="495" spans="1:12" hidden="1">
      <c r="A495" s="960" t="s">
        <v>1277</v>
      </c>
      <c r="B495" s="423"/>
      <c r="C495" s="423"/>
      <c r="D495" s="423"/>
      <c r="E495" s="423"/>
      <c r="F495" s="423"/>
      <c r="G495" s="423"/>
      <c r="H495" s="423"/>
      <c r="I495" s="423"/>
      <c r="J495" s="423"/>
      <c r="K495" s="423"/>
    </row>
    <row r="496" spans="1:12" ht="13.5" hidden="1" thickBot="1">
      <c r="A496" s="960" t="s">
        <v>1277</v>
      </c>
      <c r="B496" s="446"/>
      <c r="C496" s="423"/>
      <c r="D496" s="423"/>
      <c r="E496" s="423"/>
      <c r="F496" s="423"/>
      <c r="G496" s="423"/>
      <c r="H496" s="423"/>
      <c r="I496" s="423"/>
      <c r="J496" s="423"/>
      <c r="K496" s="423"/>
    </row>
    <row r="497" spans="1:12" hidden="1">
      <c r="A497" s="960" t="s">
        <v>1277</v>
      </c>
      <c r="B497" s="810" t="s">
        <v>616</v>
      </c>
      <c r="C497" s="554"/>
      <c r="D497" s="553"/>
      <c r="E497" s="468"/>
      <c r="F497" s="555"/>
      <c r="G497" s="1027"/>
      <c r="H497" s="1027"/>
      <c r="I497" s="1027"/>
      <c r="J497" s="1027"/>
      <c r="K497" s="1027"/>
    </row>
    <row r="498" spans="1:12" hidden="1">
      <c r="A498" s="960" t="s">
        <v>1277</v>
      </c>
      <c r="B498" s="438" t="s">
        <v>412</v>
      </c>
      <c r="C498" s="494"/>
      <c r="D498" s="438"/>
      <c r="E498" s="1029"/>
      <c r="F498" s="558"/>
      <c r="G498" s="1027"/>
      <c r="H498" s="1027"/>
      <c r="I498" s="1027"/>
      <c r="J498" s="1027"/>
      <c r="K498" s="1027"/>
    </row>
    <row r="499" spans="1:12" ht="13.5" hidden="1" thickBot="1">
      <c r="A499" s="960" t="s">
        <v>1277</v>
      </c>
      <c r="B499" s="529" t="str">
        <f>"sykehjem pr 31.12.      1)"</f>
        <v>sykehjem pr 31.12.      1)</v>
      </c>
      <c r="C499" s="449"/>
      <c r="D499" s="1303"/>
      <c r="E499" s="1303" t="s">
        <v>322</v>
      </c>
      <c r="F499" s="811"/>
      <c r="G499" s="1027"/>
      <c r="H499" s="1027"/>
      <c r="I499" s="1027"/>
      <c r="J499" s="1027"/>
      <c r="K499" s="1027"/>
    </row>
    <row r="500" spans="1:12" hidden="1">
      <c r="A500" s="960" t="s">
        <v>1277</v>
      </c>
      <c r="B500" s="553" t="s">
        <v>152</v>
      </c>
      <c r="C500" s="494"/>
      <c r="D500" s="812"/>
      <c r="E500" s="812"/>
      <c r="F500" s="813"/>
      <c r="G500" s="1027"/>
      <c r="H500" s="1027"/>
      <c r="I500" s="1027"/>
      <c r="J500" s="1027"/>
      <c r="K500" s="1027"/>
    </row>
    <row r="501" spans="1:12" hidden="1">
      <c r="A501" s="960" t="s">
        <v>1277</v>
      </c>
      <c r="B501" s="438" t="s">
        <v>323</v>
      </c>
      <c r="C501" s="494"/>
      <c r="D501" s="812" t="s">
        <v>1480</v>
      </c>
      <c r="E501" s="812" t="s">
        <v>1481</v>
      </c>
      <c r="F501" s="508" t="s">
        <v>785</v>
      </c>
      <c r="G501" s="1027"/>
      <c r="H501" s="1027"/>
      <c r="I501" s="1027"/>
      <c r="J501" s="1027"/>
      <c r="K501" s="1027"/>
    </row>
    <row r="502" spans="1:12" hidden="1">
      <c r="A502" s="960" t="s">
        <v>1277</v>
      </c>
      <c r="B502" s="438" t="s">
        <v>413</v>
      </c>
      <c r="C502" s="494"/>
      <c r="D502" s="1406" t="s">
        <v>1483</v>
      </c>
      <c r="E502" s="1406" t="s">
        <v>1482</v>
      </c>
      <c r="F502" s="508" t="s">
        <v>795</v>
      </c>
      <c r="G502" s="1027"/>
      <c r="H502" s="1027"/>
      <c r="I502" s="1027"/>
      <c r="J502" s="1027"/>
      <c r="K502" s="1027"/>
    </row>
    <row r="503" spans="1:12" ht="13.5" hidden="1" thickBot="1">
      <c r="A503" s="960" t="s">
        <v>1277</v>
      </c>
      <c r="B503" s="529" t="s">
        <v>1007</v>
      </c>
      <c r="C503" s="449"/>
      <c r="D503" s="1407"/>
      <c r="E503" s="1407"/>
      <c r="F503" s="814"/>
      <c r="G503" s="1027"/>
      <c r="H503" s="1027"/>
      <c r="I503" s="1027"/>
      <c r="J503" s="1027"/>
      <c r="K503" s="1027"/>
      <c r="L503" s="8"/>
    </row>
    <row r="504" spans="1:12" hidden="1">
      <c r="A504" s="960" t="s">
        <v>1277</v>
      </c>
      <c r="B504" s="438" t="s">
        <v>324</v>
      </c>
      <c r="C504" s="494"/>
      <c r="D504" s="508" t="s">
        <v>604</v>
      </c>
      <c r="E504" s="508" t="s">
        <v>604</v>
      </c>
      <c r="F504" s="508" t="s">
        <v>604</v>
      </c>
      <c r="G504" s="1027"/>
      <c r="H504" s="1027"/>
      <c r="I504" s="1027"/>
      <c r="J504" s="1027"/>
      <c r="K504" s="1027"/>
      <c r="L504" s="8"/>
    </row>
    <row r="505" spans="1:12" hidden="1">
      <c r="A505" s="960" t="s">
        <v>1277</v>
      </c>
      <c r="B505" s="438" t="s">
        <v>489</v>
      </c>
      <c r="C505" s="494"/>
      <c r="D505" s="508" t="s">
        <v>604</v>
      </c>
      <c r="E505" s="508" t="s">
        <v>604</v>
      </c>
      <c r="F505" s="508" t="s">
        <v>604</v>
      </c>
      <c r="G505" s="1027"/>
      <c r="H505" s="1027"/>
      <c r="I505" s="1027"/>
      <c r="J505" s="1027"/>
      <c r="K505" s="1027"/>
      <c r="L505" s="8"/>
    </row>
    <row r="506" spans="1:12" ht="42.75" hidden="1" customHeight="1">
      <c r="A506" s="960" t="s">
        <v>1277</v>
      </c>
      <c r="B506" s="1400" t="s">
        <v>1384</v>
      </c>
      <c r="C506" s="1404"/>
      <c r="D506" s="610">
        <v>0</v>
      </c>
      <c r="E506" s="610">
        <v>0</v>
      </c>
      <c r="F506" s="915">
        <f>SUBTOTAL(9,D506:E506)</f>
        <v>0</v>
      </c>
      <c r="G506" s="1027"/>
      <c r="H506" s="1027"/>
      <c r="I506" s="1027"/>
      <c r="J506" s="1027"/>
      <c r="K506" s="1027"/>
      <c r="L506" s="8"/>
    </row>
    <row r="507" spans="1:12" ht="25.5" hidden="1" customHeight="1">
      <c r="A507" s="960" t="s">
        <v>1277</v>
      </c>
      <c r="B507" s="1400" t="s">
        <v>414</v>
      </c>
      <c r="C507" s="1404"/>
      <c r="D507" s="610">
        <v>0</v>
      </c>
      <c r="E507" s="610">
        <v>0</v>
      </c>
      <c r="F507" s="915">
        <f>SUBTOTAL(9,D507:E507)</f>
        <v>0</v>
      </c>
      <c r="G507" s="1027"/>
      <c r="H507" s="1027"/>
      <c r="I507" s="1027"/>
      <c r="J507" s="1027"/>
      <c r="K507" s="1027"/>
      <c r="L507" s="8"/>
    </row>
    <row r="508" spans="1:12" hidden="1">
      <c r="A508" s="960" t="s">
        <v>1277</v>
      </c>
      <c r="B508" s="442" t="s">
        <v>1385</v>
      </c>
      <c r="C508" s="423"/>
      <c r="D508" s="610">
        <v>0</v>
      </c>
      <c r="E508" s="610">
        <v>0</v>
      </c>
      <c r="F508" s="915">
        <f>SUBTOTAL(9,F506:F507)</f>
        <v>0</v>
      </c>
      <c r="G508" s="1027"/>
      <c r="H508" s="1027"/>
      <c r="I508" s="1027"/>
      <c r="J508" s="1027"/>
      <c r="K508" s="1027"/>
      <c r="L508" s="8"/>
    </row>
    <row r="509" spans="1:12" ht="13.5" hidden="1" thickBot="1">
      <c r="A509" s="960" t="s">
        <v>1277</v>
      </c>
      <c r="B509" s="815" t="s">
        <v>490</v>
      </c>
      <c r="C509" s="816"/>
      <c r="D509" s="914">
        <f t="shared" ref="D509:E509" si="13">SUM(D506:D508)</f>
        <v>0</v>
      </c>
      <c r="E509" s="914">
        <f t="shared" si="13"/>
        <v>0</v>
      </c>
      <c r="F509" s="1038">
        <f t="shared" ref="F509" si="14">SUM(F506:F508)</f>
        <v>0</v>
      </c>
      <c r="G509" s="1027"/>
      <c r="H509" s="1027"/>
      <c r="I509" s="1027"/>
      <c r="J509" s="1027"/>
      <c r="K509" s="1027"/>
      <c r="L509" s="8"/>
    </row>
    <row r="510" spans="1:12" ht="51.75" hidden="1" thickBot="1">
      <c r="A510" s="960" t="s">
        <v>1277</v>
      </c>
      <c r="B510" s="817" t="s">
        <v>491</v>
      </c>
      <c r="C510" s="818"/>
      <c r="D510" s="581">
        <v>0</v>
      </c>
      <c r="E510" s="581">
        <v>0</v>
      </c>
      <c r="F510" s="1038">
        <f>SUBTOTAL(9,D510:E510)</f>
        <v>0</v>
      </c>
      <c r="G510" s="1027"/>
      <c r="H510" s="1027"/>
      <c r="I510" s="1027"/>
      <c r="J510" s="1027"/>
      <c r="K510" s="1027"/>
      <c r="L510" s="8"/>
    </row>
    <row r="511" spans="1:12" hidden="1">
      <c r="A511" s="960" t="s">
        <v>1277</v>
      </c>
      <c r="B511" s="1162" t="s">
        <v>1467</v>
      </c>
      <c r="C511" s="440"/>
      <c r="D511" s="440"/>
      <c r="E511" s="440"/>
      <c r="F511" s="440"/>
      <c r="G511" s="440"/>
      <c r="H511" s="460"/>
      <c r="I511" s="440"/>
      <c r="J511" s="440"/>
      <c r="K511" s="440"/>
      <c r="L511" s="8"/>
    </row>
    <row r="512" spans="1:12" hidden="1">
      <c r="A512" s="960" t="s">
        <v>1277</v>
      </c>
      <c r="B512" s="459" t="s">
        <v>717</v>
      </c>
      <c r="H512" s="423"/>
      <c r="L512" s="8"/>
    </row>
    <row r="513" spans="1:12" ht="34.5" hidden="1" customHeight="1">
      <c r="A513" s="960" t="s">
        <v>1277</v>
      </c>
      <c r="B513" s="1405" t="s">
        <v>1386</v>
      </c>
      <c r="C513" s="1405"/>
      <c r="D513" s="1405"/>
      <c r="E513" s="1405"/>
      <c r="F513" s="1405"/>
      <c r="G513" s="1405"/>
      <c r="H513" s="1405"/>
      <c r="I513" s="1405"/>
      <c r="J513" s="1405"/>
      <c r="K513" s="408" t="s">
        <v>152</v>
      </c>
      <c r="L513" s="8"/>
    </row>
    <row r="514" spans="1:12" ht="21" hidden="1" customHeight="1" thickBot="1">
      <c r="A514" s="8" t="s">
        <v>1277</v>
      </c>
      <c r="B514" s="782"/>
      <c r="H514" s="423"/>
      <c r="L514" s="440"/>
    </row>
    <row r="515" spans="1:12" ht="26.25" hidden="1" thickBot="1">
      <c r="A515" s="1105" t="s">
        <v>1277</v>
      </c>
      <c r="B515" s="1489" t="str">
        <f>" Tabell 3-2-B Saksbehandlingstider i pleie- og omsorgstjenesten - hittil i år - Institusjonstjenester        1)"</f>
        <v xml:space="preserve"> Tabell 3-2-B Saksbehandlingstider i pleie- og omsorgstjenesten - hittil i år - Institusjonstjenester        1)</v>
      </c>
      <c r="C515" s="1490"/>
      <c r="D515" s="1490"/>
      <c r="E515" s="1490"/>
      <c r="F515" s="466"/>
      <c r="G515" s="466"/>
      <c r="H515" s="466"/>
      <c r="I515" s="466"/>
      <c r="J515" s="467" t="s">
        <v>964</v>
      </c>
    </row>
    <row r="516" spans="1:12" hidden="1">
      <c r="A516" s="1105" t="s">
        <v>1277</v>
      </c>
      <c r="B516" s="524" t="s">
        <v>965</v>
      </c>
      <c r="C516" s="468"/>
      <c r="D516" s="468"/>
      <c r="E516" s="468"/>
      <c r="F516" s="468"/>
      <c r="G516" s="468"/>
      <c r="H516" s="468"/>
      <c r="I516" s="468"/>
      <c r="J516" s="1042">
        <v>0</v>
      </c>
      <c r="K516" s="1040"/>
    </row>
    <row r="517" spans="1:12" hidden="1">
      <c r="A517" s="1105" t="s">
        <v>1277</v>
      </c>
      <c r="B517" s="820" t="s">
        <v>492</v>
      </c>
      <c r="C517" s="423"/>
      <c r="D517" s="423"/>
      <c r="E517" s="423"/>
      <c r="F517" s="423"/>
      <c r="G517" s="423"/>
      <c r="H517" s="423"/>
      <c r="I517" s="423"/>
      <c r="J517" s="1043">
        <v>0</v>
      </c>
      <c r="K517" s="1040"/>
    </row>
    <row r="518" spans="1:12" hidden="1">
      <c r="A518" s="1105" t="s">
        <v>1277</v>
      </c>
      <c r="B518" s="820" t="s">
        <v>493</v>
      </c>
      <c r="C518" s="423"/>
      <c r="D518" s="423"/>
      <c r="E518" s="423"/>
      <c r="F518" s="423"/>
      <c r="G518" s="423"/>
      <c r="H518" s="423"/>
      <c r="I518" s="423"/>
      <c r="J518" s="1043">
        <v>0</v>
      </c>
      <c r="K518" s="1040"/>
    </row>
    <row r="519" spans="1:12" hidden="1">
      <c r="A519" s="1105" t="s">
        <v>1277</v>
      </c>
      <c r="B519" s="820" t="s">
        <v>1010</v>
      </c>
      <c r="C519" s="423"/>
      <c r="D519" s="423"/>
      <c r="E519" s="423"/>
      <c r="F519" s="423"/>
      <c r="G519" s="423"/>
      <c r="H519" s="423"/>
      <c r="I519" s="423"/>
      <c r="J519" s="1044">
        <v>0</v>
      </c>
      <c r="K519" s="1041"/>
    </row>
    <row r="520" spans="1:12" ht="13.5" hidden="1" thickBot="1">
      <c r="A520" s="1105" t="s">
        <v>1277</v>
      </c>
      <c r="B520" s="822" t="s">
        <v>1459</v>
      </c>
      <c r="C520" s="446"/>
      <c r="D520" s="446"/>
      <c r="E520" s="446"/>
      <c r="F520" s="446"/>
      <c r="G520" s="446"/>
      <c r="H520" s="446"/>
      <c r="I520" s="446"/>
      <c r="J520" s="1045">
        <v>0</v>
      </c>
      <c r="K520" s="1041"/>
    </row>
    <row r="521" spans="1:12" hidden="1">
      <c r="A521" s="1105" t="s">
        <v>1277</v>
      </c>
      <c r="B521" s="1162" t="s">
        <v>1467</v>
      </c>
      <c r="C521" s="423"/>
      <c r="D521" s="423"/>
      <c r="E521" s="423"/>
      <c r="F521" s="423"/>
      <c r="G521" s="423"/>
      <c r="H521" s="423"/>
      <c r="I521" s="423"/>
      <c r="J521" s="824"/>
    </row>
    <row r="522" spans="1:12" hidden="1">
      <c r="A522" s="1105" t="s">
        <v>1277</v>
      </c>
      <c r="B522" s="782" t="s">
        <v>905</v>
      </c>
      <c r="C522" s="423"/>
      <c r="D522" s="423"/>
      <c r="E522" s="423"/>
      <c r="F522" s="423"/>
      <c r="G522" s="423"/>
      <c r="H522" s="423"/>
      <c r="I522" s="423"/>
      <c r="J522" s="824"/>
    </row>
    <row r="523" spans="1:12" hidden="1">
      <c r="A523" s="1105" t="s">
        <v>1277</v>
      </c>
      <c r="B523" s="459" t="s">
        <v>705</v>
      </c>
      <c r="C523" s="423"/>
      <c r="D523" s="423"/>
      <c r="E523" s="423"/>
      <c r="F523" s="423"/>
      <c r="G523" s="423"/>
      <c r="H523" s="423"/>
      <c r="I523" s="423"/>
      <c r="J523" s="824"/>
    </row>
    <row r="524" spans="1:12" hidden="1">
      <c r="A524" s="1105" t="s">
        <v>1277</v>
      </c>
      <c r="C524" s="423"/>
      <c r="D524" s="423"/>
      <c r="E524" s="423"/>
      <c r="F524" s="423"/>
      <c r="G524" s="423"/>
      <c r="H524" s="423"/>
      <c r="I524" s="423"/>
      <c r="J524" s="824"/>
    </row>
    <row r="525" spans="1:12" hidden="1">
      <c r="A525" s="1105" t="s">
        <v>356</v>
      </c>
      <c r="B525" s="6" t="s">
        <v>152</v>
      </c>
      <c r="C525" s="182"/>
      <c r="D525" s="182"/>
      <c r="E525" s="242" t="s">
        <v>351</v>
      </c>
      <c r="F525" s="242" t="s">
        <v>351</v>
      </c>
      <c r="G525" s="18" t="s">
        <v>610</v>
      </c>
      <c r="H525" s="8"/>
      <c r="I525" s="8"/>
      <c r="J525" s="8"/>
      <c r="K525" s="8"/>
    </row>
    <row r="526" spans="1:12" ht="25.5" hidden="1">
      <c r="A526" s="1105" t="s">
        <v>356</v>
      </c>
      <c r="B526" s="5" t="s">
        <v>966</v>
      </c>
      <c r="C526" s="61"/>
      <c r="D526" s="61"/>
      <c r="E526" s="295" t="s">
        <v>1464</v>
      </c>
      <c r="F526" s="222" t="s">
        <v>817</v>
      </c>
      <c r="G526" s="268" t="s">
        <v>611</v>
      </c>
      <c r="H526" s="8"/>
      <c r="I526" s="8"/>
      <c r="J526" s="8"/>
      <c r="K526" s="8" t="s">
        <v>152</v>
      </c>
    </row>
    <row r="527" spans="1:12" ht="25.5" hidden="1">
      <c r="A527" s="1105" t="s">
        <v>356</v>
      </c>
      <c r="B527" s="5" t="s">
        <v>617</v>
      </c>
      <c r="C527" s="61"/>
      <c r="D527" s="61"/>
      <c r="E527" s="295" t="s">
        <v>480</v>
      </c>
      <c r="F527" s="222" t="s">
        <v>819</v>
      </c>
      <c r="G527" s="268" t="s">
        <v>612</v>
      </c>
      <c r="H527" s="8"/>
      <c r="I527" s="8"/>
      <c r="J527" s="8"/>
      <c r="K527" s="8"/>
    </row>
    <row r="528" spans="1:12" ht="25.5" hidden="1">
      <c r="A528" s="1105" t="s">
        <v>356</v>
      </c>
      <c r="B528" s="5" t="s">
        <v>618</v>
      </c>
      <c r="C528" s="61"/>
      <c r="D528" s="61"/>
      <c r="E528" s="295" t="s">
        <v>481</v>
      </c>
      <c r="F528" s="222" t="s">
        <v>818</v>
      </c>
      <c r="G528" s="295" t="s">
        <v>890</v>
      </c>
      <c r="H528" s="8"/>
      <c r="I528" s="8"/>
      <c r="J528" s="8"/>
      <c r="K528" s="8"/>
    </row>
    <row r="529" spans="1:12" hidden="1">
      <c r="A529" s="1105" t="s">
        <v>356</v>
      </c>
      <c r="B529" s="170"/>
      <c r="C529" s="61"/>
      <c r="D529" s="61"/>
      <c r="E529" s="222" t="s">
        <v>1033</v>
      </c>
      <c r="F529" s="222" t="s">
        <v>347</v>
      </c>
      <c r="G529" s="295" t="s">
        <v>1034</v>
      </c>
      <c r="H529" s="8"/>
      <c r="I529" s="8"/>
      <c r="J529" s="8"/>
      <c r="K529" s="8"/>
    </row>
    <row r="530" spans="1:12" s="400" customFormat="1" hidden="1">
      <c r="A530" s="1105" t="s">
        <v>356</v>
      </c>
      <c r="B530" s="374" t="s">
        <v>614</v>
      </c>
      <c r="C530" s="375"/>
      <c r="D530" s="375"/>
      <c r="E530" s="376">
        <v>0</v>
      </c>
      <c r="F530" s="376">
        <v>0</v>
      </c>
      <c r="G530" s="376">
        <v>0</v>
      </c>
      <c r="H530" s="8"/>
      <c r="I530" s="8"/>
      <c r="J530" s="8"/>
      <c r="K530" s="8"/>
      <c r="L530" s="408"/>
    </row>
    <row r="531" spans="1:12" ht="13.5" hidden="1" thickBot="1">
      <c r="A531" s="1105" t="s">
        <v>356</v>
      </c>
      <c r="B531" s="168" t="s">
        <v>615</v>
      </c>
      <c r="C531" s="173"/>
      <c r="D531" s="173"/>
      <c r="E531" s="176">
        <v>0</v>
      </c>
      <c r="F531" s="176">
        <v>0</v>
      </c>
      <c r="G531" s="386" t="s">
        <v>1085</v>
      </c>
      <c r="H531" s="8"/>
      <c r="I531" s="8"/>
      <c r="J531" s="8"/>
      <c r="K531" s="8"/>
    </row>
    <row r="532" spans="1:12" ht="13.5" hidden="1" thickBot="1">
      <c r="A532" s="1105" t="s">
        <v>356</v>
      </c>
      <c r="B532" s="171" t="s">
        <v>613</v>
      </c>
      <c r="C532" s="188"/>
      <c r="D532" s="188"/>
      <c r="E532" s="201">
        <f t="shared" ref="E532:F532" si="15">SUM(E530:E531)</f>
        <v>0</v>
      </c>
      <c r="F532" s="201">
        <f t="shared" si="15"/>
        <v>0</v>
      </c>
      <c r="G532" s="386" t="s">
        <v>1085</v>
      </c>
      <c r="H532" s="8"/>
      <c r="I532" s="8" t="s">
        <v>152</v>
      </c>
      <c r="J532" s="8"/>
      <c r="K532" s="8"/>
    </row>
    <row r="533" spans="1:12" hidden="1">
      <c r="A533" s="1105" t="s">
        <v>356</v>
      </c>
      <c r="B533" s="8"/>
      <c r="C533" s="8"/>
      <c r="D533" s="8"/>
      <c r="E533" s="200" t="s">
        <v>988</v>
      </c>
      <c r="F533" s="15" t="str">
        <f>IF(G530&lt;9999,"","Husk å angi beløp i hele 1000 kroner")</f>
        <v/>
      </c>
      <c r="G533" s="8"/>
      <c r="H533" s="8"/>
      <c r="I533" s="8"/>
      <c r="J533" s="8"/>
      <c r="K533" s="8"/>
      <c r="L533" s="8"/>
    </row>
    <row r="534" spans="1:12" hidden="1">
      <c r="A534" s="1105" t="s">
        <v>356</v>
      </c>
      <c r="B534" s="1162" t="s">
        <v>1467</v>
      </c>
      <c r="C534" s="8"/>
      <c r="D534" s="8"/>
      <c r="E534" s="200"/>
      <c r="F534" s="323"/>
      <c r="G534" s="8"/>
      <c r="H534" s="8"/>
      <c r="I534" s="8"/>
      <c r="J534" s="8"/>
      <c r="K534" s="8"/>
      <c r="L534" s="8"/>
    </row>
    <row r="535" spans="1:12" hidden="1">
      <c r="A535" s="1105" t="s">
        <v>356</v>
      </c>
      <c r="B535" s="28" t="s">
        <v>1468</v>
      </c>
      <c r="C535" s="8"/>
      <c r="D535" s="8"/>
      <c r="E535" s="8"/>
      <c r="F535" s="3"/>
      <c r="G535" s="8"/>
      <c r="H535" s="8"/>
      <c r="I535" s="8"/>
      <c r="J535" s="8"/>
      <c r="K535" s="8"/>
      <c r="L535" s="8"/>
    </row>
    <row r="536" spans="1:12" hidden="1">
      <c r="A536" s="1105" t="s">
        <v>356</v>
      </c>
      <c r="B536" s="459" t="s">
        <v>1465</v>
      </c>
      <c r="F536" s="523"/>
      <c r="L536" s="8"/>
    </row>
    <row r="537" spans="1:12" hidden="1">
      <c r="A537" s="1105" t="s">
        <v>356</v>
      </c>
      <c r="B537" s="459" t="s">
        <v>1466</v>
      </c>
      <c r="F537" s="523"/>
      <c r="L537" s="8"/>
    </row>
    <row r="538" spans="1:12" hidden="1">
      <c r="A538" s="1105" t="s">
        <v>356</v>
      </c>
      <c r="B538" s="28" t="s">
        <v>1039</v>
      </c>
      <c r="C538" s="8"/>
      <c r="D538" s="8"/>
      <c r="E538" s="8"/>
      <c r="F538" s="3"/>
      <c r="G538" s="8"/>
      <c r="H538" s="8"/>
      <c r="I538" s="8"/>
      <c r="J538" s="8"/>
      <c r="K538" s="8"/>
      <c r="L538" s="8"/>
    </row>
    <row r="539" spans="1:12" hidden="1">
      <c r="A539" s="1105" t="s">
        <v>356</v>
      </c>
      <c r="B539" s="28" t="s">
        <v>1188</v>
      </c>
      <c r="C539" s="8"/>
      <c r="D539" s="8"/>
      <c r="E539" s="8"/>
      <c r="F539" s="8"/>
      <c r="G539" s="8"/>
      <c r="H539" s="61"/>
      <c r="I539" s="8"/>
      <c r="J539" s="8"/>
      <c r="K539" s="8"/>
      <c r="L539" s="8"/>
    </row>
    <row r="540" spans="1:12" hidden="1">
      <c r="A540" s="1105" t="s">
        <v>356</v>
      </c>
      <c r="B540" s="348" t="s">
        <v>761</v>
      </c>
      <c r="C540" s="8"/>
      <c r="D540" s="8"/>
      <c r="E540" s="8"/>
      <c r="F540" s="8"/>
      <c r="G540" s="8"/>
      <c r="H540" s="61"/>
      <c r="I540" s="8"/>
      <c r="J540" s="8"/>
      <c r="K540" s="8"/>
      <c r="L540" s="8"/>
    </row>
    <row r="541" spans="1:12" hidden="1">
      <c r="A541" s="1105" t="s">
        <v>356</v>
      </c>
      <c r="B541" s="8"/>
      <c r="C541" s="8"/>
      <c r="D541" s="8"/>
      <c r="E541" s="8"/>
      <c r="F541" s="8"/>
      <c r="G541" s="8"/>
      <c r="H541" s="61"/>
      <c r="I541" s="8"/>
      <c r="J541" s="8"/>
      <c r="K541" s="8"/>
      <c r="L541" s="8"/>
    </row>
    <row r="542" spans="1:12" hidden="1">
      <c r="A542" s="1105" t="s">
        <v>356</v>
      </c>
      <c r="B542" s="28"/>
      <c r="C542" s="8"/>
      <c r="D542" s="8"/>
      <c r="E542" s="8"/>
      <c r="F542" s="8"/>
      <c r="G542" s="8"/>
      <c r="H542" s="61"/>
      <c r="I542" s="8"/>
      <c r="J542" s="8"/>
      <c r="K542" s="8"/>
      <c r="L542" s="8"/>
    </row>
    <row r="543" spans="1:12" hidden="1">
      <c r="A543" s="1105" t="s">
        <v>356</v>
      </c>
      <c r="B543" s="8"/>
      <c r="C543" s="8"/>
      <c r="D543" s="8"/>
      <c r="E543" s="8"/>
      <c r="F543" s="8"/>
      <c r="G543" s="8"/>
      <c r="H543" s="61"/>
      <c r="I543" s="8"/>
      <c r="J543" s="8"/>
      <c r="K543" s="8"/>
      <c r="L543" s="8"/>
    </row>
    <row r="544" spans="1:12" hidden="1">
      <c r="A544" s="1105" t="s">
        <v>356</v>
      </c>
      <c r="B544" s="349" t="s">
        <v>945</v>
      </c>
      <c r="C544" s="350"/>
      <c r="D544" s="351"/>
      <c r="E544" s="352"/>
      <c r="F544" s="353"/>
      <c r="G544" s="8"/>
      <c r="H544" s="8"/>
      <c r="I544" s="8"/>
      <c r="J544" s="61"/>
      <c r="K544" s="8"/>
    </row>
    <row r="545" spans="1:12" ht="39" hidden="1" thickBot="1">
      <c r="A545" s="1105" t="s">
        <v>356</v>
      </c>
      <c r="B545" s="1507" t="s">
        <v>944</v>
      </c>
      <c r="C545" s="1508"/>
      <c r="D545" s="1509"/>
      <c r="E545" s="370" t="s">
        <v>494</v>
      </c>
      <c r="F545" s="343" t="s">
        <v>495</v>
      </c>
      <c r="G545" s="8"/>
      <c r="H545" s="8"/>
      <c r="I545" s="8"/>
      <c r="J545" s="61"/>
      <c r="K545" s="8"/>
    </row>
    <row r="546" spans="1:12" hidden="1">
      <c r="A546" s="1105" t="s">
        <v>356</v>
      </c>
      <c r="B546" s="169" t="s">
        <v>31</v>
      </c>
      <c r="C546" s="346"/>
      <c r="D546" s="346"/>
      <c r="E546" s="194">
        <v>0</v>
      </c>
      <c r="F546" s="355">
        <v>0</v>
      </c>
      <c r="G546" s="8"/>
      <c r="H546" s="8"/>
      <c r="I546" s="8"/>
      <c r="J546" s="61"/>
      <c r="K546" s="8"/>
      <c r="L546" s="8"/>
    </row>
    <row r="547" spans="1:12" hidden="1">
      <c r="A547" s="172" t="s">
        <v>356</v>
      </c>
      <c r="B547" s="170" t="s">
        <v>29</v>
      </c>
      <c r="C547" s="346"/>
      <c r="D547" s="346"/>
      <c r="E547" s="194">
        <v>0</v>
      </c>
      <c r="F547" s="355">
        <v>0</v>
      </c>
      <c r="G547" s="8"/>
      <c r="H547" s="8"/>
      <c r="I547" s="8"/>
      <c r="J547" s="61"/>
      <c r="K547" s="8"/>
      <c r="L547" s="8"/>
    </row>
    <row r="548" spans="1:12" hidden="1">
      <c r="A548" s="172" t="s">
        <v>356</v>
      </c>
      <c r="B548" s="169" t="s">
        <v>919</v>
      </c>
      <c r="C548" s="346"/>
      <c r="D548" s="346"/>
      <c r="E548" s="194">
        <v>0</v>
      </c>
      <c r="F548" s="355">
        <v>0</v>
      </c>
      <c r="G548" s="8"/>
      <c r="H548" s="8"/>
      <c r="I548" s="8"/>
      <c r="J548" s="61"/>
      <c r="K548" s="8"/>
      <c r="L548" s="8"/>
    </row>
    <row r="549" spans="1:12" hidden="1">
      <c r="A549" s="172" t="s">
        <v>356</v>
      </c>
      <c r="B549" s="169" t="s">
        <v>904</v>
      </c>
      <c r="C549" s="346"/>
      <c r="D549" s="346"/>
      <c r="E549" s="194">
        <v>0</v>
      </c>
      <c r="F549" s="355">
        <v>0</v>
      </c>
      <c r="G549" s="8"/>
      <c r="H549" s="8"/>
      <c r="I549" s="8"/>
      <c r="J549" s="61"/>
      <c r="K549" s="8"/>
      <c r="L549" s="8"/>
    </row>
    <row r="550" spans="1:12" hidden="1">
      <c r="A550" s="172" t="s">
        <v>356</v>
      </c>
      <c r="B550" s="169" t="s">
        <v>1185</v>
      </c>
      <c r="C550" s="1096"/>
      <c r="D550" s="1096"/>
      <c r="E550" s="194">
        <v>0</v>
      </c>
      <c r="F550" s="355">
        <v>0</v>
      </c>
      <c r="G550" s="959"/>
      <c r="H550" s="959"/>
      <c r="I550" s="959"/>
      <c r="J550" s="61"/>
      <c r="K550" s="959"/>
      <c r="L550" s="8"/>
    </row>
    <row r="551" spans="1:12" hidden="1">
      <c r="A551" s="172" t="s">
        <v>356</v>
      </c>
      <c r="B551" s="169" t="s">
        <v>920</v>
      </c>
      <c r="C551" s="346"/>
      <c r="D551" s="346"/>
      <c r="E551" s="194">
        <v>0</v>
      </c>
      <c r="F551" s="355">
        <v>0</v>
      </c>
      <c r="G551" s="8"/>
      <c r="H551" s="8"/>
      <c r="I551" s="8"/>
      <c r="J551" s="61"/>
      <c r="K551" s="8"/>
      <c r="L551" s="8"/>
    </row>
    <row r="552" spans="1:12" hidden="1">
      <c r="A552" s="172" t="s">
        <v>356</v>
      </c>
      <c r="B552" s="356" t="s">
        <v>30</v>
      </c>
      <c r="C552" s="85"/>
      <c r="D552" s="159"/>
      <c r="E552" s="319">
        <f>E546+E547-E548-E549-E550-E551</f>
        <v>0</v>
      </c>
      <c r="F552" s="319">
        <f>F546+F547-F548-F549-F550-F551</f>
        <v>0</v>
      </c>
      <c r="G552" s="8"/>
      <c r="H552" s="8"/>
      <c r="I552" s="8"/>
      <c r="J552" s="61"/>
      <c r="K552" s="8"/>
      <c r="L552" s="160"/>
    </row>
    <row r="553" spans="1:12" ht="13.5" hidden="1" thickBot="1">
      <c r="A553" s="172" t="s">
        <v>356</v>
      </c>
      <c r="B553" s="357" t="s">
        <v>921</v>
      </c>
      <c r="C553" s="358"/>
      <c r="D553" s="359"/>
      <c r="E553" s="360" t="e">
        <f>E548/(E546+E547-E549-E550-E552)</f>
        <v>#DIV/0!</v>
      </c>
      <c r="F553" s="361" t="e">
        <f>F548/(F546+F547-F549-F550-F552)</f>
        <v>#DIV/0!</v>
      </c>
      <c r="G553" s="8"/>
      <c r="H553" s="8"/>
      <c r="I553" s="8"/>
      <c r="J553" s="61"/>
      <c r="K553" s="8"/>
      <c r="L553" s="160"/>
    </row>
    <row r="554" spans="1:12" hidden="1">
      <c r="A554" s="172" t="s">
        <v>356</v>
      </c>
      <c r="B554" s="1162" t="s">
        <v>1467</v>
      </c>
      <c r="C554" s="27"/>
      <c r="D554" s="27"/>
      <c r="E554" s="8"/>
      <c r="F554" s="8"/>
      <c r="G554" s="8"/>
      <c r="H554" s="61"/>
      <c r="I554" s="8"/>
      <c r="J554" s="8"/>
      <c r="K554" s="8"/>
      <c r="L554" s="160"/>
    </row>
    <row r="555" spans="1:12" hidden="1">
      <c r="A555" s="172" t="s">
        <v>356</v>
      </c>
      <c r="B555" s="1162"/>
      <c r="C555" s="27"/>
      <c r="D555" s="27"/>
      <c r="E555" s="1105"/>
      <c r="F555" s="1105"/>
      <c r="G555" s="1105"/>
      <c r="H555" s="1103"/>
      <c r="I555" s="1105"/>
      <c r="J555" s="1105"/>
      <c r="K555" s="1105"/>
      <c r="L555" s="160"/>
    </row>
    <row r="556" spans="1:12" hidden="1">
      <c r="A556" s="172" t="s">
        <v>356</v>
      </c>
      <c r="B556" s="1162"/>
      <c r="C556" s="27"/>
      <c r="D556" s="27"/>
      <c r="E556" s="1105"/>
      <c r="F556" s="1105"/>
      <c r="G556" s="1105"/>
      <c r="H556" s="1103"/>
      <c r="I556" s="1105"/>
      <c r="J556" s="1105"/>
      <c r="K556" s="1105"/>
      <c r="L556" s="160"/>
    </row>
    <row r="557" spans="1:12" hidden="1">
      <c r="A557" s="172" t="s">
        <v>356</v>
      </c>
      <c r="B557" s="1188" t="s">
        <v>1246</v>
      </c>
      <c r="C557" s="1189"/>
      <c r="D557" s="1190"/>
      <c r="E557" s="1190"/>
      <c r="F557" s="1190"/>
      <c r="G557" s="1105"/>
      <c r="H557" s="1103"/>
      <c r="I557" s="1105"/>
      <c r="J557" s="1105"/>
      <c r="K557" s="1105"/>
      <c r="L557" s="160"/>
    </row>
    <row r="558" spans="1:12" ht="39" hidden="1" thickBot="1">
      <c r="A558" s="172" t="s">
        <v>356</v>
      </c>
      <c r="B558" s="1492" t="s">
        <v>1239</v>
      </c>
      <c r="C558" s="1493"/>
      <c r="D558" s="1494"/>
      <c r="E558" s="1191" t="s">
        <v>1240</v>
      </c>
      <c r="F558" s="1191" t="s">
        <v>1241</v>
      </c>
      <c r="G558" s="1105"/>
      <c r="H558" s="1103"/>
      <c r="I558" s="1105"/>
      <c r="J558" s="1105"/>
      <c r="K558" s="1105"/>
      <c r="L558" s="160"/>
    </row>
    <row r="559" spans="1:12" hidden="1">
      <c r="A559" s="172" t="s">
        <v>356</v>
      </c>
      <c r="B559" s="1395" t="s">
        <v>1242</v>
      </c>
      <c r="C559" s="1396"/>
      <c r="D559" s="1397"/>
      <c r="E559" s="1193">
        <v>0</v>
      </c>
      <c r="F559" s="1197" t="s">
        <v>604</v>
      </c>
      <c r="G559" s="1105"/>
      <c r="H559" s="1103"/>
      <c r="I559" s="1105"/>
      <c r="J559" s="1105"/>
      <c r="K559" s="1105"/>
      <c r="L559" s="160"/>
    </row>
    <row r="560" spans="1:12" hidden="1">
      <c r="A560" s="172" t="s">
        <v>356</v>
      </c>
      <c r="B560" s="1398" t="s">
        <v>1243</v>
      </c>
      <c r="C560" s="1399"/>
      <c r="D560" s="27"/>
      <c r="E560" s="1193">
        <v>0</v>
      </c>
      <c r="F560" s="1197" t="s">
        <v>604</v>
      </c>
      <c r="G560" s="1105"/>
      <c r="H560" s="1103"/>
      <c r="I560" s="1105"/>
      <c r="J560" s="1105"/>
      <c r="K560" s="1105"/>
      <c r="L560" s="160"/>
    </row>
    <row r="561" spans="1:15" hidden="1">
      <c r="A561" s="172" t="s">
        <v>356</v>
      </c>
      <c r="B561" s="1398" t="s">
        <v>1244</v>
      </c>
      <c r="C561" s="1399"/>
      <c r="D561" s="1500"/>
      <c r="E561" s="1193">
        <v>0</v>
      </c>
      <c r="F561" s="1194">
        <v>0</v>
      </c>
      <c r="G561" s="1105"/>
      <c r="H561" s="1103"/>
      <c r="I561" s="1105"/>
      <c r="J561" s="1105"/>
      <c r="K561" s="1105"/>
      <c r="L561" s="160"/>
    </row>
    <row r="562" spans="1:15" hidden="1">
      <c r="A562" s="172" t="s">
        <v>356</v>
      </c>
      <c r="B562" s="1192" t="s">
        <v>904</v>
      </c>
      <c r="C562" s="27"/>
      <c r="D562" s="27"/>
      <c r="E562" s="1193">
        <v>0</v>
      </c>
      <c r="F562" s="1194" t="s">
        <v>604</v>
      </c>
      <c r="G562" s="1105"/>
      <c r="H562" s="1103"/>
      <c r="I562" s="1105"/>
      <c r="J562" s="1105"/>
      <c r="K562" s="1105"/>
      <c r="L562" s="160"/>
    </row>
    <row r="563" spans="1:15" ht="13.5" hidden="1" thickBot="1">
      <c r="A563" s="172" t="s">
        <v>356</v>
      </c>
      <c r="B563" s="1501" t="s">
        <v>1238</v>
      </c>
      <c r="C563" s="1502"/>
      <c r="D563" s="1503"/>
      <c r="E563" s="1193">
        <v>0</v>
      </c>
      <c r="F563" s="1194" t="s">
        <v>604</v>
      </c>
      <c r="G563" s="1105"/>
      <c r="H563" s="1103"/>
      <c r="I563" s="1105"/>
      <c r="J563" s="1105"/>
      <c r="K563" s="1105"/>
      <c r="L563" s="1141"/>
    </row>
    <row r="564" spans="1:15" ht="13.5" hidden="1" thickBot="1">
      <c r="A564" s="172" t="s">
        <v>356</v>
      </c>
      <c r="B564" s="1504" t="s">
        <v>30</v>
      </c>
      <c r="C564" s="1505"/>
      <c r="D564" s="1506"/>
      <c r="E564" s="1195">
        <f>(E559+E560)-E561-E562-E563</f>
        <v>0</v>
      </c>
      <c r="F564" s="1199" t="s">
        <v>604</v>
      </c>
      <c r="G564" s="1105"/>
      <c r="H564" s="1103"/>
      <c r="I564" s="1105"/>
      <c r="J564" s="1105"/>
      <c r="K564" s="1105"/>
      <c r="L564" s="1141"/>
    </row>
    <row r="565" spans="1:15" hidden="1">
      <c r="A565" s="172" t="s">
        <v>356</v>
      </c>
      <c r="B565" s="1162" t="s">
        <v>1467</v>
      </c>
      <c r="C565" s="1099"/>
      <c r="D565" s="1099"/>
      <c r="E565" s="1099"/>
      <c r="F565" s="1099"/>
      <c r="G565" s="1105"/>
      <c r="H565" s="1103"/>
      <c r="I565" s="1105"/>
      <c r="J565" s="1105"/>
      <c r="K565" s="1105"/>
      <c r="L565" s="1141"/>
    </row>
    <row r="566" spans="1:15" ht="15" hidden="1">
      <c r="A566" s="172" t="s">
        <v>356</v>
      </c>
      <c r="B566" s="1162" t="s">
        <v>1245</v>
      </c>
      <c r="C566" s="1099"/>
      <c r="D566" s="1099"/>
      <c r="E566" s="1099"/>
      <c r="F566" s="1099"/>
      <c r="G566" s="1105"/>
      <c r="H566" s="1103"/>
      <c r="I566" s="1105"/>
      <c r="J566" s="1105"/>
      <c r="K566" s="1105"/>
      <c r="L566" s="1141"/>
      <c r="O566" s="1010"/>
    </row>
    <row r="567" spans="1:15" ht="15" hidden="1">
      <c r="A567" s="172" t="s">
        <v>356</v>
      </c>
      <c r="B567" s="1105"/>
      <c r="C567" s="1099"/>
      <c r="D567" s="1099"/>
      <c r="E567" s="1099"/>
      <c r="F567" s="1099"/>
      <c r="G567" s="1105"/>
      <c r="H567" s="1103"/>
      <c r="I567" s="1105"/>
      <c r="J567" s="1105"/>
      <c r="K567" s="1105"/>
      <c r="L567" s="1141"/>
      <c r="O567" s="1068"/>
    </row>
    <row r="568" spans="1:15" ht="15" hidden="1">
      <c r="A568" s="172" t="s">
        <v>356</v>
      </c>
      <c r="B568" s="8"/>
      <c r="C568" s="8"/>
      <c r="D568" s="8"/>
      <c r="E568" s="8"/>
      <c r="F568" s="8"/>
      <c r="G568" s="8"/>
      <c r="H568" s="61"/>
      <c r="I568" s="8"/>
      <c r="J568" s="8"/>
      <c r="K568" s="8"/>
      <c r="L568" s="1141"/>
      <c r="O568" s="1068"/>
    </row>
    <row r="569" spans="1:15" ht="15" hidden="1">
      <c r="A569" s="172" t="s">
        <v>356</v>
      </c>
      <c r="B569" s="349" t="s">
        <v>947</v>
      </c>
      <c r="C569" s="350"/>
      <c r="D569" s="350"/>
      <c r="E569" s="350"/>
      <c r="F569" s="350"/>
      <c r="G569" s="350"/>
      <c r="H569" s="350"/>
      <c r="I569" s="350"/>
      <c r="J569" s="1093"/>
      <c r="K569" s="1093"/>
      <c r="L569" s="1141"/>
      <c r="O569" s="1068"/>
    </row>
    <row r="570" spans="1:15" ht="39" hidden="1" thickBot="1">
      <c r="A570" s="172" t="s">
        <v>356</v>
      </c>
      <c r="B570" s="371" t="s">
        <v>946</v>
      </c>
      <c r="C570" s="342"/>
      <c r="D570" s="342"/>
      <c r="E570" s="342"/>
      <c r="F570" s="342"/>
      <c r="G570" s="342"/>
      <c r="H570" s="342"/>
      <c r="I570" s="1080"/>
      <c r="J570" s="1094" t="s">
        <v>494</v>
      </c>
      <c r="K570" s="1094" t="s">
        <v>495</v>
      </c>
      <c r="L570" s="1141"/>
      <c r="O570" s="1068"/>
    </row>
    <row r="571" spans="1:15" ht="15" hidden="1">
      <c r="A571" s="172" t="s">
        <v>356</v>
      </c>
      <c r="B571" s="1089" t="s">
        <v>922</v>
      </c>
      <c r="C571" s="1090"/>
      <c r="D571" s="1085"/>
      <c r="E571" s="1085"/>
      <c r="F571" s="1085"/>
      <c r="G571" s="1085"/>
      <c r="H571" s="1085"/>
      <c r="I571" s="1085"/>
      <c r="J571" s="277">
        <v>0</v>
      </c>
      <c r="K571" s="277">
        <v>0</v>
      </c>
      <c r="L571" s="1141"/>
      <c r="O571" s="1068"/>
    </row>
    <row r="572" spans="1:15" ht="15" hidden="1">
      <c r="A572" s="172" t="s">
        <v>356</v>
      </c>
      <c r="B572" s="363" t="s">
        <v>923</v>
      </c>
      <c r="C572" s="345"/>
      <c r="D572" s="1081"/>
      <c r="E572" s="1081"/>
      <c r="F572" s="1081"/>
      <c r="G572" s="1081"/>
      <c r="H572" s="1081"/>
      <c r="I572" s="1081"/>
      <c r="J572" s="276">
        <v>0</v>
      </c>
      <c r="K572" s="276">
        <v>0</v>
      </c>
      <c r="L572" s="1141"/>
      <c r="O572" s="1010"/>
    </row>
    <row r="573" spans="1:15" hidden="1">
      <c r="A573" s="960" t="s">
        <v>356</v>
      </c>
      <c r="B573" s="363" t="s">
        <v>924</v>
      </c>
      <c r="C573" s="345"/>
      <c r="D573" s="1081"/>
      <c r="E573" s="1081"/>
      <c r="F573" s="1081"/>
      <c r="G573" s="1081"/>
      <c r="H573" s="1081"/>
      <c r="I573" s="1081"/>
      <c r="J573" s="276">
        <v>0</v>
      </c>
      <c r="K573" s="276">
        <v>0</v>
      </c>
      <c r="L573" s="1141"/>
    </row>
    <row r="574" spans="1:15" ht="13.5" hidden="1" thickBot="1">
      <c r="A574" s="172" t="s">
        <v>356</v>
      </c>
      <c r="B574" s="367" t="s">
        <v>925</v>
      </c>
      <c r="C574" s="368"/>
      <c r="D574" s="368"/>
      <c r="E574" s="368"/>
      <c r="F574" s="368"/>
      <c r="G574" s="368"/>
      <c r="H574" s="368"/>
      <c r="I574" s="368"/>
      <c r="J574" s="1091">
        <v>0</v>
      </c>
      <c r="K574" s="1091">
        <v>0</v>
      </c>
      <c r="L574" s="1141"/>
    </row>
    <row r="575" spans="1:15" hidden="1">
      <c r="A575" s="172" t="s">
        <v>356</v>
      </c>
      <c r="B575" s="1086" t="s">
        <v>926</v>
      </c>
      <c r="C575" s="1087"/>
      <c r="D575" s="1088"/>
      <c r="E575" s="384"/>
      <c r="F575" s="384"/>
      <c r="G575" s="384"/>
      <c r="H575" s="384"/>
      <c r="I575" s="384"/>
      <c r="J575" s="1092">
        <f>J572+J574</f>
        <v>0</v>
      </c>
      <c r="K575" s="1095">
        <f>K572+K574</f>
        <v>0</v>
      </c>
      <c r="L575" s="1141"/>
    </row>
    <row r="576" spans="1:15" hidden="1">
      <c r="A576" s="172" t="s">
        <v>356</v>
      </c>
      <c r="B576" s="1084" t="s">
        <v>927</v>
      </c>
      <c r="C576" s="1085"/>
      <c r="D576" s="1085"/>
      <c r="E576" s="1085"/>
      <c r="F576" s="1085"/>
      <c r="G576" s="1085"/>
      <c r="H576" s="1085"/>
      <c r="I576" s="1085"/>
      <c r="J576" s="277">
        <v>0</v>
      </c>
      <c r="K576" s="277">
        <v>0</v>
      </c>
      <c r="L576" s="8"/>
      <c r="N576" s="8" t="s">
        <v>152</v>
      </c>
    </row>
    <row r="577" spans="1:12" hidden="1">
      <c r="A577" s="172" t="s">
        <v>356</v>
      </c>
      <c r="B577" s="169" t="s">
        <v>1183</v>
      </c>
      <c r="C577" s="1097"/>
      <c r="D577" s="1097"/>
      <c r="E577" s="1097"/>
      <c r="F577" s="1097"/>
      <c r="G577" s="1097"/>
      <c r="H577" s="1097"/>
      <c r="I577" s="1097"/>
      <c r="J577" s="276">
        <v>0</v>
      </c>
      <c r="K577" s="276">
        <v>0</v>
      </c>
      <c r="L577" s="8"/>
    </row>
    <row r="578" spans="1:12" ht="13.5" hidden="1" thickBot="1">
      <c r="A578" s="960" t="s">
        <v>356</v>
      </c>
      <c r="B578" s="367" t="s">
        <v>928</v>
      </c>
      <c r="C578" s="368"/>
      <c r="D578" s="368"/>
      <c r="E578" s="368"/>
      <c r="F578" s="368"/>
      <c r="G578" s="368"/>
      <c r="H578" s="368"/>
      <c r="I578" s="368"/>
      <c r="J578" s="1091">
        <v>0</v>
      </c>
      <c r="K578" s="1091">
        <v>0</v>
      </c>
      <c r="L578" s="8"/>
    </row>
    <row r="579" spans="1:12" hidden="1">
      <c r="A579" s="960" t="s">
        <v>356</v>
      </c>
      <c r="B579" s="19" t="s">
        <v>1467</v>
      </c>
      <c r="C579" s="87"/>
      <c r="D579" s="87"/>
      <c r="E579" s="87"/>
      <c r="F579" s="87"/>
      <c r="G579" s="87"/>
      <c r="H579" s="87"/>
      <c r="I579" s="87"/>
      <c r="J579" s="42"/>
      <c r="K579" s="61"/>
      <c r="L579" s="8"/>
    </row>
    <row r="580" spans="1:12" hidden="1">
      <c r="A580" s="960" t="s">
        <v>356</v>
      </c>
      <c r="B580" s="26" t="s">
        <v>929</v>
      </c>
      <c r="C580" s="197"/>
      <c r="D580" s="197"/>
      <c r="E580" s="8"/>
      <c r="F580" s="8"/>
      <c r="G580" s="8"/>
      <c r="H580" s="61"/>
      <c r="I580" s="8"/>
      <c r="J580" s="8"/>
      <c r="K580" s="8"/>
      <c r="L580" s="8"/>
    </row>
    <row r="581" spans="1:12" hidden="1">
      <c r="A581" s="960" t="s">
        <v>356</v>
      </c>
      <c r="B581" s="26" t="s">
        <v>930</v>
      </c>
      <c r="C581" s="197"/>
      <c r="D581" s="197"/>
      <c r="E581" s="8"/>
      <c r="F581" s="8"/>
      <c r="G581" s="8"/>
      <c r="H581" s="61"/>
      <c r="I581" s="8"/>
      <c r="J581" s="8"/>
      <c r="K581" s="8"/>
      <c r="L581" s="8"/>
    </row>
    <row r="582" spans="1:12" hidden="1">
      <c r="A582" s="960" t="s">
        <v>356</v>
      </c>
      <c r="B582" s="26" t="s">
        <v>931</v>
      </c>
      <c r="C582" s="197"/>
      <c r="D582" s="197"/>
      <c r="E582" s="8"/>
      <c r="F582" s="8"/>
      <c r="G582" s="8"/>
      <c r="H582" s="61"/>
      <c r="I582" s="8"/>
      <c r="J582" s="8"/>
      <c r="K582" s="8"/>
      <c r="L582" s="8"/>
    </row>
    <row r="583" spans="1:12" hidden="1">
      <c r="A583" s="960" t="s">
        <v>356</v>
      </c>
      <c r="B583" s="26" t="s">
        <v>932</v>
      </c>
      <c r="C583" s="197"/>
      <c r="D583" s="197"/>
      <c r="E583" s="8"/>
      <c r="F583" s="8"/>
      <c r="G583" s="8"/>
      <c r="H583" s="61"/>
      <c r="I583" s="8"/>
      <c r="J583" s="8"/>
      <c r="K583" s="8"/>
      <c r="L583" s="8"/>
    </row>
    <row r="584" spans="1:12" hidden="1">
      <c r="A584" s="960" t="s">
        <v>356</v>
      </c>
      <c r="B584" s="26" t="s">
        <v>496</v>
      </c>
      <c r="C584" s="197"/>
      <c r="D584" s="197"/>
      <c r="E584" s="8"/>
      <c r="F584" s="8"/>
      <c r="G584" s="8"/>
      <c r="H584" s="61"/>
      <c r="I584" s="8"/>
      <c r="J584" s="8"/>
      <c r="K584" s="8"/>
      <c r="L584" s="8"/>
    </row>
    <row r="585" spans="1:12" hidden="1">
      <c r="A585" s="960" t="s">
        <v>356</v>
      </c>
      <c r="B585" s="795"/>
      <c r="C585" s="825"/>
      <c r="D585" s="825"/>
      <c r="H585" s="423"/>
      <c r="L585" s="1105"/>
    </row>
    <row r="586" spans="1:12" hidden="1">
      <c r="A586" s="960" t="s">
        <v>356</v>
      </c>
      <c r="B586" s="826" t="s">
        <v>1075</v>
      </c>
      <c r="C586" s="827"/>
      <c r="D586" s="827"/>
      <c r="E586" s="827"/>
      <c r="F586" s="827"/>
      <c r="G586" s="827"/>
      <c r="H586" s="827"/>
      <c r="I586" s="828"/>
      <c r="J586" s="829"/>
      <c r="K586" s="830"/>
      <c r="L586" s="8"/>
    </row>
    <row r="587" spans="1:12" ht="38.25" hidden="1">
      <c r="A587" s="960" t="s">
        <v>356</v>
      </c>
      <c r="B587" s="831" t="s">
        <v>1268</v>
      </c>
      <c r="C587" s="832"/>
      <c r="D587" s="832"/>
      <c r="E587" s="832"/>
      <c r="F587" s="832"/>
      <c r="G587" s="832"/>
      <c r="H587" s="832"/>
      <c r="I587" s="833"/>
      <c r="J587" s="834" t="s">
        <v>494</v>
      </c>
      <c r="K587" s="835" t="s">
        <v>495</v>
      </c>
      <c r="L587" s="8"/>
    </row>
    <row r="588" spans="1:12" hidden="1">
      <c r="A588" s="960" t="s">
        <v>356</v>
      </c>
      <c r="B588" s="836" t="s">
        <v>1077</v>
      </c>
      <c r="C588" s="837"/>
      <c r="D588" s="837"/>
      <c r="E588" s="837"/>
      <c r="F588" s="837"/>
      <c r="G588" s="837"/>
      <c r="H588" s="837"/>
      <c r="I588" s="837"/>
      <c r="J588" s="838">
        <v>0</v>
      </c>
      <c r="K588" s="839">
        <v>0</v>
      </c>
      <c r="L588" s="8"/>
    </row>
    <row r="589" spans="1:12" ht="13.5" hidden="1" thickBot="1">
      <c r="A589" s="960" t="s">
        <v>356</v>
      </c>
      <c r="B589" s="840" t="s">
        <v>1076</v>
      </c>
      <c r="C589" s="841"/>
      <c r="D589" s="841"/>
      <c r="E589" s="841"/>
      <c r="F589" s="841"/>
      <c r="G589" s="841"/>
      <c r="H589" s="841"/>
      <c r="I589" s="841"/>
      <c r="J589" s="842">
        <v>0</v>
      </c>
      <c r="K589" s="843">
        <v>0</v>
      </c>
      <c r="L589" s="8"/>
    </row>
    <row r="590" spans="1:12" hidden="1">
      <c r="A590" s="960" t="s">
        <v>356</v>
      </c>
      <c r="B590" s="19" t="s">
        <v>1467</v>
      </c>
      <c r="C590" s="403"/>
      <c r="D590" s="403"/>
      <c r="E590" s="403"/>
      <c r="F590" s="403"/>
      <c r="G590" s="403"/>
      <c r="H590" s="403"/>
      <c r="I590" s="403"/>
      <c r="J590" s="844"/>
      <c r="K590" s="402"/>
      <c r="L590" s="8"/>
    </row>
    <row r="591" spans="1:12" hidden="1">
      <c r="A591" s="172" t="s">
        <v>356</v>
      </c>
      <c r="B591" s="1103" t="s">
        <v>1269</v>
      </c>
      <c r="C591" s="403"/>
      <c r="D591" s="403"/>
      <c r="E591" s="403"/>
      <c r="F591" s="403"/>
      <c r="G591" s="403"/>
      <c r="H591" s="403"/>
      <c r="I591" s="403"/>
      <c r="J591" s="844"/>
      <c r="K591" s="402"/>
      <c r="L591" s="8"/>
    </row>
    <row r="592" spans="1:12" hidden="1">
      <c r="A592" s="172" t="s">
        <v>356</v>
      </c>
      <c r="B592" s="267"/>
      <c r="C592" s="197"/>
      <c r="D592" s="197"/>
      <c r="E592" s="8"/>
      <c r="F592" s="8"/>
      <c r="G592" s="8"/>
      <c r="H592" s="61"/>
      <c r="I592" s="8"/>
      <c r="J592" s="8"/>
      <c r="K592" s="8"/>
      <c r="L592" s="8"/>
    </row>
    <row r="593" spans="1:12" hidden="1">
      <c r="A593" s="172" t="s">
        <v>356</v>
      </c>
      <c r="B593" s="349" t="s">
        <v>950</v>
      </c>
      <c r="C593" s="350"/>
      <c r="D593" s="350"/>
      <c r="E593" s="350"/>
      <c r="F593" s="350"/>
      <c r="G593" s="350"/>
      <c r="H593" s="350"/>
      <c r="I593" s="1093"/>
      <c r="J593" s="197"/>
      <c r="K593" s="8"/>
    </row>
    <row r="594" spans="1:12" hidden="1">
      <c r="A594" s="172" t="s">
        <v>356</v>
      </c>
      <c r="B594" s="362" t="s">
        <v>949</v>
      </c>
      <c r="C594" s="341"/>
      <c r="D594" s="341"/>
      <c r="E594" s="341"/>
      <c r="F594" s="341"/>
      <c r="G594" s="341"/>
      <c r="H594" s="341"/>
      <c r="I594" s="1334" t="s">
        <v>351</v>
      </c>
      <c r="J594" s="197"/>
      <c r="K594" s="8"/>
    </row>
    <row r="595" spans="1:12" hidden="1">
      <c r="A595" s="172" t="s">
        <v>356</v>
      </c>
      <c r="B595" s="340" t="s">
        <v>933</v>
      </c>
      <c r="C595" s="119"/>
      <c r="D595" s="119"/>
      <c r="E595" s="119"/>
      <c r="F595" s="119"/>
      <c r="G595" s="119"/>
      <c r="H595" s="119"/>
      <c r="I595" s="1335">
        <v>0</v>
      </c>
      <c r="J595" s="197"/>
      <c r="K595" s="8"/>
    </row>
    <row r="596" spans="1:12" hidden="1">
      <c r="A596" s="172" t="s">
        <v>356</v>
      </c>
      <c r="B596" s="169" t="s">
        <v>934</v>
      </c>
      <c r="C596" s="346"/>
      <c r="D596" s="346"/>
      <c r="E596" s="346"/>
      <c r="F596" s="346"/>
      <c r="G596" s="346"/>
      <c r="H596" s="1331"/>
      <c r="I596" s="276">
        <v>0</v>
      </c>
      <c r="J596" s="197"/>
      <c r="K596" s="8"/>
    </row>
    <row r="597" spans="1:12" hidden="1">
      <c r="A597" s="172" t="s">
        <v>356</v>
      </c>
      <c r="B597" s="169" t="s">
        <v>298</v>
      </c>
      <c r="C597" s="346"/>
      <c r="D597" s="346"/>
      <c r="E597" s="346"/>
      <c r="F597" s="346"/>
      <c r="G597" s="346"/>
      <c r="H597" s="1331"/>
      <c r="I597" s="276">
        <v>0</v>
      </c>
      <c r="J597" s="197"/>
      <c r="K597" s="8"/>
    </row>
    <row r="598" spans="1:12" hidden="1">
      <c r="A598" s="172" t="s">
        <v>356</v>
      </c>
      <c r="B598" s="169" t="s">
        <v>935</v>
      </c>
      <c r="C598" s="346"/>
      <c r="D598" s="346"/>
      <c r="E598" s="346"/>
      <c r="F598" s="346"/>
      <c r="G598" s="346"/>
      <c r="H598" s="1331"/>
      <c r="I598" s="276">
        <v>0</v>
      </c>
      <c r="J598" s="197"/>
      <c r="K598" s="8"/>
    </row>
    <row r="599" spans="1:12" hidden="1">
      <c r="A599" s="172" t="s">
        <v>356</v>
      </c>
      <c r="B599" s="169" t="s">
        <v>299</v>
      </c>
      <c r="C599" s="346"/>
      <c r="D599" s="346"/>
      <c r="E599" s="346"/>
      <c r="F599" s="346"/>
      <c r="G599" s="346"/>
      <c r="H599" s="1331"/>
      <c r="I599" s="276">
        <v>0</v>
      </c>
      <c r="J599" s="197"/>
      <c r="K599" s="8"/>
      <c r="L599" s="1027"/>
    </row>
    <row r="600" spans="1:12" hidden="1">
      <c r="A600" s="960" t="s">
        <v>356</v>
      </c>
      <c r="B600" s="1510" t="s">
        <v>939</v>
      </c>
      <c r="C600" s="1511"/>
      <c r="D600" s="1511"/>
      <c r="E600" s="1511"/>
      <c r="F600" s="1511"/>
      <c r="G600" s="1511"/>
      <c r="H600" s="1511"/>
      <c r="I600" s="276">
        <v>0</v>
      </c>
      <c r="J600" s="197"/>
      <c r="K600" s="8"/>
      <c r="L600" s="8"/>
    </row>
    <row r="601" spans="1:12" hidden="1">
      <c r="A601" s="172" t="s">
        <v>356</v>
      </c>
      <c r="B601" s="169" t="s">
        <v>940</v>
      </c>
      <c r="C601" s="346"/>
      <c r="D601" s="346"/>
      <c r="E601" s="346"/>
      <c r="F601" s="346"/>
      <c r="G601" s="346"/>
      <c r="H601" s="1331"/>
      <c r="I601" s="276">
        <v>0</v>
      </c>
      <c r="J601" s="197"/>
      <c r="K601" s="8"/>
      <c r="L601" s="8"/>
    </row>
    <row r="602" spans="1:12" hidden="1">
      <c r="A602" s="172" t="s">
        <v>356</v>
      </c>
      <c r="B602" s="169" t="s">
        <v>941</v>
      </c>
      <c r="C602" s="1331"/>
      <c r="D602" s="1331"/>
      <c r="E602" s="1331"/>
      <c r="F602" s="1331"/>
      <c r="G602" s="1331"/>
      <c r="H602" s="1331"/>
      <c r="I602" s="276">
        <v>0</v>
      </c>
      <c r="J602" s="197"/>
      <c r="K602" s="8"/>
      <c r="L602" s="8"/>
    </row>
    <row r="603" spans="1:12" ht="13.5" hidden="1" thickBot="1">
      <c r="A603" s="172" t="s">
        <v>356</v>
      </c>
      <c r="B603" s="1332" t="s">
        <v>1490</v>
      </c>
      <c r="C603" s="1106"/>
      <c r="D603" s="1333"/>
      <c r="E603" s="1106"/>
      <c r="F603" s="1106"/>
      <c r="G603" s="1106"/>
      <c r="H603" s="1106"/>
      <c r="I603" s="1336">
        <f>SUM(I596:I602)</f>
        <v>0</v>
      </c>
      <c r="J603" s="8"/>
      <c r="K603" s="8"/>
      <c r="L603" s="8"/>
    </row>
    <row r="604" spans="1:12" hidden="1">
      <c r="A604" s="172" t="s">
        <v>356</v>
      </c>
      <c r="B604" s="19" t="s">
        <v>1467</v>
      </c>
      <c r="C604" s="197"/>
      <c r="D604" s="197"/>
      <c r="E604" s="8"/>
      <c r="F604" s="8"/>
      <c r="G604" s="8"/>
      <c r="H604" s="61"/>
      <c r="I604" s="8"/>
      <c r="J604" s="8"/>
      <c r="K604" s="8"/>
      <c r="L604" s="8"/>
    </row>
    <row r="605" spans="1:12" hidden="1">
      <c r="A605" s="172" t="s">
        <v>356</v>
      </c>
      <c r="B605" s="267" t="s">
        <v>943</v>
      </c>
      <c r="C605" s="197"/>
      <c r="D605" s="197"/>
      <c r="E605" s="8"/>
      <c r="F605" s="8"/>
      <c r="G605" s="8"/>
      <c r="H605" s="61"/>
      <c r="I605" s="8"/>
      <c r="J605" s="8"/>
      <c r="K605" s="8"/>
      <c r="L605" s="8"/>
    </row>
    <row r="606" spans="1:12" hidden="1">
      <c r="A606" s="172" t="s">
        <v>356</v>
      </c>
      <c r="B606" s="28" t="s">
        <v>215</v>
      </c>
      <c r="C606" s="8"/>
      <c r="D606" s="61"/>
      <c r="E606" s="61"/>
      <c r="F606" s="61"/>
      <c r="G606" s="61"/>
      <c r="H606" s="61"/>
      <c r="I606" s="8"/>
      <c r="J606" s="61"/>
      <c r="K606" s="8"/>
      <c r="L606" s="8"/>
    </row>
    <row r="607" spans="1:12" hidden="1">
      <c r="A607" s="172" t="s">
        <v>356</v>
      </c>
      <c r="B607" s="28" t="s">
        <v>216</v>
      </c>
      <c r="C607" s="8"/>
      <c r="D607" s="61"/>
      <c r="E607" s="61"/>
      <c r="F607" s="61"/>
      <c r="G607" s="61"/>
      <c r="H607" s="61"/>
      <c r="I607" s="8"/>
      <c r="J607" s="61"/>
      <c r="K607" s="8"/>
      <c r="L607" s="8"/>
    </row>
    <row r="608" spans="1:12" hidden="1">
      <c r="A608" s="172" t="s">
        <v>356</v>
      </c>
      <c r="B608" s="28" t="s">
        <v>775</v>
      </c>
      <c r="C608" s="8"/>
      <c r="D608" s="61"/>
      <c r="E608" s="61"/>
      <c r="F608" s="61"/>
      <c r="G608" s="61"/>
      <c r="H608" s="61"/>
      <c r="I608" s="8"/>
      <c r="J608" s="61"/>
      <c r="K608" s="8"/>
      <c r="L608" s="8"/>
    </row>
    <row r="609" spans="1:12" s="1105" customFormat="1" hidden="1">
      <c r="A609" s="960" t="s">
        <v>356</v>
      </c>
      <c r="B609" s="1151" t="s">
        <v>1491</v>
      </c>
      <c r="D609" s="1103"/>
      <c r="E609" s="1103"/>
      <c r="F609" s="1103"/>
      <c r="G609" s="1103"/>
      <c r="H609" s="1103"/>
      <c r="J609" s="1103"/>
    </row>
    <row r="610" spans="1:12" hidden="1">
      <c r="A610" s="172" t="s">
        <v>356</v>
      </c>
      <c r="B610" s="8"/>
      <c r="C610" s="8"/>
      <c r="D610" s="8"/>
      <c r="E610" s="8"/>
      <c r="F610" s="8"/>
      <c r="G610" s="8"/>
      <c r="H610" s="61"/>
      <c r="I610" s="8"/>
      <c r="J610" s="8"/>
      <c r="K610" s="8"/>
      <c r="L610" s="8"/>
    </row>
    <row r="611" spans="1:12" hidden="1">
      <c r="A611" s="172" t="s">
        <v>356</v>
      </c>
      <c r="B611" s="988" t="s">
        <v>444</v>
      </c>
      <c r="C611" s="984"/>
      <c r="D611" s="984"/>
      <c r="E611" s="984"/>
      <c r="F611" s="985"/>
      <c r="G611" s="983"/>
      <c r="H611" s="989"/>
      <c r="I611" s="494"/>
      <c r="J611" s="423"/>
      <c r="K611" s="423"/>
      <c r="L611" s="8"/>
    </row>
    <row r="612" spans="1:12" hidden="1">
      <c r="A612" s="172" t="s">
        <v>356</v>
      </c>
      <c r="B612" s="1497" t="s">
        <v>1455</v>
      </c>
      <c r="C612" s="1498"/>
      <c r="D612" s="1498"/>
      <c r="E612" s="1498"/>
      <c r="F612" s="1499"/>
      <c r="G612" s="986" t="s">
        <v>583</v>
      </c>
      <c r="H612" s="788" t="s">
        <v>543</v>
      </c>
      <c r="I612" s="799"/>
      <c r="J612" s="423"/>
      <c r="K612" s="423"/>
      <c r="L612" s="8"/>
    </row>
    <row r="613" spans="1:12" hidden="1">
      <c r="A613" s="172" t="s">
        <v>356</v>
      </c>
      <c r="B613" s="1497" t="s">
        <v>706</v>
      </c>
      <c r="C613" s="1498"/>
      <c r="D613" s="1498"/>
      <c r="E613" s="1498"/>
      <c r="F613" s="1499"/>
      <c r="G613" s="986" t="s">
        <v>274</v>
      </c>
      <c r="H613" s="788" t="s">
        <v>274</v>
      </c>
      <c r="I613" s="799"/>
      <c r="J613" s="423"/>
      <c r="K613" s="423"/>
      <c r="L613" s="8"/>
    </row>
    <row r="614" spans="1:12" ht="13.5" hidden="1" thickBot="1">
      <c r="A614" s="172" t="s">
        <v>356</v>
      </c>
      <c r="B614" s="1497"/>
      <c r="C614" s="1498"/>
      <c r="D614" s="1498"/>
      <c r="E614" s="1498"/>
      <c r="F614" s="1499"/>
      <c r="G614" s="987" t="s">
        <v>1029</v>
      </c>
      <c r="H614" s="990" t="s">
        <v>1029</v>
      </c>
      <c r="I614" s="799"/>
      <c r="J614" s="423"/>
      <c r="K614" s="423"/>
      <c r="L614" s="8"/>
    </row>
    <row r="615" spans="1:12" hidden="1">
      <c r="A615" s="960" t="s">
        <v>356</v>
      </c>
      <c r="B615" s="524" t="s">
        <v>708</v>
      </c>
      <c r="C615" s="468"/>
      <c r="D615" s="468"/>
      <c r="E615" s="468"/>
      <c r="F615" s="555"/>
      <c r="G615" s="1277">
        <v>0</v>
      </c>
      <c r="H615" s="1278">
        <v>0</v>
      </c>
      <c r="I615" s="499"/>
      <c r="J615" s="423"/>
      <c r="K615" s="423"/>
      <c r="L615" s="8"/>
    </row>
    <row r="616" spans="1:12" hidden="1">
      <c r="A616" s="172" t="s">
        <v>356</v>
      </c>
      <c r="B616" s="1030" t="s">
        <v>707</v>
      </c>
      <c r="C616" s="1029"/>
      <c r="D616" s="1029"/>
      <c r="E616" s="1029"/>
      <c r="F616" s="558"/>
      <c r="G616" s="1047" t="s">
        <v>1030</v>
      </c>
      <c r="H616" s="1046">
        <v>0</v>
      </c>
      <c r="I616" s="499"/>
      <c r="J616" s="423"/>
      <c r="K616" s="423"/>
      <c r="L616" s="8"/>
    </row>
    <row r="617" spans="1:12" hidden="1">
      <c r="A617" s="172" t="s">
        <v>356</v>
      </c>
      <c r="B617" s="1030" t="s">
        <v>1458</v>
      </c>
      <c r="C617" s="1029"/>
      <c r="D617" s="1029"/>
      <c r="E617" s="1029"/>
      <c r="F617" s="558"/>
      <c r="G617" s="1050">
        <v>0</v>
      </c>
      <c r="H617" s="1046">
        <v>0</v>
      </c>
      <c r="I617" s="499"/>
      <c r="J617" s="423"/>
      <c r="K617" s="423"/>
      <c r="L617" s="8"/>
    </row>
    <row r="618" spans="1:12" ht="13.5" hidden="1" thickBot="1">
      <c r="A618" s="172" t="s">
        <v>356</v>
      </c>
      <c r="B618" s="1030" t="s">
        <v>1456</v>
      </c>
      <c r="C618" s="1029"/>
      <c r="D618" s="1029"/>
      <c r="E618" s="1029"/>
      <c r="F618" s="558"/>
      <c r="G618" s="1048" t="s">
        <v>1030</v>
      </c>
      <c r="H618" s="1046">
        <v>0</v>
      </c>
      <c r="I618" s="499"/>
      <c r="L618" s="8"/>
    </row>
    <row r="619" spans="1:12" ht="13.5" hidden="1" thickBot="1">
      <c r="A619" s="172" t="s">
        <v>356</v>
      </c>
      <c r="B619" s="1033" t="s">
        <v>1457</v>
      </c>
      <c r="C619" s="1031"/>
      <c r="D619" s="1031"/>
      <c r="E619" s="1031"/>
      <c r="F619" s="561"/>
      <c r="G619" s="1053">
        <v>0</v>
      </c>
      <c r="H619" s="1049">
        <v>0</v>
      </c>
      <c r="I619" s="499"/>
      <c r="J619" s="423"/>
      <c r="K619" s="423"/>
    </row>
    <row r="620" spans="1:12" hidden="1">
      <c r="A620" s="172" t="s">
        <v>356</v>
      </c>
      <c r="B620" s="782" t="s">
        <v>1467</v>
      </c>
      <c r="C620" s="460"/>
      <c r="D620" s="460"/>
      <c r="E620" s="460"/>
      <c r="F620" s="460"/>
      <c r="G620" s="460"/>
      <c r="H620" s="460"/>
      <c r="I620" s="423"/>
      <c r="J620" s="423"/>
      <c r="K620" s="423"/>
    </row>
    <row r="621" spans="1:12" hidden="1">
      <c r="A621" s="172" t="s">
        <v>356</v>
      </c>
      <c r="B621" s="845" t="s">
        <v>497</v>
      </c>
      <c r="C621" s="423"/>
      <c r="D621" s="423"/>
      <c r="E621" s="423"/>
      <c r="F621" s="423"/>
      <c r="G621" s="423"/>
      <c r="H621" s="423"/>
      <c r="I621" s="423"/>
      <c r="J621" s="423"/>
      <c r="K621" s="423"/>
    </row>
    <row r="622" spans="1:12" hidden="1">
      <c r="A622" s="172" t="s">
        <v>356</v>
      </c>
      <c r="B622" s="845" t="s">
        <v>1031</v>
      </c>
      <c r="C622" s="423"/>
      <c r="D622" s="423"/>
      <c r="E622" s="423"/>
      <c r="F622" s="423"/>
      <c r="G622" s="423"/>
      <c r="H622" s="423"/>
      <c r="I622" s="423"/>
      <c r="J622" s="423"/>
      <c r="K622" s="423"/>
    </row>
    <row r="623" spans="1:12" hidden="1">
      <c r="A623" s="172" t="s">
        <v>356</v>
      </c>
      <c r="B623" s="845" t="s">
        <v>709</v>
      </c>
      <c r="C623" s="423"/>
      <c r="D623" s="423"/>
      <c r="E623" s="423"/>
      <c r="F623" s="423"/>
      <c r="G623" s="423"/>
      <c r="H623" s="423"/>
      <c r="I623" s="423"/>
      <c r="J623" s="423"/>
      <c r="K623" s="423"/>
    </row>
    <row r="624" spans="1:12" hidden="1">
      <c r="A624" s="172" t="s">
        <v>356</v>
      </c>
      <c r="B624" s="845" t="s">
        <v>1379</v>
      </c>
      <c r="C624" s="423"/>
      <c r="D624" s="423"/>
      <c r="E624" s="423"/>
      <c r="F624" s="423"/>
      <c r="G624" s="423"/>
      <c r="H624" s="423"/>
      <c r="I624" s="423"/>
      <c r="J624" s="423"/>
      <c r="K624" s="423"/>
    </row>
    <row r="625" spans="1:12" hidden="1">
      <c r="A625" s="172" t="s">
        <v>356</v>
      </c>
      <c r="B625" s="845" t="s">
        <v>90</v>
      </c>
      <c r="C625" s="423"/>
      <c r="D625" s="423"/>
      <c r="E625" s="423"/>
      <c r="F625" s="423"/>
      <c r="G625" s="423"/>
      <c r="H625" s="423"/>
      <c r="I625" s="423"/>
      <c r="J625" s="423"/>
      <c r="K625" s="423"/>
    </row>
    <row r="626" spans="1:12" hidden="1">
      <c r="A626" s="172" t="s">
        <v>356</v>
      </c>
      <c r="B626" s="845" t="s">
        <v>91</v>
      </c>
      <c r="C626" s="423"/>
      <c r="D626" s="423"/>
      <c r="E626" s="423"/>
      <c r="F626" s="423"/>
      <c r="G626" s="423"/>
      <c r="H626" s="423"/>
      <c r="I626" s="423"/>
      <c r="J626" s="423"/>
      <c r="K626" s="423"/>
    </row>
    <row r="627" spans="1:12" s="959" customFormat="1" hidden="1">
      <c r="A627" s="172" t="s">
        <v>356</v>
      </c>
      <c r="B627" s="845"/>
      <c r="C627" s="423"/>
      <c r="D627" s="423"/>
      <c r="E627" s="423"/>
      <c r="F627" s="423"/>
      <c r="G627" s="423"/>
      <c r="H627" s="423"/>
      <c r="I627" s="423"/>
      <c r="J627" s="423"/>
      <c r="K627" s="423"/>
      <c r="L627" s="408"/>
    </row>
    <row r="628" spans="1:12" s="959" customFormat="1" ht="51.75" hidden="1" thickBot="1">
      <c r="A628" s="172" t="s">
        <v>356</v>
      </c>
      <c r="B628" s="988" t="s">
        <v>445</v>
      </c>
      <c r="C628" s="984"/>
      <c r="D628" s="984"/>
      <c r="E628" s="984"/>
      <c r="F628" s="985"/>
      <c r="G628" s="985" t="s">
        <v>96</v>
      </c>
      <c r="H628" s="977" t="s">
        <v>97</v>
      </c>
      <c r="I628" s="977" t="s">
        <v>98</v>
      </c>
      <c r="J628" s="977"/>
      <c r="K628" s="423"/>
      <c r="L628" s="408"/>
    </row>
    <row r="629" spans="1:12" s="959" customFormat="1" hidden="1">
      <c r="A629" s="172" t="s">
        <v>356</v>
      </c>
      <c r="B629" s="1497" t="s">
        <v>1460</v>
      </c>
      <c r="C629" s="1498"/>
      <c r="D629" s="1498"/>
      <c r="E629" s="1498"/>
      <c r="F629" s="1498"/>
      <c r="G629" s="989" t="s">
        <v>351</v>
      </c>
      <c r="H629" s="989" t="s">
        <v>351</v>
      </c>
      <c r="I629" s="989" t="s">
        <v>351</v>
      </c>
      <c r="J629" s="989"/>
      <c r="K629" s="423"/>
      <c r="L629" s="408"/>
    </row>
    <row r="630" spans="1:12" s="959" customFormat="1" ht="39" hidden="1" thickBot="1">
      <c r="A630" s="172" t="s">
        <v>356</v>
      </c>
      <c r="B630" s="1495" t="s">
        <v>99</v>
      </c>
      <c r="C630" s="1496"/>
      <c r="D630" s="1496"/>
      <c r="E630" s="1496"/>
      <c r="F630" s="1496"/>
      <c r="G630" s="990" t="s">
        <v>1461</v>
      </c>
      <c r="H630" s="990" t="s">
        <v>1462</v>
      </c>
      <c r="I630" s="990" t="s">
        <v>1463</v>
      </c>
      <c r="J630" s="990" t="s">
        <v>542</v>
      </c>
      <c r="K630" s="423"/>
      <c r="L630" s="408"/>
    </row>
    <row r="631" spans="1:12" s="959" customFormat="1" hidden="1">
      <c r="A631" s="172" t="s">
        <v>356</v>
      </c>
      <c r="B631" s="438" t="s">
        <v>453</v>
      </c>
      <c r="C631" s="494"/>
      <c r="D631" s="461"/>
      <c r="E631" s="494"/>
      <c r="F631" s="494"/>
      <c r="G631" s="1052" t="s">
        <v>604</v>
      </c>
      <c r="H631" s="1051" t="s">
        <v>604</v>
      </c>
      <c r="I631" s="1051" t="s">
        <v>604</v>
      </c>
      <c r="J631" s="980" t="s">
        <v>604</v>
      </c>
      <c r="K631" s="423"/>
      <c r="L631" s="408"/>
    </row>
    <row r="632" spans="1:12" s="959" customFormat="1" hidden="1">
      <c r="A632" s="172" t="s">
        <v>356</v>
      </c>
      <c r="B632" s="442" t="s">
        <v>1349</v>
      </c>
      <c r="C632" s="423"/>
      <c r="D632" s="423"/>
      <c r="E632" s="423"/>
      <c r="F632" s="423"/>
      <c r="G632" s="1050">
        <v>0</v>
      </c>
      <c r="H632" s="1050">
        <v>0</v>
      </c>
      <c r="I632" s="1050">
        <v>0</v>
      </c>
      <c r="J632" s="981">
        <f>SUBTOTAL(9,G632:I632)</f>
        <v>0</v>
      </c>
      <c r="K632" s="423"/>
      <c r="L632" s="408"/>
    </row>
    <row r="633" spans="1:12" s="959" customFormat="1" hidden="1">
      <c r="A633" s="960" t="s">
        <v>356</v>
      </c>
      <c r="B633" s="442" t="s">
        <v>423</v>
      </c>
      <c r="C633" s="423"/>
      <c r="D633" s="423"/>
      <c r="E633" s="423"/>
      <c r="F633" s="423"/>
      <c r="G633" s="1050">
        <v>0</v>
      </c>
      <c r="H633" s="1050">
        <v>0</v>
      </c>
      <c r="I633" s="1050">
        <v>0</v>
      </c>
      <c r="J633" s="981">
        <f t="shared" ref="J633:J646" si="16">SUBTOTAL(9,G633:I633)</f>
        <v>0</v>
      </c>
      <c r="K633" s="423"/>
      <c r="L633" s="408"/>
    </row>
    <row r="634" spans="1:12" s="959" customFormat="1" hidden="1">
      <c r="A634" s="960" t="s">
        <v>356</v>
      </c>
      <c r="B634" s="442" t="s">
        <v>429</v>
      </c>
      <c r="C634" s="423"/>
      <c r="D634" s="423"/>
      <c r="E634" s="423"/>
      <c r="F634" s="423"/>
      <c r="G634" s="1050">
        <v>0</v>
      </c>
      <c r="H634" s="1050">
        <v>0</v>
      </c>
      <c r="I634" s="1050">
        <v>0</v>
      </c>
      <c r="J634" s="981">
        <f t="shared" si="16"/>
        <v>0</v>
      </c>
      <c r="K634" s="423"/>
      <c r="L634" s="408"/>
    </row>
    <row r="635" spans="1:12" s="959" customFormat="1" hidden="1">
      <c r="A635" s="960" t="s">
        <v>356</v>
      </c>
      <c r="B635" s="438" t="s">
        <v>454</v>
      </c>
      <c r="C635" s="423"/>
      <c r="D635" s="423"/>
      <c r="E635" s="423"/>
      <c r="F635" s="423"/>
      <c r="G635" s="1050" t="s">
        <v>604</v>
      </c>
      <c r="H635" s="1050" t="s">
        <v>604</v>
      </c>
      <c r="I635" s="1050" t="s">
        <v>604</v>
      </c>
      <c r="J635" s="981" t="s">
        <v>604</v>
      </c>
      <c r="K635" s="423"/>
      <c r="L635" s="408"/>
    </row>
    <row r="636" spans="1:12" s="959" customFormat="1" hidden="1">
      <c r="A636" s="960" t="s">
        <v>356</v>
      </c>
      <c r="B636" s="442" t="s">
        <v>424</v>
      </c>
      <c r="C636" s="423"/>
      <c r="D636" s="423"/>
      <c r="E636" s="423"/>
      <c r="F636" s="423"/>
      <c r="G636" s="1050">
        <v>0</v>
      </c>
      <c r="H636" s="1050">
        <v>0</v>
      </c>
      <c r="I636" s="1050">
        <v>0</v>
      </c>
      <c r="J636" s="981">
        <f t="shared" si="16"/>
        <v>0</v>
      </c>
      <c r="K636" s="1062"/>
      <c r="L636" s="408"/>
    </row>
    <row r="637" spans="1:12" s="959" customFormat="1" hidden="1">
      <c r="A637" s="960" t="s">
        <v>356</v>
      </c>
      <c r="B637" s="442" t="s">
        <v>425</v>
      </c>
      <c r="C637" s="423"/>
      <c r="D637" s="423"/>
      <c r="E637" s="423"/>
      <c r="F637" s="423"/>
      <c r="G637" s="1050">
        <v>0</v>
      </c>
      <c r="H637" s="1050">
        <v>0</v>
      </c>
      <c r="I637" s="1050">
        <v>0</v>
      </c>
      <c r="J637" s="981">
        <f t="shared" si="16"/>
        <v>0</v>
      </c>
      <c r="K637" s="423"/>
      <c r="L637" s="408"/>
    </row>
    <row r="638" spans="1:12" s="959" customFormat="1" hidden="1">
      <c r="A638" s="960" t="s">
        <v>356</v>
      </c>
      <c r="B638" s="442" t="s">
        <v>426</v>
      </c>
      <c r="C638" s="423"/>
      <c r="D638" s="423"/>
      <c r="E638" s="423"/>
      <c r="F638" s="423"/>
      <c r="G638" s="1050">
        <v>0</v>
      </c>
      <c r="H638" s="1050">
        <v>0</v>
      </c>
      <c r="I638" s="1050">
        <v>0</v>
      </c>
      <c r="J638" s="981">
        <f t="shared" si="16"/>
        <v>0</v>
      </c>
      <c r="K638" s="423"/>
      <c r="L638" s="408"/>
    </row>
    <row r="639" spans="1:12" s="959" customFormat="1" hidden="1">
      <c r="A639" s="960" t="s">
        <v>356</v>
      </c>
      <c r="B639" s="442" t="s">
        <v>427</v>
      </c>
      <c r="C639" s="423"/>
      <c r="D639" s="423"/>
      <c r="E639" s="423"/>
      <c r="F639" s="423"/>
      <c r="G639" s="1050">
        <v>0</v>
      </c>
      <c r="H639" s="1050">
        <v>0</v>
      </c>
      <c r="I639" s="1050">
        <v>0</v>
      </c>
      <c r="J639" s="981">
        <f t="shared" si="16"/>
        <v>0</v>
      </c>
      <c r="K639" s="423"/>
      <c r="L639" s="408"/>
    </row>
    <row r="640" spans="1:12" s="959" customFormat="1" hidden="1">
      <c r="A640" s="960" t="s">
        <v>356</v>
      </c>
      <c r="B640" s="442" t="s">
        <v>428</v>
      </c>
      <c r="C640" s="423"/>
      <c r="D640" s="423"/>
      <c r="E640" s="423"/>
      <c r="F640" s="423"/>
      <c r="G640" s="1050">
        <v>0</v>
      </c>
      <c r="H640" s="1050">
        <v>0</v>
      </c>
      <c r="I640" s="1050">
        <v>0</v>
      </c>
      <c r="J640" s="981">
        <f t="shared" si="16"/>
        <v>0</v>
      </c>
      <c r="K640" s="423"/>
      <c r="L640" s="408"/>
    </row>
    <row r="641" spans="1:12" s="959" customFormat="1" hidden="1">
      <c r="A641" s="960" t="s">
        <v>356</v>
      </c>
      <c r="B641" s="442" t="s">
        <v>430</v>
      </c>
      <c r="C641" s="423"/>
      <c r="D641" s="423"/>
      <c r="E641" s="423"/>
      <c r="F641" s="423"/>
      <c r="G641" s="1050">
        <v>0</v>
      </c>
      <c r="H641" s="1050">
        <v>0</v>
      </c>
      <c r="I641" s="1050">
        <v>0</v>
      </c>
      <c r="J641" s="981">
        <f t="shared" si="16"/>
        <v>0</v>
      </c>
      <c r="K641" s="423"/>
      <c r="L641" s="408"/>
    </row>
    <row r="642" spans="1:12" s="959" customFormat="1" hidden="1">
      <c r="A642" s="960" t="s">
        <v>356</v>
      </c>
      <c r="B642" s="442" t="s">
        <v>900</v>
      </c>
      <c r="C642" s="423"/>
      <c r="D642" s="423"/>
      <c r="E642" s="423"/>
      <c r="F642" s="423"/>
      <c r="G642" s="1050">
        <v>0</v>
      </c>
      <c r="H642" s="1050">
        <v>0</v>
      </c>
      <c r="I642" s="1050">
        <v>0</v>
      </c>
      <c r="J642" s="981">
        <f t="shared" si="16"/>
        <v>0</v>
      </c>
      <c r="K642" s="423"/>
      <c r="L642" s="408"/>
    </row>
    <row r="643" spans="1:12" s="959" customFormat="1" hidden="1">
      <c r="A643" s="960" t="s">
        <v>356</v>
      </c>
      <c r="B643" s="438" t="s">
        <v>455</v>
      </c>
      <c r="C643" s="423"/>
      <c r="D643" s="423"/>
      <c r="E643" s="423"/>
      <c r="F643" s="423"/>
      <c r="G643" s="1050" t="s">
        <v>604</v>
      </c>
      <c r="H643" s="1050" t="s">
        <v>604</v>
      </c>
      <c r="I643" s="1050" t="s">
        <v>604</v>
      </c>
      <c r="J643" s="981" t="s">
        <v>604</v>
      </c>
      <c r="K643" s="423"/>
      <c r="L643" s="408"/>
    </row>
    <row r="644" spans="1:12" s="959" customFormat="1" hidden="1">
      <c r="A644" s="960" t="s">
        <v>356</v>
      </c>
      <c r="B644" s="442" t="s">
        <v>431</v>
      </c>
      <c r="C644" s="423"/>
      <c r="D644" s="423"/>
      <c r="E644" s="423"/>
      <c r="F644" s="423"/>
      <c r="G644" s="1050">
        <v>0</v>
      </c>
      <c r="H644" s="1050">
        <v>0</v>
      </c>
      <c r="I644" s="1050">
        <v>0</v>
      </c>
      <c r="J644" s="981">
        <f t="shared" si="16"/>
        <v>0</v>
      </c>
      <c r="K644" s="423"/>
      <c r="L644" s="440"/>
    </row>
    <row r="645" spans="1:12" s="959" customFormat="1" hidden="1">
      <c r="A645" s="960" t="s">
        <v>356</v>
      </c>
      <c r="B645" s="442" t="s">
        <v>432</v>
      </c>
      <c r="C645" s="423"/>
      <c r="D645" s="423"/>
      <c r="E645" s="423"/>
      <c r="F645" s="423"/>
      <c r="G645" s="1050">
        <v>0</v>
      </c>
      <c r="H645" s="1050">
        <v>0</v>
      </c>
      <c r="I645" s="1050">
        <v>0</v>
      </c>
      <c r="J645" s="981">
        <f t="shared" si="16"/>
        <v>0</v>
      </c>
      <c r="K645" s="423"/>
      <c r="L645" s="408"/>
    </row>
    <row r="646" spans="1:12" s="959" customFormat="1" ht="13.5" hidden="1" thickBot="1">
      <c r="A646" s="960" t="s">
        <v>356</v>
      </c>
      <c r="B646" s="550" t="s">
        <v>433</v>
      </c>
      <c r="C646" s="446"/>
      <c r="D646" s="446"/>
      <c r="E646" s="446"/>
      <c r="F646" s="446"/>
      <c r="G646" s="1037">
        <v>0</v>
      </c>
      <c r="H646" s="1053">
        <v>0</v>
      </c>
      <c r="I646" s="1053">
        <v>0</v>
      </c>
      <c r="J646" s="982">
        <f t="shared" si="16"/>
        <v>0</v>
      </c>
      <c r="K646" s="460"/>
      <c r="L646" s="408"/>
    </row>
    <row r="647" spans="1:12" s="959" customFormat="1" ht="13.5" hidden="1" thickBot="1">
      <c r="A647" s="960" t="s">
        <v>356</v>
      </c>
      <c r="B647" s="444" t="s">
        <v>785</v>
      </c>
      <c r="C647" s="846"/>
      <c r="D647" s="846"/>
      <c r="E647" s="846"/>
      <c r="F647" s="846"/>
      <c r="G647" s="914">
        <f>SUBTOTAL(9,G632:G646)</f>
        <v>0</v>
      </c>
      <c r="H647" s="914">
        <f>SUBTOTAL(9,H632:H646)</f>
        <v>0</v>
      </c>
      <c r="I647" s="914">
        <f>SUBTOTAL(9,I632:I646)</f>
        <v>0</v>
      </c>
      <c r="J647" s="914">
        <f>SUM(G647:I647)</f>
        <v>0</v>
      </c>
      <c r="K647" s="423"/>
      <c r="L647" s="408"/>
    </row>
    <row r="648" spans="1:12" s="959" customFormat="1" hidden="1">
      <c r="A648" s="960" t="s">
        <v>356</v>
      </c>
      <c r="B648" s="782" t="s">
        <v>1467</v>
      </c>
      <c r="C648" s="423"/>
      <c r="D648" s="423"/>
      <c r="E648" s="423"/>
      <c r="F648" s="423"/>
      <c r="G648" s="460"/>
      <c r="H648" s="460"/>
      <c r="I648" s="460"/>
      <c r="J648" s="423"/>
      <c r="K648" s="423"/>
      <c r="L648" s="408"/>
    </row>
    <row r="649" spans="1:12" s="959" customFormat="1" hidden="1">
      <c r="A649" s="960" t="s">
        <v>356</v>
      </c>
      <c r="B649" s="845" t="s">
        <v>718</v>
      </c>
      <c r="C649" s="460"/>
      <c r="D649" s="460"/>
      <c r="E649" s="460"/>
      <c r="F649" s="460"/>
      <c r="G649" s="460"/>
      <c r="H649" s="460"/>
      <c r="I649" s="408"/>
      <c r="J649" s="423"/>
      <c r="K649" s="423"/>
      <c r="L649" s="408"/>
    </row>
    <row r="650" spans="1:12" s="959" customFormat="1" hidden="1">
      <c r="A650" s="960" t="s">
        <v>356</v>
      </c>
      <c r="B650" s="845" t="s">
        <v>719</v>
      </c>
      <c r="C650" s="408"/>
      <c r="D650" s="408"/>
      <c r="E650" s="408"/>
      <c r="F650" s="408"/>
      <c r="G650" s="408"/>
      <c r="H650" s="408"/>
      <c r="I650" s="408"/>
      <c r="J650" s="423"/>
      <c r="K650" s="423"/>
      <c r="L650" s="408"/>
    </row>
    <row r="651" spans="1:12" s="959" customFormat="1" hidden="1">
      <c r="A651" s="960" t="s">
        <v>356</v>
      </c>
      <c r="B651" s="845" t="s">
        <v>434</v>
      </c>
      <c r="C651" s="408"/>
      <c r="D651" s="408"/>
      <c r="E651" s="408"/>
      <c r="F651" s="408"/>
      <c r="G651" s="408"/>
      <c r="H651" s="408"/>
      <c r="I651" s="408"/>
      <c r="J651" s="423"/>
      <c r="K651" s="423"/>
      <c r="L651" s="408"/>
    </row>
    <row r="652" spans="1:12" s="959" customFormat="1" hidden="1">
      <c r="A652" s="960" t="s">
        <v>356</v>
      </c>
      <c r="B652" s="408"/>
      <c r="C652" s="423"/>
      <c r="D652" s="423"/>
      <c r="E652" s="423"/>
      <c r="F652" s="423"/>
      <c r="G652" s="423"/>
      <c r="H652" s="423"/>
      <c r="I652" s="423"/>
      <c r="J652" s="408"/>
      <c r="K652" s="408"/>
      <c r="L652" s="408"/>
    </row>
    <row r="653" spans="1:12" s="959" customFormat="1" hidden="1">
      <c r="A653" s="960" t="s">
        <v>356</v>
      </c>
      <c r="B653" s="6" t="s">
        <v>984</v>
      </c>
      <c r="C653" s="182"/>
      <c r="D653" s="182"/>
      <c r="E653" s="178"/>
      <c r="F653" s="263" t="s">
        <v>833</v>
      </c>
      <c r="G653" s="287" t="s">
        <v>257</v>
      </c>
      <c r="H653" s="288"/>
      <c r="I653" s="225"/>
      <c r="J653" s="261"/>
      <c r="K653" s="8"/>
      <c r="L653" s="408"/>
    </row>
    <row r="654" spans="1:12" s="959" customFormat="1" hidden="1">
      <c r="A654" s="960" t="s">
        <v>356</v>
      </c>
      <c r="B654" s="5" t="s">
        <v>835</v>
      </c>
      <c r="C654" s="61"/>
      <c r="D654" s="61"/>
      <c r="E654" s="179"/>
      <c r="F654" s="203">
        <v>1000</v>
      </c>
      <c r="G654" s="270" t="s">
        <v>258</v>
      </c>
      <c r="H654" s="261"/>
      <c r="I654" s="226"/>
      <c r="J654" s="261"/>
      <c r="K654" s="8"/>
      <c r="L654" s="408"/>
    </row>
    <row r="655" spans="1:12" s="959" customFormat="1" hidden="1">
      <c r="A655" s="960" t="s">
        <v>356</v>
      </c>
      <c r="B655" s="5" t="s">
        <v>464</v>
      </c>
      <c r="C655" s="61"/>
      <c r="D655" s="61"/>
      <c r="E655" s="179"/>
      <c r="F655" s="264" t="s">
        <v>834</v>
      </c>
      <c r="G655" s="248"/>
      <c r="H655" s="264" t="s">
        <v>259</v>
      </c>
      <c r="I655" s="239"/>
      <c r="J655" s="8"/>
      <c r="K655" s="8"/>
      <c r="L655" s="408"/>
    </row>
    <row r="656" spans="1:12" s="959" customFormat="1" ht="13.5" hidden="1" thickBot="1">
      <c r="A656" s="960" t="s">
        <v>356</v>
      </c>
      <c r="B656" s="168"/>
      <c r="C656" s="173"/>
      <c r="D656" s="173"/>
      <c r="E656" s="180"/>
      <c r="F656" s="173"/>
      <c r="G656" s="168"/>
      <c r="H656" s="173"/>
      <c r="I656" s="180"/>
      <c r="J656" s="8"/>
      <c r="K656" s="8"/>
      <c r="L656" s="408"/>
    </row>
    <row r="657" spans="1:247" hidden="1">
      <c r="A657" s="960" t="s">
        <v>356</v>
      </c>
      <c r="B657" s="183" t="s">
        <v>348</v>
      </c>
      <c r="C657" s="61"/>
      <c r="D657" s="61"/>
      <c r="E657" s="179"/>
      <c r="F657" s="61">
        <v>0</v>
      </c>
      <c r="G657" s="183"/>
      <c r="H657" s="182"/>
      <c r="I657" s="178"/>
      <c r="J657" s="8"/>
      <c r="K657" s="8"/>
      <c r="M657" s="959"/>
      <c r="N657" s="959"/>
      <c r="O657" s="959"/>
      <c r="P657" s="959"/>
      <c r="Q657" s="959"/>
      <c r="R657" s="959"/>
      <c r="S657" s="959"/>
      <c r="T657" s="959"/>
      <c r="U657" s="959"/>
      <c r="V657" s="959"/>
      <c r="W657" s="959"/>
      <c r="X657" s="959"/>
      <c r="Y657" s="959"/>
      <c r="Z657" s="959"/>
      <c r="AA657" s="959"/>
      <c r="AB657" s="959"/>
      <c r="AC657" s="959"/>
      <c r="AD657" s="959"/>
      <c r="AE657" s="959"/>
      <c r="AF657" s="959"/>
      <c r="AG657" s="959"/>
      <c r="AH657" s="959"/>
      <c r="AI657" s="959"/>
      <c r="AJ657" s="959"/>
      <c r="AK657" s="959"/>
      <c r="AL657" s="959"/>
      <c r="AM657" s="959"/>
      <c r="AN657" s="959"/>
      <c r="AO657" s="959"/>
      <c r="AP657" s="959"/>
      <c r="AQ657" s="959"/>
      <c r="AR657" s="959"/>
      <c r="AS657" s="959"/>
      <c r="AT657" s="959"/>
      <c r="AU657" s="959"/>
      <c r="AV657" s="959"/>
      <c r="AW657" s="959"/>
      <c r="AX657" s="959"/>
      <c r="AY657" s="959"/>
      <c r="AZ657" s="959"/>
      <c r="BA657" s="959"/>
      <c r="BB657" s="959"/>
      <c r="BC657" s="959"/>
      <c r="BD657" s="959"/>
      <c r="BE657" s="959"/>
      <c r="BF657" s="959"/>
      <c r="BG657" s="959"/>
      <c r="BH657" s="959"/>
      <c r="BI657" s="959"/>
      <c r="BJ657" s="959"/>
      <c r="BK657" s="959"/>
      <c r="BL657" s="959"/>
      <c r="BM657" s="959"/>
      <c r="BN657" s="959"/>
      <c r="BO657" s="959"/>
      <c r="BP657" s="959"/>
      <c r="BQ657" s="959"/>
      <c r="BR657" s="959"/>
      <c r="BS657" s="959"/>
      <c r="BT657" s="959"/>
      <c r="BU657" s="959"/>
      <c r="BV657" s="959"/>
      <c r="BW657" s="959"/>
      <c r="BX657" s="959"/>
      <c r="BY657" s="959"/>
      <c r="BZ657" s="959"/>
      <c r="CA657" s="959"/>
      <c r="CB657" s="959"/>
      <c r="CC657" s="959"/>
      <c r="CD657" s="959"/>
      <c r="CE657" s="959"/>
      <c r="CF657" s="959"/>
      <c r="CG657" s="959"/>
      <c r="CH657" s="959"/>
      <c r="CI657" s="959"/>
      <c r="CJ657" s="959"/>
      <c r="CK657" s="959"/>
      <c r="CL657" s="959"/>
      <c r="CM657" s="959"/>
      <c r="CN657" s="959"/>
      <c r="CO657" s="959"/>
      <c r="CP657" s="959"/>
      <c r="CQ657" s="959"/>
      <c r="CR657" s="959"/>
      <c r="CS657" s="959"/>
      <c r="CT657" s="959"/>
      <c r="CU657" s="959"/>
      <c r="CV657" s="959"/>
      <c r="CW657" s="959"/>
      <c r="CX657" s="959"/>
      <c r="CY657" s="959"/>
      <c r="CZ657" s="959"/>
      <c r="DA657" s="959"/>
      <c r="DB657" s="959"/>
      <c r="DC657" s="959"/>
      <c r="DD657" s="959"/>
      <c r="DE657" s="959"/>
      <c r="DF657" s="959"/>
      <c r="DG657" s="959"/>
      <c r="DH657" s="959"/>
      <c r="DI657" s="959"/>
      <c r="DJ657" s="959"/>
      <c r="DK657" s="959"/>
      <c r="DL657" s="959"/>
      <c r="DM657" s="959"/>
      <c r="DN657" s="959"/>
      <c r="DO657" s="959"/>
      <c r="DP657" s="959"/>
      <c r="DQ657" s="959"/>
      <c r="DR657" s="959"/>
      <c r="DS657" s="959"/>
      <c r="DT657" s="959"/>
      <c r="DU657" s="959"/>
      <c r="DV657" s="959"/>
      <c r="DW657" s="959"/>
      <c r="DX657" s="959"/>
      <c r="DY657" s="959"/>
      <c r="DZ657" s="959"/>
      <c r="EA657" s="959"/>
      <c r="EB657" s="959"/>
      <c r="EC657" s="959"/>
      <c r="ED657" s="959"/>
      <c r="EE657" s="959"/>
      <c r="EF657" s="959"/>
      <c r="EG657" s="959"/>
      <c r="EH657" s="959"/>
      <c r="EI657" s="959"/>
      <c r="EJ657" s="959"/>
      <c r="EK657" s="959"/>
      <c r="EL657" s="959"/>
      <c r="EM657" s="959"/>
      <c r="EN657" s="959"/>
      <c r="EO657" s="959"/>
      <c r="EP657" s="959"/>
      <c r="EQ657" s="959"/>
      <c r="ER657" s="959"/>
      <c r="ES657" s="959"/>
      <c r="ET657" s="959"/>
      <c r="EU657" s="959"/>
      <c r="EV657" s="959"/>
      <c r="EW657" s="959"/>
      <c r="EX657" s="959"/>
      <c r="EY657" s="959"/>
      <c r="EZ657" s="959"/>
      <c r="FA657" s="959"/>
      <c r="FB657" s="959"/>
      <c r="FC657" s="959"/>
      <c r="FD657" s="959"/>
      <c r="FE657" s="959"/>
      <c r="FF657" s="959"/>
      <c r="FG657" s="959"/>
      <c r="FH657" s="959"/>
      <c r="FI657" s="959"/>
      <c r="FJ657" s="959"/>
      <c r="FK657" s="959"/>
      <c r="FL657" s="959"/>
      <c r="FM657" s="959"/>
      <c r="FN657" s="959"/>
      <c r="FO657" s="959"/>
      <c r="FP657" s="959"/>
      <c r="FQ657" s="959"/>
      <c r="FR657" s="959"/>
      <c r="FS657" s="959"/>
      <c r="FT657" s="959"/>
      <c r="FU657" s="959"/>
      <c r="FV657" s="959"/>
      <c r="FW657" s="959"/>
      <c r="FX657" s="959"/>
      <c r="FY657" s="959"/>
      <c r="FZ657" s="959"/>
      <c r="GA657" s="959"/>
      <c r="GB657" s="959"/>
      <c r="GC657" s="959"/>
      <c r="GD657" s="959"/>
      <c r="GE657" s="959"/>
      <c r="GF657" s="959"/>
      <c r="GG657" s="959"/>
      <c r="GH657" s="959"/>
      <c r="GI657" s="959"/>
      <c r="GJ657" s="959"/>
      <c r="GK657" s="959"/>
      <c r="GL657" s="959"/>
      <c r="GM657" s="959"/>
      <c r="GN657" s="959"/>
      <c r="GO657" s="959"/>
      <c r="GP657" s="959"/>
      <c r="GQ657" s="959"/>
      <c r="GR657" s="959"/>
      <c r="GS657" s="959"/>
      <c r="GT657" s="959"/>
      <c r="GU657" s="959"/>
      <c r="GV657" s="959"/>
      <c r="GW657" s="959"/>
      <c r="GX657" s="959"/>
      <c r="GY657" s="959"/>
      <c r="GZ657" s="959"/>
      <c r="HA657" s="959"/>
      <c r="HB657" s="959"/>
      <c r="HC657" s="959"/>
      <c r="HD657" s="959"/>
      <c r="HE657" s="959"/>
      <c r="HF657" s="959"/>
      <c r="HG657" s="959"/>
      <c r="HH657" s="959"/>
      <c r="HI657" s="959"/>
      <c r="HJ657" s="959"/>
      <c r="HK657" s="959"/>
      <c r="HL657" s="959"/>
      <c r="HM657" s="959"/>
      <c r="HN657" s="959"/>
      <c r="HO657" s="959"/>
      <c r="HP657" s="959"/>
      <c r="HQ657" s="959"/>
      <c r="HR657" s="959"/>
      <c r="HS657" s="959"/>
      <c r="HT657" s="959"/>
      <c r="HU657" s="959"/>
      <c r="HV657" s="959"/>
      <c r="HW657" s="959"/>
      <c r="HX657" s="959"/>
      <c r="HY657" s="959"/>
      <c r="HZ657" s="959"/>
      <c r="IA657" s="959"/>
      <c r="IB657" s="959"/>
      <c r="IC657" s="959"/>
      <c r="ID657" s="959"/>
      <c r="IE657" s="959"/>
      <c r="IF657" s="959"/>
      <c r="IG657" s="959"/>
      <c r="IH657" s="959"/>
      <c r="II657" s="959"/>
      <c r="IJ657" s="959"/>
      <c r="IK657" s="959"/>
      <c r="IL657" s="959"/>
      <c r="IM657" s="959"/>
    </row>
    <row r="658" spans="1:247" s="959" customFormat="1" ht="13.5" hidden="1" thickBot="1">
      <c r="A658" s="960" t="s">
        <v>356</v>
      </c>
      <c r="B658" s="168" t="s">
        <v>349</v>
      </c>
      <c r="C658" s="173"/>
      <c r="D658" s="173"/>
      <c r="E658" s="180"/>
      <c r="F658" s="173">
        <v>0</v>
      </c>
      <c r="G658" s="168"/>
      <c r="H658" s="173"/>
      <c r="I658" s="180"/>
      <c r="J658" s="8"/>
      <c r="K658" s="8"/>
      <c r="L658" s="408"/>
    </row>
    <row r="659" spans="1:247" s="959" customFormat="1" ht="13.5" hidden="1" thickBot="1">
      <c r="A659" s="960" t="s">
        <v>356</v>
      </c>
      <c r="B659" s="171" t="s">
        <v>37</v>
      </c>
      <c r="C659" s="188"/>
      <c r="D659" s="188"/>
      <c r="E659" s="177"/>
      <c r="F659" s="190">
        <v>0</v>
      </c>
      <c r="G659" s="8"/>
      <c r="H659" s="8"/>
      <c r="I659" s="8"/>
      <c r="J659" s="8"/>
      <c r="K659" s="8"/>
      <c r="L659" s="408"/>
    </row>
    <row r="660" spans="1:247" s="959" customFormat="1" hidden="1">
      <c r="A660" s="960" t="s">
        <v>356</v>
      </c>
      <c r="B660" s="28" t="s">
        <v>135</v>
      </c>
      <c r="C660" s="61"/>
      <c r="D660" s="61"/>
      <c r="E660" s="61"/>
      <c r="F660" s="8"/>
      <c r="G660" s="8"/>
      <c r="H660" s="8"/>
      <c r="I660" s="8"/>
      <c r="J660" s="8"/>
      <c r="K660" s="8"/>
      <c r="L660" s="408"/>
    </row>
    <row r="661" spans="1:247" s="959" customFormat="1" hidden="1">
      <c r="A661" s="960" t="s">
        <v>356</v>
      </c>
      <c r="B661" s="28" t="s">
        <v>140</v>
      </c>
      <c r="C661" s="61"/>
      <c r="D661" s="61"/>
      <c r="E661" s="61"/>
      <c r="F661" s="8"/>
      <c r="G661" s="8"/>
      <c r="H661" s="8"/>
      <c r="I661" s="8"/>
      <c r="J661" s="8"/>
      <c r="K661" s="8"/>
      <c r="L661" s="8"/>
    </row>
    <row r="662" spans="1:247" s="959" customFormat="1" hidden="1">
      <c r="A662" s="960" t="s">
        <v>356</v>
      </c>
      <c r="B662" s="28" t="s">
        <v>141</v>
      </c>
      <c r="C662" s="61"/>
      <c r="D662" s="61"/>
      <c r="E662" s="61"/>
      <c r="F662" s="8"/>
      <c r="G662" s="8"/>
      <c r="H662" s="8"/>
      <c r="I662" s="8"/>
      <c r="J662" s="8"/>
      <c r="K662" s="8"/>
      <c r="L662" s="8"/>
    </row>
    <row r="663" spans="1:247" s="959" customFormat="1" hidden="1">
      <c r="A663" s="960" t="s">
        <v>356</v>
      </c>
      <c r="B663" s="19" t="s">
        <v>1471</v>
      </c>
      <c r="C663" s="61"/>
      <c r="D663" s="61"/>
      <c r="E663" s="61"/>
      <c r="F663" s="8"/>
      <c r="G663" s="8"/>
      <c r="H663" s="8"/>
      <c r="I663" s="8"/>
      <c r="J663" s="8"/>
      <c r="K663" s="8"/>
      <c r="L663" s="8"/>
    </row>
    <row r="664" spans="1:247" s="959" customFormat="1" hidden="1">
      <c r="A664" s="960" t="s">
        <v>356</v>
      </c>
      <c r="B664" s="408"/>
      <c r="C664" s="408"/>
      <c r="D664" s="408"/>
      <c r="E664" s="408"/>
      <c r="F664" s="408"/>
      <c r="G664" s="408"/>
      <c r="H664" s="423"/>
      <c r="I664" s="408"/>
      <c r="J664" s="627"/>
      <c r="K664" s="408"/>
      <c r="L664" s="8"/>
    </row>
    <row r="665" spans="1:247" s="959" customFormat="1" hidden="1">
      <c r="A665" s="960" t="s">
        <v>356</v>
      </c>
      <c r="B665" s="458" t="s">
        <v>387</v>
      </c>
      <c r="C665" s="408"/>
      <c r="D665" s="408"/>
      <c r="E665" s="408"/>
      <c r="F665" s="408"/>
      <c r="G665" s="408"/>
      <c r="H665" s="423"/>
      <c r="I665" s="408"/>
      <c r="J665" s="627"/>
      <c r="K665" s="408"/>
      <c r="L665" s="8"/>
    </row>
    <row r="666" spans="1:247" hidden="1">
      <c r="A666" s="960" t="s">
        <v>356</v>
      </c>
      <c r="B666" s="408" t="s">
        <v>891</v>
      </c>
      <c r="H666" s="423"/>
      <c r="J666" s="627"/>
      <c r="L666" s="8"/>
    </row>
    <row r="667" spans="1:247" hidden="1">
      <c r="A667" s="960" t="s">
        <v>356</v>
      </c>
      <c r="B667" s="408" t="s">
        <v>687</v>
      </c>
      <c r="H667" s="423"/>
      <c r="J667" s="627"/>
      <c r="L667" s="8"/>
    </row>
    <row r="668" spans="1:247" hidden="1">
      <c r="A668" s="960" t="s">
        <v>356</v>
      </c>
      <c r="H668" s="423"/>
      <c r="J668" s="627"/>
      <c r="L668" s="8"/>
    </row>
    <row r="669" spans="1:247" hidden="1">
      <c r="A669" s="960" t="s">
        <v>356</v>
      </c>
      <c r="B669" s="523" t="s">
        <v>688</v>
      </c>
      <c r="H669" s="423"/>
      <c r="J669" s="627"/>
      <c r="L669" s="8"/>
    </row>
    <row r="670" spans="1:247" ht="13.5" hidden="1" thickBot="1">
      <c r="A670" s="960" t="s">
        <v>356</v>
      </c>
      <c r="B670" s="523" t="s">
        <v>689</v>
      </c>
      <c r="H670" s="423"/>
      <c r="J670" s="627" t="s">
        <v>552</v>
      </c>
      <c r="K670" s="847"/>
      <c r="L670" s="8"/>
    </row>
    <row r="671" spans="1:247" hidden="1">
      <c r="A671" s="960" t="s">
        <v>356</v>
      </c>
      <c r="B671" s="523"/>
      <c r="H671" s="423"/>
      <c r="J671" s="627"/>
      <c r="K671" s="627"/>
      <c r="L671" s="8"/>
    </row>
    <row r="672" spans="1:247" ht="13.5" hidden="1" thickBot="1">
      <c r="A672" s="960" t="s">
        <v>356</v>
      </c>
      <c r="B672" s="523" t="s">
        <v>1470</v>
      </c>
      <c r="H672" s="423"/>
      <c r="J672" s="627" t="s">
        <v>883</v>
      </c>
      <c r="K672" s="848" t="s">
        <v>1037</v>
      </c>
    </row>
    <row r="673" spans="1:12" hidden="1">
      <c r="A673" s="960" t="s">
        <v>356</v>
      </c>
      <c r="B673" s="523" t="s">
        <v>435</v>
      </c>
      <c r="C673" s="523"/>
      <c r="D673" s="523"/>
      <c r="E673" s="523"/>
      <c r="H673" s="423"/>
      <c r="J673" s="627"/>
      <c r="K673" s="849"/>
    </row>
    <row r="674" spans="1:12" hidden="1">
      <c r="A674" s="960" t="s">
        <v>356</v>
      </c>
      <c r="B674" s="1054"/>
      <c r="C674" s="1032"/>
      <c r="D674" s="462"/>
      <c r="E674" s="462"/>
      <c r="H674" s="423"/>
      <c r="J674" s="627"/>
      <c r="K674" s="849"/>
    </row>
    <row r="675" spans="1:12" hidden="1">
      <c r="A675" s="960" t="s">
        <v>356</v>
      </c>
      <c r="B675" s="20" t="s">
        <v>602</v>
      </c>
      <c r="C675" s="3"/>
      <c r="D675" s="3"/>
      <c r="E675" s="3"/>
      <c r="F675" s="8"/>
      <c r="G675" s="8"/>
      <c r="H675" s="8"/>
      <c r="I675" s="8"/>
      <c r="J675" s="8"/>
      <c r="K675" s="8"/>
    </row>
    <row r="676" spans="1:12" hidden="1">
      <c r="A676" s="960" t="s">
        <v>356</v>
      </c>
      <c r="B676" s="3" t="s">
        <v>892</v>
      </c>
      <c r="C676" s="3"/>
      <c r="D676" s="3"/>
      <c r="E676" s="3"/>
      <c r="F676" s="8"/>
      <c r="G676" s="8"/>
      <c r="H676" s="8"/>
      <c r="I676" s="8"/>
      <c r="J676" s="8"/>
      <c r="K676" s="8"/>
    </row>
    <row r="677" spans="1:12" hidden="1">
      <c r="A677" s="960" t="s">
        <v>356</v>
      </c>
      <c r="B677" s="3" t="s">
        <v>312</v>
      </c>
      <c r="C677" s="3"/>
      <c r="D677" s="3"/>
      <c r="E677" s="3"/>
      <c r="F677" s="8"/>
      <c r="G677" s="8"/>
      <c r="H677" s="8"/>
      <c r="I677" s="21"/>
      <c r="J677" s="8"/>
      <c r="K677" s="8"/>
    </row>
    <row r="678" spans="1:12" ht="13.5" hidden="1" thickBot="1">
      <c r="A678" s="960" t="s">
        <v>356</v>
      </c>
      <c r="B678" s="3" t="s">
        <v>1189</v>
      </c>
      <c r="C678" s="3"/>
      <c r="D678" s="3"/>
      <c r="E678" s="3"/>
      <c r="F678" s="8"/>
      <c r="G678" s="8"/>
      <c r="H678" s="8"/>
      <c r="I678" s="8"/>
      <c r="J678" s="199" t="s">
        <v>883</v>
      </c>
      <c r="K678" s="272" t="s">
        <v>1037</v>
      </c>
    </row>
    <row r="679" spans="1:12" hidden="1">
      <c r="A679" s="960" t="s">
        <v>356</v>
      </c>
      <c r="B679" s="19" t="s">
        <v>313</v>
      </c>
      <c r="C679" s="3"/>
      <c r="D679" s="3"/>
      <c r="E679" s="3"/>
      <c r="F679" s="8"/>
      <c r="G679" s="8"/>
      <c r="H679" s="8"/>
      <c r="I679" s="8"/>
      <c r="J679" s="199"/>
      <c r="K679" s="8"/>
    </row>
    <row r="680" spans="1:12" hidden="1">
      <c r="A680" s="172" t="s">
        <v>356</v>
      </c>
      <c r="B680" s="19" t="s">
        <v>314</v>
      </c>
      <c r="C680" s="3"/>
      <c r="D680" s="3"/>
      <c r="E680" s="3"/>
      <c r="F680" s="8"/>
      <c r="G680" s="8"/>
      <c r="H680" s="8"/>
      <c r="I680" s="8"/>
      <c r="J680" s="199"/>
      <c r="K680" s="8"/>
    </row>
    <row r="681" spans="1:12" ht="13.5" hidden="1" thickBot="1">
      <c r="A681" s="172" t="s">
        <v>356</v>
      </c>
      <c r="B681" s="3" t="s">
        <v>551</v>
      </c>
      <c r="C681" s="3"/>
      <c r="D681" s="3"/>
      <c r="E681" s="3"/>
      <c r="F681" s="8"/>
      <c r="G681" s="8"/>
      <c r="H681" s="8"/>
      <c r="I681" s="8"/>
      <c r="J681" s="199" t="s">
        <v>552</v>
      </c>
      <c r="K681" s="271"/>
    </row>
    <row r="682" spans="1:12" hidden="1">
      <c r="A682" s="172" t="s">
        <v>356</v>
      </c>
      <c r="B682" s="1110"/>
      <c r="C682" s="1110"/>
      <c r="D682" s="1110"/>
      <c r="E682" s="1110"/>
      <c r="F682" s="1105"/>
      <c r="G682" s="1105"/>
      <c r="H682" s="1105"/>
      <c r="I682" s="1105"/>
      <c r="J682" s="199"/>
      <c r="K682" s="265"/>
    </row>
    <row r="683" spans="1:12" hidden="1">
      <c r="A683" s="172" t="s">
        <v>356</v>
      </c>
      <c r="B683" s="20" t="s">
        <v>1352</v>
      </c>
      <c r="C683" s="1110"/>
      <c r="D683" s="1110"/>
      <c r="E683" s="1110"/>
      <c r="F683" s="1105"/>
      <c r="G683" s="1105"/>
      <c r="H683" s="1105"/>
      <c r="I683" s="1105"/>
      <c r="J683" s="199"/>
      <c r="K683" s="265"/>
      <c r="L683" s="8"/>
    </row>
    <row r="684" spans="1:12" ht="13.5" hidden="1" thickBot="1">
      <c r="A684" s="172" t="s">
        <v>356</v>
      </c>
      <c r="B684" s="1110" t="s">
        <v>1353</v>
      </c>
      <c r="C684" s="1110"/>
      <c r="D684" s="1110"/>
      <c r="E684" s="1110"/>
      <c r="F684" s="1105"/>
      <c r="G684" s="1105"/>
      <c r="H684" s="1105"/>
      <c r="I684" s="1105"/>
      <c r="J684" s="199" t="s">
        <v>552</v>
      </c>
      <c r="K684" s="271"/>
      <c r="L684" s="8"/>
    </row>
    <row r="685" spans="1:12" ht="13.5" hidden="1" thickBot="1">
      <c r="A685" s="172" t="s">
        <v>356</v>
      </c>
      <c r="B685" s="1110" t="s">
        <v>1469</v>
      </c>
      <c r="C685" s="1110"/>
      <c r="D685" s="1110"/>
      <c r="E685" s="1110"/>
      <c r="F685" s="1105"/>
      <c r="G685" s="1105"/>
      <c r="H685" s="1105"/>
      <c r="I685" s="1105"/>
      <c r="J685" s="199" t="s">
        <v>883</v>
      </c>
      <c r="K685" s="272" t="s">
        <v>1037</v>
      </c>
      <c r="L685" s="8"/>
    </row>
    <row r="686" spans="1:12">
      <c r="B686" s="458"/>
      <c r="C686" s="523"/>
      <c r="D686" s="523"/>
      <c r="H686" s="423"/>
      <c r="L686" s="8"/>
    </row>
    <row r="687" spans="1:12" ht="18.75">
      <c r="A687" s="960"/>
      <c r="B687" s="631" t="s">
        <v>248</v>
      </c>
      <c r="C687" s="523"/>
      <c r="D687" s="523"/>
      <c r="L687" s="8"/>
    </row>
    <row r="688" spans="1:12" ht="13.5" thickBot="1">
      <c r="A688" s="960"/>
      <c r="B688" s="523"/>
      <c r="C688" s="523"/>
      <c r="D688" s="523"/>
      <c r="E688" s="523"/>
      <c r="L688" s="8"/>
    </row>
    <row r="689" spans="1:12" ht="102.75" thickBot="1">
      <c r="A689" s="960" t="s">
        <v>1337</v>
      </c>
      <c r="B689" s="1487" t="str">
        <f>"  Tabell 3 - 5A -1  Antall personer som mottar hjemmetjenester pr 31.03.    1)"</f>
        <v xml:space="preserve">  Tabell 3 - 5A -1  Antall personer som mottar hjemmetjenester pr 31.03.    1)</v>
      </c>
      <c r="C689" s="1488"/>
      <c r="D689" s="1488"/>
      <c r="E689" s="1488"/>
      <c r="F689" s="977" t="s">
        <v>1158</v>
      </c>
      <c r="G689" s="977" t="s">
        <v>838</v>
      </c>
      <c r="H689" s="977" t="s">
        <v>839</v>
      </c>
      <c r="I689" s="977" t="s">
        <v>840</v>
      </c>
      <c r="J689" s="977" t="s">
        <v>990</v>
      </c>
      <c r="K689" s="436"/>
      <c r="L689" s="8"/>
    </row>
    <row r="690" spans="1:12">
      <c r="A690" s="960" t="s">
        <v>1337</v>
      </c>
      <c r="B690" s="850" t="s">
        <v>533</v>
      </c>
      <c r="C690" s="471"/>
      <c r="D690" s="471"/>
      <c r="E690" s="471"/>
      <c r="F690" s="1055">
        <v>0</v>
      </c>
      <c r="G690" s="1056">
        <v>0</v>
      </c>
      <c r="H690" s="1057">
        <v>0</v>
      </c>
      <c r="I690" s="979">
        <f t="shared" ref="I690:I696" si="17">SUM(F690:H690)</f>
        <v>0</v>
      </c>
      <c r="J690" s="1058">
        <v>0</v>
      </c>
      <c r="L690" s="1105"/>
    </row>
    <row r="691" spans="1:12">
      <c r="A691" s="960" t="s">
        <v>1337</v>
      </c>
      <c r="B691" s="850" t="s">
        <v>59</v>
      </c>
      <c r="C691" s="471"/>
      <c r="D691" s="471"/>
      <c r="E691" s="471"/>
      <c r="F691" s="1055">
        <v>0</v>
      </c>
      <c r="G691" s="1056">
        <v>0</v>
      </c>
      <c r="H691" s="1057">
        <v>0</v>
      </c>
      <c r="I691" s="979">
        <f t="shared" si="17"/>
        <v>0</v>
      </c>
      <c r="J691" s="1058">
        <v>0</v>
      </c>
      <c r="L691" s="1105"/>
    </row>
    <row r="692" spans="1:12">
      <c r="A692" s="960" t="s">
        <v>1337</v>
      </c>
      <c r="B692" s="850" t="s">
        <v>220</v>
      </c>
      <c r="C692" s="852"/>
      <c r="D692" s="852"/>
      <c r="E692" s="852"/>
      <c r="F692" s="1055">
        <v>0</v>
      </c>
      <c r="G692" s="1056">
        <v>0</v>
      </c>
      <c r="H692" s="1057">
        <v>0</v>
      </c>
      <c r="I692" s="979">
        <f t="shared" si="17"/>
        <v>0</v>
      </c>
      <c r="J692" s="1058">
        <v>0</v>
      </c>
      <c r="L692" s="1105"/>
    </row>
    <row r="693" spans="1:12">
      <c r="A693" s="960" t="s">
        <v>1337</v>
      </c>
      <c r="B693" s="850" t="s">
        <v>60</v>
      </c>
      <c r="C693" s="852"/>
      <c r="D693" s="852"/>
      <c r="E693" s="852"/>
      <c r="F693" s="1055">
        <v>0</v>
      </c>
      <c r="G693" s="1056">
        <v>0</v>
      </c>
      <c r="H693" s="1057">
        <v>0</v>
      </c>
      <c r="I693" s="979">
        <f t="shared" si="17"/>
        <v>0</v>
      </c>
      <c r="J693" s="1058">
        <v>0</v>
      </c>
      <c r="L693" s="1105"/>
    </row>
    <row r="694" spans="1:12">
      <c r="A694" s="960" t="s">
        <v>1337</v>
      </c>
      <c r="B694" s="850" t="s">
        <v>61</v>
      </c>
      <c r="C694" s="852"/>
      <c r="D694" s="852"/>
      <c r="E694" s="852"/>
      <c r="F694" s="1055">
        <v>0</v>
      </c>
      <c r="G694" s="1056">
        <v>0</v>
      </c>
      <c r="H694" s="1057">
        <v>0</v>
      </c>
      <c r="I694" s="979">
        <f t="shared" si="17"/>
        <v>0</v>
      </c>
      <c r="J694" s="1058">
        <v>0</v>
      </c>
    </row>
    <row r="695" spans="1:12">
      <c r="A695" s="960" t="s">
        <v>1337</v>
      </c>
      <c r="B695" s="850" t="s">
        <v>1262</v>
      </c>
      <c r="C695" s="852"/>
      <c r="D695" s="852"/>
      <c r="E695" s="852"/>
      <c r="F695" s="1055">
        <v>0</v>
      </c>
      <c r="G695" s="1056">
        <v>0</v>
      </c>
      <c r="H695" s="1057">
        <v>0</v>
      </c>
      <c r="I695" s="979">
        <f t="shared" ref="I695" si="18">SUM(F695:H695)</f>
        <v>0</v>
      </c>
      <c r="J695" s="1058">
        <v>0</v>
      </c>
      <c r="K695" s="1212"/>
    </row>
    <row r="696" spans="1:12" ht="13.5" thickBot="1">
      <c r="A696" s="960" t="s">
        <v>1337</v>
      </c>
      <c r="B696" s="1217" t="s">
        <v>1263</v>
      </c>
      <c r="C696" s="852"/>
      <c r="D696" s="852"/>
      <c r="E696" s="852"/>
      <c r="F696" s="1218">
        <v>0</v>
      </c>
      <c r="G696" s="1219">
        <v>0</v>
      </c>
      <c r="H696" s="1220">
        <v>0</v>
      </c>
      <c r="I696" s="1221">
        <f t="shared" si="17"/>
        <v>0</v>
      </c>
      <c r="J696" s="1058">
        <v>0</v>
      </c>
    </row>
    <row r="697" spans="1:12" ht="13.5" thickBot="1">
      <c r="A697" s="960" t="s">
        <v>1337</v>
      </c>
      <c r="B697" s="625" t="s">
        <v>221</v>
      </c>
      <c r="C697" s="445"/>
      <c r="D697" s="445"/>
      <c r="E697" s="445"/>
      <c r="F697" s="911">
        <f>SUM(F690:F696)</f>
        <v>0</v>
      </c>
      <c r="G697" s="911">
        <f>SUM(G690:G696)</f>
        <v>0</v>
      </c>
      <c r="H697" s="911">
        <f>SUM(H690:H696)</f>
        <v>0</v>
      </c>
      <c r="I697" s="911">
        <f>SUM(I690:I696)</f>
        <v>0</v>
      </c>
      <c r="J697" s="1038">
        <f>SUBTOTAL(9,J690:J696)</f>
        <v>0</v>
      </c>
      <c r="L697" s="436"/>
    </row>
    <row r="698" spans="1:12" ht="13.5" thickBot="1">
      <c r="A698" s="960" t="s">
        <v>1337</v>
      </c>
      <c r="B698" s="625" t="s">
        <v>222</v>
      </c>
      <c r="C698" s="445"/>
      <c r="D698" s="445"/>
      <c r="E698" s="445"/>
      <c r="F698" s="911">
        <f>SUM(F693:F696)</f>
        <v>0</v>
      </c>
      <c r="G698" s="911">
        <f>SUM(G693:G696)</f>
        <v>0</v>
      </c>
      <c r="H698" s="911">
        <f>SUM(H693:H696)</f>
        <v>0</v>
      </c>
      <c r="I698" s="911">
        <f>SUM(I693:I696)</f>
        <v>0</v>
      </c>
      <c r="J698" s="914">
        <f>SUM(J693:J696)</f>
        <v>0</v>
      </c>
    </row>
    <row r="699" spans="1:12">
      <c r="A699" s="960" t="s">
        <v>1337</v>
      </c>
      <c r="B699" s="1162" t="s">
        <v>1524</v>
      </c>
      <c r="C699" s="462"/>
      <c r="D699" s="462"/>
      <c r="E699" s="462"/>
      <c r="F699" s="440"/>
      <c r="G699" s="440"/>
      <c r="H699" s="440"/>
      <c r="I699" s="440"/>
      <c r="J699" s="440"/>
      <c r="K699" s="440"/>
    </row>
    <row r="700" spans="1:12">
      <c r="A700" s="960" t="s">
        <v>1337</v>
      </c>
      <c r="B700" s="459" t="s">
        <v>770</v>
      </c>
      <c r="C700" s="423"/>
      <c r="D700" s="423"/>
      <c r="E700" s="423"/>
      <c r="F700" s="423"/>
      <c r="G700" s="423"/>
      <c r="H700" s="423"/>
    </row>
    <row r="701" spans="1:12">
      <c r="A701" s="960" t="s">
        <v>1337</v>
      </c>
      <c r="B701" s="459" t="s">
        <v>342</v>
      </c>
      <c r="C701" s="423"/>
      <c r="D701" s="423"/>
      <c r="E701" s="423"/>
      <c r="F701" s="423"/>
      <c r="G701" s="423"/>
      <c r="H701" s="423"/>
    </row>
    <row r="702" spans="1:12" ht="15" customHeight="1">
      <c r="A702" s="960" t="s">
        <v>1337</v>
      </c>
      <c r="B702" s="459" t="s">
        <v>1026</v>
      </c>
      <c r="C702" s="1029"/>
      <c r="D702" s="1029"/>
      <c r="E702" s="1029"/>
      <c r="F702" s="1029"/>
      <c r="G702" s="1029"/>
      <c r="H702" s="1029"/>
      <c r="I702" s="1027"/>
      <c r="J702" s="1027"/>
    </row>
    <row r="703" spans="1:12">
      <c r="A703" s="960"/>
      <c r="B703" s="423"/>
      <c r="C703" s="423"/>
      <c r="D703" s="423"/>
      <c r="E703" s="423"/>
      <c r="F703" s="423"/>
      <c r="G703" s="423"/>
      <c r="I703" s="423"/>
      <c r="L703" s="1027"/>
    </row>
    <row r="704" spans="1:12" ht="141" hidden="1" thickBot="1">
      <c r="A704" s="960" t="s">
        <v>1277</v>
      </c>
      <c r="B704" s="1487" t="s">
        <v>1440</v>
      </c>
      <c r="C704" s="1488"/>
      <c r="D704" s="1488"/>
      <c r="E704" s="1488"/>
      <c r="F704" s="977" t="s">
        <v>1293</v>
      </c>
      <c r="G704" s="977" t="s">
        <v>1381</v>
      </c>
      <c r="H704" s="977" t="s">
        <v>839</v>
      </c>
      <c r="I704" s="977" t="s">
        <v>840</v>
      </c>
      <c r="J704" s="977" t="s">
        <v>1382</v>
      </c>
      <c r="K704" s="1027"/>
    </row>
    <row r="705" spans="1:12" hidden="1">
      <c r="A705" s="960" t="s">
        <v>1277</v>
      </c>
      <c r="B705" s="850" t="s">
        <v>533</v>
      </c>
      <c r="C705" s="471"/>
      <c r="D705" s="471"/>
      <c r="E705" s="471"/>
      <c r="F705" s="1055">
        <v>0</v>
      </c>
      <c r="G705" s="1056">
        <v>0</v>
      </c>
      <c r="H705" s="1057">
        <v>0</v>
      </c>
      <c r="I705" s="979">
        <f t="shared" ref="I705:I709" si="19">SUM(F705:H705)</f>
        <v>0</v>
      </c>
      <c r="J705" s="1058">
        <v>0</v>
      </c>
      <c r="K705" s="1027"/>
    </row>
    <row r="706" spans="1:12" hidden="1">
      <c r="A706" s="960" t="s">
        <v>1277</v>
      </c>
      <c r="B706" s="850" t="s">
        <v>59</v>
      </c>
      <c r="C706" s="471"/>
      <c r="D706" s="471"/>
      <c r="E706" s="471"/>
      <c r="F706" s="1055">
        <v>0</v>
      </c>
      <c r="G706" s="1056">
        <v>0</v>
      </c>
      <c r="H706" s="1057">
        <v>0</v>
      </c>
      <c r="I706" s="979">
        <f t="shared" si="19"/>
        <v>0</v>
      </c>
      <c r="J706" s="1058">
        <v>0</v>
      </c>
      <c r="K706" s="1027"/>
    </row>
    <row r="707" spans="1:12" hidden="1">
      <c r="A707" s="960" t="s">
        <v>1277</v>
      </c>
      <c r="B707" s="850" t="s">
        <v>220</v>
      </c>
      <c r="C707" s="852"/>
      <c r="D707" s="852"/>
      <c r="E707" s="852"/>
      <c r="F707" s="1055">
        <v>0</v>
      </c>
      <c r="G707" s="1056">
        <v>0</v>
      </c>
      <c r="H707" s="1057">
        <v>0</v>
      </c>
      <c r="I707" s="979">
        <f t="shared" si="19"/>
        <v>0</v>
      </c>
      <c r="J707" s="1058">
        <v>0</v>
      </c>
      <c r="K707" s="1027"/>
      <c r="L707" s="440"/>
    </row>
    <row r="708" spans="1:12" hidden="1">
      <c r="A708" s="960" t="s">
        <v>1277</v>
      </c>
      <c r="B708" s="850" t="s">
        <v>60</v>
      </c>
      <c r="C708" s="852"/>
      <c r="D708" s="852"/>
      <c r="E708" s="852"/>
      <c r="F708" s="1055">
        <v>0</v>
      </c>
      <c r="G708" s="1056">
        <v>0</v>
      </c>
      <c r="H708" s="1057">
        <v>0</v>
      </c>
      <c r="I708" s="979">
        <f t="shared" si="19"/>
        <v>0</v>
      </c>
      <c r="J708" s="1058">
        <v>0</v>
      </c>
      <c r="K708" s="1027"/>
    </row>
    <row r="709" spans="1:12" hidden="1">
      <c r="A709" s="960" t="s">
        <v>1277</v>
      </c>
      <c r="B709" s="850" t="s">
        <v>61</v>
      </c>
      <c r="C709" s="852"/>
      <c r="D709" s="852"/>
      <c r="E709" s="852"/>
      <c r="F709" s="1055">
        <v>0</v>
      </c>
      <c r="G709" s="1056">
        <v>0</v>
      </c>
      <c r="H709" s="1057">
        <v>0</v>
      </c>
      <c r="I709" s="979">
        <f t="shared" si="19"/>
        <v>0</v>
      </c>
      <c r="J709" s="1058">
        <v>0</v>
      </c>
      <c r="K709" s="1027"/>
    </row>
    <row r="710" spans="1:12" hidden="1">
      <c r="A710" s="960" t="s">
        <v>1277</v>
      </c>
      <c r="B710" s="850" t="s">
        <v>1262</v>
      </c>
      <c r="C710" s="852"/>
      <c r="D710" s="852"/>
      <c r="E710" s="852"/>
      <c r="F710" s="1055">
        <v>0</v>
      </c>
      <c r="G710" s="1056">
        <v>0</v>
      </c>
      <c r="H710" s="1057">
        <v>0</v>
      </c>
      <c r="I710" s="979">
        <f t="shared" ref="I710" si="20">SUM(F710:H710)</f>
        <v>0</v>
      </c>
      <c r="J710" s="1058">
        <v>0</v>
      </c>
      <c r="K710" s="1027"/>
    </row>
    <row r="711" spans="1:12" ht="13.5" hidden="1" thickBot="1">
      <c r="A711" s="960" t="s">
        <v>1277</v>
      </c>
      <c r="B711" s="1217" t="s">
        <v>1263</v>
      </c>
      <c r="C711" s="852"/>
      <c r="D711" s="852"/>
      <c r="E711" s="852"/>
      <c r="F711" s="1218">
        <v>0</v>
      </c>
      <c r="G711" s="1219">
        <v>0</v>
      </c>
      <c r="H711" s="1220">
        <v>0</v>
      </c>
      <c r="I711" s="1221">
        <f t="shared" ref="I711" si="21">SUM(F711:H711)</f>
        <v>0</v>
      </c>
      <c r="J711" s="1058">
        <v>0</v>
      </c>
      <c r="K711" s="1027"/>
    </row>
    <row r="712" spans="1:12" ht="13.5" hidden="1" thickBot="1">
      <c r="A712" s="189" t="s">
        <v>1277</v>
      </c>
      <c r="B712" s="625" t="s">
        <v>221</v>
      </c>
      <c r="C712" s="445"/>
      <c r="D712" s="445"/>
      <c r="E712" s="445"/>
      <c r="F712" s="911">
        <f>SUM(F705:F711)</f>
        <v>0</v>
      </c>
      <c r="G712" s="911">
        <f>SUM(G705:G711)</f>
        <v>0</v>
      </c>
      <c r="H712" s="911">
        <f>SUM(H705:H711)</f>
        <v>0</v>
      </c>
      <c r="I712" s="911">
        <f>SUM(I705:I711)</f>
        <v>0</v>
      </c>
      <c r="J712" s="1038">
        <f>SUBTOTAL(9,J705:J711)</f>
        <v>0</v>
      </c>
      <c r="K712" s="1027"/>
      <c r="L712" s="1232"/>
    </row>
    <row r="713" spans="1:12" ht="13.5" hidden="1" thickBot="1">
      <c r="A713" s="189" t="s">
        <v>1277</v>
      </c>
      <c r="B713" s="625" t="s">
        <v>222</v>
      </c>
      <c r="C713" s="445"/>
      <c r="D713" s="445"/>
      <c r="E713" s="445"/>
      <c r="F713" s="911">
        <f>SUM(F708:F711)</f>
        <v>0</v>
      </c>
      <c r="G713" s="911">
        <f>SUM(G708:G711)</f>
        <v>0</v>
      </c>
      <c r="H713" s="911">
        <f>SUM(H708:H711)</f>
        <v>0</v>
      </c>
      <c r="I713" s="911">
        <f>SUM(I708:I711)</f>
        <v>0</v>
      </c>
      <c r="J713" s="1038">
        <f>SUM(J708:J711)</f>
        <v>0</v>
      </c>
      <c r="K713" s="1027"/>
      <c r="L713" s="1232"/>
    </row>
    <row r="714" spans="1:12" ht="13.5" thickBot="1">
      <c r="A714" s="189"/>
      <c r="B714" s="1029"/>
      <c r="C714" s="1029"/>
      <c r="D714" s="1029"/>
      <c r="E714" s="1029"/>
      <c r="F714" s="1029"/>
      <c r="G714" s="1029"/>
      <c r="H714" s="1027"/>
      <c r="I714" s="1029"/>
      <c r="J714" s="1027"/>
      <c r="K714" s="1027"/>
      <c r="L714" s="1027"/>
    </row>
    <row r="715" spans="1:12" ht="77.25" thickBot="1">
      <c r="A715" s="189" t="s">
        <v>1337</v>
      </c>
      <c r="B715" s="1487" t="s">
        <v>0</v>
      </c>
      <c r="C715" s="1488"/>
      <c r="D715" s="1488"/>
      <c r="E715" s="1488"/>
      <c r="F715" s="1488"/>
      <c r="G715" s="1491"/>
      <c r="H715" s="977" t="str">
        <f>"Antall vedtakstimer hittil i år"</f>
        <v>Antall vedtakstimer hittil i år</v>
      </c>
      <c r="I715" s="977" t="str">
        <f>"Antall utførte  vedtaks-timer hittil i år"</f>
        <v>Antall utførte  vedtaks-timer hittil i år</v>
      </c>
      <c r="J715" s="977" t="s">
        <v>436</v>
      </c>
      <c r="K715" s="437"/>
      <c r="L715" s="1027"/>
    </row>
    <row r="716" spans="1:12">
      <c r="A716" s="189" t="s">
        <v>1337</v>
      </c>
      <c r="B716" s="470" t="s">
        <v>884</v>
      </c>
      <c r="C716" s="471"/>
      <c r="D716" s="471"/>
      <c r="E716" s="471"/>
      <c r="F716" s="471"/>
      <c r="G716" s="471"/>
      <c r="H716" s="851">
        <v>0</v>
      </c>
      <c r="I716" s="855">
        <v>0</v>
      </c>
      <c r="J716" s="855">
        <v>0</v>
      </c>
      <c r="K716" s="1212"/>
      <c r="L716" s="1027"/>
    </row>
    <row r="717" spans="1:12">
      <c r="A717" s="189" t="s">
        <v>1337</v>
      </c>
      <c r="B717" s="856" t="s">
        <v>771</v>
      </c>
      <c r="C717" s="471"/>
      <c r="D717" s="471"/>
      <c r="E717" s="471"/>
      <c r="F717" s="471"/>
      <c r="G717" s="471"/>
      <c r="H717" s="851">
        <v>0</v>
      </c>
      <c r="I717" s="855">
        <v>0</v>
      </c>
      <c r="J717" s="855">
        <v>0</v>
      </c>
      <c r="K717" s="440"/>
      <c r="L717" s="1027"/>
    </row>
    <row r="718" spans="1:12">
      <c r="A718" s="189" t="s">
        <v>1337</v>
      </c>
      <c r="B718" s="856" t="s">
        <v>772</v>
      </c>
      <c r="C718" s="471"/>
      <c r="D718" s="471"/>
      <c r="E718" s="471"/>
      <c r="F718" s="471"/>
      <c r="G718" s="471"/>
      <c r="H718" s="851">
        <v>0</v>
      </c>
      <c r="I718" s="855">
        <v>0</v>
      </c>
      <c r="J718" s="855">
        <v>0</v>
      </c>
      <c r="K718" s="440"/>
      <c r="L718" s="1027"/>
    </row>
    <row r="719" spans="1:12">
      <c r="A719" s="189" t="s">
        <v>1337</v>
      </c>
      <c r="B719" s="856" t="s">
        <v>773</v>
      </c>
      <c r="C719" s="471"/>
      <c r="D719" s="471"/>
      <c r="E719" s="471"/>
      <c r="F719" s="471"/>
      <c r="G719" s="471"/>
      <c r="H719" s="851">
        <v>0</v>
      </c>
      <c r="I719" s="855">
        <v>0</v>
      </c>
      <c r="J719" s="855">
        <v>0</v>
      </c>
      <c r="K719" s="440"/>
      <c r="L719" s="1027"/>
    </row>
    <row r="720" spans="1:12">
      <c r="A720" s="189" t="s">
        <v>1337</v>
      </c>
      <c r="B720" s="470" t="s">
        <v>774</v>
      </c>
      <c r="C720" s="471"/>
      <c r="D720" s="471"/>
      <c r="E720" s="471"/>
      <c r="F720" s="471"/>
      <c r="G720" s="471"/>
      <c r="H720" s="851">
        <v>0</v>
      </c>
      <c r="I720" s="855">
        <v>0</v>
      </c>
      <c r="J720" s="855">
        <v>0</v>
      </c>
      <c r="K720" s="440"/>
      <c r="L720" s="1027"/>
    </row>
    <row r="721" spans="1:12" ht="25.5" customHeight="1" thickBot="1">
      <c r="A721" s="189" t="s">
        <v>1337</v>
      </c>
      <c r="B721" s="1533" t="s">
        <v>854</v>
      </c>
      <c r="C721" s="1534"/>
      <c r="D721" s="1534"/>
      <c r="E721" s="1534"/>
      <c r="F721" s="1534"/>
      <c r="G721" s="1535"/>
      <c r="H721" s="495">
        <v>0</v>
      </c>
      <c r="I721" s="858">
        <v>0</v>
      </c>
      <c r="J721" s="858">
        <v>0</v>
      </c>
      <c r="K721" s="440"/>
      <c r="L721" s="1027"/>
    </row>
    <row r="722" spans="1:12" ht="13.5" thickBot="1">
      <c r="A722" s="189" t="s">
        <v>1337</v>
      </c>
      <c r="B722" s="625" t="s">
        <v>1157</v>
      </c>
      <c r="C722" s="445"/>
      <c r="D722" s="445"/>
      <c r="E722" s="445"/>
      <c r="F722" s="445"/>
      <c r="G722" s="445"/>
      <c r="H722" s="914">
        <f>H716+H720</f>
        <v>0</v>
      </c>
      <c r="I722" s="914">
        <f>I716+I720</f>
        <v>0</v>
      </c>
      <c r="J722" s="914">
        <f>J716+J720</f>
        <v>0</v>
      </c>
      <c r="L722" s="1027"/>
    </row>
    <row r="723" spans="1:12" ht="13.5" thickBot="1">
      <c r="A723" s="189" t="s">
        <v>1337</v>
      </c>
      <c r="B723" s="1162" t="s">
        <v>1524</v>
      </c>
      <c r="C723" s="460"/>
      <c r="D723" s="460"/>
      <c r="E723" s="460"/>
      <c r="F723" s="460"/>
      <c r="G723" s="460"/>
      <c r="H723" s="440"/>
      <c r="I723" s="460"/>
      <c r="J723" s="440"/>
      <c r="K723" s="440"/>
      <c r="L723" s="436"/>
    </row>
    <row r="724" spans="1:12" ht="15" thickBot="1">
      <c r="A724" s="189" t="s">
        <v>1337</v>
      </c>
      <c r="B724" s="782"/>
      <c r="C724" s="460"/>
      <c r="D724" s="460"/>
      <c r="E724" s="460"/>
      <c r="F724" s="460"/>
      <c r="G724" s="1141"/>
      <c r="H724" s="460"/>
      <c r="I724" s="796" t="s">
        <v>116</v>
      </c>
      <c r="J724" s="932" t="str">
        <f>IF(I717+I718+I719=I716,"","Feil i kontrollsum, kontroller tallene for praktisk bistand, er BPA utfylt?")</f>
        <v/>
      </c>
      <c r="K724" s="440"/>
    </row>
    <row r="725" spans="1:12" ht="15" thickBot="1">
      <c r="A725" s="189" t="s">
        <v>1337</v>
      </c>
      <c r="B725" s="782"/>
      <c r="C725" s="460"/>
      <c r="D725" s="460"/>
      <c r="E725" s="460"/>
      <c r="F725" s="460"/>
      <c r="G725" s="460"/>
      <c r="H725" s="460"/>
      <c r="I725" s="796" t="s">
        <v>116</v>
      </c>
      <c r="J725" s="932" t="str">
        <f>IF(J717+J718+J719=J716,"","Feil i kontrollsum, kontroller tallene for praktisk bistand, er BPA utfylt?")</f>
        <v/>
      </c>
      <c r="K725" s="440"/>
    </row>
    <row r="726" spans="1:12">
      <c r="A726" s="189" t="s">
        <v>1337</v>
      </c>
      <c r="B726" s="459" t="s">
        <v>710</v>
      </c>
      <c r="C726" s="423"/>
      <c r="D726" s="423"/>
      <c r="E726" s="423"/>
      <c r="F726" s="423"/>
      <c r="G726" s="423"/>
      <c r="I726" s="423"/>
      <c r="K726" s="8"/>
      <c r="L726" s="978"/>
    </row>
    <row r="727" spans="1:12">
      <c r="A727" s="189" t="s">
        <v>1337</v>
      </c>
      <c r="B727" s="459" t="s">
        <v>711</v>
      </c>
      <c r="C727" s="423"/>
      <c r="D727" s="423"/>
      <c r="E727" s="423"/>
      <c r="F727" s="423"/>
      <c r="G727" s="423"/>
      <c r="I727" s="423"/>
      <c r="K727" s="8"/>
    </row>
    <row r="728" spans="1:12">
      <c r="A728" s="189" t="s">
        <v>1337</v>
      </c>
      <c r="B728" s="459" t="s">
        <v>886</v>
      </c>
      <c r="C728" s="423"/>
      <c r="D728" s="423"/>
      <c r="E728" s="423"/>
      <c r="F728" s="423"/>
      <c r="G728" s="423"/>
      <c r="I728" s="423"/>
    </row>
    <row r="729" spans="1:12">
      <c r="A729" s="189" t="s">
        <v>1337</v>
      </c>
      <c r="B729" s="459" t="s">
        <v>850</v>
      </c>
      <c r="C729" s="423"/>
      <c r="D729" s="423"/>
      <c r="E729" s="423"/>
      <c r="F729" s="423"/>
      <c r="G729" s="423"/>
      <c r="I729" s="423"/>
    </row>
    <row r="730" spans="1:12">
      <c r="A730" s="189" t="s">
        <v>1337</v>
      </c>
      <c r="B730" s="459" t="s">
        <v>712</v>
      </c>
      <c r="C730" s="423"/>
      <c r="D730" s="423"/>
      <c r="E730" s="423"/>
      <c r="F730" s="423"/>
      <c r="G730" s="423"/>
      <c r="I730" s="423"/>
    </row>
    <row r="731" spans="1:12">
      <c r="A731" s="189" t="s">
        <v>1337</v>
      </c>
      <c r="B731" s="459" t="s">
        <v>859</v>
      </c>
      <c r="C731" s="423"/>
      <c r="D731" s="423"/>
      <c r="E731" s="423"/>
      <c r="F731" s="423"/>
      <c r="G731" s="423"/>
      <c r="I731" s="423"/>
      <c r="L731" s="440"/>
    </row>
    <row r="732" spans="1:12">
      <c r="A732" s="189" t="s">
        <v>1337</v>
      </c>
      <c r="B732" s="459" t="s">
        <v>1292</v>
      </c>
      <c r="C732" s="423"/>
      <c r="D732" s="423"/>
      <c r="E732" s="423"/>
      <c r="F732" s="423"/>
      <c r="G732" s="423"/>
      <c r="I732" s="423"/>
      <c r="L732" s="440"/>
    </row>
    <row r="733" spans="1:12">
      <c r="A733" s="189" t="s">
        <v>1337</v>
      </c>
      <c r="B733" s="459" t="s">
        <v>720</v>
      </c>
      <c r="C733" s="423"/>
      <c r="D733" s="423"/>
      <c r="E733" s="423"/>
      <c r="F733" s="423"/>
      <c r="G733" s="423"/>
      <c r="I733" s="423"/>
      <c r="L733" s="440"/>
    </row>
    <row r="734" spans="1:12">
      <c r="A734" s="189" t="s">
        <v>1337</v>
      </c>
      <c r="B734" s="459" t="s">
        <v>775</v>
      </c>
      <c r="C734" s="423"/>
      <c r="D734" s="423"/>
      <c r="E734" s="423"/>
      <c r="F734" s="423"/>
      <c r="G734" s="423"/>
      <c r="I734" s="423"/>
    </row>
    <row r="735" spans="1:12">
      <c r="A735" s="189" t="s">
        <v>1337</v>
      </c>
      <c r="B735" s="459" t="s">
        <v>1156</v>
      </c>
      <c r="C735" s="423"/>
      <c r="D735" s="423"/>
      <c r="E735" s="423"/>
      <c r="F735" s="423"/>
      <c r="G735" s="423"/>
      <c r="I735" s="423"/>
      <c r="L735" s="8"/>
    </row>
    <row r="736" spans="1:12" ht="13.5" thickBot="1">
      <c r="A736" s="189" t="s">
        <v>1337</v>
      </c>
      <c r="B736" s="459"/>
      <c r="C736" s="1029"/>
      <c r="D736" s="1029"/>
      <c r="E736" s="1029"/>
      <c r="F736" s="1029"/>
      <c r="G736" s="1029"/>
      <c r="H736" s="1027"/>
      <c r="I736" s="1029"/>
      <c r="J736" s="1027"/>
      <c r="K736" s="1027"/>
      <c r="L736" s="8" t="s">
        <v>152</v>
      </c>
    </row>
    <row r="737" spans="1:17" s="27" customFormat="1" ht="26.25" thickBot="1">
      <c r="A737" s="189" t="s">
        <v>1337</v>
      </c>
      <c r="B737" s="1487" t="s">
        <v>1276</v>
      </c>
      <c r="C737" s="1488"/>
      <c r="D737" s="1488"/>
      <c r="E737" s="1488"/>
      <c r="F737" s="1488"/>
      <c r="G737" s="1491"/>
      <c r="H737" s="977" t="str">
        <f>"Antall hittil i år"</f>
        <v>Antall hittil i år</v>
      </c>
      <c r="I737" s="1027"/>
      <c r="J737" s="1105"/>
      <c r="K737" s="1027"/>
      <c r="L737" s="1233"/>
    </row>
    <row r="738" spans="1:17">
      <c r="A738" s="189" t="s">
        <v>1337</v>
      </c>
      <c r="B738" s="856" t="str">
        <f>"Antall mottagere av hverdagsrehabilitering hittil i år"</f>
        <v>Antall mottagere av hverdagsrehabilitering hittil i år</v>
      </c>
      <c r="C738" s="471"/>
      <c r="D738" s="471"/>
      <c r="E738" s="471"/>
      <c r="F738" s="471"/>
      <c r="G738" s="471"/>
      <c r="H738" s="1230">
        <v>0</v>
      </c>
      <c r="I738" s="1027"/>
      <c r="J738" s="1105"/>
      <c r="K738" s="440"/>
    </row>
    <row r="739" spans="1:17">
      <c r="A739" s="189" t="s">
        <v>1337</v>
      </c>
      <c r="B739" s="856" t="str">
        <f>"Antall vedtakstimer hittil i år"</f>
        <v>Antall vedtakstimer hittil i år</v>
      </c>
      <c r="C739" s="471"/>
      <c r="D739" s="471"/>
      <c r="E739" s="471"/>
      <c r="F739" s="471"/>
      <c r="G739" s="471"/>
      <c r="H739" s="1230">
        <v>0</v>
      </c>
      <c r="I739" s="1027"/>
      <c r="J739" s="1105"/>
      <c r="K739" s="440"/>
    </row>
    <row r="740" spans="1:17" ht="13.5" thickBot="1">
      <c r="A740" s="189" t="s">
        <v>1337</v>
      </c>
      <c r="B740" s="857" t="str">
        <f>"Antall utførte  vedtakstimer hittil i år"</f>
        <v>Antall utførte  vedtakstimer hittil i år</v>
      </c>
      <c r="C740" s="1029"/>
      <c r="D740" s="1029"/>
      <c r="E740" s="1029"/>
      <c r="F740" s="1029"/>
      <c r="G740" s="1029"/>
      <c r="H740" s="1017">
        <v>0</v>
      </c>
      <c r="I740" s="1027"/>
      <c r="J740" s="1105"/>
      <c r="K740" s="440"/>
    </row>
    <row r="741" spans="1:17" ht="13.5" thickBot="1">
      <c r="A741" s="189" t="s">
        <v>1337</v>
      </c>
      <c r="B741" s="1231" t="s">
        <v>1275</v>
      </c>
      <c r="C741" s="445"/>
      <c r="D741" s="445"/>
      <c r="E741" s="445"/>
      <c r="F741" s="445"/>
      <c r="G741" s="445"/>
      <c r="H741" s="974" t="e">
        <f>H740/H739</f>
        <v>#DIV/0!</v>
      </c>
      <c r="I741" s="1027"/>
      <c r="J741" s="1105"/>
      <c r="K741" s="440"/>
    </row>
    <row r="742" spans="1:17" ht="13.5" thickBot="1">
      <c r="A742" s="189" t="s">
        <v>1337</v>
      </c>
      <c r="B742" s="625" t="s">
        <v>1274</v>
      </c>
      <c r="C742" s="445"/>
      <c r="D742" s="445"/>
      <c r="E742" s="445"/>
      <c r="F742" s="445"/>
      <c r="G742" s="445"/>
      <c r="H742" s="938" t="e">
        <f>H740/H738</f>
        <v>#DIV/0!</v>
      </c>
      <c r="I742" s="1027"/>
      <c r="J742" s="1105"/>
      <c r="K742" s="1027"/>
    </row>
    <row r="743" spans="1:17">
      <c r="A743" s="189" t="s">
        <v>1337</v>
      </c>
      <c r="B743" s="1162" t="s">
        <v>1524</v>
      </c>
      <c r="C743" s="1029"/>
      <c r="D743" s="1029"/>
      <c r="E743" s="1029"/>
      <c r="F743" s="1029"/>
      <c r="G743" s="1029"/>
      <c r="H743" s="1027"/>
      <c r="I743" s="1029"/>
      <c r="J743" s="1027"/>
      <c r="K743" s="1027"/>
      <c r="Q743" s="8" t="s">
        <v>152</v>
      </c>
    </row>
    <row r="744" spans="1:17">
      <c r="A744" s="189" t="s">
        <v>1337</v>
      </c>
      <c r="B744" s="1027" t="s">
        <v>1278</v>
      </c>
      <c r="C744" s="1029"/>
      <c r="D744" s="1029"/>
      <c r="E744" s="1029"/>
      <c r="F744" s="1029"/>
      <c r="G744" s="1029"/>
      <c r="H744" s="1027"/>
      <c r="I744" s="1029"/>
      <c r="J744" s="1027"/>
      <c r="K744" s="1027"/>
      <c r="L744" s="1027"/>
    </row>
    <row r="745" spans="1:17">
      <c r="A745" s="189" t="s">
        <v>1337</v>
      </c>
      <c r="B745" s="459"/>
      <c r="C745" s="1029"/>
      <c r="D745" s="1029"/>
      <c r="E745" s="1029"/>
      <c r="F745" s="1029"/>
      <c r="G745" s="1029"/>
      <c r="H745" s="1027" t="s">
        <v>152</v>
      </c>
      <c r="I745" s="1029"/>
      <c r="J745" s="1027"/>
      <c r="K745" s="1027"/>
      <c r="L745" s="1027"/>
    </row>
    <row r="746" spans="1:17">
      <c r="A746" s="189" t="s">
        <v>1337</v>
      </c>
      <c r="B746" s="459"/>
      <c r="C746" s="1029"/>
      <c r="D746" s="1029"/>
      <c r="E746" s="1029"/>
      <c r="F746" s="1029"/>
      <c r="G746" s="1029"/>
      <c r="H746" s="1027"/>
      <c r="I746" s="1029"/>
      <c r="J746" s="1027"/>
      <c r="K746" s="1027"/>
      <c r="L746" s="1027"/>
    </row>
    <row r="747" spans="1:17">
      <c r="A747" s="189" t="s">
        <v>1337</v>
      </c>
      <c r="B747" s="459"/>
      <c r="C747" s="1029"/>
      <c r="D747" s="1029"/>
      <c r="E747" s="1029"/>
      <c r="F747" s="1029"/>
      <c r="G747" s="1029"/>
      <c r="H747" s="1027"/>
      <c r="I747" s="1029"/>
      <c r="J747" s="1027"/>
      <c r="K747" s="1027"/>
      <c r="L747" s="1027"/>
    </row>
    <row r="748" spans="1:17" hidden="1">
      <c r="A748" s="189" t="s">
        <v>1277</v>
      </c>
      <c r="B748" s="459"/>
      <c r="C748" s="423"/>
      <c r="D748" s="423"/>
      <c r="E748" s="423"/>
      <c r="F748" s="423"/>
      <c r="G748" s="423"/>
      <c r="I748" s="423"/>
      <c r="J748" s="1212"/>
      <c r="L748" s="1027"/>
    </row>
    <row r="749" spans="1:17" hidden="1">
      <c r="A749" s="189" t="s">
        <v>1277</v>
      </c>
      <c r="B749" s="533"/>
      <c r="C749" s="534"/>
      <c r="D749" s="534"/>
      <c r="E749" s="534"/>
      <c r="F749" s="534"/>
      <c r="G749" s="859"/>
      <c r="H749" s="859"/>
      <c r="I749" s="859"/>
      <c r="J749" s="1214"/>
      <c r="K749" s="785"/>
      <c r="L749" s="1027"/>
    </row>
    <row r="750" spans="1:17" hidden="1">
      <c r="A750" s="189" t="s">
        <v>1277</v>
      </c>
      <c r="B750" s="537" t="s">
        <v>985</v>
      </c>
      <c r="C750" s="538"/>
      <c r="D750" s="538"/>
      <c r="E750" s="538"/>
      <c r="F750" s="538"/>
      <c r="G750" s="860"/>
      <c r="H750" s="860"/>
      <c r="I750" s="860"/>
      <c r="J750" s="1215"/>
      <c r="K750" s="511" t="s">
        <v>542</v>
      </c>
      <c r="L750" s="1027"/>
    </row>
    <row r="751" spans="1:17" hidden="1">
      <c r="A751" s="189" t="s">
        <v>1277</v>
      </c>
      <c r="B751" s="537" t="s">
        <v>101</v>
      </c>
      <c r="C751" s="538"/>
      <c r="D751" s="538"/>
      <c r="E751" s="538"/>
      <c r="F751" s="538"/>
      <c r="G751" s="509" t="s">
        <v>102</v>
      </c>
      <c r="H751" s="509" t="s">
        <v>103</v>
      </c>
      <c r="I751" s="539" t="s">
        <v>226</v>
      </c>
      <c r="J751" s="860" t="s">
        <v>225</v>
      </c>
      <c r="K751" s="511" t="s">
        <v>870</v>
      </c>
      <c r="L751" s="1027"/>
    </row>
    <row r="752" spans="1:17" ht="13.5" hidden="1" thickBot="1">
      <c r="A752" s="189" t="s">
        <v>1277</v>
      </c>
      <c r="B752" s="537" t="str">
        <f>"  &lt; 67 år, 67-79 år, 80-89 år, ≥ 90 år , pr 31.12."</f>
        <v xml:space="preserve">  &lt; 67 år, 67-79 år, 80-89 år, ≥ 90 år , pr 31.12.</v>
      </c>
      <c r="C752" s="538"/>
      <c r="D752" s="538"/>
      <c r="E752" s="538"/>
      <c r="F752" s="538"/>
      <c r="G752" s="860"/>
      <c r="H752" s="860"/>
      <c r="I752" s="860"/>
      <c r="J752" s="1216"/>
      <c r="K752" s="862"/>
      <c r="L752" s="1027"/>
    </row>
    <row r="753" spans="1:16" ht="13.5" hidden="1" thickBot="1">
      <c r="A753" s="189" t="s">
        <v>1277</v>
      </c>
      <c r="B753" s="625" t="s">
        <v>871</v>
      </c>
      <c r="C753" s="445"/>
      <c r="D753" s="445"/>
      <c r="E753" s="445"/>
      <c r="F753" s="445"/>
      <c r="G753" s="522">
        <v>0</v>
      </c>
      <c r="H753" s="522">
        <v>0</v>
      </c>
      <c r="I753" s="522">
        <v>0</v>
      </c>
      <c r="J753" s="522">
        <v>0</v>
      </c>
      <c r="K753" s="914">
        <f>I753+J753</f>
        <v>0</v>
      </c>
      <c r="L753" s="1027"/>
      <c r="N753" s="8" t="s">
        <v>152</v>
      </c>
      <c r="P753" s="8" t="s">
        <v>152</v>
      </c>
    </row>
    <row r="754" spans="1:16" ht="13.5" hidden="1" thickBot="1">
      <c r="A754" s="189" t="s">
        <v>1277</v>
      </c>
      <c r="B754" s="625" t="s">
        <v>872</v>
      </c>
      <c r="C754" s="445"/>
      <c r="D754" s="445"/>
      <c r="E754" s="445"/>
      <c r="F754" s="445"/>
      <c r="G754" s="974" t="e">
        <f>(I690+I691)/G753</f>
        <v>#DIV/0!</v>
      </c>
      <c r="H754" s="975" t="e">
        <f>I692/H753</f>
        <v>#DIV/0!</v>
      </c>
      <c r="I754" s="975" t="e">
        <f>(I693+I694)/I753</f>
        <v>#DIV/0!</v>
      </c>
      <c r="J754" s="976" t="e">
        <f>(I695+I696)/J753</f>
        <v>#DIV/0!</v>
      </c>
      <c r="K754" s="976" t="e">
        <f>I698/K753</f>
        <v>#DIV/0!</v>
      </c>
      <c r="L754" s="1027" t="s">
        <v>152</v>
      </c>
    </row>
    <row r="755" spans="1:16" hidden="1">
      <c r="A755" s="189" t="s">
        <v>1277</v>
      </c>
      <c r="B755" s="459" t="s">
        <v>1368</v>
      </c>
      <c r="H755" s="423"/>
      <c r="L755" s="1027"/>
    </row>
    <row r="756" spans="1:16" hidden="1">
      <c r="A756" s="189" t="s">
        <v>1277</v>
      </c>
      <c r="B756" s="459" t="s">
        <v>353</v>
      </c>
      <c r="H756" s="423"/>
    </row>
    <row r="757" spans="1:16" hidden="1">
      <c r="A757" s="189" t="s">
        <v>1277</v>
      </c>
      <c r="B757" s="459" t="s">
        <v>910</v>
      </c>
      <c r="H757" s="423"/>
      <c r="K757" s="8"/>
      <c r="L757" s="8"/>
    </row>
    <row r="758" spans="1:16" hidden="1">
      <c r="A758" s="189" t="s">
        <v>1277</v>
      </c>
      <c r="B758" s="1162" t="s">
        <v>1367</v>
      </c>
      <c r="H758" s="423"/>
      <c r="K758" s="8"/>
      <c r="L758" s="8"/>
    </row>
    <row r="759" spans="1:16" hidden="1">
      <c r="A759" s="189" t="s">
        <v>1277</v>
      </c>
      <c r="B759" s="459" t="s">
        <v>847</v>
      </c>
      <c r="H759" s="423"/>
      <c r="K759" s="8"/>
      <c r="L759" s="8"/>
    </row>
    <row r="760" spans="1:16" hidden="1">
      <c r="A760" s="189" t="s">
        <v>1277</v>
      </c>
      <c r="B760" s="459" t="s">
        <v>721</v>
      </c>
      <c r="H760" s="423"/>
      <c r="K760" s="8"/>
      <c r="L760" s="8"/>
    </row>
    <row r="761" spans="1:16" hidden="1">
      <c r="A761" s="189" t="s">
        <v>1277</v>
      </c>
      <c r="K761" s="8"/>
      <c r="L761" s="8"/>
    </row>
    <row r="762" spans="1:16" ht="26.25" hidden="1" thickBot="1">
      <c r="A762" s="189" t="s">
        <v>1277</v>
      </c>
      <c r="B762" s="1489" t="s">
        <v>776</v>
      </c>
      <c r="C762" s="1490"/>
      <c r="D762" s="1490"/>
      <c r="E762" s="863"/>
      <c r="F762" s="863"/>
      <c r="G762" s="863"/>
      <c r="H762" s="863"/>
      <c r="I762" s="863"/>
      <c r="J762" s="549" t="s">
        <v>964</v>
      </c>
      <c r="K762" s="8"/>
      <c r="L762" s="8"/>
    </row>
    <row r="763" spans="1:16" hidden="1">
      <c r="A763" s="189" t="s">
        <v>1277</v>
      </c>
      <c r="B763" s="524" t="s">
        <v>967</v>
      </c>
      <c r="C763" s="468"/>
      <c r="D763" s="468"/>
      <c r="E763" s="468"/>
      <c r="F763" s="468"/>
      <c r="G763" s="468"/>
      <c r="H763" s="468"/>
      <c r="I763" s="468"/>
      <c r="J763" s="819">
        <v>0</v>
      </c>
      <c r="K763" s="8"/>
      <c r="L763" s="8"/>
    </row>
    <row r="764" spans="1:16" hidden="1">
      <c r="A764" s="189" t="s">
        <v>1277</v>
      </c>
      <c r="B764" s="442" t="s">
        <v>968</v>
      </c>
      <c r="C764" s="423"/>
      <c r="D764" s="423"/>
      <c r="E764" s="423"/>
      <c r="F764" s="423"/>
      <c r="G764" s="423"/>
      <c r="H764" s="423"/>
      <c r="I764" s="423"/>
      <c r="J764" s="821">
        <v>0</v>
      </c>
      <c r="K764" s="8"/>
      <c r="L764" s="8"/>
    </row>
    <row r="765" spans="1:16" hidden="1">
      <c r="A765" s="189" t="s">
        <v>1277</v>
      </c>
      <c r="B765" s="442" t="s">
        <v>969</v>
      </c>
      <c r="C765" s="423"/>
      <c r="D765" s="423"/>
      <c r="E765" s="423"/>
      <c r="F765" s="423"/>
      <c r="G765" s="423"/>
      <c r="H765" s="423"/>
      <c r="I765" s="423"/>
      <c r="J765" s="821">
        <v>0</v>
      </c>
      <c r="K765" s="8"/>
      <c r="L765" s="8"/>
    </row>
    <row r="766" spans="1:16" ht="13.5" hidden="1" thickBot="1">
      <c r="A766" s="189" t="s">
        <v>1277</v>
      </c>
      <c r="B766" s="550" t="s">
        <v>970</v>
      </c>
      <c r="C766" s="446"/>
      <c r="D766" s="446"/>
      <c r="E766" s="446"/>
      <c r="F766" s="446"/>
      <c r="G766" s="446"/>
      <c r="H766" s="446"/>
      <c r="I766" s="446"/>
      <c r="J766" s="823">
        <v>0</v>
      </c>
      <c r="K766" s="8"/>
      <c r="L766" s="8"/>
    </row>
    <row r="767" spans="1:16" hidden="1">
      <c r="A767" s="189" t="s">
        <v>1277</v>
      </c>
      <c r="B767" s="782" t="s">
        <v>1467</v>
      </c>
      <c r="C767" s="423"/>
      <c r="D767" s="423"/>
      <c r="E767" s="423"/>
      <c r="F767" s="423"/>
      <c r="G767" s="423"/>
      <c r="H767" s="423"/>
      <c r="I767" s="423"/>
      <c r="J767" s="824"/>
      <c r="K767" s="8"/>
      <c r="L767" s="8"/>
    </row>
    <row r="768" spans="1:16" hidden="1">
      <c r="A768" s="189" t="s">
        <v>1277</v>
      </c>
      <c r="B768" s="782" t="s">
        <v>777</v>
      </c>
      <c r="C768" s="423"/>
      <c r="D768" s="423"/>
      <c r="E768" s="423"/>
      <c r="F768" s="423"/>
      <c r="G768" s="423"/>
      <c r="H768" s="423"/>
      <c r="I768" s="423"/>
      <c r="J768" s="824"/>
      <c r="K768" s="8"/>
      <c r="L768" s="8"/>
    </row>
    <row r="769" spans="1:12" hidden="1">
      <c r="A769" s="189" t="s">
        <v>1277</v>
      </c>
      <c r="B769" s="459" t="s">
        <v>971</v>
      </c>
      <c r="H769" s="423"/>
      <c r="K769" s="8"/>
      <c r="L769" s="8"/>
    </row>
    <row r="770" spans="1:12" hidden="1">
      <c r="A770" s="189" t="s">
        <v>1277</v>
      </c>
      <c r="B770" s="459" t="s">
        <v>972</v>
      </c>
      <c r="H770" s="423"/>
      <c r="K770" s="8"/>
      <c r="L770" s="8"/>
    </row>
    <row r="771" spans="1:12" hidden="1">
      <c r="A771" s="172" t="s">
        <v>1520</v>
      </c>
      <c r="B771" s="459" t="s">
        <v>973</v>
      </c>
      <c r="H771" s="423"/>
      <c r="K771" s="8"/>
      <c r="L771" s="8"/>
    </row>
    <row r="772" spans="1:12" hidden="1">
      <c r="A772" s="172" t="s">
        <v>1277</v>
      </c>
      <c r="H772" s="423"/>
      <c r="K772" s="8"/>
      <c r="L772" s="8"/>
    </row>
    <row r="773" spans="1:12" hidden="1">
      <c r="A773" s="960" t="s">
        <v>1277</v>
      </c>
      <c r="H773" s="423"/>
    </row>
    <row r="774" spans="1:12" hidden="1">
      <c r="A774" s="960" t="s">
        <v>1277</v>
      </c>
      <c r="B774" s="459"/>
      <c r="H774" s="408" t="s">
        <v>152</v>
      </c>
    </row>
    <row r="775" spans="1:12" hidden="1">
      <c r="A775" s="960" t="s">
        <v>356</v>
      </c>
      <c r="B775" s="1345" t="s">
        <v>982</v>
      </c>
      <c r="C775" s="1346"/>
      <c r="D775" s="1346"/>
      <c r="E775" s="1212"/>
      <c r="F775" s="1212"/>
      <c r="G775" s="1212"/>
      <c r="H775" s="1337"/>
      <c r="I775" s="1212"/>
      <c r="J775" s="1212"/>
    </row>
    <row r="776" spans="1:12" ht="13.5" hidden="1" thickBot="1">
      <c r="A776" s="960" t="s">
        <v>356</v>
      </c>
      <c r="B776" s="1345" t="s">
        <v>1354</v>
      </c>
      <c r="C776" s="1345"/>
      <c r="D776" s="1345"/>
      <c r="E776" s="1067"/>
      <c r="F776" s="1212"/>
      <c r="G776" s="1212"/>
      <c r="H776" s="1212"/>
      <c r="I776" s="1212" t="s">
        <v>552</v>
      </c>
      <c r="J776" s="1338"/>
    </row>
    <row r="777" spans="1:12" ht="13.5" hidden="1" thickBot="1">
      <c r="A777" s="960" t="s">
        <v>356</v>
      </c>
      <c r="B777" s="1345" t="s">
        <v>1472</v>
      </c>
      <c r="C777" s="1345"/>
      <c r="D777" s="1345"/>
      <c r="E777" s="1067"/>
      <c r="F777" s="1212"/>
      <c r="G777" s="1212"/>
      <c r="H777" s="1212"/>
      <c r="I777" s="1339" t="s">
        <v>883</v>
      </c>
      <c r="J777" s="1340" t="s">
        <v>1037</v>
      </c>
    </row>
    <row r="778" spans="1:12" hidden="1">
      <c r="A778" s="960" t="s">
        <v>356</v>
      </c>
      <c r="B778" s="1345" t="s">
        <v>1355</v>
      </c>
      <c r="C778" s="1345"/>
      <c r="D778" s="1345"/>
      <c r="E778" s="1067"/>
      <c r="F778" s="1212"/>
      <c r="G778" s="1212"/>
      <c r="H778" s="1212"/>
      <c r="I778" s="1339"/>
      <c r="J778" s="1212"/>
      <c r="K778" s="1027"/>
    </row>
    <row r="779" spans="1:12" ht="13.5" hidden="1" thickBot="1">
      <c r="A779" s="960" t="s">
        <v>356</v>
      </c>
      <c r="B779" s="1345" t="s">
        <v>1356</v>
      </c>
      <c r="C779" s="1345"/>
      <c r="D779" s="1345"/>
      <c r="E779" s="1067"/>
      <c r="F779" s="1212"/>
      <c r="G779" s="1212"/>
      <c r="H779" s="1212"/>
      <c r="I779" s="1212" t="s">
        <v>552</v>
      </c>
      <c r="J779" s="1338"/>
    </row>
    <row r="780" spans="1:12" ht="13.5" hidden="1" thickBot="1">
      <c r="A780" s="960" t="s">
        <v>356</v>
      </c>
      <c r="B780" s="1345" t="s">
        <v>1472</v>
      </c>
      <c r="C780" s="1345"/>
      <c r="D780" s="1345"/>
      <c r="E780" s="1067"/>
      <c r="F780" s="1212"/>
      <c r="G780" s="1212"/>
      <c r="H780" s="1212"/>
      <c r="I780" s="1339" t="s">
        <v>883</v>
      </c>
      <c r="J780" s="1340" t="s">
        <v>1037</v>
      </c>
    </row>
    <row r="781" spans="1:12" hidden="1">
      <c r="A781" s="960" t="s">
        <v>356</v>
      </c>
      <c r="B781" s="1345"/>
      <c r="C781" s="1345"/>
      <c r="D781" s="1345"/>
      <c r="E781" s="1067"/>
      <c r="F781" s="1212"/>
      <c r="G781" s="1212"/>
      <c r="H781" s="1212"/>
      <c r="I781" s="1339"/>
      <c r="J781" s="1341"/>
      <c r="K781" s="1027"/>
    </row>
    <row r="782" spans="1:12" hidden="1">
      <c r="A782" s="960" t="s">
        <v>356</v>
      </c>
      <c r="B782" s="1345" t="s">
        <v>1357</v>
      </c>
      <c r="C782" s="1346"/>
      <c r="D782" s="1346"/>
      <c r="E782" s="1212"/>
      <c r="F782" s="1212"/>
      <c r="G782" s="1212"/>
      <c r="H782" s="1337"/>
      <c r="I782" s="1212"/>
      <c r="J782" s="1067"/>
      <c r="K782" s="423"/>
    </row>
    <row r="783" spans="1:12" hidden="1">
      <c r="A783" s="960" t="s">
        <v>356</v>
      </c>
      <c r="B783" s="1347"/>
      <c r="C783" s="1347"/>
      <c r="D783" s="1347"/>
      <c r="E783" s="1342"/>
      <c r="F783" s="1342"/>
      <c r="G783" s="1342"/>
      <c r="H783" s="1343"/>
      <c r="I783" s="1342"/>
      <c r="J783" s="1344"/>
      <c r="K783" s="460"/>
    </row>
    <row r="784" spans="1:12" ht="20.25" hidden="1">
      <c r="A784" s="960" t="s">
        <v>356</v>
      </c>
      <c r="B784" s="1348" t="s">
        <v>1492</v>
      </c>
      <c r="C784" s="1347"/>
      <c r="D784" s="1347"/>
      <c r="E784" s="1342"/>
      <c r="F784" s="1342"/>
      <c r="G784" s="1342"/>
      <c r="H784" s="1343"/>
      <c r="I784" s="1342"/>
      <c r="J784" s="1344"/>
      <c r="K784" s="460"/>
    </row>
    <row r="785" spans="1:12" hidden="1">
      <c r="A785" s="960" t="s">
        <v>356</v>
      </c>
      <c r="B785" s="1346"/>
      <c r="C785" s="1346"/>
      <c r="D785" s="1346"/>
      <c r="E785" s="1212"/>
      <c r="F785" s="1212"/>
      <c r="G785" s="1212"/>
      <c r="H785" s="1337"/>
      <c r="I785" s="1212"/>
      <c r="J785" s="1067"/>
      <c r="K785" s="423"/>
    </row>
    <row r="786" spans="1:12" hidden="1">
      <c r="A786" s="960" t="s">
        <v>356</v>
      </c>
      <c r="B786" s="1345" t="s">
        <v>280</v>
      </c>
      <c r="C786" s="1346"/>
      <c r="D786" s="1346"/>
      <c r="E786" s="1212"/>
      <c r="F786" s="1212"/>
      <c r="G786" s="1212"/>
      <c r="H786" s="1337"/>
      <c r="I786" s="1212"/>
      <c r="J786" s="1067"/>
      <c r="K786" s="423"/>
      <c r="L786" s="1027"/>
    </row>
    <row r="787" spans="1:12" ht="13.5" hidden="1" thickBot="1">
      <c r="A787" s="960" t="s">
        <v>356</v>
      </c>
      <c r="B787" s="1345" t="s">
        <v>281</v>
      </c>
      <c r="C787" s="1346"/>
      <c r="D787" s="1346"/>
      <c r="E787" s="1212"/>
      <c r="F787" s="1212"/>
      <c r="G787" s="1212"/>
      <c r="H787" s="1337"/>
      <c r="I787" s="1212" t="s">
        <v>552</v>
      </c>
      <c r="J787" s="1338"/>
      <c r="K787" s="423"/>
    </row>
    <row r="788" spans="1:12" ht="13.5" hidden="1" thickBot="1">
      <c r="A788" s="960" t="s">
        <v>356</v>
      </c>
      <c r="B788" s="1345" t="s">
        <v>388</v>
      </c>
      <c r="C788" s="1346"/>
      <c r="D788" s="1346"/>
      <c r="E788" s="1212"/>
      <c r="F788" s="1212"/>
      <c r="G788" s="1212"/>
      <c r="H788" s="1337"/>
      <c r="I788" s="1212" t="s">
        <v>552</v>
      </c>
      <c r="J788" s="1338"/>
      <c r="K788" s="423"/>
    </row>
    <row r="789" spans="1:12" hidden="1">
      <c r="A789" s="960" t="s">
        <v>356</v>
      </c>
      <c r="B789" s="1345" t="s">
        <v>1358</v>
      </c>
      <c r="C789" s="1346"/>
      <c r="D789" s="1346"/>
      <c r="E789" s="1212"/>
      <c r="F789" s="1212"/>
      <c r="G789" s="1212"/>
      <c r="H789" s="1337"/>
      <c r="I789" s="1212"/>
      <c r="J789" s="1067"/>
      <c r="K789" s="423"/>
      <c r="L789" s="1027"/>
    </row>
    <row r="790" spans="1:12" hidden="1">
      <c r="A790" s="960" t="s">
        <v>356</v>
      </c>
      <c r="B790" s="1346"/>
      <c r="C790" s="1347"/>
      <c r="D790" s="1347"/>
      <c r="E790" s="1342"/>
      <c r="F790" s="1342"/>
      <c r="G790" s="1342"/>
      <c r="H790" s="1337"/>
      <c r="I790" s="1212"/>
      <c r="J790" s="1067"/>
      <c r="K790" s="423"/>
    </row>
    <row r="791" spans="1:12" hidden="1">
      <c r="A791" s="960" t="s">
        <v>356</v>
      </c>
      <c r="B791" s="523"/>
      <c r="D791" s="408" t="s">
        <v>152</v>
      </c>
      <c r="H791" s="423"/>
      <c r="J791" s="523"/>
      <c r="K791" s="423"/>
      <c r="L791" s="440"/>
    </row>
    <row r="792" spans="1:12" hidden="1">
      <c r="A792" s="960" t="s">
        <v>1277</v>
      </c>
      <c r="B792" s="523"/>
      <c r="H792" s="423"/>
      <c r="J792" s="523"/>
      <c r="K792" s="423"/>
      <c r="L792" s="440"/>
    </row>
    <row r="793" spans="1:12" hidden="1">
      <c r="A793" s="960" t="s">
        <v>1277</v>
      </c>
      <c r="B793" s="553" t="s">
        <v>1300</v>
      </c>
      <c r="C793" s="554"/>
      <c r="D793" s="554"/>
      <c r="E793" s="554"/>
      <c r="F793" s="554"/>
      <c r="G793" s="1297" t="s">
        <v>351</v>
      </c>
      <c r="H793" s="1297" t="s">
        <v>351</v>
      </c>
      <c r="I793" s="1298" t="s">
        <v>351</v>
      </c>
      <c r="J793" s="523"/>
      <c r="K793" s="423"/>
    </row>
    <row r="794" spans="1:12" hidden="1">
      <c r="A794" s="960" t="s">
        <v>1277</v>
      </c>
      <c r="B794" s="1416" t="s">
        <v>810</v>
      </c>
      <c r="C794" s="1417"/>
      <c r="D794" s="1417"/>
      <c r="E794" s="1417"/>
      <c r="F794" s="1417"/>
      <c r="G794" s="799" t="s">
        <v>795</v>
      </c>
      <c r="H794" s="799" t="s">
        <v>437</v>
      </c>
      <c r="I794" s="621" t="s">
        <v>437</v>
      </c>
      <c r="J794" s="523"/>
      <c r="K794" s="423"/>
    </row>
    <row r="795" spans="1:12" hidden="1">
      <c r="A795" s="960" t="s">
        <v>1277</v>
      </c>
      <c r="B795" s="1416"/>
      <c r="C795" s="1417"/>
      <c r="D795" s="1417"/>
      <c r="E795" s="1417"/>
      <c r="F795" s="1417"/>
      <c r="G795" s="799"/>
      <c r="H795" s="799" t="s">
        <v>438</v>
      </c>
      <c r="I795" s="621" t="s">
        <v>438</v>
      </c>
      <c r="J795" s="523"/>
      <c r="K795" s="423"/>
    </row>
    <row r="796" spans="1:12" s="1105" customFormat="1" ht="13.5" hidden="1" thickBot="1">
      <c r="A796" s="960" t="s">
        <v>1520</v>
      </c>
      <c r="B796" s="1293"/>
      <c r="C796" s="1294"/>
      <c r="D796" s="1294"/>
      <c r="E796" s="1294"/>
      <c r="F796" s="1294"/>
      <c r="G796" s="1295"/>
      <c r="H796" s="1295"/>
      <c r="I796" s="1296" t="s">
        <v>1437</v>
      </c>
      <c r="J796" s="523"/>
      <c r="K796" s="1029"/>
      <c r="L796" s="1027"/>
    </row>
    <row r="797" spans="1:12" ht="13.5" hidden="1" thickBot="1">
      <c r="A797" s="960" t="s">
        <v>1277</v>
      </c>
      <c r="B797" s="1033" t="s">
        <v>1433</v>
      </c>
      <c r="C797" s="1031"/>
      <c r="D797" s="1031"/>
      <c r="E797" s="1031"/>
      <c r="F797" s="561"/>
      <c r="G797" s="982">
        <f>SUM(G798:G801)</f>
        <v>0</v>
      </c>
      <c r="H797" s="982">
        <f>SUM(H798:H801)</f>
        <v>0</v>
      </c>
      <c r="I797" s="981" t="e">
        <f>H797/G797</f>
        <v>#DIV/0!</v>
      </c>
      <c r="J797" s="523" t="s">
        <v>152</v>
      </c>
      <c r="K797" s="423"/>
    </row>
    <row r="798" spans="1:12" s="1105" customFormat="1" hidden="1">
      <c r="A798" s="960" t="s">
        <v>1520</v>
      </c>
      <c r="B798" s="1030" t="s">
        <v>1377</v>
      </c>
      <c r="C798" s="1029"/>
      <c r="D798" s="1029"/>
      <c r="E798" s="1029"/>
      <c r="F798" s="1029"/>
      <c r="G798" s="1291">
        <v>0</v>
      </c>
      <c r="H798" s="1299">
        <v>0</v>
      </c>
      <c r="I798" s="1301">
        <f>IFERROR(H798/G798,0)</f>
        <v>0</v>
      </c>
      <c r="J798" s="523" t="s">
        <v>152</v>
      </c>
      <c r="K798" s="1029"/>
      <c r="L798" s="1027"/>
    </row>
    <row r="799" spans="1:12" hidden="1">
      <c r="A799" s="960" t="s">
        <v>1277</v>
      </c>
      <c r="B799" s="1030" t="s">
        <v>1434</v>
      </c>
      <c r="D799" s="423"/>
      <c r="E799" s="423"/>
      <c r="F799" s="423"/>
      <c r="G799" s="610">
        <v>0</v>
      </c>
      <c r="H799" s="499">
        <v>0</v>
      </c>
      <c r="I799" s="981" t="e">
        <f>H799/G799</f>
        <v>#DIV/0!</v>
      </c>
      <c r="J799" s="523"/>
      <c r="K799" s="423"/>
    </row>
    <row r="800" spans="1:12" hidden="1">
      <c r="A800" s="960" t="s">
        <v>1277</v>
      </c>
      <c r="B800" s="442" t="s">
        <v>1435</v>
      </c>
      <c r="D800" s="423"/>
      <c r="E800" s="423"/>
      <c r="F800" s="423"/>
      <c r="G800" s="610">
        <v>0</v>
      </c>
      <c r="H800" s="499">
        <v>0</v>
      </c>
      <c r="I800" s="981" t="e">
        <f>H800/G800</f>
        <v>#DIV/0!</v>
      </c>
      <c r="J800" s="523"/>
      <c r="K800" s="423"/>
    </row>
    <row r="801" spans="1:16" ht="13.5" hidden="1" thickBot="1">
      <c r="A801" s="960" t="s">
        <v>1277</v>
      </c>
      <c r="B801" s="550" t="s">
        <v>1436</v>
      </c>
      <c r="C801" s="446"/>
      <c r="D801" s="446"/>
      <c r="E801" s="446"/>
      <c r="F801" s="446"/>
      <c r="G801" s="1037">
        <v>0</v>
      </c>
      <c r="H801" s="1300">
        <v>0</v>
      </c>
      <c r="I801" s="982" t="e">
        <f>H801/G801</f>
        <v>#DIV/0!</v>
      </c>
      <c r="J801" s="523"/>
      <c r="K801" s="423"/>
    </row>
    <row r="802" spans="1:16" hidden="1">
      <c r="A802" s="960" t="s">
        <v>1277</v>
      </c>
      <c r="B802" s="1162" t="s">
        <v>1467</v>
      </c>
      <c r="C802" s="460"/>
      <c r="D802" s="460"/>
      <c r="E802" s="460"/>
      <c r="F802" s="460"/>
      <c r="G802" s="460"/>
      <c r="H802" s="460"/>
      <c r="J802" s="523"/>
      <c r="K802" s="423" t="s">
        <v>152</v>
      </c>
    </row>
    <row r="803" spans="1:16" hidden="1">
      <c r="A803" s="960" t="s">
        <v>1277</v>
      </c>
      <c r="B803" s="459" t="s">
        <v>713</v>
      </c>
      <c r="J803" s="523"/>
      <c r="K803" s="423"/>
    </row>
    <row r="804" spans="1:16" hidden="1">
      <c r="A804" s="960" t="s">
        <v>1277</v>
      </c>
      <c r="B804" s="459" t="s">
        <v>714</v>
      </c>
      <c r="J804" s="523"/>
      <c r="K804" s="423"/>
    </row>
    <row r="805" spans="1:16" hidden="1">
      <c r="A805" s="960" t="s">
        <v>1277</v>
      </c>
      <c r="B805" s="459" t="s">
        <v>1304</v>
      </c>
      <c r="J805" s="523"/>
      <c r="K805" s="423"/>
    </row>
    <row r="806" spans="1:16" hidden="1">
      <c r="A806" s="960" t="s">
        <v>1277</v>
      </c>
      <c r="B806" s="1105"/>
      <c r="C806" s="1027"/>
      <c r="D806" s="1027"/>
      <c r="E806" s="1027"/>
      <c r="F806" s="1027"/>
      <c r="G806" s="1027"/>
      <c r="H806" s="1027"/>
      <c r="I806" s="1027"/>
      <c r="J806" s="523"/>
      <c r="K806" s="1029"/>
    </row>
    <row r="807" spans="1:16" hidden="1">
      <c r="A807" s="960" t="s">
        <v>1277</v>
      </c>
      <c r="B807" s="553" t="s">
        <v>1301</v>
      </c>
      <c r="C807" s="554"/>
      <c r="D807" s="554"/>
      <c r="E807" s="554"/>
      <c r="F807" s="554"/>
      <c r="G807" s="506" t="s">
        <v>351</v>
      </c>
      <c r="H807" s="506" t="s">
        <v>351</v>
      </c>
      <c r="I807" s="1027"/>
      <c r="J807" s="523"/>
      <c r="K807" s="1029"/>
    </row>
    <row r="808" spans="1:16" hidden="1">
      <c r="A808" s="960" t="s">
        <v>1277</v>
      </c>
      <c r="B808" s="1416" t="s">
        <v>1438</v>
      </c>
      <c r="C808" s="1417"/>
      <c r="D808" s="1417"/>
      <c r="E808" s="1417"/>
      <c r="F808" s="1418"/>
      <c r="G808" s="508" t="s">
        <v>795</v>
      </c>
      <c r="H808" s="508" t="s">
        <v>437</v>
      </c>
      <c r="I808" s="1027"/>
      <c r="J808" s="523"/>
      <c r="K808" s="1029"/>
      <c r="M808" s="160"/>
      <c r="N808" s="160"/>
      <c r="O808" s="160"/>
      <c r="P808" s="160"/>
    </row>
    <row r="809" spans="1:16" ht="13.5" hidden="1" thickBot="1">
      <c r="A809" s="960" t="s">
        <v>1277</v>
      </c>
      <c r="B809" s="1419"/>
      <c r="C809" s="1420"/>
      <c r="D809" s="1420"/>
      <c r="E809" s="1420"/>
      <c r="F809" s="1421"/>
      <c r="G809" s="513"/>
      <c r="H809" s="513" t="s">
        <v>438</v>
      </c>
      <c r="I809" s="1027"/>
      <c r="J809" s="523"/>
      <c r="K809" s="1029"/>
    </row>
    <row r="810" spans="1:16" ht="13.5" hidden="1" thickBot="1">
      <c r="A810" s="960" t="s">
        <v>1277</v>
      </c>
      <c r="B810" s="625" t="s">
        <v>1305</v>
      </c>
      <c r="C810" s="1250"/>
      <c r="D810" s="1250"/>
      <c r="E810" s="1250"/>
      <c r="F810" s="1251"/>
      <c r="G810" s="842">
        <v>0</v>
      </c>
      <c r="H810" s="842">
        <v>0</v>
      </c>
      <c r="I810" s="1027"/>
      <c r="J810" s="523"/>
      <c r="K810" s="1029"/>
    </row>
    <row r="811" spans="1:16" ht="13.5" hidden="1" thickBot="1">
      <c r="A811" s="960" t="s">
        <v>1277</v>
      </c>
      <c r="B811" s="625" t="s">
        <v>1439</v>
      </c>
      <c r="C811" s="445"/>
      <c r="D811" s="445"/>
      <c r="E811" s="445"/>
      <c r="F811" s="551"/>
      <c r="G811" s="581">
        <v>0</v>
      </c>
      <c r="H811" s="581">
        <v>0</v>
      </c>
      <c r="I811" s="1027"/>
      <c r="J811" s="523"/>
      <c r="K811" s="1029"/>
    </row>
    <row r="812" spans="1:16" hidden="1">
      <c r="A812" s="960" t="s">
        <v>1277</v>
      </c>
      <c r="B812" s="1162" t="s">
        <v>1306</v>
      </c>
      <c r="C812" s="1027"/>
      <c r="D812" s="1027"/>
      <c r="E812" s="1027"/>
      <c r="F812" s="1027"/>
      <c r="G812" s="1027"/>
      <c r="H812" s="1027"/>
      <c r="I812" s="1027"/>
      <c r="J812" s="523"/>
      <c r="K812" s="1029"/>
    </row>
    <row r="813" spans="1:16" hidden="1">
      <c r="A813" s="960" t="s">
        <v>1277</v>
      </c>
      <c r="B813" s="1162" t="s">
        <v>1303</v>
      </c>
      <c r="C813" s="1027"/>
      <c r="D813" s="1027"/>
      <c r="E813" s="1027"/>
      <c r="F813" s="1027"/>
      <c r="G813" s="1027"/>
      <c r="H813" s="1027"/>
      <c r="I813" s="1027"/>
      <c r="J813" s="523"/>
      <c r="K813" s="1029"/>
    </row>
    <row r="814" spans="1:16" hidden="1">
      <c r="A814" s="960" t="s">
        <v>1277</v>
      </c>
      <c r="B814" s="1162" t="s">
        <v>1302</v>
      </c>
      <c r="C814" s="1027"/>
      <c r="D814" s="1027"/>
      <c r="E814" s="1027"/>
      <c r="F814" s="1027"/>
      <c r="G814" s="1027"/>
      <c r="H814" s="1027"/>
      <c r="I814" s="1027"/>
      <c r="J814" s="523"/>
      <c r="K814" s="1029"/>
      <c r="L814" s="1027"/>
    </row>
    <row r="815" spans="1:16" hidden="1">
      <c r="A815" s="960" t="s">
        <v>1277</v>
      </c>
      <c r="B815" s="1162" t="s">
        <v>1336</v>
      </c>
      <c r="C815" s="1027"/>
      <c r="D815" s="1027"/>
      <c r="E815" s="1027"/>
      <c r="F815" s="1027"/>
      <c r="G815" s="1027"/>
      <c r="H815" s="1027"/>
      <c r="I815" s="1027"/>
      <c r="J815" s="523"/>
      <c r="K815" s="1029"/>
      <c r="L815" s="1027"/>
    </row>
    <row r="816" spans="1:16" hidden="1">
      <c r="A816" s="960" t="s">
        <v>1277</v>
      </c>
      <c r="B816" s="523" t="s">
        <v>282</v>
      </c>
      <c r="J816" s="523"/>
      <c r="K816" s="423"/>
      <c r="L816" s="1027"/>
    </row>
    <row r="817" spans="1:12" hidden="1">
      <c r="A817" s="8" t="s">
        <v>1277</v>
      </c>
      <c r="B817" s="440"/>
      <c r="C817" s="440"/>
      <c r="D817" s="440"/>
      <c r="E817" s="440"/>
      <c r="F817" s="440"/>
      <c r="G817" s="440"/>
      <c r="H817" s="440"/>
      <c r="I817" s="440"/>
      <c r="J817" s="408" t="s">
        <v>152</v>
      </c>
      <c r="L817" s="1027"/>
    </row>
    <row r="818" spans="1:12" hidden="1">
      <c r="A818" s="1105" t="s">
        <v>1277</v>
      </c>
      <c r="B818" s="440"/>
      <c r="C818" s="440"/>
      <c r="D818" s="440"/>
      <c r="E818" s="440"/>
      <c r="F818" s="440"/>
      <c r="G818" s="440" t="s">
        <v>152</v>
      </c>
      <c r="H818" s="440"/>
      <c r="I818" s="440"/>
      <c r="L818" s="1027"/>
    </row>
    <row r="819" spans="1:12" hidden="1">
      <c r="A819" s="1105" t="s">
        <v>1277</v>
      </c>
      <c r="B819" s="423"/>
      <c r="C819" s="423"/>
      <c r="D819" s="423"/>
      <c r="E819" s="423"/>
      <c r="L819" s="1027"/>
    </row>
    <row r="820" spans="1:12" hidden="1">
      <c r="A820" s="1105" t="s">
        <v>1277</v>
      </c>
      <c r="B820" s="6" t="s">
        <v>441</v>
      </c>
      <c r="C820" s="224"/>
      <c r="D820" s="224"/>
      <c r="E820" s="224"/>
      <c r="F820" s="224"/>
      <c r="G820" s="224"/>
      <c r="H820" s="230"/>
      <c r="I820" s="8"/>
      <c r="J820" s="8"/>
      <c r="K820" s="8"/>
      <c r="L820" s="1027"/>
    </row>
    <row r="821" spans="1:12" ht="26.25" thickBot="1">
      <c r="A821" s="1105" t="s">
        <v>1337</v>
      </c>
      <c r="B821" s="10" t="s">
        <v>1338</v>
      </c>
      <c r="C821" s="12"/>
      <c r="D821" s="12"/>
      <c r="E821" s="12"/>
      <c r="F821" s="12"/>
      <c r="G821" s="12"/>
      <c r="H821" s="1094" t="s">
        <v>1501</v>
      </c>
      <c r="I821" s="8"/>
      <c r="J821" s="8"/>
      <c r="K821" s="8"/>
      <c r="L821" s="1027"/>
    </row>
    <row r="822" spans="1:12" ht="13.5" thickBot="1">
      <c r="A822" s="1105" t="s">
        <v>1337</v>
      </c>
      <c r="B822" s="171" t="s">
        <v>1342</v>
      </c>
      <c r="C822" s="188"/>
      <c r="D822" s="188"/>
      <c r="E822" s="188"/>
      <c r="F822" s="188"/>
      <c r="G822" s="188"/>
      <c r="H822" s="190">
        <v>0</v>
      </c>
      <c r="I822" s="959"/>
      <c r="J822" s="959" t="s">
        <v>152</v>
      </c>
      <c r="K822" s="959"/>
      <c r="L822" s="1027"/>
    </row>
    <row r="823" spans="1:12" ht="13.5" thickBot="1">
      <c r="A823" s="1105" t="s">
        <v>1337</v>
      </c>
      <c r="B823" s="171" t="s">
        <v>1343</v>
      </c>
      <c r="C823" s="188"/>
      <c r="D823" s="188"/>
      <c r="E823" s="188"/>
      <c r="F823" s="188"/>
      <c r="G823" s="188"/>
      <c r="H823" s="190">
        <v>0</v>
      </c>
      <c r="I823" s="8" t="s">
        <v>152</v>
      </c>
      <c r="J823" s="8"/>
      <c r="K823" s="8"/>
      <c r="L823" s="1027"/>
    </row>
    <row r="824" spans="1:12" ht="13.5" thickBot="1">
      <c r="A824" s="1105" t="s">
        <v>1337</v>
      </c>
      <c r="B824" s="171" t="s">
        <v>1344</v>
      </c>
      <c r="C824" s="1106"/>
      <c r="D824" s="1106"/>
      <c r="E824" s="1106"/>
      <c r="F824" s="1106"/>
      <c r="G824" s="1106"/>
      <c r="H824" s="1140">
        <v>0</v>
      </c>
      <c r="I824" s="1105"/>
      <c r="J824" s="1105"/>
      <c r="K824" s="1105"/>
    </row>
    <row r="825" spans="1:12" ht="13.5" thickBot="1">
      <c r="A825" s="1105" t="s">
        <v>1337</v>
      </c>
      <c r="B825" s="171" t="s">
        <v>1339</v>
      </c>
      <c r="C825" s="1106"/>
      <c r="D825" s="1106"/>
      <c r="E825" s="1106"/>
      <c r="F825" s="1106"/>
      <c r="G825" s="1106"/>
      <c r="H825" s="1140">
        <v>0</v>
      </c>
      <c r="I825" s="1105"/>
      <c r="J825" s="1105"/>
      <c r="K825" s="1105"/>
    </row>
    <row r="826" spans="1:12" ht="13.5" thickBot="1">
      <c r="A826" s="1105" t="s">
        <v>1337</v>
      </c>
      <c r="B826" s="171" t="s">
        <v>1340</v>
      </c>
      <c r="C826" s="1106"/>
      <c r="D826" s="1106"/>
      <c r="E826" s="1106"/>
      <c r="F826" s="1106"/>
      <c r="G826" s="1106"/>
      <c r="H826" s="1140">
        <v>0</v>
      </c>
      <c r="I826" s="1105"/>
      <c r="J826" s="1105"/>
      <c r="K826" s="1105"/>
    </row>
    <row r="827" spans="1:12" ht="13.5" thickBot="1">
      <c r="A827" s="1105" t="s">
        <v>1337</v>
      </c>
      <c r="B827" s="171" t="s">
        <v>1345</v>
      </c>
      <c r="C827" s="1106"/>
      <c r="D827" s="1106"/>
      <c r="E827" s="1106"/>
      <c r="F827" s="1106"/>
      <c r="G827" s="1106"/>
      <c r="H827" s="1140">
        <v>0</v>
      </c>
      <c r="I827" s="1105"/>
      <c r="J827" s="1105"/>
      <c r="K827" s="1105"/>
    </row>
    <row r="828" spans="1:12">
      <c r="A828" s="1105" t="s">
        <v>1337</v>
      </c>
      <c r="B828" s="1162" t="s">
        <v>1524</v>
      </c>
      <c r="C828" s="35"/>
      <c r="D828" s="35"/>
      <c r="E828" s="35"/>
      <c r="F828" s="35"/>
      <c r="G828" s="35"/>
      <c r="H828" s="35"/>
      <c r="I828" s="160"/>
      <c r="J828" s="160"/>
      <c r="K828" s="160"/>
      <c r="L828" s="8"/>
    </row>
    <row r="829" spans="1:12">
      <c r="A829" s="1105" t="s">
        <v>1337</v>
      </c>
      <c r="B829" s="8"/>
      <c r="C829" s="494"/>
      <c r="D829" s="494"/>
      <c r="E829" s="494"/>
      <c r="F829" s="494"/>
      <c r="G829" s="494"/>
      <c r="H829" s="461"/>
      <c r="J829" s="408" t="s">
        <v>152</v>
      </c>
      <c r="L829" s="8"/>
    </row>
    <row r="830" spans="1:12">
      <c r="A830" s="1105" t="s">
        <v>1337</v>
      </c>
      <c r="B830" s="8"/>
      <c r="C830" s="494"/>
      <c r="D830" s="494"/>
      <c r="E830" s="494"/>
      <c r="F830" s="494"/>
      <c r="G830" s="494"/>
      <c r="H830" s="461"/>
      <c r="L830" s="959"/>
    </row>
    <row r="831" spans="1:12" ht="18.75" hidden="1">
      <c r="A831" s="1105" t="s">
        <v>1520</v>
      </c>
      <c r="B831" s="864" t="s">
        <v>321</v>
      </c>
      <c r="C831" s="423"/>
      <c r="D831" s="423"/>
      <c r="E831" s="423"/>
      <c r="L831" s="8"/>
    </row>
    <row r="832" spans="1:12" hidden="1">
      <c r="A832" s="1105" t="s">
        <v>1277</v>
      </c>
      <c r="C832" s="523"/>
      <c r="D832" s="523"/>
      <c r="E832" s="523"/>
      <c r="F832" s="523"/>
      <c r="G832" s="523"/>
      <c r="H832" s="523"/>
      <c r="L832" s="1105"/>
    </row>
    <row r="833" spans="1:12" ht="51" hidden="1">
      <c r="A833" s="1105" t="s">
        <v>1277</v>
      </c>
      <c r="B833" s="865" t="str">
        <f>"  Tabell 3 - 9 - Beboere med vedtak om bolig til pleie- og omsorgsformål - etter kjønn og alder, pr 31.12.    1)"</f>
        <v xml:space="preserve">  Tabell 3 - 9 - Beboere med vedtak om bolig til pleie- og omsorgsformål - etter kjønn og alder, pr 31.12.    1)</v>
      </c>
      <c r="C833" s="866" t="s">
        <v>912</v>
      </c>
      <c r="D833" s="867" t="s">
        <v>913</v>
      </c>
      <c r="E833" s="867" t="s">
        <v>914</v>
      </c>
      <c r="F833" s="867" t="s">
        <v>915</v>
      </c>
      <c r="G833" s="867" t="s">
        <v>916</v>
      </c>
      <c r="H833" s="867" t="s">
        <v>917</v>
      </c>
      <c r="I833" s="868" t="s">
        <v>786</v>
      </c>
      <c r="J833" s="1234" t="s">
        <v>1283</v>
      </c>
      <c r="K833" s="866" t="s">
        <v>1284</v>
      </c>
      <c r="L833" s="866" t="s">
        <v>991</v>
      </c>
    </row>
    <row r="834" spans="1:12" s="160" customFormat="1" hidden="1">
      <c r="A834" s="1105" t="s">
        <v>1277</v>
      </c>
      <c r="B834" s="869" t="s">
        <v>554</v>
      </c>
      <c r="C834" s="870" t="s">
        <v>604</v>
      </c>
      <c r="D834" s="870" t="s">
        <v>604</v>
      </c>
      <c r="E834" s="870" t="s">
        <v>604</v>
      </c>
      <c r="F834" s="870" t="s">
        <v>604</v>
      </c>
      <c r="G834" s="870" t="s">
        <v>604</v>
      </c>
      <c r="H834" s="870" t="s">
        <v>604</v>
      </c>
      <c r="I834" s="870" t="s">
        <v>604</v>
      </c>
      <c r="J834" s="870" t="s">
        <v>604</v>
      </c>
      <c r="K834" s="870" t="s">
        <v>604</v>
      </c>
      <c r="L834" s="871" t="s">
        <v>604</v>
      </c>
    </row>
    <row r="835" spans="1:12" hidden="1">
      <c r="A835" s="1105" t="s">
        <v>1277</v>
      </c>
      <c r="B835" s="853" t="s">
        <v>622</v>
      </c>
      <c r="C835" s="854">
        <v>0</v>
      </c>
      <c r="D835" s="854">
        <v>0</v>
      </c>
      <c r="E835" s="854">
        <v>0</v>
      </c>
      <c r="F835" s="854">
        <v>0</v>
      </c>
      <c r="G835" s="854">
        <v>0</v>
      </c>
      <c r="H835" s="854">
        <v>0</v>
      </c>
      <c r="I835" s="854">
        <v>0</v>
      </c>
      <c r="J835" s="854">
        <v>0</v>
      </c>
      <c r="K835" s="854">
        <v>0</v>
      </c>
      <c r="L835" s="971">
        <f>SUM(C835:K835)</f>
        <v>0</v>
      </c>
    </row>
    <row r="836" spans="1:12" hidden="1">
      <c r="A836" s="1105" t="s">
        <v>1277</v>
      </c>
      <c r="B836" s="853" t="s">
        <v>603</v>
      </c>
      <c r="C836" s="854">
        <v>0</v>
      </c>
      <c r="D836" s="854">
        <v>0</v>
      </c>
      <c r="E836" s="854">
        <v>0</v>
      </c>
      <c r="F836" s="854">
        <v>0</v>
      </c>
      <c r="G836" s="854">
        <v>0</v>
      </c>
      <c r="H836" s="854">
        <v>0</v>
      </c>
      <c r="I836" s="854">
        <v>0</v>
      </c>
      <c r="J836" s="854">
        <v>0</v>
      </c>
      <c r="K836" s="854">
        <v>0</v>
      </c>
      <c r="L836" s="971">
        <f>SUM(C836:K836)</f>
        <v>0</v>
      </c>
    </row>
    <row r="837" spans="1:12" hidden="1">
      <c r="A837" s="1105" t="s">
        <v>1277</v>
      </c>
      <c r="B837" s="853" t="s">
        <v>249</v>
      </c>
      <c r="C837" s="854">
        <v>0</v>
      </c>
      <c r="D837" s="854">
        <v>0</v>
      </c>
      <c r="E837" s="854">
        <v>0</v>
      </c>
      <c r="F837" s="854">
        <v>0</v>
      </c>
      <c r="G837" s="854">
        <v>0</v>
      </c>
      <c r="H837" s="854">
        <v>0</v>
      </c>
      <c r="I837" s="854">
        <v>0</v>
      </c>
      <c r="J837" s="854">
        <v>0</v>
      </c>
      <c r="K837" s="854">
        <v>0</v>
      </c>
      <c r="L837" s="971">
        <f>SUM(C837:K837)</f>
        <v>0</v>
      </c>
    </row>
    <row r="838" spans="1:12" ht="13.5" hidden="1" thickBot="1">
      <c r="A838" s="1105" t="s">
        <v>1277</v>
      </c>
      <c r="B838" s="872" t="s">
        <v>623</v>
      </c>
      <c r="C838" s="873">
        <v>0</v>
      </c>
      <c r="D838" s="873">
        <v>0</v>
      </c>
      <c r="E838" s="873">
        <v>0</v>
      </c>
      <c r="F838" s="873">
        <v>0</v>
      </c>
      <c r="G838" s="873">
        <v>0</v>
      </c>
      <c r="H838" s="873">
        <v>0</v>
      </c>
      <c r="I838" s="873">
        <v>0</v>
      </c>
      <c r="J838" s="873">
        <v>0</v>
      </c>
      <c r="K838" s="873">
        <v>0</v>
      </c>
      <c r="L838" s="972">
        <f>SUM(C838:K838)</f>
        <v>0</v>
      </c>
    </row>
    <row r="839" spans="1:12" hidden="1">
      <c r="A839" s="1105" t="s">
        <v>1277</v>
      </c>
      <c r="B839" s="438" t="s">
        <v>993</v>
      </c>
      <c r="C839" s="915">
        <f t="shared" ref="C839:I839" si="22">SUM(C835:C838)</f>
        <v>0</v>
      </c>
      <c r="D839" s="917">
        <f t="shared" si="22"/>
        <v>0</v>
      </c>
      <c r="E839" s="917">
        <f t="shared" si="22"/>
        <v>0</v>
      </c>
      <c r="F839" s="917">
        <f t="shared" si="22"/>
        <v>0</v>
      </c>
      <c r="G839" s="917">
        <f t="shared" si="22"/>
        <v>0</v>
      </c>
      <c r="H839" s="917">
        <f t="shared" si="22"/>
        <v>0</v>
      </c>
      <c r="I839" s="917">
        <f t="shared" si="22"/>
        <v>0</v>
      </c>
      <c r="J839" s="917">
        <f>SUM(J835:J838)</f>
        <v>0</v>
      </c>
      <c r="K839" s="917">
        <f>SUM(K835:K838)</f>
        <v>0</v>
      </c>
      <c r="L839" s="917">
        <f>SUM(L835:L838)</f>
        <v>0</v>
      </c>
    </row>
    <row r="840" spans="1:12" hidden="1">
      <c r="A840" s="1105" t="s">
        <v>1277</v>
      </c>
      <c r="B840" s="869" t="s">
        <v>757</v>
      </c>
      <c r="C840" s="870" t="s">
        <v>604</v>
      </c>
      <c r="D840" s="870" t="s">
        <v>604</v>
      </c>
      <c r="E840" s="870" t="s">
        <v>604</v>
      </c>
      <c r="F840" s="870" t="s">
        <v>604</v>
      </c>
      <c r="G840" s="870" t="s">
        <v>604</v>
      </c>
      <c r="H840" s="870" t="s">
        <v>604</v>
      </c>
      <c r="I840" s="870" t="s">
        <v>604</v>
      </c>
      <c r="J840" s="870" t="s">
        <v>604</v>
      </c>
      <c r="K840" s="870" t="s">
        <v>604</v>
      </c>
      <c r="L840" s="871" t="s">
        <v>604</v>
      </c>
    </row>
    <row r="841" spans="1:12" hidden="1">
      <c r="A841" s="1105" t="s">
        <v>1277</v>
      </c>
      <c r="B841" s="853" t="s">
        <v>622</v>
      </c>
      <c r="C841" s="854">
        <v>0</v>
      </c>
      <c r="D841" s="854">
        <v>0</v>
      </c>
      <c r="E841" s="854">
        <v>0</v>
      </c>
      <c r="F841" s="854">
        <v>0</v>
      </c>
      <c r="G841" s="854">
        <v>0</v>
      </c>
      <c r="H841" s="854">
        <v>0</v>
      </c>
      <c r="I841" s="854">
        <v>0</v>
      </c>
      <c r="J841" s="854">
        <v>0</v>
      </c>
      <c r="K841" s="854">
        <v>0</v>
      </c>
      <c r="L841" s="971">
        <f>SUM(C841:K841)</f>
        <v>0</v>
      </c>
    </row>
    <row r="842" spans="1:12" hidden="1">
      <c r="A842" s="1105" t="s">
        <v>1277</v>
      </c>
      <c r="B842" s="853" t="s">
        <v>603</v>
      </c>
      <c r="C842" s="854">
        <v>0</v>
      </c>
      <c r="D842" s="854">
        <v>0</v>
      </c>
      <c r="E842" s="854">
        <v>0</v>
      </c>
      <c r="F842" s="854">
        <v>0</v>
      </c>
      <c r="G842" s="854">
        <v>0</v>
      </c>
      <c r="H842" s="854">
        <v>0</v>
      </c>
      <c r="I842" s="854">
        <v>0</v>
      </c>
      <c r="J842" s="854">
        <v>0</v>
      </c>
      <c r="K842" s="854">
        <v>0</v>
      </c>
      <c r="L842" s="971">
        <f>SUM(C842:K842)</f>
        <v>0</v>
      </c>
    </row>
    <row r="843" spans="1:12" hidden="1">
      <c r="A843" s="1105" t="s">
        <v>1277</v>
      </c>
      <c r="B843" s="853" t="s">
        <v>249</v>
      </c>
      <c r="C843" s="854">
        <v>0</v>
      </c>
      <c r="D843" s="854">
        <v>0</v>
      </c>
      <c r="E843" s="854">
        <v>0</v>
      </c>
      <c r="F843" s="854">
        <v>0</v>
      </c>
      <c r="G843" s="854">
        <v>0</v>
      </c>
      <c r="H843" s="854">
        <v>0</v>
      </c>
      <c r="I843" s="854">
        <v>0</v>
      </c>
      <c r="J843" s="854">
        <v>0</v>
      </c>
      <c r="K843" s="854">
        <v>0</v>
      </c>
      <c r="L843" s="971">
        <f>SUM(C843:K843)</f>
        <v>0</v>
      </c>
    </row>
    <row r="844" spans="1:12" ht="13.5" hidden="1" thickBot="1">
      <c r="A844" s="1105" t="s">
        <v>1277</v>
      </c>
      <c r="B844" s="872" t="s">
        <v>623</v>
      </c>
      <c r="C844" s="873">
        <v>0</v>
      </c>
      <c r="D844" s="873">
        <v>0</v>
      </c>
      <c r="E844" s="873">
        <v>0</v>
      </c>
      <c r="F844" s="873">
        <v>0</v>
      </c>
      <c r="G844" s="873">
        <v>0</v>
      </c>
      <c r="H844" s="873">
        <v>0</v>
      </c>
      <c r="I844" s="873">
        <v>0</v>
      </c>
      <c r="J844" s="873">
        <v>0</v>
      </c>
      <c r="K844" s="873">
        <v>0</v>
      </c>
      <c r="L844" s="972">
        <f>SUM(C844:K844)</f>
        <v>0</v>
      </c>
    </row>
    <row r="845" spans="1:12" ht="13.5" hidden="1" thickBot="1">
      <c r="A845" s="1105" t="s">
        <v>1277</v>
      </c>
      <c r="B845" s="529" t="s">
        <v>992</v>
      </c>
      <c r="C845" s="920">
        <f t="shared" ref="C845:I845" si="23">SUM(C841:C844)</f>
        <v>0</v>
      </c>
      <c r="D845" s="973">
        <f t="shared" si="23"/>
        <v>0</v>
      </c>
      <c r="E845" s="973">
        <f t="shared" si="23"/>
        <v>0</v>
      </c>
      <c r="F845" s="973">
        <f t="shared" si="23"/>
        <v>0</v>
      </c>
      <c r="G845" s="973">
        <f t="shared" si="23"/>
        <v>0</v>
      </c>
      <c r="H845" s="973">
        <f t="shared" si="23"/>
        <v>0</v>
      </c>
      <c r="I845" s="973">
        <f t="shared" si="23"/>
        <v>0</v>
      </c>
      <c r="J845" s="973">
        <f>SUM(J841:J844)</f>
        <v>0</v>
      </c>
      <c r="K845" s="973">
        <f>SUM(K841:K844)</f>
        <v>0</v>
      </c>
      <c r="L845" s="973">
        <f>SUM(L841:L844)</f>
        <v>0</v>
      </c>
    </row>
    <row r="846" spans="1:12" ht="13.5" hidden="1" thickBot="1">
      <c r="A846" s="1105" t="s">
        <v>1277</v>
      </c>
      <c r="B846" s="444" t="s">
        <v>911</v>
      </c>
      <c r="C846" s="914">
        <f>C839+C845</f>
        <v>0</v>
      </c>
      <c r="D846" s="914">
        <f t="shared" ref="D846:I846" si="24">D839+D845</f>
        <v>0</v>
      </c>
      <c r="E846" s="914">
        <f t="shared" si="24"/>
        <v>0</v>
      </c>
      <c r="F846" s="914">
        <f t="shared" si="24"/>
        <v>0</v>
      </c>
      <c r="G846" s="914">
        <f t="shared" si="24"/>
        <v>0</v>
      </c>
      <c r="H846" s="914">
        <f t="shared" si="24"/>
        <v>0</v>
      </c>
      <c r="I846" s="914">
        <f t="shared" si="24"/>
        <v>0</v>
      </c>
      <c r="J846" s="1038">
        <f>J839+J845</f>
        <v>0</v>
      </c>
      <c r="K846" s="914">
        <f>K839+K845</f>
        <v>0</v>
      </c>
      <c r="L846" s="914">
        <f>L839+L845</f>
        <v>0</v>
      </c>
    </row>
    <row r="847" spans="1:12" ht="26.25" hidden="1" thickBot="1">
      <c r="A847" s="1105" t="s">
        <v>1277</v>
      </c>
      <c r="B847" s="874" t="s">
        <v>403</v>
      </c>
      <c r="C847" s="581" t="s">
        <v>604</v>
      </c>
      <c r="D847" s="581">
        <v>0</v>
      </c>
      <c r="E847" s="581">
        <v>0</v>
      </c>
      <c r="F847" s="581">
        <v>0</v>
      </c>
      <c r="G847" s="581">
        <v>0</v>
      </c>
      <c r="H847" s="581">
        <v>0</v>
      </c>
      <c r="I847" s="581">
        <v>0</v>
      </c>
      <c r="J847" s="581">
        <v>0</v>
      </c>
      <c r="K847" s="581">
        <v>0</v>
      </c>
      <c r="L847" s="914">
        <f>SUBTOTAL(9,C847:K847)</f>
        <v>0</v>
      </c>
    </row>
    <row r="848" spans="1:12" hidden="1">
      <c r="A848" s="1105" t="s">
        <v>1277</v>
      </c>
      <c r="B848" s="1162" t="s">
        <v>1467</v>
      </c>
      <c r="C848" s="460"/>
      <c r="D848" s="460"/>
      <c r="E848" s="460"/>
      <c r="F848" s="460"/>
      <c r="G848" s="460"/>
      <c r="H848" s="460"/>
      <c r="I848" s="460"/>
      <c r="J848" s="460"/>
      <c r="K848" s="461"/>
    </row>
    <row r="849" spans="1:12" hidden="1">
      <c r="A849" s="1105" t="s">
        <v>1277</v>
      </c>
      <c r="B849" s="459" t="s">
        <v>302</v>
      </c>
      <c r="C849" s="418"/>
      <c r="D849" s="418"/>
      <c r="E849" s="418"/>
      <c r="F849" s="418"/>
      <c r="G849" s="418"/>
      <c r="H849" s="418"/>
      <c r="I849" s="418"/>
      <c r="J849" s="418"/>
      <c r="K849" s="825"/>
    </row>
    <row r="850" spans="1:12" hidden="1">
      <c r="A850" s="1105" t="s">
        <v>1277</v>
      </c>
      <c r="B850" s="459" t="s">
        <v>1001</v>
      </c>
      <c r="C850" s="418"/>
      <c r="D850" s="418"/>
      <c r="E850" s="418"/>
      <c r="F850" s="418"/>
      <c r="G850" s="418"/>
      <c r="H850" s="418"/>
      <c r="I850" s="418"/>
      <c r="J850" s="418"/>
      <c r="K850" s="825"/>
    </row>
    <row r="851" spans="1:12" ht="51.75" hidden="1" customHeight="1">
      <c r="A851" s="1105" t="s">
        <v>1277</v>
      </c>
      <c r="B851" s="1422" t="s">
        <v>1259</v>
      </c>
      <c r="C851" s="1422"/>
      <c r="D851" s="1422"/>
      <c r="E851" s="1422"/>
      <c r="F851" s="1422"/>
      <c r="G851" s="1422"/>
      <c r="H851" s="1422"/>
      <c r="I851" s="1422"/>
      <c r="J851" s="1422"/>
      <c r="K851" s="1422"/>
    </row>
    <row r="852" spans="1:12" hidden="1">
      <c r="A852" s="1105" t="s">
        <v>1277</v>
      </c>
      <c r="B852" s="1417" t="s">
        <v>716</v>
      </c>
      <c r="C852" s="1417"/>
      <c r="D852" s="1417"/>
      <c r="E852" s="1417"/>
      <c r="F852" s="1417"/>
      <c r="G852" s="1417"/>
      <c r="H852" s="1417"/>
      <c r="I852" s="1417"/>
      <c r="J852" s="1417"/>
      <c r="K852" s="1417"/>
    </row>
    <row r="853" spans="1:12" hidden="1">
      <c r="A853" s="1105" t="s">
        <v>1277</v>
      </c>
      <c r="B853" s="494" t="s">
        <v>902</v>
      </c>
      <c r="C853" s="423"/>
      <c r="D853" s="423"/>
      <c r="E853" s="423"/>
    </row>
    <row r="854" spans="1:12" hidden="1">
      <c r="A854" s="1105" t="s">
        <v>356</v>
      </c>
      <c r="B854" s="8"/>
      <c r="C854" s="61"/>
      <c r="D854" s="61"/>
      <c r="E854" s="61"/>
      <c r="F854" s="8"/>
      <c r="G854" s="8"/>
      <c r="H854" s="8"/>
      <c r="I854" s="8"/>
      <c r="J854" s="8"/>
      <c r="K854" s="8"/>
    </row>
    <row r="855" spans="1:12" hidden="1">
      <c r="A855" s="1105" t="s">
        <v>356</v>
      </c>
      <c r="B855" s="349" t="s">
        <v>25</v>
      </c>
      <c r="C855" s="350"/>
      <c r="D855" s="351"/>
      <c r="E855" s="351"/>
      <c r="F855" s="353"/>
      <c r="G855" s="8"/>
      <c r="H855" s="8"/>
      <c r="I855" s="8"/>
      <c r="J855" s="61"/>
      <c r="K855" s="8"/>
    </row>
    <row r="856" spans="1:12" ht="13.5" hidden="1" customHeight="1" thickBot="1">
      <c r="A856" s="960" t="s">
        <v>356</v>
      </c>
      <c r="B856" s="1302" t="s">
        <v>906</v>
      </c>
      <c r="C856" s="1283"/>
      <c r="D856" s="1284"/>
      <c r="E856" s="1284"/>
      <c r="F856" s="343" t="s">
        <v>351</v>
      </c>
      <c r="G856" s="8"/>
      <c r="H856" s="8"/>
      <c r="I856" s="8"/>
      <c r="J856" s="61"/>
      <c r="K856" s="8"/>
      <c r="L856" s="523"/>
    </row>
    <row r="857" spans="1:12" hidden="1">
      <c r="A857" s="960" t="s">
        <v>356</v>
      </c>
      <c r="B857" s="169" t="s">
        <v>32</v>
      </c>
      <c r="C857" s="1285"/>
      <c r="D857" s="1285"/>
      <c r="E857" s="1285"/>
      <c r="F857" s="355">
        <v>0</v>
      </c>
      <c r="G857" s="8"/>
      <c r="H857" s="8"/>
      <c r="I857" s="8"/>
      <c r="J857" s="61"/>
      <c r="K857" s="8"/>
      <c r="L857" s="825"/>
    </row>
    <row r="858" spans="1:12" hidden="1">
      <c r="A858" s="960" t="s">
        <v>356</v>
      </c>
      <c r="B858" s="1137" t="s">
        <v>33</v>
      </c>
      <c r="C858" s="1285"/>
      <c r="D858" s="1285"/>
      <c r="E858" s="1285"/>
      <c r="F858" s="355">
        <v>0</v>
      </c>
      <c r="G858" s="8"/>
      <c r="H858" s="8"/>
      <c r="I858" s="8"/>
      <c r="J858" s="61"/>
      <c r="K858" s="8"/>
      <c r="L858" s="825"/>
    </row>
    <row r="859" spans="1:12" hidden="1">
      <c r="A859" s="960" t="s">
        <v>356</v>
      </c>
      <c r="B859" s="169" t="s">
        <v>34</v>
      </c>
      <c r="C859" s="1285"/>
      <c r="D859" s="1285"/>
      <c r="E859" s="1285"/>
      <c r="F859" s="355">
        <v>0</v>
      </c>
      <c r="G859" s="8"/>
      <c r="H859" s="8"/>
      <c r="I859" s="8"/>
      <c r="J859" s="61"/>
      <c r="K859" s="8"/>
      <c r="L859" s="825"/>
    </row>
    <row r="860" spans="1:12" hidden="1">
      <c r="A860" s="960" t="s">
        <v>356</v>
      </c>
      <c r="B860" s="169" t="s">
        <v>904</v>
      </c>
      <c r="C860" s="1285"/>
      <c r="D860" s="1285"/>
      <c r="E860" s="1285"/>
      <c r="F860" s="355">
        <v>0</v>
      </c>
      <c r="G860" s="8"/>
      <c r="H860" s="8"/>
      <c r="I860" s="8"/>
      <c r="J860" s="61"/>
      <c r="K860" s="8"/>
    </row>
    <row r="861" spans="1:12" hidden="1">
      <c r="A861" s="960" t="s">
        <v>356</v>
      </c>
      <c r="B861" s="169" t="s">
        <v>1186</v>
      </c>
      <c r="C861" s="1285"/>
      <c r="D861" s="1285"/>
      <c r="E861" s="1285"/>
      <c r="F861" s="355">
        <v>0</v>
      </c>
      <c r="G861" s="959"/>
      <c r="H861" s="959"/>
      <c r="I861" s="959"/>
      <c r="J861" s="61"/>
      <c r="K861" s="959"/>
    </row>
    <row r="862" spans="1:12" hidden="1">
      <c r="A862" s="960" t="s">
        <v>356</v>
      </c>
      <c r="B862" s="169" t="s">
        <v>36</v>
      </c>
      <c r="C862" s="1285"/>
      <c r="D862" s="1285"/>
      <c r="E862" s="1285"/>
      <c r="F862" s="355">
        <v>0</v>
      </c>
      <c r="G862" s="8"/>
      <c r="H862" s="8"/>
      <c r="I862" s="8"/>
      <c r="J862" s="61"/>
      <c r="K862" s="8"/>
      <c r="L862" s="8"/>
    </row>
    <row r="863" spans="1:12" hidden="1">
      <c r="A863" s="960" t="s">
        <v>356</v>
      </c>
      <c r="B863" s="340" t="s">
        <v>30</v>
      </c>
      <c r="C863" s="119"/>
      <c r="D863" s="119"/>
      <c r="E863" s="119"/>
      <c r="F863" s="373">
        <f>F857+F858-F859-F860-F861-F862</f>
        <v>0</v>
      </c>
      <c r="G863" s="8"/>
      <c r="H863" s="8"/>
      <c r="I863" s="8"/>
      <c r="J863" s="61"/>
      <c r="K863" s="8"/>
      <c r="L863" s="160"/>
    </row>
    <row r="864" spans="1:12" ht="13.5" hidden="1" thickBot="1">
      <c r="A864" s="960" t="s">
        <v>356</v>
      </c>
      <c r="B864" s="357" t="s">
        <v>921</v>
      </c>
      <c r="C864" s="358"/>
      <c r="D864" s="358"/>
      <c r="E864" s="358"/>
      <c r="F864" s="361" t="e">
        <f>F859/(F859+F862)</f>
        <v>#DIV/0!</v>
      </c>
      <c r="G864" s="8"/>
      <c r="H864" s="8"/>
      <c r="I864" s="8"/>
      <c r="J864" s="61"/>
      <c r="K864" s="8"/>
      <c r="L864" s="160"/>
    </row>
    <row r="865" spans="1:23" hidden="1">
      <c r="A865" s="960" t="s">
        <v>356</v>
      </c>
      <c r="B865" s="19" t="s">
        <v>1467</v>
      </c>
      <c r="C865" s="27"/>
      <c r="D865" s="27"/>
      <c r="E865" s="8"/>
      <c r="F865" s="8"/>
      <c r="G865" s="8"/>
      <c r="H865" s="61"/>
      <c r="I865" s="8"/>
      <c r="J865" s="8"/>
      <c r="K865" s="8"/>
      <c r="L865" s="160"/>
    </row>
    <row r="866" spans="1:23" hidden="1">
      <c r="A866" s="960" t="s">
        <v>356</v>
      </c>
      <c r="B866" s="8"/>
      <c r="C866" s="8"/>
      <c r="D866" s="8"/>
      <c r="E866" s="8"/>
      <c r="F866" s="8"/>
      <c r="G866" s="8"/>
      <c r="H866" s="61"/>
      <c r="I866" s="8"/>
      <c r="J866" s="8"/>
      <c r="K866" s="8"/>
      <c r="L866" s="160"/>
    </row>
    <row r="867" spans="1:23" hidden="1">
      <c r="A867" s="960" t="s">
        <v>356</v>
      </c>
      <c r="B867" s="349" t="s">
        <v>26</v>
      </c>
      <c r="C867" s="350"/>
      <c r="D867" s="350"/>
      <c r="E867" s="350"/>
      <c r="F867" s="350"/>
      <c r="G867" s="350"/>
      <c r="H867" s="350"/>
      <c r="I867" s="351"/>
      <c r="J867" s="353"/>
      <c r="K867" s="8"/>
      <c r="L867" s="160"/>
    </row>
    <row r="868" spans="1:23" ht="13.5" hidden="1" thickBot="1">
      <c r="A868" s="960" t="s">
        <v>356</v>
      </c>
      <c r="B868" s="371" t="s">
        <v>907</v>
      </c>
      <c r="C868" s="342"/>
      <c r="D868" s="342"/>
      <c r="E868" s="342"/>
      <c r="F868" s="342"/>
      <c r="G868" s="342"/>
      <c r="H868" s="342"/>
      <c r="I868" s="372"/>
      <c r="J868" s="343" t="s">
        <v>351</v>
      </c>
      <c r="K868" s="8"/>
      <c r="L868" s="160"/>
    </row>
    <row r="869" spans="1:23" hidden="1">
      <c r="A869" s="960" t="s">
        <v>356</v>
      </c>
      <c r="B869" s="363" t="s">
        <v>908</v>
      </c>
      <c r="C869" s="345"/>
      <c r="D869" s="346"/>
      <c r="E869" s="346"/>
      <c r="F869" s="346"/>
      <c r="G869" s="346"/>
      <c r="H869" s="346"/>
      <c r="I869" s="347"/>
      <c r="J869" s="179">
        <v>0</v>
      </c>
      <c r="K869" s="8"/>
      <c r="L869" s="160"/>
    </row>
    <row r="870" spans="1:23" hidden="1">
      <c r="A870" s="960" t="s">
        <v>356</v>
      </c>
      <c r="B870" s="363" t="s">
        <v>24</v>
      </c>
      <c r="C870" s="345"/>
      <c r="D870" s="346"/>
      <c r="E870" s="346"/>
      <c r="F870" s="346"/>
      <c r="G870" s="346"/>
      <c r="H870" s="346"/>
      <c r="I870" s="347"/>
      <c r="J870" s="179">
        <v>0</v>
      </c>
      <c r="K870" s="8"/>
      <c r="L870" s="160"/>
    </row>
    <row r="871" spans="1:23" hidden="1">
      <c r="A871" s="960" t="s">
        <v>356</v>
      </c>
      <c r="B871" s="363" t="s">
        <v>22</v>
      </c>
      <c r="C871" s="345"/>
      <c r="D871" s="346"/>
      <c r="E871" s="346"/>
      <c r="F871" s="346"/>
      <c r="G871" s="346"/>
      <c r="H871" s="346"/>
      <c r="I871" s="347"/>
      <c r="J871" s="179">
        <v>0</v>
      </c>
      <c r="K871" s="8"/>
      <c r="L871" s="160"/>
      <c r="N871" s="1105"/>
      <c r="O871" s="1196"/>
      <c r="P871" s="1099"/>
      <c r="Q871" s="1099"/>
      <c r="R871" s="1099"/>
      <c r="S871" s="1099"/>
      <c r="T871" s="1105"/>
      <c r="U871" s="1105"/>
      <c r="V871" s="1105"/>
      <c r="W871" s="1105"/>
    </row>
    <row r="872" spans="1:23" hidden="1">
      <c r="A872" s="960" t="s">
        <v>356</v>
      </c>
      <c r="B872" s="364" t="s">
        <v>21</v>
      </c>
      <c r="C872" s="195"/>
      <c r="D872" s="195"/>
      <c r="E872" s="195"/>
      <c r="F872" s="195"/>
      <c r="G872" s="195"/>
      <c r="H872" s="195"/>
      <c r="I872" s="196"/>
      <c r="J872" s="179">
        <v>0</v>
      </c>
      <c r="K872" s="8"/>
      <c r="L872" s="160"/>
      <c r="N872" s="1105"/>
      <c r="O872" s="1196"/>
      <c r="P872" s="1099"/>
      <c r="Q872" s="1099"/>
      <c r="R872" s="1099"/>
      <c r="S872" s="1099"/>
      <c r="T872" s="1105"/>
      <c r="U872" s="1105"/>
      <c r="V872" s="1105"/>
      <c r="W872" s="1105"/>
    </row>
    <row r="873" spans="1:23" hidden="1">
      <c r="A873" s="960" t="s">
        <v>356</v>
      </c>
      <c r="B873" s="365" t="s">
        <v>926</v>
      </c>
      <c r="C873" s="156"/>
      <c r="D873" s="158"/>
      <c r="E873" s="85"/>
      <c r="F873" s="85"/>
      <c r="G873" s="85"/>
      <c r="H873" s="85"/>
      <c r="I873" s="159"/>
      <c r="J873" s="366">
        <f>J870+J872</f>
        <v>0</v>
      </c>
      <c r="K873" s="8"/>
      <c r="L873" s="160"/>
      <c r="N873" s="1105"/>
      <c r="O873" s="1196"/>
      <c r="P873" s="1099"/>
      <c r="Q873" s="1099"/>
      <c r="R873" s="1099"/>
      <c r="S873" s="1099"/>
      <c r="T873" s="1105"/>
      <c r="U873" s="1105"/>
      <c r="V873" s="1105"/>
      <c r="W873" s="1105"/>
    </row>
    <row r="874" spans="1:23" hidden="1">
      <c r="A874" s="960" t="s">
        <v>356</v>
      </c>
      <c r="B874" s="354" t="s">
        <v>909</v>
      </c>
      <c r="C874" s="192"/>
      <c r="D874" s="192"/>
      <c r="E874" s="192"/>
      <c r="F874" s="192"/>
      <c r="G874" s="192"/>
      <c r="H874" s="192"/>
      <c r="I874" s="193"/>
      <c r="J874" s="327">
        <v>0</v>
      </c>
      <c r="K874" s="8"/>
      <c r="L874" s="160"/>
      <c r="N874" s="1105"/>
      <c r="O874" s="1196"/>
      <c r="P874" s="1099"/>
      <c r="Q874" s="1099"/>
      <c r="R874" s="1099"/>
      <c r="S874" s="1099"/>
      <c r="T874" s="1105"/>
      <c r="U874" s="1105"/>
      <c r="V874" s="1105"/>
      <c r="W874" s="1105"/>
    </row>
    <row r="875" spans="1:23" hidden="1">
      <c r="A875" s="960" t="s">
        <v>356</v>
      </c>
      <c r="B875" s="363" t="s">
        <v>1237</v>
      </c>
      <c r="C875" s="345"/>
      <c r="D875" s="1097"/>
      <c r="E875" s="1097"/>
      <c r="F875" s="1097"/>
      <c r="G875" s="1097"/>
      <c r="H875" s="1097"/>
      <c r="I875" s="1098"/>
      <c r="J875" s="179">
        <v>0</v>
      </c>
      <c r="K875" s="1105"/>
      <c r="L875" s="160"/>
      <c r="N875" s="1105"/>
      <c r="O875" s="1196"/>
      <c r="P875" s="1099"/>
      <c r="Q875" s="1099"/>
      <c r="R875" s="1099"/>
      <c r="S875" s="1099"/>
      <c r="T875" s="1105"/>
      <c r="U875" s="1105"/>
      <c r="V875" s="1105"/>
      <c r="W875" s="1105"/>
    </row>
    <row r="876" spans="1:23" ht="13.5" hidden="1" thickBot="1">
      <c r="A876" s="960" t="s">
        <v>356</v>
      </c>
      <c r="B876" s="367" t="s">
        <v>23</v>
      </c>
      <c r="C876" s="368"/>
      <c r="D876" s="368"/>
      <c r="E876" s="368"/>
      <c r="F876" s="368"/>
      <c r="G876" s="368"/>
      <c r="H876" s="368"/>
      <c r="I876" s="369"/>
      <c r="J876" s="180">
        <v>0</v>
      </c>
      <c r="K876" s="8"/>
      <c r="L876" s="160"/>
      <c r="N876" s="1105"/>
      <c r="O876" s="1196"/>
      <c r="P876" s="1099"/>
      <c r="Q876" s="1099"/>
      <c r="R876" s="1099"/>
      <c r="S876" s="1099"/>
      <c r="T876" s="1105"/>
      <c r="U876" s="1105"/>
      <c r="V876" s="1105"/>
      <c r="W876" s="1105"/>
    </row>
    <row r="877" spans="1:23" hidden="1">
      <c r="A877" s="172" t="s">
        <v>356</v>
      </c>
      <c r="B877" s="19" t="s">
        <v>1467</v>
      </c>
      <c r="C877" s="87"/>
      <c r="D877" s="87"/>
      <c r="E877" s="87"/>
      <c r="F877" s="87"/>
      <c r="G877" s="87"/>
      <c r="H877" s="87"/>
      <c r="I877" s="87"/>
      <c r="J877" s="61"/>
      <c r="K877" s="8"/>
      <c r="L877" s="160"/>
      <c r="N877" s="1105"/>
      <c r="O877" s="1196"/>
      <c r="P877" s="1099"/>
      <c r="Q877" s="1099"/>
      <c r="R877" s="1099"/>
      <c r="S877" s="1099"/>
      <c r="T877" s="1105"/>
      <c r="U877" s="1105"/>
      <c r="V877" s="1105"/>
      <c r="W877" s="1105"/>
    </row>
    <row r="878" spans="1:23" s="959" customFormat="1" hidden="1">
      <c r="A878" s="172" t="s">
        <v>356</v>
      </c>
      <c r="B878" s="26" t="s">
        <v>16</v>
      </c>
      <c r="C878" s="197"/>
      <c r="D878" s="197"/>
      <c r="E878" s="8"/>
      <c r="F878" s="8"/>
      <c r="G878" s="8"/>
      <c r="H878" s="61"/>
      <c r="I878" s="8"/>
      <c r="J878" s="8"/>
      <c r="K878" s="8"/>
      <c r="L878" s="160"/>
      <c r="N878" s="1105"/>
      <c r="O878" s="1196"/>
      <c r="P878" s="1099"/>
      <c r="Q878" s="1099"/>
      <c r="R878" s="1099"/>
      <c r="S878" s="1099"/>
      <c r="T878" s="1105"/>
      <c r="U878" s="1105"/>
      <c r="V878" s="1105"/>
      <c r="W878" s="1105"/>
    </row>
    <row r="879" spans="1:23" hidden="1">
      <c r="A879" s="172" t="s">
        <v>356</v>
      </c>
      <c r="B879" s="26" t="s">
        <v>17</v>
      </c>
      <c r="C879" s="197"/>
      <c r="D879" s="197"/>
      <c r="E879" s="8"/>
      <c r="F879" s="8"/>
      <c r="G879" s="8"/>
      <c r="H879" s="61"/>
      <c r="I879" s="8"/>
      <c r="J879" s="8"/>
      <c r="K879" s="8"/>
      <c r="L879" s="160"/>
      <c r="N879" s="1105"/>
      <c r="O879" s="1196"/>
      <c r="P879" s="1099"/>
      <c r="Q879" s="1099"/>
      <c r="R879" s="1099"/>
      <c r="S879" s="1099"/>
      <c r="T879" s="1105"/>
      <c r="U879" s="1105"/>
      <c r="V879" s="1105"/>
      <c r="W879" s="1105"/>
    </row>
    <row r="880" spans="1:23" hidden="1">
      <c r="A880" s="172" t="s">
        <v>356</v>
      </c>
      <c r="B880" s="26" t="s">
        <v>18</v>
      </c>
      <c r="C880" s="197"/>
      <c r="D880" s="197"/>
      <c r="E880" s="8"/>
      <c r="F880" s="8"/>
      <c r="G880" s="8"/>
      <c r="H880" s="61"/>
      <c r="I880" s="8"/>
      <c r="J880" s="8"/>
      <c r="K880" s="8"/>
      <c r="L880" s="160"/>
      <c r="N880" s="1105"/>
      <c r="O880" s="1105"/>
      <c r="P880" s="1105"/>
      <c r="Q880" s="1105"/>
      <c r="R880" s="1105"/>
      <c r="S880" s="1105"/>
      <c r="T880" s="1105"/>
      <c r="U880" s="1105"/>
      <c r="V880" s="1105"/>
      <c r="W880" s="1105"/>
    </row>
    <row r="881" spans="1:23" hidden="1">
      <c r="A881" s="172" t="s">
        <v>356</v>
      </c>
      <c r="B881" s="26" t="s">
        <v>19</v>
      </c>
      <c r="C881" s="197"/>
      <c r="D881" s="197"/>
      <c r="E881" s="8"/>
      <c r="F881" s="8"/>
      <c r="G881" s="8"/>
      <c r="H881" s="61"/>
      <c r="I881" s="8"/>
      <c r="J881" s="8"/>
      <c r="K881" s="8"/>
      <c r="L881" s="160"/>
      <c r="N881" s="1105"/>
      <c r="O881" s="1105"/>
      <c r="P881" s="1105"/>
      <c r="Q881" s="1105"/>
      <c r="R881" s="1105"/>
      <c r="S881" s="1105"/>
      <c r="T881" s="1105"/>
      <c r="U881" s="1105"/>
      <c r="V881" s="1105"/>
      <c r="W881" s="1105"/>
    </row>
    <row r="882" spans="1:23" hidden="1">
      <c r="A882" s="172" t="s">
        <v>356</v>
      </c>
      <c r="B882" s="26" t="s">
        <v>20</v>
      </c>
      <c r="C882" s="197"/>
      <c r="D882" s="197"/>
      <c r="E882" s="8"/>
      <c r="F882" s="8"/>
      <c r="G882" s="8"/>
      <c r="H882" s="61"/>
      <c r="I882" s="8"/>
      <c r="J882" s="8"/>
      <c r="K882" s="8"/>
      <c r="L882" s="160"/>
      <c r="N882" s="1105"/>
      <c r="O882" s="1105"/>
      <c r="P882" s="1105"/>
      <c r="Q882" s="1105"/>
      <c r="R882" s="1105"/>
      <c r="S882" s="1105"/>
      <c r="T882" s="1105"/>
      <c r="U882" s="1105"/>
      <c r="V882" s="1105"/>
      <c r="W882" s="1105"/>
    </row>
    <row r="883" spans="1:23" s="1105" customFormat="1" hidden="1">
      <c r="A883" s="172" t="s">
        <v>356</v>
      </c>
      <c r="B883" s="26"/>
      <c r="C883" s="197"/>
      <c r="D883" s="197"/>
      <c r="E883" s="8"/>
      <c r="F883" s="8"/>
      <c r="G883" s="8"/>
      <c r="H883" s="61"/>
      <c r="I883" s="8"/>
      <c r="J883" s="8"/>
      <c r="K883" s="8"/>
    </row>
    <row r="884" spans="1:23" s="1105" customFormat="1" hidden="1">
      <c r="A884" s="960" t="s">
        <v>356</v>
      </c>
      <c r="B884" s="8"/>
      <c r="C884" s="8"/>
      <c r="D884" s="8"/>
      <c r="E884" s="8"/>
      <c r="F884" s="8"/>
      <c r="G884" s="8"/>
      <c r="H884" s="8"/>
      <c r="I884" s="8"/>
      <c r="J884" s="8"/>
      <c r="K884" s="8"/>
      <c r="L884" s="160"/>
    </row>
    <row r="885" spans="1:23" s="1105" customFormat="1" hidden="1">
      <c r="A885" s="172" t="s">
        <v>356</v>
      </c>
      <c r="B885" s="6" t="s">
        <v>986</v>
      </c>
      <c r="C885" s="224"/>
      <c r="D885" s="224"/>
      <c r="E885" s="230"/>
      <c r="F885" s="290" t="s">
        <v>621</v>
      </c>
      <c r="G885" s="8"/>
      <c r="H885" s="8"/>
      <c r="I885" s="8"/>
      <c r="J885" s="8"/>
      <c r="K885" s="8"/>
      <c r="L885" s="160"/>
    </row>
    <row r="886" spans="1:23" s="1105" customFormat="1" hidden="1">
      <c r="A886" s="172" t="s">
        <v>356</v>
      </c>
      <c r="B886" s="5" t="s">
        <v>754</v>
      </c>
      <c r="C886" s="4"/>
      <c r="D886" s="4"/>
      <c r="E886" s="222" t="s">
        <v>351</v>
      </c>
      <c r="F886" s="228" t="s">
        <v>9</v>
      </c>
      <c r="G886" s="8"/>
      <c r="H886" s="8"/>
      <c r="I886" s="8"/>
      <c r="J886" s="8"/>
      <c r="K886" s="8"/>
      <c r="L886" s="160"/>
    </row>
    <row r="887" spans="1:23" s="1105" customFormat="1" hidden="1">
      <c r="A887" s="172" t="s">
        <v>356</v>
      </c>
      <c r="B887" s="5" t="s">
        <v>831</v>
      </c>
      <c r="C887" s="4"/>
      <c r="D887" s="4"/>
      <c r="E887" s="222" t="s">
        <v>89</v>
      </c>
      <c r="F887" s="228" t="s">
        <v>250</v>
      </c>
      <c r="G887" s="8"/>
      <c r="H887" s="8"/>
      <c r="I887" s="8"/>
      <c r="J887" s="8"/>
      <c r="K887" s="8"/>
      <c r="L887" s="8"/>
    </row>
    <row r="888" spans="1:23" s="1105" customFormat="1" ht="13.5" hidden="1" thickBot="1">
      <c r="A888" s="172" t="s">
        <v>356</v>
      </c>
      <c r="B888" s="10" t="s">
        <v>1190</v>
      </c>
      <c r="C888" s="12"/>
      <c r="D888" s="12"/>
      <c r="E888" s="17"/>
      <c r="F888" s="229" t="s">
        <v>1038</v>
      </c>
      <c r="G888" s="8"/>
      <c r="H888" s="8"/>
      <c r="I888" s="8"/>
      <c r="J888" s="8"/>
      <c r="K888" s="8"/>
      <c r="L888" s="8"/>
    </row>
    <row r="889" spans="1:23" s="1105" customFormat="1" hidden="1">
      <c r="A889" s="172" t="s">
        <v>356</v>
      </c>
      <c r="B889" s="170" t="s">
        <v>251</v>
      </c>
      <c r="C889" s="61"/>
      <c r="D889" s="8"/>
      <c r="E889" s="187">
        <v>0</v>
      </c>
      <c r="F889" s="179">
        <v>0</v>
      </c>
      <c r="G889" s="8"/>
      <c r="H889" s="8"/>
      <c r="I889" s="8"/>
      <c r="J889" s="8"/>
      <c r="K889" s="8"/>
      <c r="L889" s="8"/>
    </row>
    <row r="890" spans="1:23" s="1105" customFormat="1" hidden="1">
      <c r="A890" s="172" t="s">
        <v>356</v>
      </c>
      <c r="B890" s="170" t="s">
        <v>62</v>
      </c>
      <c r="C890" s="61"/>
      <c r="D890" s="8"/>
      <c r="E890" s="187">
        <v>0</v>
      </c>
      <c r="F890" s="179">
        <v>0</v>
      </c>
      <c r="G890" s="8"/>
      <c r="H890" s="8"/>
      <c r="I890" s="8"/>
      <c r="J890" s="8"/>
      <c r="K890" s="8"/>
      <c r="L890" s="8"/>
      <c r="N890" s="1105" t="s">
        <v>152</v>
      </c>
      <c r="O890" s="1196"/>
      <c r="P890" s="1099"/>
      <c r="Q890" s="1099"/>
      <c r="R890" s="1099"/>
      <c r="S890" s="1099"/>
    </row>
    <row r="891" spans="1:23" s="1105" customFormat="1" hidden="1">
      <c r="A891" s="172" t="s">
        <v>356</v>
      </c>
      <c r="B891" s="170" t="s">
        <v>110</v>
      </c>
      <c r="C891" s="61"/>
      <c r="D891" s="8"/>
      <c r="E891" s="187">
        <v>0</v>
      </c>
      <c r="F891" s="179">
        <v>0</v>
      </c>
      <c r="G891" s="8"/>
      <c r="H891" s="8"/>
      <c r="I891" s="8"/>
      <c r="J891" s="8"/>
      <c r="K891" s="8"/>
      <c r="L891" s="8"/>
      <c r="O891" s="1196"/>
      <c r="P891" s="1099"/>
      <c r="Q891" s="1099"/>
      <c r="R891" s="1099"/>
      <c r="S891" s="1099"/>
    </row>
    <row r="892" spans="1:23" s="1105" customFormat="1" ht="13.5" hidden="1" thickBot="1">
      <c r="A892" s="172" t="s">
        <v>356</v>
      </c>
      <c r="B892" s="171" t="s">
        <v>797</v>
      </c>
      <c r="C892" s="188"/>
      <c r="D892" s="188"/>
      <c r="E892" s="201">
        <f>SUM(E889:E891)</f>
        <v>0</v>
      </c>
      <c r="F892" s="250">
        <f>SUM(F889:F891)</f>
        <v>0</v>
      </c>
      <c r="G892" s="8"/>
      <c r="H892" s="8"/>
      <c r="I892" s="8"/>
      <c r="J892" s="8"/>
      <c r="K892" s="8"/>
      <c r="L892" s="8"/>
      <c r="O892" s="1196"/>
      <c r="P892" s="1099"/>
      <c r="Q892" s="1099"/>
      <c r="R892" s="1099"/>
      <c r="S892" s="1099"/>
    </row>
    <row r="893" spans="1:23" s="1105" customFormat="1" hidden="1">
      <c r="A893" s="172" t="s">
        <v>356</v>
      </c>
      <c r="B893" s="19" t="s">
        <v>981</v>
      </c>
      <c r="C893" s="61"/>
      <c r="D893" s="61"/>
      <c r="E893" s="8"/>
      <c r="F893" s="8"/>
      <c r="G893" s="8"/>
      <c r="H893" s="8"/>
      <c r="I893" s="8"/>
      <c r="J893" s="8"/>
      <c r="K893" s="8"/>
      <c r="L893" s="8"/>
      <c r="O893" s="1196"/>
      <c r="P893" s="1099"/>
      <c r="Q893" s="1099"/>
      <c r="R893" s="1099"/>
      <c r="S893" s="1099"/>
    </row>
    <row r="894" spans="1:23" s="1105" customFormat="1" hidden="1">
      <c r="A894" s="172" t="s">
        <v>356</v>
      </c>
      <c r="B894" s="19" t="s">
        <v>996</v>
      </c>
      <c r="C894" s="8"/>
      <c r="D894" s="8"/>
      <c r="E894" s="8"/>
      <c r="F894" s="8"/>
      <c r="G894" s="8"/>
      <c r="H894" s="8"/>
      <c r="I894" s="8"/>
      <c r="J894" s="8"/>
      <c r="K894" s="8"/>
      <c r="L894" s="8"/>
      <c r="O894" s="1196"/>
      <c r="P894" s="1099"/>
      <c r="Q894" s="1099"/>
      <c r="R894" s="1099"/>
      <c r="S894" s="1099"/>
    </row>
    <row r="895" spans="1:23" s="1105" customFormat="1" hidden="1">
      <c r="A895" s="172" t="s">
        <v>356</v>
      </c>
      <c r="B895" s="28" t="s">
        <v>535</v>
      </c>
      <c r="C895" s="8"/>
      <c r="D895" s="8"/>
      <c r="E895" s="8"/>
      <c r="F895" s="8"/>
      <c r="G895" s="8"/>
      <c r="H895" s="8"/>
      <c r="I895" s="8"/>
      <c r="J895" s="8"/>
      <c r="K895" s="8"/>
      <c r="L895" s="8"/>
      <c r="O895" s="1196"/>
      <c r="P895" s="1099"/>
      <c r="Q895" s="1099"/>
      <c r="R895" s="1099"/>
      <c r="S895" s="1099"/>
    </row>
    <row r="896" spans="1:23" hidden="1">
      <c r="A896" s="172" t="s">
        <v>356</v>
      </c>
      <c r="B896" s="19"/>
      <c r="C896" s="8"/>
      <c r="D896" s="8"/>
      <c r="E896" s="8"/>
      <c r="F896" s="8"/>
      <c r="G896" s="8"/>
      <c r="H896" s="8"/>
      <c r="I896" s="8"/>
      <c r="J896" s="8"/>
      <c r="K896" s="8"/>
      <c r="L896" s="8"/>
    </row>
    <row r="897" spans="1:12" hidden="1">
      <c r="A897" s="172" t="s">
        <v>356</v>
      </c>
      <c r="B897" s="6" t="s">
        <v>987</v>
      </c>
      <c r="C897" s="224"/>
      <c r="D897" s="224"/>
      <c r="E897" s="224"/>
      <c r="F897" s="224"/>
      <c r="G897" s="230" t="s">
        <v>832</v>
      </c>
      <c r="H897" s="8"/>
      <c r="I897" s="8"/>
      <c r="J897" s="8"/>
      <c r="K897" s="8"/>
      <c r="L897" s="8"/>
    </row>
    <row r="898" spans="1:12" ht="13.5" hidden="1" thickBot="1">
      <c r="A898" s="960" t="s">
        <v>356</v>
      </c>
      <c r="B898" s="10" t="s">
        <v>1191</v>
      </c>
      <c r="C898" s="12"/>
      <c r="D898" s="12"/>
      <c r="E898" s="12"/>
      <c r="F898" s="12"/>
      <c r="G898" s="231" t="s">
        <v>795</v>
      </c>
      <c r="H898" s="8"/>
      <c r="I898" s="8"/>
      <c r="J898" s="8"/>
      <c r="K898" s="8"/>
      <c r="L898" s="8"/>
    </row>
    <row r="899" spans="1:12" hidden="1">
      <c r="A899" s="172" t="s">
        <v>356</v>
      </c>
      <c r="B899" s="170" t="s">
        <v>888</v>
      </c>
      <c r="C899" s="8"/>
      <c r="D899" s="8"/>
      <c r="E899" s="8"/>
      <c r="F899" s="8"/>
      <c r="G899" s="187">
        <v>0</v>
      </c>
      <c r="H899" s="8"/>
      <c r="I899" s="8"/>
      <c r="J899" s="8"/>
      <c r="K899" s="8"/>
      <c r="L899" s="8"/>
    </row>
    <row r="900" spans="1:12" hidden="1">
      <c r="A900" s="172" t="s">
        <v>356</v>
      </c>
      <c r="B900" s="170" t="s">
        <v>889</v>
      </c>
      <c r="C900" s="8"/>
      <c r="D900" s="8"/>
      <c r="E900" s="8"/>
      <c r="F900" s="8"/>
      <c r="G900" s="187">
        <v>0</v>
      </c>
      <c r="H900" s="8"/>
      <c r="I900" s="8"/>
      <c r="J900" s="8"/>
      <c r="K900" s="8"/>
      <c r="L900" s="8"/>
    </row>
    <row r="901" spans="1:12" hidden="1">
      <c r="A901" s="172" t="s">
        <v>356</v>
      </c>
      <c r="B901" s="170" t="s">
        <v>283</v>
      </c>
      <c r="C901" s="8"/>
      <c r="D901" s="8"/>
      <c r="E901" s="8"/>
      <c r="F901" s="8"/>
      <c r="G901" s="187">
        <v>0</v>
      </c>
      <c r="H901" s="8"/>
      <c r="I901" s="8"/>
      <c r="J901" s="8"/>
      <c r="K901" s="8"/>
      <c r="L901" s="8"/>
    </row>
    <row r="902" spans="1:12" hidden="1">
      <c r="A902" s="172" t="s">
        <v>356</v>
      </c>
      <c r="B902" s="170" t="s">
        <v>284</v>
      </c>
      <c r="C902" s="8"/>
      <c r="D902" s="8"/>
      <c r="E902" s="8"/>
      <c r="F902" s="8"/>
      <c r="G902" s="187">
        <v>0</v>
      </c>
      <c r="H902" s="8"/>
      <c r="I902" s="8"/>
      <c r="J902" s="8"/>
      <c r="K902" s="8"/>
      <c r="L902" s="8"/>
    </row>
    <row r="903" spans="1:12" hidden="1">
      <c r="A903" s="172" t="s">
        <v>356</v>
      </c>
      <c r="B903" s="170" t="s">
        <v>836</v>
      </c>
      <c r="C903" s="8"/>
      <c r="D903" s="8"/>
      <c r="E903" s="8"/>
      <c r="F903" s="8"/>
      <c r="G903" s="187">
        <v>0</v>
      </c>
      <c r="H903" s="8"/>
      <c r="I903" s="8"/>
      <c r="J903" s="8"/>
      <c r="K903" s="8"/>
      <c r="L903" s="8"/>
    </row>
    <row r="904" spans="1:12" ht="13.5" hidden="1" thickBot="1">
      <c r="A904" s="172" t="s">
        <v>356</v>
      </c>
      <c r="B904" s="11" t="s">
        <v>837</v>
      </c>
      <c r="C904" s="188"/>
      <c r="D904" s="188"/>
      <c r="E904" s="188"/>
      <c r="F904" s="188"/>
      <c r="G904" s="201">
        <f>SUM(G899:G903)</f>
        <v>0</v>
      </c>
      <c r="H904" s="8"/>
      <c r="I904" s="8"/>
      <c r="J904" s="8"/>
      <c r="K904" s="8"/>
      <c r="L904" s="8"/>
    </row>
    <row r="905" spans="1:12" s="1105" customFormat="1" hidden="1">
      <c r="A905" s="172" t="s">
        <v>356</v>
      </c>
      <c r="B905" s="28" t="s">
        <v>217</v>
      </c>
      <c r="C905" s="8"/>
      <c r="D905" s="61"/>
      <c r="E905" s="8"/>
      <c r="F905" s="8"/>
      <c r="G905" s="199"/>
      <c r="H905" s="200" t="s">
        <v>165</v>
      </c>
      <c r="I905" s="273" t="str">
        <f>IF((E892-G904)=0,"","NB! avvik fra tabell 3-10")</f>
        <v/>
      </c>
      <c r="J905" s="8"/>
      <c r="K905" s="8"/>
      <c r="L905" s="8"/>
    </row>
    <row r="906" spans="1:12" hidden="1">
      <c r="A906" s="172" t="s">
        <v>356</v>
      </c>
      <c r="B906" s="28" t="s">
        <v>534</v>
      </c>
      <c r="C906" s="8"/>
      <c r="D906" s="8"/>
      <c r="E906" s="8"/>
      <c r="F906" s="8"/>
      <c r="G906" s="8"/>
      <c r="H906" s="8"/>
      <c r="I906" s="8"/>
      <c r="J906" s="8"/>
      <c r="K906" s="8"/>
      <c r="L906" s="8"/>
    </row>
    <row r="907" spans="1:12" hidden="1">
      <c r="A907" s="172" t="s">
        <v>356</v>
      </c>
      <c r="B907" s="20" t="s">
        <v>989</v>
      </c>
      <c r="C907" s="8"/>
      <c r="D907" s="8"/>
      <c r="E907" s="8"/>
      <c r="F907" s="8"/>
      <c r="G907" s="8"/>
      <c r="H907" s="8"/>
      <c r="I907" s="8"/>
      <c r="J907" s="8"/>
      <c r="K907" s="8"/>
      <c r="L907" s="8"/>
    </row>
    <row r="908" spans="1:12" hidden="1">
      <c r="A908" s="172" t="s">
        <v>356</v>
      </c>
      <c r="B908" s="8"/>
      <c r="C908" s="8"/>
      <c r="D908" s="8"/>
      <c r="E908" s="8"/>
      <c r="F908" s="8"/>
      <c r="G908" s="8"/>
      <c r="H908" s="8"/>
      <c r="I908" s="8"/>
      <c r="J908" s="8"/>
      <c r="K908" s="8"/>
      <c r="L908" s="8"/>
    </row>
    <row r="909" spans="1:12" ht="26.25" hidden="1" thickBot="1">
      <c r="A909" s="172" t="s">
        <v>356</v>
      </c>
      <c r="B909" s="1435" t="s">
        <v>1192</v>
      </c>
      <c r="C909" s="1436"/>
      <c r="D909" s="1436"/>
      <c r="E909" s="1436"/>
      <c r="F909" s="1437"/>
      <c r="G909" s="204" t="s">
        <v>13</v>
      </c>
      <c r="H909" s="27"/>
      <c r="I909" s="27"/>
      <c r="J909" s="27"/>
      <c r="K909" s="27"/>
      <c r="L909" s="8"/>
    </row>
    <row r="910" spans="1:12" hidden="1">
      <c r="A910" s="172" t="s">
        <v>356</v>
      </c>
      <c r="B910" s="274" t="s">
        <v>285</v>
      </c>
      <c r="C910" s="8"/>
      <c r="D910" s="8"/>
      <c r="E910" s="8"/>
      <c r="F910" s="8"/>
      <c r="G910" s="235">
        <v>0</v>
      </c>
      <c r="H910" s="8"/>
      <c r="I910" s="8"/>
      <c r="J910" s="8"/>
      <c r="K910" s="8"/>
      <c r="L910" s="8"/>
    </row>
    <row r="911" spans="1:12" hidden="1">
      <c r="A911" s="172" t="s">
        <v>356</v>
      </c>
      <c r="B911" s="274" t="s">
        <v>286</v>
      </c>
      <c r="C911" s="8"/>
      <c r="D911" s="8"/>
      <c r="E911" s="8"/>
      <c r="F911" s="8"/>
      <c r="G911" s="235" t="s">
        <v>541</v>
      </c>
      <c r="H911" s="8"/>
      <c r="I911" s="8"/>
      <c r="J911" s="8"/>
      <c r="K911" s="8"/>
      <c r="L911" s="8"/>
    </row>
    <row r="912" spans="1:12" hidden="1">
      <c r="A912" s="172" t="s">
        <v>356</v>
      </c>
      <c r="B912" s="274" t="s">
        <v>290</v>
      </c>
      <c r="C912" s="8"/>
      <c r="D912" s="8"/>
      <c r="E912" s="8"/>
      <c r="F912" s="8"/>
      <c r="G912" s="235">
        <v>0</v>
      </c>
      <c r="H912" s="8"/>
      <c r="I912" s="8"/>
      <c r="J912" s="8"/>
      <c r="K912" s="8"/>
      <c r="L912" s="8"/>
    </row>
    <row r="913" spans="1:12" hidden="1">
      <c r="A913" s="172" t="s">
        <v>356</v>
      </c>
      <c r="B913" s="274" t="s">
        <v>287</v>
      </c>
      <c r="C913" s="8"/>
      <c r="D913" s="8"/>
      <c r="E913" s="8"/>
      <c r="F913" s="8"/>
      <c r="G913" s="235">
        <v>0</v>
      </c>
      <c r="H913" s="8"/>
      <c r="I913" s="8"/>
      <c r="J913" s="8"/>
      <c r="K913" s="8"/>
      <c r="L913" s="8"/>
    </row>
    <row r="914" spans="1:12" hidden="1">
      <c r="A914" s="172" t="s">
        <v>356</v>
      </c>
      <c r="B914" s="274" t="s">
        <v>288</v>
      </c>
      <c r="C914" s="8"/>
      <c r="D914" s="8"/>
      <c r="E914" s="8"/>
      <c r="F914" s="8"/>
      <c r="G914" s="235">
        <v>0</v>
      </c>
      <c r="H914" s="8"/>
      <c r="I914" s="8"/>
      <c r="J914" s="8"/>
      <c r="K914" s="8"/>
      <c r="L914" s="8"/>
    </row>
    <row r="915" spans="1:12" hidden="1">
      <c r="A915" s="172" t="s">
        <v>356</v>
      </c>
      <c r="B915" s="274" t="s">
        <v>289</v>
      </c>
      <c r="C915" s="8"/>
      <c r="D915" s="8"/>
      <c r="E915" s="8"/>
      <c r="F915" s="8"/>
      <c r="G915" s="235">
        <v>0</v>
      </c>
      <c r="H915" s="8"/>
      <c r="I915" s="8"/>
      <c r="J915" s="8"/>
      <c r="K915" s="8"/>
      <c r="L915" s="8"/>
    </row>
    <row r="916" spans="1:12" ht="13.5" hidden="1" thickBot="1">
      <c r="A916" s="172" t="s">
        <v>356</v>
      </c>
      <c r="B916" s="11" t="s">
        <v>787</v>
      </c>
      <c r="C916" s="188"/>
      <c r="D916" s="188"/>
      <c r="E916" s="188"/>
      <c r="F916" s="188"/>
      <c r="G916" s="201">
        <f>SUM(G912:G915)</f>
        <v>0</v>
      </c>
      <c r="H916" s="8"/>
      <c r="I916" s="8"/>
      <c r="J916" s="8"/>
      <c r="K916" s="8"/>
      <c r="L916" s="8"/>
    </row>
    <row r="917" spans="1:12" hidden="1">
      <c r="A917" s="172" t="s">
        <v>356</v>
      </c>
      <c r="B917" s="28" t="s">
        <v>291</v>
      </c>
      <c r="C917" s="8"/>
      <c r="D917" s="8"/>
      <c r="E917" s="8"/>
      <c r="F917" s="8"/>
      <c r="G917" s="8"/>
      <c r="H917" s="8"/>
      <c r="I917" s="8"/>
      <c r="J917" s="8"/>
      <c r="K917" s="8"/>
      <c r="L917" s="27"/>
    </row>
    <row r="918" spans="1:12" hidden="1">
      <c r="A918" s="172" t="s">
        <v>356</v>
      </c>
      <c r="B918" s="8"/>
      <c r="C918" s="8"/>
      <c r="D918" s="8"/>
      <c r="E918" s="8"/>
      <c r="F918" s="8"/>
      <c r="G918" s="8"/>
      <c r="H918" s="8"/>
      <c r="I918" s="8"/>
      <c r="J918" s="8"/>
      <c r="K918" s="8"/>
      <c r="L918" s="8"/>
    </row>
    <row r="919" spans="1:12" s="1105" customFormat="1" hidden="1">
      <c r="A919" s="172" t="s">
        <v>356</v>
      </c>
      <c r="B919" s="8"/>
      <c r="C919" s="8"/>
      <c r="D919" s="266" t="s">
        <v>379</v>
      </c>
      <c r="E919" s="223" t="str">
        <f>IF(G910=G916,"","Sum alle herav skal stemme med tallet i 1. rad")</f>
        <v/>
      </c>
      <c r="F919" s="8"/>
      <c r="G919" s="8"/>
      <c r="H919" s="8"/>
      <c r="I919" s="8"/>
      <c r="J919" s="8"/>
      <c r="K919" s="8"/>
      <c r="L919" s="8"/>
    </row>
    <row r="920" spans="1:12" hidden="1">
      <c r="A920" s="172" t="s">
        <v>356</v>
      </c>
      <c r="B920" s="8"/>
      <c r="C920" s="8"/>
      <c r="D920" s="266"/>
      <c r="E920" s="8"/>
      <c r="F920" s="8"/>
      <c r="G920" s="8"/>
      <c r="H920" s="8"/>
      <c r="I920" s="8"/>
      <c r="J920" s="8"/>
      <c r="K920" s="8"/>
      <c r="L920" s="8"/>
    </row>
    <row r="921" spans="1:12" hidden="1">
      <c r="A921" s="172" t="s">
        <v>356</v>
      </c>
      <c r="B921" s="3"/>
      <c r="C921" s="3"/>
      <c r="D921" s="3"/>
      <c r="E921" s="3"/>
      <c r="F921" s="3"/>
      <c r="G921" s="8"/>
      <c r="H921" s="8"/>
      <c r="I921" s="8"/>
      <c r="J921" s="61"/>
      <c r="K921" s="8"/>
      <c r="L921" s="8"/>
    </row>
    <row r="922" spans="1:12" ht="18.75" hidden="1">
      <c r="A922" s="172" t="s">
        <v>356</v>
      </c>
      <c r="B922" s="29" t="s">
        <v>292</v>
      </c>
      <c r="C922" s="3"/>
      <c r="D922" s="3"/>
      <c r="E922" s="3"/>
      <c r="F922" s="3"/>
      <c r="G922" s="8"/>
      <c r="H922" s="8"/>
      <c r="I922" s="8"/>
      <c r="J922" s="61"/>
      <c r="K922" s="8"/>
      <c r="L922" s="8"/>
    </row>
    <row r="923" spans="1:12" hidden="1">
      <c r="A923" s="172" t="s">
        <v>356</v>
      </c>
      <c r="B923" s="8"/>
      <c r="C923" s="8"/>
      <c r="D923" s="8"/>
      <c r="E923" s="8"/>
      <c r="F923" s="8"/>
      <c r="G923" s="8"/>
      <c r="H923" s="8"/>
      <c r="I923" s="8"/>
      <c r="J923" s="8"/>
      <c r="K923" s="8"/>
      <c r="L923" s="8"/>
    </row>
    <row r="924" spans="1:12" hidden="1">
      <c r="A924" s="172" t="s">
        <v>356</v>
      </c>
      <c r="B924" s="8"/>
      <c r="C924" s="8"/>
      <c r="D924" s="8"/>
      <c r="E924" s="8"/>
      <c r="F924" s="8"/>
      <c r="G924" s="8"/>
      <c r="H924" s="8"/>
      <c r="I924" s="8"/>
      <c r="J924" s="8"/>
      <c r="K924" s="8"/>
      <c r="L924" s="8"/>
    </row>
    <row r="925" spans="1:12" hidden="1">
      <c r="A925" s="172" t="s">
        <v>356</v>
      </c>
      <c r="B925" s="8"/>
      <c r="C925" s="8"/>
      <c r="D925" s="8"/>
      <c r="E925" s="8"/>
      <c r="F925" s="8"/>
      <c r="G925" s="8"/>
      <c r="H925" s="8"/>
      <c r="I925" s="8"/>
      <c r="J925" s="8"/>
      <c r="K925" s="8"/>
      <c r="L925" s="8"/>
    </row>
    <row r="926" spans="1:12" hidden="1">
      <c r="A926" s="172" t="s">
        <v>356</v>
      </c>
      <c r="B926" s="8"/>
      <c r="C926" s="8"/>
      <c r="D926" s="8"/>
      <c r="E926" s="8"/>
      <c r="F926" s="8"/>
      <c r="G926" s="8"/>
      <c r="H926" s="8"/>
      <c r="I926" s="8"/>
      <c r="J926" s="8"/>
      <c r="K926" s="8"/>
      <c r="L926" s="8"/>
    </row>
    <row r="927" spans="1:12" hidden="1">
      <c r="A927" s="172" t="s">
        <v>356</v>
      </c>
      <c r="B927" s="8"/>
      <c r="C927" s="8"/>
      <c r="D927" s="8"/>
      <c r="E927" s="8"/>
      <c r="F927" s="8"/>
      <c r="G927" s="8"/>
      <c r="H927" s="8"/>
      <c r="I927" s="8"/>
      <c r="J927" s="8"/>
      <c r="K927" s="8"/>
      <c r="L927" s="8"/>
    </row>
    <row r="928" spans="1:12" hidden="1">
      <c r="A928" s="172" t="s">
        <v>356</v>
      </c>
      <c r="B928" s="6" t="s">
        <v>762</v>
      </c>
      <c r="C928" s="224"/>
      <c r="D928" s="18" t="s">
        <v>351</v>
      </c>
      <c r="E928" s="238" t="s">
        <v>351</v>
      </c>
      <c r="F928" s="238" t="s">
        <v>550</v>
      </c>
      <c r="G928" s="8"/>
      <c r="H928" s="8"/>
      <c r="I928" s="8"/>
      <c r="J928" s="8"/>
      <c r="K928" s="8"/>
      <c r="L928" s="8"/>
    </row>
    <row r="929" spans="1:13" hidden="1">
      <c r="A929" s="172" t="s">
        <v>356</v>
      </c>
      <c r="B929" s="5" t="s">
        <v>825</v>
      </c>
      <c r="C929" s="4"/>
      <c r="D929" s="222" t="s">
        <v>795</v>
      </c>
      <c r="E929" s="239" t="s">
        <v>625</v>
      </c>
      <c r="F929" s="239" t="s">
        <v>826</v>
      </c>
      <c r="G929" s="8"/>
      <c r="H929" s="8"/>
      <c r="I929" s="8"/>
      <c r="J929" s="8"/>
      <c r="K929" s="8"/>
      <c r="L929" s="8"/>
      <c r="M929" s="8" t="s">
        <v>152</v>
      </c>
    </row>
    <row r="930" spans="1:13" hidden="1">
      <c r="A930" s="172" t="s">
        <v>356</v>
      </c>
      <c r="B930" s="5" t="s">
        <v>816</v>
      </c>
      <c r="C930" s="4"/>
      <c r="D930" s="222"/>
      <c r="E930" s="239" t="s">
        <v>3</v>
      </c>
      <c r="F930" s="239" t="s">
        <v>626</v>
      </c>
      <c r="G930" s="8"/>
      <c r="H930" s="8"/>
      <c r="I930" s="8"/>
      <c r="J930" s="8"/>
      <c r="K930" s="8"/>
      <c r="L930" s="8"/>
    </row>
    <row r="931" spans="1:13" ht="13.5" hidden="1" thickBot="1">
      <c r="A931" s="172" t="s">
        <v>356</v>
      </c>
      <c r="B931" s="10"/>
      <c r="C931" s="12"/>
      <c r="D931" s="17"/>
      <c r="E931" s="344" t="s">
        <v>1193</v>
      </c>
      <c r="F931" s="344" t="s">
        <v>1193</v>
      </c>
      <c r="G931" s="8"/>
      <c r="H931" s="8"/>
      <c r="I931" s="8"/>
      <c r="J931" s="8"/>
      <c r="K931" s="8"/>
      <c r="L931" s="8"/>
    </row>
    <row r="932" spans="1:13" hidden="1">
      <c r="A932" s="189" t="s">
        <v>356</v>
      </c>
      <c r="B932" s="170" t="s">
        <v>827</v>
      </c>
      <c r="C932" s="61"/>
      <c r="D932" s="187">
        <v>0</v>
      </c>
      <c r="E932" s="179">
        <v>0</v>
      </c>
      <c r="F932" s="179">
        <v>0</v>
      </c>
      <c r="G932" s="8"/>
      <c r="H932" s="8"/>
      <c r="I932" s="8"/>
      <c r="J932" s="8"/>
      <c r="K932" s="8"/>
      <c r="L932" s="8"/>
    </row>
    <row r="933" spans="1:13" ht="13.5" hidden="1" thickBot="1">
      <c r="A933" s="172" t="s">
        <v>356</v>
      </c>
      <c r="B933" s="168" t="s">
        <v>828</v>
      </c>
      <c r="C933" s="173"/>
      <c r="D933" s="176">
        <v>0</v>
      </c>
      <c r="E933" s="180">
        <v>0</v>
      </c>
      <c r="F933" s="229" t="s">
        <v>541</v>
      </c>
      <c r="G933" s="8"/>
      <c r="H933" s="8"/>
      <c r="I933" s="8"/>
      <c r="J933" s="8"/>
      <c r="K933" s="8"/>
      <c r="L933" s="8"/>
    </row>
    <row r="934" spans="1:13" hidden="1">
      <c r="A934" s="172" t="s">
        <v>356</v>
      </c>
      <c r="B934" s="28" t="s">
        <v>829</v>
      </c>
      <c r="C934" s="61"/>
      <c r="D934" s="61"/>
      <c r="E934" s="61"/>
      <c r="F934" s="8"/>
      <c r="G934" s="8"/>
      <c r="H934" s="8"/>
      <c r="I934" s="8"/>
      <c r="J934" s="8"/>
      <c r="K934" s="8"/>
      <c r="L934" s="8"/>
    </row>
    <row r="935" spans="1:13" hidden="1">
      <c r="A935" s="172" t="s">
        <v>356</v>
      </c>
      <c r="B935" s="28" t="s">
        <v>104</v>
      </c>
      <c r="C935" s="8"/>
      <c r="D935" s="8"/>
      <c r="E935" s="8"/>
      <c r="F935" s="8"/>
      <c r="G935" s="8"/>
      <c r="H935" s="8"/>
      <c r="I935" s="8"/>
      <c r="J935" s="8"/>
      <c r="K935" s="8"/>
      <c r="L935" s="8"/>
    </row>
    <row r="936" spans="1:13" hidden="1">
      <c r="A936" s="172" t="s">
        <v>356</v>
      </c>
      <c r="B936" s="8"/>
      <c r="C936" s="8"/>
      <c r="D936" s="8"/>
      <c r="E936" s="8"/>
      <c r="F936" s="8"/>
      <c r="G936" s="8"/>
      <c r="H936" s="8"/>
      <c r="I936" s="8"/>
      <c r="J936" s="8"/>
      <c r="K936" s="8"/>
      <c r="L936" s="8"/>
    </row>
    <row r="937" spans="1:13" hidden="1">
      <c r="A937" s="172" t="s">
        <v>356</v>
      </c>
      <c r="B937" s="6"/>
      <c r="C937" s="224"/>
      <c r="D937" s="224"/>
      <c r="E937" s="224"/>
      <c r="F937" s="224"/>
      <c r="G937" s="230"/>
      <c r="H937" s="230"/>
      <c r="I937" s="8"/>
      <c r="J937" s="8"/>
      <c r="K937" s="8"/>
      <c r="L937" s="8"/>
    </row>
    <row r="938" spans="1:13" hidden="1">
      <c r="A938" s="172" t="s">
        <v>356</v>
      </c>
      <c r="B938" s="5" t="s">
        <v>680</v>
      </c>
      <c r="C938" s="264"/>
      <c r="D938" s="264"/>
      <c r="E938" s="264"/>
      <c r="F938" s="264"/>
      <c r="G938" s="222" t="s">
        <v>351</v>
      </c>
      <c r="H938" s="222" t="s">
        <v>130</v>
      </c>
      <c r="I938" s="8"/>
      <c r="J938" s="8"/>
      <c r="K938" s="8"/>
      <c r="L938" s="8"/>
    </row>
    <row r="939" spans="1:13" hidden="1">
      <c r="A939" s="172" t="s">
        <v>356</v>
      </c>
      <c r="B939" s="5" t="s">
        <v>105</v>
      </c>
      <c r="C939" s="264"/>
      <c r="D939" s="264"/>
      <c r="E939" s="264"/>
      <c r="F939" s="264"/>
      <c r="G939" s="222" t="s">
        <v>106</v>
      </c>
      <c r="H939" s="222" t="s">
        <v>131</v>
      </c>
      <c r="I939" s="8"/>
      <c r="J939" s="8"/>
      <c r="K939" s="8"/>
      <c r="L939" s="8"/>
    </row>
    <row r="940" spans="1:13" hidden="1">
      <c r="A940" s="172" t="s">
        <v>356</v>
      </c>
      <c r="B940" s="5"/>
      <c r="C940" s="264"/>
      <c r="D940" s="264"/>
      <c r="E940" s="264"/>
      <c r="F940" s="264"/>
      <c r="G940" s="222" t="s">
        <v>82</v>
      </c>
      <c r="H940" s="222" t="s">
        <v>132</v>
      </c>
      <c r="I940" s="8"/>
      <c r="J940" s="8"/>
      <c r="K940" s="8"/>
      <c r="L940" s="8"/>
    </row>
    <row r="941" spans="1:13" hidden="1">
      <c r="A941" s="172" t="s">
        <v>356</v>
      </c>
      <c r="B941" s="5" t="s">
        <v>152</v>
      </c>
      <c r="C941" s="264"/>
      <c r="D941" s="264"/>
      <c r="E941" s="264"/>
      <c r="F941" s="264"/>
      <c r="G941" s="222" t="s">
        <v>624</v>
      </c>
      <c r="H941" s="222" t="s">
        <v>756</v>
      </c>
      <c r="I941" s="8"/>
      <c r="J941" s="8"/>
      <c r="K941" s="8"/>
      <c r="L941" s="8"/>
    </row>
    <row r="942" spans="1:13" ht="13.5" hidden="1" thickBot="1">
      <c r="A942" s="172" t="s">
        <v>356</v>
      </c>
      <c r="B942" s="10"/>
      <c r="C942" s="12"/>
      <c r="D942" s="12"/>
      <c r="E942" s="12"/>
      <c r="F942" s="12"/>
      <c r="G942" s="231"/>
      <c r="H942" s="231"/>
      <c r="I942" s="8"/>
      <c r="J942" s="8"/>
      <c r="K942" s="8"/>
      <c r="L942" s="8"/>
    </row>
    <row r="943" spans="1:13" hidden="1">
      <c r="A943" s="172" t="s">
        <v>356</v>
      </c>
      <c r="B943" s="275" t="s">
        <v>107</v>
      </c>
      <c r="C943" s="61"/>
      <c r="D943" s="61"/>
      <c r="E943" s="61"/>
      <c r="F943" s="61"/>
      <c r="G943" s="276" t="s">
        <v>10</v>
      </c>
      <c r="H943" s="277" t="s">
        <v>10</v>
      </c>
      <c r="I943" s="8"/>
      <c r="J943" s="8"/>
      <c r="K943" s="8"/>
      <c r="L943" s="8"/>
    </row>
    <row r="944" spans="1:13" hidden="1">
      <c r="A944" s="172" t="s">
        <v>356</v>
      </c>
      <c r="B944" s="278" t="s">
        <v>608</v>
      </c>
      <c r="C944" s="61"/>
      <c r="D944" s="61"/>
      <c r="E944" s="61"/>
      <c r="F944" s="61"/>
      <c r="G944" s="187">
        <v>0</v>
      </c>
      <c r="H944" s="279">
        <v>0</v>
      </c>
      <c r="I944" s="8"/>
      <c r="J944" s="8"/>
      <c r="K944" s="8"/>
      <c r="L944" s="8"/>
    </row>
    <row r="945" spans="1:12" hidden="1">
      <c r="A945" s="172" t="s">
        <v>356</v>
      </c>
      <c r="B945" s="170" t="s">
        <v>347</v>
      </c>
      <c r="C945" s="61"/>
      <c r="D945" s="61"/>
      <c r="E945" s="61"/>
      <c r="F945" s="61"/>
      <c r="G945" s="187">
        <v>0</v>
      </c>
      <c r="H945" s="279">
        <v>0</v>
      </c>
      <c r="I945" s="8"/>
      <c r="J945" s="8"/>
      <c r="K945" s="8" t="s">
        <v>1378</v>
      </c>
      <c r="L945" s="8"/>
    </row>
    <row r="946" spans="1:12" hidden="1">
      <c r="A946" s="172" t="s">
        <v>356</v>
      </c>
      <c r="B946" s="170" t="s">
        <v>252</v>
      </c>
      <c r="C946" s="61"/>
      <c r="D946" s="61"/>
      <c r="E946" s="61"/>
      <c r="F946" s="61"/>
      <c r="G946" s="187">
        <v>0</v>
      </c>
      <c r="H946" s="279">
        <v>0</v>
      </c>
      <c r="I946" s="8"/>
      <c r="J946" s="8"/>
      <c r="K946" s="8"/>
      <c r="L946" s="8"/>
    </row>
    <row r="947" spans="1:12" hidden="1">
      <c r="A947" s="172" t="s">
        <v>356</v>
      </c>
      <c r="B947" s="170" t="s">
        <v>331</v>
      </c>
      <c r="C947" s="61"/>
      <c r="D947" s="61"/>
      <c r="E947" s="61"/>
      <c r="F947" s="61"/>
      <c r="G947" s="187">
        <v>0</v>
      </c>
      <c r="H947" s="279">
        <v>0</v>
      </c>
      <c r="I947" s="8"/>
      <c r="J947" s="8"/>
      <c r="K947" s="8"/>
      <c r="L947" s="8"/>
    </row>
    <row r="948" spans="1:12" hidden="1">
      <c r="A948" s="172" t="s">
        <v>356</v>
      </c>
      <c r="B948" s="170" t="s">
        <v>332</v>
      </c>
      <c r="C948" s="61"/>
      <c r="D948" s="61"/>
      <c r="E948" s="61"/>
      <c r="F948" s="61"/>
      <c r="G948" s="187">
        <v>0</v>
      </c>
      <c r="H948" s="279">
        <v>0</v>
      </c>
      <c r="I948" s="8"/>
      <c r="J948" s="8"/>
      <c r="K948" s="8"/>
      <c r="L948" s="8"/>
    </row>
    <row r="949" spans="1:12" ht="13.5" hidden="1" thickBot="1">
      <c r="A949" s="172" t="s">
        <v>356</v>
      </c>
      <c r="B949" s="170" t="s">
        <v>333</v>
      </c>
      <c r="C949" s="61"/>
      <c r="D949" s="61"/>
      <c r="E949" s="61"/>
      <c r="F949" s="61"/>
      <c r="G949" s="187">
        <v>0</v>
      </c>
      <c r="H949" s="280">
        <v>0</v>
      </c>
      <c r="I949" s="8"/>
      <c r="J949" s="8"/>
      <c r="K949" s="8"/>
      <c r="L949" s="8"/>
    </row>
    <row r="950" spans="1:12" ht="13.5" hidden="1" thickBot="1">
      <c r="A950" s="172" t="s">
        <v>356</v>
      </c>
      <c r="B950" s="171" t="s">
        <v>108</v>
      </c>
      <c r="C950" s="188"/>
      <c r="D950" s="188"/>
      <c r="E950" s="188"/>
      <c r="F950" s="188"/>
      <c r="G950" s="201">
        <f>SUM(G944:G949)</f>
        <v>0</v>
      </c>
      <c r="H950" s="8"/>
      <c r="I950" s="8"/>
      <c r="J950" s="8"/>
      <c r="K950" s="8"/>
      <c r="L950" s="8"/>
    </row>
    <row r="951" spans="1:12" hidden="1">
      <c r="A951" s="172" t="s">
        <v>356</v>
      </c>
      <c r="B951" s="28" t="s">
        <v>109</v>
      </c>
      <c r="C951" s="8"/>
      <c r="D951" s="8"/>
      <c r="E951" s="8"/>
      <c r="F951" s="8"/>
      <c r="G951" s="8"/>
      <c r="H951" s="8"/>
      <c r="I951" s="8"/>
      <c r="J951" s="8"/>
      <c r="K951" s="8"/>
      <c r="L951" s="8"/>
    </row>
    <row r="952" spans="1:12" hidden="1">
      <c r="A952" s="172" t="s">
        <v>356</v>
      </c>
      <c r="B952" s="28" t="s">
        <v>755</v>
      </c>
      <c r="C952" s="8"/>
      <c r="D952" s="8"/>
      <c r="E952" s="8"/>
      <c r="F952" s="8"/>
      <c r="G952" s="8"/>
      <c r="H952" s="8"/>
      <c r="I952" s="8"/>
      <c r="J952" s="8"/>
      <c r="K952" s="8"/>
      <c r="L952" s="8"/>
    </row>
    <row r="953" spans="1:12" hidden="1">
      <c r="A953" s="172" t="s">
        <v>356</v>
      </c>
      <c r="B953" s="8"/>
      <c r="C953" s="8"/>
      <c r="D953" s="8"/>
      <c r="E953" s="8"/>
      <c r="F953" s="21"/>
      <c r="G953" s="3"/>
      <c r="H953" s="3"/>
      <c r="I953" s="3"/>
      <c r="J953" s="3"/>
      <c r="K953" s="8"/>
      <c r="L953" s="8"/>
    </row>
    <row r="954" spans="1:12" ht="51" hidden="1">
      <c r="A954" s="172" t="s">
        <v>356</v>
      </c>
      <c r="B954" s="167" t="s">
        <v>396</v>
      </c>
      <c r="C954" s="33"/>
      <c r="D954" s="34"/>
      <c r="E954" s="281" t="s">
        <v>546</v>
      </c>
      <c r="F954" s="282" t="s">
        <v>547</v>
      </c>
      <c r="G954" s="39" t="s">
        <v>545</v>
      </c>
      <c r="H954" s="21"/>
      <c r="I954" s="38" t="s">
        <v>133</v>
      </c>
      <c r="J954" s="8"/>
      <c r="K954" s="265"/>
      <c r="L954" s="8"/>
    </row>
    <row r="955" spans="1:12" ht="13.5" hidden="1" thickBot="1">
      <c r="A955" s="172" t="s">
        <v>356</v>
      </c>
      <c r="B955" s="11" t="s">
        <v>788</v>
      </c>
      <c r="C955" s="32"/>
      <c r="D955" s="32"/>
      <c r="E955" s="283"/>
      <c r="F955" s="284"/>
      <c r="G955" s="40"/>
      <c r="H955" s="8"/>
      <c r="I955" s="202">
        <v>0</v>
      </c>
      <c r="J955" s="8"/>
      <c r="K955" s="8"/>
      <c r="L955" s="8"/>
    </row>
    <row r="956" spans="1:12" hidden="1">
      <c r="A956" s="172" t="s">
        <v>356</v>
      </c>
      <c r="B956" s="28" t="s">
        <v>498</v>
      </c>
      <c r="C956" s="8"/>
      <c r="D956" s="8"/>
      <c r="E956" s="8"/>
      <c r="F956" s="21"/>
      <c r="G956" s="3"/>
      <c r="H956" s="8"/>
      <c r="I956" s="265"/>
      <c r="J956" s="8"/>
      <c r="K956" s="8"/>
      <c r="L956" s="8"/>
    </row>
    <row r="957" spans="1:12" hidden="1">
      <c r="A957" s="172" t="s">
        <v>356</v>
      </c>
      <c r="B957" s="28"/>
      <c r="C957" s="8"/>
      <c r="D957" s="8"/>
      <c r="E957" s="8"/>
      <c r="F957" s="21"/>
      <c r="G957" s="3"/>
      <c r="H957" s="8"/>
      <c r="I957" s="265"/>
      <c r="J957" s="8"/>
      <c r="K957" s="8"/>
      <c r="L957" s="8"/>
    </row>
    <row r="958" spans="1:12" hidden="1">
      <c r="A958" s="172" t="s">
        <v>356</v>
      </c>
      <c r="B958" s="28" t="s">
        <v>974</v>
      </c>
      <c r="C958" s="8"/>
      <c r="D958" s="8"/>
      <c r="E958" s="8"/>
      <c r="F958" s="21"/>
      <c r="G958" s="3"/>
      <c r="H958" s="8"/>
      <c r="I958" s="265"/>
      <c r="J958" s="8"/>
      <c r="K958" s="8"/>
      <c r="L958" s="8"/>
    </row>
    <row r="959" spans="1:12" hidden="1">
      <c r="A959" s="172" t="s">
        <v>356</v>
      </c>
      <c r="B959" s="28" t="s">
        <v>134</v>
      </c>
      <c r="C959" s="8"/>
      <c r="D959" s="8"/>
      <c r="E959" s="8"/>
      <c r="F959" s="21"/>
      <c r="G959" s="3"/>
      <c r="H959" s="8"/>
      <c r="I959" s="265"/>
      <c r="J959" s="8"/>
      <c r="K959" s="8"/>
      <c r="L959" s="8"/>
    </row>
    <row r="960" spans="1:12" hidden="1">
      <c r="A960" s="172" t="s">
        <v>356</v>
      </c>
      <c r="F960" s="429"/>
      <c r="G960" s="523"/>
      <c r="I960" s="802"/>
      <c r="L960" s="8"/>
    </row>
    <row r="961" spans="1:13" ht="18.75">
      <c r="A961" s="172" t="s">
        <v>1337</v>
      </c>
      <c r="B961" s="430" t="s">
        <v>1365</v>
      </c>
      <c r="F961" s="429"/>
      <c r="G961" s="523"/>
      <c r="I961" s="802"/>
      <c r="L961" s="8"/>
    </row>
    <row r="962" spans="1:13" ht="19.5" thickBot="1">
      <c r="A962" s="172" t="s">
        <v>1337</v>
      </c>
      <c r="B962" s="430"/>
      <c r="F962" s="429"/>
      <c r="G962" s="523"/>
      <c r="I962" s="802"/>
      <c r="L962" s="8"/>
    </row>
    <row r="963" spans="1:13" ht="26.25" thickBot="1">
      <c r="A963" s="172" t="s">
        <v>1337</v>
      </c>
      <c r="B963" s="432" t="s">
        <v>1502</v>
      </c>
      <c r="C963" s="433"/>
      <c r="D963" s="433"/>
      <c r="E963" s="433"/>
      <c r="F963" s="433"/>
      <c r="G963" s="433"/>
      <c r="H963" s="434"/>
      <c r="I963" s="435" t="s">
        <v>352</v>
      </c>
      <c r="J963" s="436"/>
      <c r="K963" s="436"/>
      <c r="L963" s="8"/>
      <c r="M963" s="160"/>
    </row>
    <row r="964" spans="1:13">
      <c r="A964" s="960" t="s">
        <v>1337</v>
      </c>
      <c r="B964" s="438" t="s">
        <v>672</v>
      </c>
      <c r="C964" s="423"/>
      <c r="D964" s="423"/>
      <c r="E964" s="423"/>
      <c r="F964" s="423"/>
      <c r="G964" s="423"/>
      <c r="H964" s="423"/>
      <c r="I964" s="439" t="s">
        <v>114</v>
      </c>
      <c r="L964" s="8"/>
    </row>
    <row r="965" spans="1:13">
      <c r="A965" s="960" t="s">
        <v>1337</v>
      </c>
      <c r="B965" s="441" t="s">
        <v>673</v>
      </c>
      <c r="C965" s="423"/>
      <c r="D965" s="423"/>
      <c r="E965" s="423"/>
      <c r="F965" s="423"/>
      <c r="G965" s="423"/>
      <c r="H965" s="423"/>
      <c r="I965" s="405">
        <v>0</v>
      </c>
      <c r="L965" s="8"/>
    </row>
    <row r="966" spans="1:13">
      <c r="A966" s="960" t="s">
        <v>1337</v>
      </c>
      <c r="B966" s="441" t="s">
        <v>690</v>
      </c>
      <c r="C966" s="423"/>
      <c r="D966" s="423"/>
      <c r="E966" s="423"/>
      <c r="F966" s="423"/>
      <c r="G966" s="423"/>
      <c r="H966" s="423"/>
      <c r="I966" s="405">
        <v>0</v>
      </c>
      <c r="L966" s="8"/>
    </row>
    <row r="967" spans="1:13">
      <c r="A967" s="960" t="s">
        <v>1337</v>
      </c>
      <c r="B967" s="442" t="s">
        <v>691</v>
      </c>
      <c r="C967" s="423"/>
      <c r="D967" s="423"/>
      <c r="E967" s="423"/>
      <c r="F967" s="423"/>
      <c r="G967" s="423"/>
      <c r="H967" s="423"/>
      <c r="I967" s="406">
        <v>0</v>
      </c>
      <c r="L967" s="8"/>
    </row>
    <row r="968" spans="1:13">
      <c r="A968" s="960" t="s">
        <v>1337</v>
      </c>
      <c r="B968" s="442" t="s">
        <v>641</v>
      </c>
      <c r="C968" s="423"/>
      <c r="D968" s="423"/>
      <c r="E968" s="423"/>
      <c r="F968" s="423"/>
      <c r="G968" s="423"/>
      <c r="H968" s="423"/>
      <c r="I968" s="406">
        <v>0</v>
      </c>
    </row>
    <row r="969" spans="1:13" ht="13.5" thickBot="1">
      <c r="A969" s="960" t="s">
        <v>1337</v>
      </c>
      <c r="B969" s="442" t="s">
        <v>43</v>
      </c>
      <c r="C969" s="423"/>
      <c r="D969" s="423"/>
      <c r="E969" s="423"/>
      <c r="F969" s="423"/>
      <c r="G969" s="423"/>
      <c r="H969" s="423"/>
      <c r="I969" s="406">
        <v>0</v>
      </c>
    </row>
    <row r="970" spans="1:13" ht="13.5" thickBot="1">
      <c r="A970" s="960" t="s">
        <v>1337</v>
      </c>
      <c r="B970" s="444" t="s">
        <v>692</v>
      </c>
      <c r="C970" s="445"/>
      <c r="D970" s="445"/>
      <c r="E970" s="445"/>
      <c r="F970" s="445"/>
      <c r="G970" s="445"/>
      <c r="H970" s="445"/>
      <c r="I970" s="909">
        <f>SUM(I965:I969)</f>
        <v>0</v>
      </c>
    </row>
    <row r="971" spans="1:13" ht="13.5" thickBot="1">
      <c r="A971" s="960" t="s">
        <v>1337</v>
      </c>
      <c r="B971" s="442" t="s">
        <v>693</v>
      </c>
      <c r="C971" s="446"/>
      <c r="D971" s="446"/>
      <c r="E971" s="446"/>
      <c r="F971" s="446"/>
      <c r="G971" s="446"/>
      <c r="H971" s="446"/>
      <c r="I971" s="407">
        <v>0</v>
      </c>
      <c r="J971" s="447"/>
      <c r="L971" s="437"/>
    </row>
    <row r="972" spans="1:13" ht="13.5" thickBot="1">
      <c r="A972" s="960" t="s">
        <v>1337</v>
      </c>
      <c r="B972" s="448" t="s">
        <v>597</v>
      </c>
      <c r="C972" s="449"/>
      <c r="D972" s="449"/>
      <c r="E972" s="449"/>
      <c r="F972" s="449"/>
      <c r="G972" s="449"/>
      <c r="H972" s="449"/>
      <c r="I972" s="910">
        <f>I970-I971</f>
        <v>0</v>
      </c>
      <c r="J972" s="447"/>
      <c r="L972" s="440"/>
    </row>
    <row r="973" spans="1:13">
      <c r="A973" s="960" t="s">
        <v>1337</v>
      </c>
      <c r="C973" s="450"/>
      <c r="D973" s="450"/>
      <c r="E973" s="450"/>
      <c r="F973" s="451"/>
      <c r="G973" s="451"/>
      <c r="H973" s="451"/>
      <c r="I973" s="451"/>
      <c r="L973" s="440"/>
    </row>
    <row r="974" spans="1:13">
      <c r="A974" s="960" t="s">
        <v>1337</v>
      </c>
      <c r="B974" s="451" t="s">
        <v>44</v>
      </c>
      <c r="C974" s="452"/>
      <c r="D974" s="452"/>
      <c r="E974" s="452"/>
      <c r="F974" s="453"/>
      <c r="G974" s="451"/>
      <c r="H974" s="451"/>
      <c r="I974" s="451"/>
      <c r="L974" s="440"/>
    </row>
    <row r="975" spans="1:13">
      <c r="A975" s="960" t="s">
        <v>1337</v>
      </c>
      <c r="B975" s="459" t="s">
        <v>1521</v>
      </c>
      <c r="C975" s="450"/>
      <c r="D975" s="454"/>
      <c r="E975" s="454"/>
      <c r="F975" s="455"/>
      <c r="G975" s="455"/>
      <c r="H975" s="455"/>
      <c r="I975" s="455"/>
      <c r="J975" s="456"/>
      <c r="L975" s="440"/>
    </row>
    <row r="976" spans="1:13">
      <c r="A976" s="960" t="s">
        <v>1337</v>
      </c>
      <c r="B976" s="451"/>
      <c r="C976" s="450"/>
      <c r="D976" s="454"/>
      <c r="E976" s="454"/>
      <c r="F976" s="455"/>
      <c r="G976" s="455"/>
      <c r="H976" s="455"/>
      <c r="I976" s="455"/>
      <c r="J976" s="456"/>
      <c r="K976" s="1027"/>
      <c r="L976" s="440"/>
    </row>
    <row r="977" spans="1:12">
      <c r="A977" s="960" t="s">
        <v>1337</v>
      </c>
      <c r="B977" s="458" t="s">
        <v>475</v>
      </c>
      <c r="C977" s="423"/>
      <c r="D977" s="423"/>
      <c r="E977" s="423"/>
      <c r="L977" s="440"/>
    </row>
    <row r="978" spans="1:12">
      <c r="A978" s="960" t="s">
        <v>1337</v>
      </c>
      <c r="B978" s="431" t="s">
        <v>867</v>
      </c>
      <c r="C978" s="457"/>
      <c r="D978" s="457"/>
      <c r="E978" s="457"/>
      <c r="F978" s="447"/>
      <c r="L978" s="443"/>
    </row>
    <row r="979" spans="1:12">
      <c r="A979" s="960" t="s">
        <v>1337</v>
      </c>
      <c r="B979" s="459" t="s">
        <v>260</v>
      </c>
      <c r="C979" s="457"/>
      <c r="D979" s="457"/>
      <c r="E979" s="457"/>
      <c r="F979" s="447"/>
      <c r="L979" s="440"/>
    </row>
    <row r="980" spans="1:12">
      <c r="A980" s="960" t="s">
        <v>1337</v>
      </c>
      <c r="B980" s="459" t="s">
        <v>261</v>
      </c>
      <c r="C980" s="423"/>
      <c r="D980" s="423"/>
      <c r="E980" s="423"/>
      <c r="L980" s="440"/>
    </row>
    <row r="981" spans="1:12">
      <c r="A981" s="960" t="s">
        <v>1337</v>
      </c>
      <c r="B981" s="459" t="s">
        <v>1522</v>
      </c>
      <c r="C981" s="457"/>
      <c r="D981" s="457"/>
      <c r="E981" s="457"/>
      <c r="F981" s="447"/>
      <c r="L981" s="440"/>
    </row>
    <row r="982" spans="1:12">
      <c r="A982" s="960" t="s">
        <v>1337</v>
      </c>
      <c r="B982" s="459" t="s">
        <v>994</v>
      </c>
      <c r="C982" s="423"/>
      <c r="D982" s="423"/>
      <c r="E982" s="423"/>
      <c r="L982" s="440"/>
    </row>
    <row r="983" spans="1:12">
      <c r="A983" s="960" t="s">
        <v>1337</v>
      </c>
      <c r="C983" s="423"/>
      <c r="D983" s="423"/>
      <c r="E983" s="423"/>
      <c r="L983" s="440"/>
    </row>
    <row r="984" spans="1:12">
      <c r="A984" s="960" t="s">
        <v>1337</v>
      </c>
      <c r="B984" s="431" t="s">
        <v>995</v>
      </c>
      <c r="C984" s="423"/>
      <c r="D984" s="423"/>
      <c r="E984" s="423"/>
      <c r="L984" s="440"/>
    </row>
    <row r="985" spans="1:12">
      <c r="A985" s="960" t="s">
        <v>1337</v>
      </c>
      <c r="B985" s="431"/>
      <c r="C985" s="1029"/>
      <c r="D985" s="1029"/>
      <c r="E985" s="1029"/>
      <c r="F985" s="1027"/>
      <c r="G985" s="1027"/>
      <c r="H985" s="1027"/>
      <c r="I985" s="1027"/>
      <c r="J985" s="1027"/>
      <c r="K985" s="1027"/>
      <c r="L985" s="440"/>
    </row>
    <row r="986" spans="1:12">
      <c r="A986" s="960" t="s">
        <v>1337</v>
      </c>
      <c r="B986" s="431"/>
      <c r="C986" s="1029"/>
      <c r="D986" s="1029"/>
      <c r="E986" s="1029"/>
      <c r="F986" s="1027"/>
      <c r="G986" s="1027"/>
      <c r="H986" s="1027"/>
      <c r="I986" s="1027"/>
      <c r="J986" s="1027"/>
      <c r="K986" s="1027"/>
      <c r="L986" s="440"/>
    </row>
    <row r="987" spans="1:12" ht="13.5" thickBot="1">
      <c r="A987" s="960" t="s">
        <v>1337</v>
      </c>
      <c r="B987" s="431"/>
      <c r="C987" s="1029"/>
      <c r="D987" s="1029"/>
      <c r="E987" s="1029"/>
      <c r="F987" s="1027"/>
      <c r="G987" s="1027"/>
      <c r="H987" s="1027"/>
      <c r="I987" s="1027"/>
      <c r="J987" s="1027"/>
      <c r="K987" s="1027"/>
      <c r="L987" s="440"/>
    </row>
    <row r="988" spans="1:12" ht="26.25" hidden="1" thickBot="1">
      <c r="A988" s="960" t="s">
        <v>1277</v>
      </c>
      <c r="B988" s="463" t="s">
        <v>767</v>
      </c>
      <c r="C988" s="464"/>
      <c r="D988" s="464"/>
      <c r="E988" s="464"/>
      <c r="F988" s="464"/>
      <c r="G988" s="464"/>
      <c r="H988" s="464"/>
      <c r="I988" s="465" t="s">
        <v>354</v>
      </c>
      <c r="J988" s="436"/>
      <c r="K988" s="436"/>
      <c r="L988" s="8"/>
    </row>
    <row r="989" spans="1:12" ht="13.5" hidden="1" thickBot="1">
      <c r="A989" s="960" t="s">
        <v>1277</v>
      </c>
      <c r="B989" s="836" t="s">
        <v>93</v>
      </c>
      <c r="C989" s="1287"/>
      <c r="D989" s="1287"/>
      <c r="E989" s="1287"/>
      <c r="F989" s="1288"/>
      <c r="G989" s="1288"/>
      <c r="H989" s="1288"/>
      <c r="I989" s="406">
        <v>0</v>
      </c>
      <c r="L989" s="8"/>
    </row>
    <row r="990" spans="1:12" ht="13.5" hidden="1" thickBot="1">
      <c r="A990" s="172" t="s">
        <v>1277</v>
      </c>
      <c r="B990" s="840" t="s">
        <v>92</v>
      </c>
      <c r="C990" s="1286"/>
      <c r="D990" s="1286"/>
      <c r="E990" s="1286"/>
      <c r="F990" s="571"/>
      <c r="G990" s="571"/>
      <c r="H990" s="571"/>
      <c r="I990" s="407">
        <v>0</v>
      </c>
      <c r="L990" s="8"/>
    </row>
    <row r="991" spans="1:12" ht="13.5" hidden="1" thickBot="1">
      <c r="A991" s="960" t="s">
        <v>1277</v>
      </c>
      <c r="B991" s="459" t="s">
        <v>94</v>
      </c>
      <c r="L991" s="3"/>
    </row>
    <row r="992" spans="1:12" ht="13.5" hidden="1" thickBot="1">
      <c r="A992" s="960" t="s">
        <v>1277</v>
      </c>
      <c r="B992" s="423"/>
      <c r="L992" s="3"/>
    </row>
    <row r="993" spans="1:12" ht="26.25" hidden="1" thickBot="1">
      <c r="A993" s="960" t="s">
        <v>1277</v>
      </c>
      <c r="B993" s="1531" t="s">
        <v>1308</v>
      </c>
      <c r="C993" s="1532"/>
      <c r="D993" s="1532"/>
      <c r="E993" s="466"/>
      <c r="F993" s="466"/>
      <c r="G993" s="466"/>
      <c r="H993" s="467" t="s">
        <v>1369</v>
      </c>
      <c r="I993" s="467" t="s">
        <v>354</v>
      </c>
      <c r="J993" s="1249"/>
      <c r="K993" s="436"/>
      <c r="L993" s="3"/>
    </row>
    <row r="994" spans="1:12" ht="26.25" hidden="1" thickBot="1">
      <c r="A994" s="960" t="s">
        <v>1277</v>
      </c>
      <c r="B994" s="1254" t="s">
        <v>1309</v>
      </c>
      <c r="C994" s="468"/>
      <c r="D994" s="468"/>
      <c r="E994" s="468"/>
      <c r="F994" s="468"/>
      <c r="G994" s="468"/>
      <c r="H994" s="1255" t="s">
        <v>541</v>
      </c>
      <c r="I994" s="1255" t="s">
        <v>541</v>
      </c>
      <c r="L994" s="462"/>
    </row>
    <row r="995" spans="1:12" ht="13.5" hidden="1" thickBot="1">
      <c r="A995" s="960" t="s">
        <v>1277</v>
      </c>
      <c r="B995" s="1253" t="s">
        <v>368</v>
      </c>
      <c r="C995" s="1029"/>
      <c r="D995" s="1029"/>
      <c r="E995" s="1029"/>
      <c r="F995" s="1029"/>
      <c r="G995" s="1029"/>
      <c r="H995" s="406">
        <v>0</v>
      </c>
      <c r="I995" s="406">
        <v>0</v>
      </c>
      <c r="L995" s="462"/>
    </row>
    <row r="996" spans="1:12" ht="13.5" hidden="1" thickBot="1">
      <c r="A996" s="960" t="s">
        <v>1277</v>
      </c>
      <c r="B996" s="1030" t="s">
        <v>45</v>
      </c>
      <c r="C996" s="1029"/>
      <c r="D996" s="1029"/>
      <c r="E996" s="1029"/>
      <c r="F996" s="1029"/>
      <c r="G996" s="1029"/>
      <c r="H996" s="406">
        <v>0</v>
      </c>
      <c r="I996" s="406">
        <v>0</v>
      </c>
      <c r="L996" s="436"/>
    </row>
    <row r="997" spans="1:12" ht="13.5" hidden="1" thickBot="1">
      <c r="A997" s="960" t="s">
        <v>1277</v>
      </c>
      <c r="B997" s="1030" t="s">
        <v>1310</v>
      </c>
      <c r="C997" s="1029"/>
      <c r="D997" s="1029"/>
      <c r="E997" s="1029"/>
      <c r="F997" s="1029"/>
      <c r="G997" s="1029"/>
      <c r="H997" s="406">
        <v>0</v>
      </c>
      <c r="I997" s="406">
        <v>0</v>
      </c>
    </row>
    <row r="998" spans="1:12" ht="13.5" hidden="1" thickBot="1">
      <c r="A998" s="960" t="s">
        <v>1277</v>
      </c>
      <c r="B998" s="469" t="s">
        <v>619</v>
      </c>
      <c r="C998" s="1029"/>
      <c r="D998" s="1029"/>
      <c r="E998" s="1029"/>
      <c r="F998" s="1029"/>
      <c r="G998" s="1029"/>
      <c r="H998" s="1256" t="e">
        <f>H997/H996</f>
        <v>#DIV/0!</v>
      </c>
      <c r="I998" s="1256" t="e">
        <f>I997/I996</f>
        <v>#DIV/0!</v>
      </c>
    </row>
    <row r="999" spans="1:12" ht="13.5" hidden="1" thickBot="1">
      <c r="A999" s="960" t="s">
        <v>1277</v>
      </c>
      <c r="B999" s="1257" t="s">
        <v>95</v>
      </c>
      <c r="C999" s="1258"/>
      <c r="D999" s="1258"/>
      <c r="E999" s="1258"/>
      <c r="F999" s="1258"/>
      <c r="G999" s="1258"/>
      <c r="H999" s="1259">
        <v>0</v>
      </c>
      <c r="I999" s="1259">
        <v>0</v>
      </c>
    </row>
    <row r="1000" spans="1:12" ht="13.5" hidden="1" thickBot="1">
      <c r="A1000" s="960" t="s">
        <v>1277</v>
      </c>
      <c r="B1000" s="470" t="s">
        <v>373</v>
      </c>
      <c r="C1000" s="471"/>
      <c r="D1000" s="471"/>
      <c r="E1000" s="471"/>
      <c r="F1000" s="471"/>
      <c r="G1000" s="471"/>
      <c r="H1000" s="1260">
        <v>0</v>
      </c>
      <c r="I1000" s="1260">
        <v>0</v>
      </c>
    </row>
    <row r="1001" spans="1:12" ht="13.5" hidden="1" thickBot="1">
      <c r="A1001" s="960" t="s">
        <v>1277</v>
      </c>
      <c r="B1001" s="1261" t="s">
        <v>875</v>
      </c>
      <c r="C1001" s="1029"/>
      <c r="D1001" s="1029"/>
      <c r="E1001" s="1029"/>
      <c r="F1001" s="1029"/>
      <c r="G1001" s="1029"/>
      <c r="H1001" s="439" t="s">
        <v>541</v>
      </c>
      <c r="I1001" s="439" t="s">
        <v>541</v>
      </c>
      <c r="L1001" s="437"/>
    </row>
    <row r="1002" spans="1:12" ht="13.5" hidden="1" thickBot="1">
      <c r="A1002" s="960" t="s">
        <v>1277</v>
      </c>
      <c r="B1002" s="1253" t="s">
        <v>262</v>
      </c>
      <c r="C1002" s="1029"/>
      <c r="D1002" s="1029"/>
      <c r="E1002" s="1029"/>
      <c r="F1002" s="1029"/>
      <c r="G1002" s="1029"/>
      <c r="H1002" s="406">
        <v>0</v>
      </c>
      <c r="I1002" s="406">
        <v>0</v>
      </c>
    </row>
    <row r="1003" spans="1:12" ht="13.5" hidden="1" thickBot="1">
      <c r="A1003" s="960" t="s">
        <v>1277</v>
      </c>
      <c r="B1003" s="1030" t="s">
        <v>263</v>
      </c>
      <c r="C1003" s="1029"/>
      <c r="D1003" s="1029"/>
      <c r="E1003" s="1029"/>
      <c r="F1003" s="1029"/>
      <c r="G1003" s="1029"/>
      <c r="H1003" s="406">
        <v>0</v>
      </c>
      <c r="I1003" s="406">
        <v>0</v>
      </c>
    </row>
    <row r="1004" spans="1:12" ht="13.5" hidden="1" thickBot="1">
      <c r="A1004" s="960" t="s">
        <v>1277</v>
      </c>
      <c r="B1004" s="1030" t="s">
        <v>1311</v>
      </c>
      <c r="C1004" s="1029"/>
      <c r="D1004" s="1029"/>
      <c r="E1004" s="1029"/>
      <c r="F1004" s="1029"/>
      <c r="G1004" s="1029"/>
      <c r="H1004" s="406">
        <v>0</v>
      </c>
      <c r="I1004" s="406">
        <v>0</v>
      </c>
      <c r="L1004" s="440"/>
    </row>
    <row r="1005" spans="1:12" ht="13.5" hidden="1" thickBot="1">
      <c r="A1005" s="960" t="s">
        <v>1277</v>
      </c>
      <c r="B1005" s="469" t="s">
        <v>265</v>
      </c>
      <c r="C1005" s="1029"/>
      <c r="D1005" s="1029"/>
      <c r="E1005" s="1029"/>
      <c r="F1005" s="1029"/>
      <c r="G1005" s="1029"/>
      <c r="H1005" s="1256" t="e">
        <f>H1004/H1003</f>
        <v>#DIV/0!</v>
      </c>
      <c r="I1005" s="1256" t="e">
        <f>I1004/I1003</f>
        <v>#DIV/0!</v>
      </c>
      <c r="K1005" s="408" t="s">
        <v>152</v>
      </c>
      <c r="L1005" s="440"/>
    </row>
    <row r="1006" spans="1:12" ht="13.5" hidden="1" thickBot="1">
      <c r="A1006" s="960" t="s">
        <v>1277</v>
      </c>
      <c r="B1006" s="1257" t="s">
        <v>1312</v>
      </c>
      <c r="C1006" s="1258"/>
      <c r="D1006" s="1258"/>
      <c r="E1006" s="1258"/>
      <c r="F1006" s="1258"/>
      <c r="G1006" s="1258"/>
      <c r="H1006" s="1259">
        <v>0</v>
      </c>
      <c r="I1006" s="1259">
        <v>0</v>
      </c>
      <c r="L1006" s="440"/>
    </row>
    <row r="1007" spans="1:12" ht="13.5" hidden="1" thickBot="1">
      <c r="A1007" s="960" t="s">
        <v>1277</v>
      </c>
      <c r="B1007" s="1030" t="s">
        <v>1313</v>
      </c>
      <c r="C1007" s="1029"/>
      <c r="D1007" s="1029"/>
      <c r="E1007" s="1029"/>
      <c r="F1007" s="1029"/>
      <c r="G1007" s="1029"/>
      <c r="H1007" s="1259">
        <v>0</v>
      </c>
      <c r="I1007" s="1259">
        <v>0</v>
      </c>
      <c r="J1007" s="1027"/>
      <c r="K1007" s="1027"/>
      <c r="L1007" s="440"/>
    </row>
    <row r="1008" spans="1:12" ht="13.5" hidden="1" thickBot="1">
      <c r="A1008" s="960" t="s">
        <v>1277</v>
      </c>
      <c r="B1008" s="1262" t="s">
        <v>1314</v>
      </c>
      <c r="C1008" s="1263"/>
      <c r="D1008" s="1263"/>
      <c r="E1008" s="1263"/>
      <c r="F1008" s="1263"/>
      <c r="G1008" s="1263"/>
      <c r="H1008" s="1264">
        <v>0</v>
      </c>
      <c r="I1008" s="1264">
        <v>0</v>
      </c>
      <c r="L1008" s="440"/>
    </row>
    <row r="1009" spans="1:17" s="1105" customFormat="1" ht="13.5" hidden="1" thickBot="1">
      <c r="A1009" s="960" t="s">
        <v>1277</v>
      </c>
      <c r="B1009" s="1030" t="s">
        <v>1315</v>
      </c>
      <c r="C1009" s="1029"/>
      <c r="D1009" s="1029"/>
      <c r="E1009" s="1029"/>
      <c r="F1009" s="1029"/>
      <c r="G1009" s="1029"/>
      <c r="H1009" s="406">
        <v>0</v>
      </c>
      <c r="I1009" s="406">
        <v>0</v>
      </c>
      <c r="J1009" s="408"/>
      <c r="K1009" s="408"/>
      <c r="L1009" s="440"/>
    </row>
    <row r="1010" spans="1:17" s="1105" customFormat="1" ht="13.5" hidden="1" thickBot="1">
      <c r="A1010" s="960" t="s">
        <v>1277</v>
      </c>
      <c r="B1010" s="1030" t="s">
        <v>269</v>
      </c>
      <c r="C1010" s="1029"/>
      <c r="D1010" s="1029"/>
      <c r="E1010" s="1029"/>
      <c r="F1010" s="1029"/>
      <c r="G1010" s="1029"/>
      <c r="H1010" s="406">
        <v>0</v>
      </c>
      <c r="I1010" s="406">
        <v>0</v>
      </c>
      <c r="J1010" s="408"/>
      <c r="K1010" s="408"/>
      <c r="L1010" s="440"/>
    </row>
    <row r="1011" spans="1:17" s="1105" customFormat="1" ht="13.5" hidden="1" thickBot="1">
      <c r="A1011" s="960" t="s">
        <v>1277</v>
      </c>
      <c r="B1011" s="472" t="s">
        <v>270</v>
      </c>
      <c r="C1011" s="1031"/>
      <c r="D1011" s="1031"/>
      <c r="E1011" s="1031"/>
      <c r="F1011" s="1031"/>
      <c r="G1011" s="1031"/>
      <c r="H1011" s="1265" t="e">
        <f>H1010/H1009</f>
        <v>#DIV/0!</v>
      </c>
      <c r="I1011" s="1265" t="e">
        <f>I1010/I1009</f>
        <v>#DIV/0!</v>
      </c>
      <c r="J1011" s="408"/>
      <c r="K1011" s="408"/>
      <c r="L1011" s="440"/>
    </row>
    <row r="1012" spans="1:17" s="1105" customFormat="1" ht="13.5" hidden="1" thickBot="1">
      <c r="A1012" s="960" t="s">
        <v>1277</v>
      </c>
      <c r="B1012" s="459" t="s">
        <v>200</v>
      </c>
      <c r="C1012" s="423"/>
      <c r="D1012" s="423"/>
      <c r="E1012" s="423"/>
      <c r="F1012" s="408"/>
      <c r="G1012" s="408"/>
      <c r="H1012" s="408"/>
      <c r="I1012" s="408"/>
      <c r="J1012" s="408"/>
      <c r="K1012" s="408"/>
      <c r="L1012" s="440"/>
    </row>
    <row r="1013" spans="1:17" ht="13.5" hidden="1" thickBot="1">
      <c r="A1013" s="960" t="s">
        <v>1277</v>
      </c>
      <c r="B1013" s="459" t="s">
        <v>199</v>
      </c>
      <c r="C1013" s="423"/>
      <c r="D1013" s="423"/>
      <c r="E1013" s="423"/>
      <c r="F1013" s="423"/>
      <c r="L1013" s="440"/>
    </row>
    <row r="1014" spans="1:17" ht="13.5" hidden="1" thickBot="1">
      <c r="A1014" s="960" t="s">
        <v>1277</v>
      </c>
      <c r="B1014" s="459" t="s">
        <v>198</v>
      </c>
      <c r="C1014" s="423"/>
      <c r="D1014" s="423"/>
      <c r="E1014" s="423"/>
      <c r="F1014" s="423"/>
      <c r="L1014" s="440"/>
    </row>
    <row r="1015" spans="1:17" ht="13.5" hidden="1" thickBot="1">
      <c r="A1015" s="960" t="s">
        <v>1277</v>
      </c>
      <c r="B1015" s="459" t="s">
        <v>197</v>
      </c>
      <c r="C1015" s="423"/>
      <c r="D1015" s="423"/>
      <c r="E1015" s="423"/>
      <c r="F1015" s="423"/>
      <c r="L1015" s="440"/>
    </row>
    <row r="1016" spans="1:17" s="27" customFormat="1" ht="13.5" hidden="1" thickBot="1">
      <c r="A1016" s="960" t="s">
        <v>1277</v>
      </c>
      <c r="B1016" s="459"/>
      <c r="C1016" s="1029"/>
      <c r="D1016" s="1029"/>
      <c r="E1016" s="1029"/>
      <c r="F1016" s="1029"/>
      <c r="G1016" s="1027"/>
      <c r="H1016" s="1027"/>
      <c r="I1016" s="1027"/>
      <c r="J1016" s="1027"/>
      <c r="K1016" s="1027"/>
      <c r="L1016" s="440"/>
    </row>
    <row r="1017" spans="1:17" ht="26.25" hidden="1" thickBot="1">
      <c r="A1017" s="960" t="s">
        <v>356</v>
      </c>
      <c r="B1017" s="1472" t="s">
        <v>355</v>
      </c>
      <c r="C1017" s="1473"/>
      <c r="D1017" s="1473"/>
      <c r="E1017" s="210"/>
      <c r="F1017" s="210"/>
      <c r="G1017" s="210"/>
      <c r="H1017" s="211"/>
      <c r="I1017" s="212" t="s">
        <v>1441</v>
      </c>
      <c r="J1017" s="8"/>
      <c r="K1017" s="8"/>
      <c r="L1017" s="440"/>
    </row>
    <row r="1018" spans="1:17" ht="13.5" hidden="1" thickBot="1">
      <c r="A1018" s="960" t="s">
        <v>356</v>
      </c>
      <c r="B1018" s="170" t="s">
        <v>156</v>
      </c>
      <c r="C1018" s="61"/>
      <c r="D1018" s="61"/>
      <c r="E1018" s="61"/>
      <c r="F1018" s="61"/>
      <c r="G1018" s="61"/>
      <c r="H1018" s="213"/>
      <c r="I1018" s="205">
        <v>0</v>
      </c>
      <c r="J1018" s="8"/>
      <c r="K1018" s="8"/>
      <c r="L1018" s="440"/>
    </row>
    <row r="1019" spans="1:17" ht="13.5" hidden="1" thickBot="1">
      <c r="A1019" s="960" t="s">
        <v>356</v>
      </c>
      <c r="B1019" s="170" t="s">
        <v>316</v>
      </c>
      <c r="C1019" s="61"/>
      <c r="D1019" s="61"/>
      <c r="E1019" s="61"/>
      <c r="F1019" s="61"/>
      <c r="G1019" s="61"/>
      <c r="H1019" s="213"/>
      <c r="I1019" s="205">
        <v>0</v>
      </c>
      <c r="J1019" s="8"/>
      <c r="K1019" s="8"/>
      <c r="L1019" s="440"/>
    </row>
    <row r="1020" spans="1:17" ht="13.5" hidden="1" thickBot="1">
      <c r="A1020" s="960" t="s">
        <v>356</v>
      </c>
      <c r="B1020" s="171" t="s">
        <v>876</v>
      </c>
      <c r="C1020" s="188"/>
      <c r="D1020" s="188"/>
      <c r="E1020" s="188"/>
      <c r="F1020" s="188"/>
      <c r="G1020" s="188"/>
      <c r="H1020" s="214"/>
      <c r="I1020" s="215">
        <f>SUM(I1018:I1019)</f>
        <v>0</v>
      </c>
      <c r="J1020" s="8"/>
      <c r="K1020" s="8"/>
      <c r="L1020" s="440"/>
    </row>
    <row r="1021" spans="1:17" ht="13.5" hidden="1" thickBot="1">
      <c r="A1021" s="960" t="s">
        <v>356</v>
      </c>
      <c r="B1021" s="8"/>
      <c r="C1021" s="8"/>
      <c r="D1021" s="8"/>
      <c r="E1021" s="8"/>
      <c r="F1021" s="8"/>
      <c r="G1021" s="8"/>
      <c r="H1021" s="8"/>
      <c r="I1021" s="8"/>
      <c r="J1021" s="8"/>
      <c r="K1021" s="8"/>
      <c r="L1021" s="440"/>
      <c r="Q1021" s="8" t="s">
        <v>152</v>
      </c>
    </row>
    <row r="1022" spans="1:17" s="1105" customFormat="1" ht="26.25" hidden="1" thickBot="1">
      <c r="A1022" s="960" t="s">
        <v>356</v>
      </c>
      <c r="B1022" s="1423" t="s">
        <v>1370</v>
      </c>
      <c r="C1022" s="1424"/>
      <c r="D1022" s="1424"/>
      <c r="E1022" s="36"/>
      <c r="F1022" s="216" t="s">
        <v>873</v>
      </c>
      <c r="G1022" s="217" t="s">
        <v>65</v>
      </c>
      <c r="H1022" s="209" t="s">
        <v>66</v>
      </c>
      <c r="I1022" s="209" t="s">
        <v>686</v>
      </c>
      <c r="J1022" s="216" t="s">
        <v>67</v>
      </c>
      <c r="K1022" s="209" t="s">
        <v>842</v>
      </c>
      <c r="L1022" s="440"/>
    </row>
    <row r="1023" spans="1:17" ht="13.5" hidden="1" thickBot="1">
      <c r="A1023" s="960" t="s">
        <v>356</v>
      </c>
      <c r="B1023" s="168" t="s">
        <v>367</v>
      </c>
      <c r="C1023" s="173"/>
      <c r="D1023" s="173"/>
      <c r="E1023" s="173"/>
      <c r="F1023" s="190">
        <v>0</v>
      </c>
      <c r="G1023" s="190">
        <v>0</v>
      </c>
      <c r="H1023" s="188">
        <v>0</v>
      </c>
      <c r="I1023" s="190">
        <v>0</v>
      </c>
      <c r="J1023" s="188">
        <v>0</v>
      </c>
      <c r="K1023" s="24">
        <f>SUM(F1023:J1023)</f>
        <v>0</v>
      </c>
      <c r="L1023" s="440"/>
    </row>
    <row r="1024" spans="1:17" ht="13.5" hidden="1" thickBot="1">
      <c r="A1024" s="960" t="s">
        <v>356</v>
      </c>
      <c r="B1024" s="28" t="s">
        <v>874</v>
      </c>
      <c r="C1024" s="8"/>
      <c r="D1024" s="8"/>
      <c r="E1024" s="8"/>
      <c r="F1024" s="8"/>
      <c r="G1024" s="8"/>
      <c r="H1024" s="8"/>
      <c r="I1024" s="8"/>
      <c r="J1024" s="8"/>
      <c r="K1024" s="8"/>
      <c r="L1024" s="440"/>
    </row>
    <row r="1025" spans="1:13" ht="13.5" hidden="1" thickBot="1">
      <c r="A1025" s="960" t="s">
        <v>356</v>
      </c>
      <c r="B1025" s="41" t="s">
        <v>183</v>
      </c>
      <c r="C1025" s="8"/>
      <c r="D1025" s="8"/>
      <c r="E1025" s="8"/>
      <c r="F1025" s="8"/>
      <c r="G1025" s="8"/>
      <c r="H1025" s="8"/>
      <c r="I1025" s="8"/>
      <c r="J1025" s="8"/>
      <c r="K1025" s="8"/>
      <c r="L1025" s="8"/>
    </row>
    <row r="1026" spans="1:13" s="160" customFormat="1" ht="13.5" hidden="1" thickBot="1">
      <c r="A1026" s="960" t="s">
        <v>356</v>
      </c>
      <c r="B1026" s="41" t="s">
        <v>868</v>
      </c>
      <c r="C1026" s="8"/>
      <c r="D1026" s="8"/>
      <c r="E1026" s="8"/>
      <c r="F1026" s="8"/>
      <c r="G1026" s="8"/>
      <c r="H1026" s="8"/>
      <c r="I1026" s="8"/>
      <c r="J1026" s="8"/>
      <c r="K1026" s="8"/>
      <c r="L1026" s="8"/>
    </row>
    <row r="1027" spans="1:13" ht="13.5" hidden="1" thickBot="1">
      <c r="A1027" s="960" t="s">
        <v>356</v>
      </c>
      <c r="B1027" s="41" t="s">
        <v>869</v>
      </c>
      <c r="C1027" s="8"/>
      <c r="D1027" s="8"/>
      <c r="E1027" s="8"/>
      <c r="F1027" s="8"/>
      <c r="G1027" s="8"/>
      <c r="H1027" s="8"/>
      <c r="I1027" s="8"/>
      <c r="J1027" s="8"/>
      <c r="K1027" s="8"/>
      <c r="L1027" s="8"/>
      <c r="M1027" s="1232"/>
    </row>
    <row r="1028" spans="1:13" ht="13.5" hidden="1" thickBot="1">
      <c r="A1028" s="960" t="s">
        <v>356</v>
      </c>
      <c r="B1028" s="35"/>
      <c r="C1028" s="8"/>
      <c r="D1028" s="8"/>
      <c r="E1028" s="8"/>
      <c r="F1028" s="21" t="s">
        <v>116</v>
      </c>
      <c r="G1028" s="174" t="str">
        <f>IF(I1009-K1023=0,"","Sjekk antall effektuerte tildelinger av kommunale boliger i tab. 1-3-B1-rad 13")</f>
        <v/>
      </c>
      <c r="H1028" s="8"/>
      <c r="I1028" s="8"/>
      <c r="J1028" s="8"/>
      <c r="K1028" s="8"/>
      <c r="L1028" s="8"/>
      <c r="M1028" s="1232"/>
    </row>
    <row r="1029" spans="1:13" ht="13.5" hidden="1" thickBot="1">
      <c r="A1029" s="960" t="s">
        <v>356</v>
      </c>
      <c r="B1029" s="473"/>
      <c r="L1029" s="8"/>
      <c r="M1029" s="1233"/>
    </row>
    <row r="1030" spans="1:13" ht="13.5" hidden="1" thickBot="1">
      <c r="A1030" s="960" t="s">
        <v>1277</v>
      </c>
      <c r="C1030" s="423"/>
      <c r="D1030" s="423"/>
      <c r="E1030" s="423"/>
      <c r="H1030" s="423"/>
      <c r="J1030" s="440"/>
      <c r="L1030" s="218"/>
    </row>
    <row r="1031" spans="1:13" s="1105" customFormat="1" ht="13.5" hidden="1" thickBot="1">
      <c r="A1031" s="960" t="s">
        <v>1277</v>
      </c>
      <c r="B1031" s="474"/>
      <c r="C1031" s="475"/>
      <c r="D1031" s="475"/>
      <c r="E1031" s="1474" t="s">
        <v>696</v>
      </c>
      <c r="F1031" s="1475"/>
      <c r="G1031" s="1475"/>
      <c r="H1031" s="1475"/>
      <c r="I1031" s="1476"/>
      <c r="J1031" s="476"/>
      <c r="K1031" s="408"/>
      <c r="L1031" s="8"/>
    </row>
    <row r="1032" spans="1:13" s="1105" customFormat="1">
      <c r="A1032" s="960" t="s">
        <v>1337</v>
      </c>
      <c r="B1032" s="474" t="s">
        <v>694</v>
      </c>
      <c r="C1032" s="475"/>
      <c r="D1032" s="475"/>
      <c r="E1032" s="1349" t="s">
        <v>507</v>
      </c>
      <c r="F1032" s="1350" t="s">
        <v>507</v>
      </c>
      <c r="G1032" s="1351" t="s">
        <v>507</v>
      </c>
      <c r="H1032" s="1352" t="s">
        <v>507</v>
      </c>
      <c r="I1032" s="1353" t="s">
        <v>129</v>
      </c>
      <c r="J1032" s="476"/>
      <c r="K1032" s="408"/>
      <c r="L1032" s="8"/>
    </row>
    <row r="1033" spans="1:13" s="1105" customFormat="1">
      <c r="A1033" s="189" t="s">
        <v>1337</v>
      </c>
      <c r="B1033" s="484" t="s">
        <v>1503</v>
      </c>
      <c r="C1033" s="461"/>
      <c r="D1033" s="461"/>
      <c r="E1033" s="479" t="s">
        <v>508</v>
      </c>
      <c r="F1033" s="480" t="s">
        <v>509</v>
      </c>
      <c r="G1033" s="481" t="s">
        <v>509</v>
      </c>
      <c r="H1033" s="482" t="s">
        <v>509</v>
      </c>
      <c r="I1033" s="485"/>
      <c r="J1033" s="476"/>
      <c r="K1033" s="408"/>
      <c r="L1033" s="8"/>
    </row>
    <row r="1034" spans="1:13" s="1105" customFormat="1">
      <c r="A1034" s="189" t="s">
        <v>1337</v>
      </c>
      <c r="B1034" s="478" t="s">
        <v>158</v>
      </c>
      <c r="C1034" s="461"/>
      <c r="D1034" s="461"/>
      <c r="E1034" s="479" t="s">
        <v>499</v>
      </c>
      <c r="F1034" s="480" t="s">
        <v>500</v>
      </c>
      <c r="G1034" s="481" t="s">
        <v>501</v>
      </c>
      <c r="H1034" s="482" t="s">
        <v>502</v>
      </c>
      <c r="I1034" s="485"/>
      <c r="J1034" s="476"/>
      <c r="K1034" s="408"/>
      <c r="L1034" s="8"/>
    </row>
    <row r="1035" spans="1:13" s="1105" customFormat="1" ht="26.25" thickBot="1">
      <c r="A1035" s="189" t="s">
        <v>1337</v>
      </c>
      <c r="B1035" s="1408"/>
      <c r="C1035" s="1409"/>
      <c r="D1035" s="486"/>
      <c r="E1035" s="487" t="s">
        <v>503</v>
      </c>
      <c r="F1035" s="488" t="s">
        <v>504</v>
      </c>
      <c r="G1035" s="489" t="s">
        <v>505</v>
      </c>
      <c r="H1035" s="490" t="s">
        <v>506</v>
      </c>
      <c r="I1035" s="491"/>
      <c r="J1035" s="492"/>
      <c r="K1035" s="408"/>
      <c r="L1035" s="8"/>
    </row>
    <row r="1036" spans="1:13" s="1105" customFormat="1">
      <c r="A1036" s="189" t="s">
        <v>1337</v>
      </c>
      <c r="B1036" s="442" t="s">
        <v>245</v>
      </c>
      <c r="C1036" s="408"/>
      <c r="D1036" s="494"/>
      <c r="E1036" s="495">
        <v>0</v>
      </c>
      <c r="F1036" s="496">
        <v>0</v>
      </c>
      <c r="G1036" s="496">
        <v>0</v>
      </c>
      <c r="H1036" s="497">
        <v>0</v>
      </c>
      <c r="I1036" s="915">
        <f>SUM(E1036:H1036)</f>
        <v>0</v>
      </c>
      <c r="J1036" s="460"/>
      <c r="K1036" s="408"/>
      <c r="L1036" s="8"/>
    </row>
    <row r="1037" spans="1:13" s="1105" customFormat="1" ht="13.5" thickBot="1">
      <c r="A1037" s="189" t="s">
        <v>1337</v>
      </c>
      <c r="B1037" s="499" t="s">
        <v>246</v>
      </c>
      <c r="C1037" s="461"/>
      <c r="D1037" s="461"/>
      <c r="E1037" s="495">
        <v>0</v>
      </c>
      <c r="F1037" s="496">
        <v>0</v>
      </c>
      <c r="G1037" s="496">
        <v>0</v>
      </c>
      <c r="H1037" s="500">
        <v>0</v>
      </c>
      <c r="I1037" s="915">
        <f>SUM(E1037:H1037)</f>
        <v>0</v>
      </c>
      <c r="J1037" s="460"/>
      <c r="K1037" s="408"/>
      <c r="L1037" s="440"/>
    </row>
    <row r="1038" spans="1:13" s="1105" customFormat="1" ht="13.5" thickBot="1">
      <c r="A1038" s="189" t="s">
        <v>1337</v>
      </c>
      <c r="B1038" s="444" t="s">
        <v>159</v>
      </c>
      <c r="C1038" s="445"/>
      <c r="D1038" s="445"/>
      <c r="E1038" s="911">
        <f>SUM(E1036:E1037)</f>
        <v>0</v>
      </c>
      <c r="F1038" s="912">
        <f>SUM(F1036:F1037)</f>
        <v>0</v>
      </c>
      <c r="G1038" s="912">
        <f>SUM(G1036:G1037)</f>
        <v>0</v>
      </c>
      <c r="H1038" s="913">
        <f>SUM(H1036:H1037)</f>
        <v>0</v>
      </c>
      <c r="I1038" s="914">
        <f>SUM(I1036:I1037)</f>
        <v>0</v>
      </c>
      <c r="J1038" s="461"/>
      <c r="K1038" s="408"/>
      <c r="L1038" s="408"/>
    </row>
    <row r="1039" spans="1:13" s="1105" customFormat="1">
      <c r="A1039" s="189" t="s">
        <v>1337</v>
      </c>
      <c r="B1039" s="451" t="s">
        <v>517</v>
      </c>
      <c r="C1039" s="423"/>
      <c r="D1039" s="408"/>
      <c r="E1039" s="408"/>
      <c r="F1039" s="408"/>
      <c r="G1039" s="408"/>
      <c r="H1039" s="408"/>
      <c r="I1039" s="408"/>
      <c r="J1039" s="408"/>
      <c r="K1039" s="408"/>
      <c r="L1039" s="477"/>
    </row>
    <row r="1040" spans="1:13" s="1105" customFormat="1">
      <c r="A1040" s="189" t="s">
        <v>1337</v>
      </c>
      <c r="B1040" s="459" t="s">
        <v>1523</v>
      </c>
      <c r="C1040" s="423"/>
      <c r="D1040" s="408"/>
      <c r="E1040" s="408"/>
      <c r="F1040" s="408"/>
      <c r="G1040" s="408"/>
      <c r="H1040" s="423"/>
      <c r="I1040" s="408"/>
      <c r="J1040" s="408"/>
      <c r="K1040" s="408"/>
      <c r="L1040" s="483"/>
    </row>
    <row r="1041" spans="1:12" s="1105" customFormat="1">
      <c r="A1041" s="189" t="s">
        <v>1337</v>
      </c>
      <c r="B1041" s="451" t="s">
        <v>643</v>
      </c>
      <c r="C1041" s="423"/>
      <c r="D1041" s="408"/>
      <c r="E1041" s="408"/>
      <c r="F1041" s="408"/>
      <c r="G1041" s="408"/>
      <c r="H1041" s="423"/>
      <c r="I1041" s="408"/>
      <c r="J1041" s="408"/>
      <c r="K1041" s="408"/>
      <c r="L1041" s="483"/>
    </row>
    <row r="1042" spans="1:12" s="27" customFormat="1">
      <c r="A1042" s="189" t="s">
        <v>1337</v>
      </c>
      <c r="B1042" s="451" t="s">
        <v>644</v>
      </c>
      <c r="C1042" s="423"/>
      <c r="D1042" s="408"/>
      <c r="E1042" s="408"/>
      <c r="F1042" s="408"/>
      <c r="G1042" s="408"/>
      <c r="H1042" s="423"/>
      <c r="I1042" s="408"/>
      <c r="J1042" s="408"/>
      <c r="K1042" s="408"/>
      <c r="L1042" s="483"/>
    </row>
    <row r="1043" spans="1:12" ht="13.5" thickBot="1">
      <c r="A1043" s="189" t="s">
        <v>1337</v>
      </c>
      <c r="C1043" s="423"/>
      <c r="H1043" s="423"/>
      <c r="L1043" s="493"/>
    </row>
    <row r="1044" spans="1:12">
      <c r="A1044" s="189" t="s">
        <v>1337</v>
      </c>
      <c r="B1044" s="474" t="s">
        <v>695</v>
      </c>
      <c r="C1044" s="475"/>
      <c r="D1044" s="475"/>
      <c r="E1044" s="1479" t="s">
        <v>13</v>
      </c>
      <c r="F1044" s="476"/>
      <c r="G1044" s="476"/>
      <c r="H1044" s="476"/>
      <c r="I1044" s="476"/>
      <c r="L1044" s="498"/>
    </row>
    <row r="1045" spans="1:12">
      <c r="A1045" s="189" t="s">
        <v>1337</v>
      </c>
      <c r="B1045" s="501" t="s">
        <v>1503</v>
      </c>
      <c r="C1045" s="461"/>
      <c r="D1045" s="461"/>
      <c r="E1045" s="1480"/>
      <c r="F1045" s="476"/>
      <c r="G1045" s="476"/>
      <c r="H1045" s="476"/>
      <c r="I1045" s="476"/>
      <c r="L1045" s="498"/>
    </row>
    <row r="1046" spans="1:12">
      <c r="A1046" s="189" t="s">
        <v>1337</v>
      </c>
      <c r="B1046" s="1482" t="s">
        <v>645</v>
      </c>
      <c r="C1046" s="1483"/>
      <c r="D1046" s="1484"/>
      <c r="E1046" s="1480"/>
      <c r="F1046" s="476"/>
      <c r="G1046" s="476"/>
      <c r="H1046" s="476"/>
      <c r="I1046" s="476"/>
      <c r="L1046" s="498"/>
    </row>
    <row r="1047" spans="1:12" ht="13.5" thickBot="1">
      <c r="A1047" s="189" t="s">
        <v>1337</v>
      </c>
      <c r="B1047" s="1408" t="s">
        <v>646</v>
      </c>
      <c r="C1047" s="1477"/>
      <c r="D1047" s="1478"/>
      <c r="E1047" s="1481"/>
      <c r="F1047" s="502"/>
      <c r="G1047" s="503"/>
      <c r="H1047" s="503"/>
      <c r="I1047" s="492"/>
      <c r="L1047" s="440"/>
    </row>
    <row r="1048" spans="1:12">
      <c r="A1048" s="189" t="s">
        <v>1337</v>
      </c>
      <c r="B1048" s="442" t="s">
        <v>660</v>
      </c>
      <c r="C1048" s="423"/>
      <c r="D1048" s="494"/>
      <c r="E1048" s="504">
        <v>0</v>
      </c>
      <c r="F1048" s="460"/>
      <c r="G1048" s="460"/>
      <c r="H1048" s="460"/>
      <c r="I1048" s="461"/>
      <c r="L1048" s="440"/>
    </row>
    <row r="1049" spans="1:12" ht="13.5" thickBot="1">
      <c r="A1049" s="189" t="s">
        <v>1337</v>
      </c>
      <c r="B1049" s="499" t="s">
        <v>661</v>
      </c>
      <c r="C1049" s="461"/>
      <c r="D1049" s="461"/>
      <c r="E1049" s="504">
        <v>0</v>
      </c>
      <c r="F1049" s="460"/>
      <c r="G1049" s="460"/>
      <c r="H1049" s="460"/>
      <c r="I1049" s="461"/>
      <c r="L1049" s="440"/>
    </row>
    <row r="1050" spans="1:12" s="160" customFormat="1" ht="13.5" thickBot="1">
      <c r="A1050" s="189" t="s">
        <v>1337</v>
      </c>
      <c r="B1050" s="444" t="s">
        <v>159</v>
      </c>
      <c r="C1050" s="445"/>
      <c r="D1050" s="445"/>
      <c r="E1050" s="914">
        <f>SUM(E1048:E1049)</f>
        <v>0</v>
      </c>
      <c r="F1050" s="461"/>
      <c r="G1050" s="461"/>
      <c r="H1050" s="461"/>
      <c r="I1050" s="461"/>
      <c r="J1050" s="408"/>
      <c r="K1050" s="408"/>
      <c r="L1050" s="440"/>
    </row>
    <row r="1051" spans="1:12" s="1141" customFormat="1">
      <c r="A1051" s="189" t="s">
        <v>1337</v>
      </c>
      <c r="B1051" s="494"/>
      <c r="C1051" s="423"/>
      <c r="D1051" s="505" t="s">
        <v>165</v>
      </c>
      <c r="E1051" s="916" t="str">
        <f>IF(E1050=0,"","Husk å kommentere nedenfor")</f>
        <v/>
      </c>
      <c r="F1051" s="461"/>
      <c r="G1051" s="461"/>
      <c r="H1051" s="461"/>
      <c r="I1051" s="461"/>
      <c r="J1051" s="408"/>
      <c r="K1051" s="408"/>
      <c r="L1051" s="440"/>
    </row>
    <row r="1052" spans="1:12" s="1141" customFormat="1">
      <c r="A1052" s="189" t="s">
        <v>1337</v>
      </c>
      <c r="B1052" s="450"/>
      <c r="C1052" s="423"/>
      <c r="D1052" s="408"/>
      <c r="E1052" s="408"/>
      <c r="F1052" s="461"/>
      <c r="G1052" s="461"/>
      <c r="H1052" s="461"/>
      <c r="I1052" s="461"/>
      <c r="J1052" s="408"/>
      <c r="K1052" s="408"/>
      <c r="L1052" s="440"/>
    </row>
    <row r="1053" spans="1:12" hidden="1">
      <c r="A1053" s="189" t="s">
        <v>1277</v>
      </c>
      <c r="C1053" s="423"/>
      <c r="H1053" s="423"/>
      <c r="L1053" s="440"/>
    </row>
    <row r="1054" spans="1:12" hidden="1">
      <c r="A1054" s="189" t="s">
        <v>1277</v>
      </c>
      <c r="B1054" s="474" t="s">
        <v>228</v>
      </c>
      <c r="C1054" s="475"/>
      <c r="D1054" s="475"/>
      <c r="E1054" s="475"/>
      <c r="F1054" s="475"/>
      <c r="G1054" s="506" t="s">
        <v>160</v>
      </c>
      <c r="H1054" s="507" t="s">
        <v>160</v>
      </c>
      <c r="I1054" s="506" t="s">
        <v>351</v>
      </c>
      <c r="L1054" s="440"/>
    </row>
    <row r="1055" spans="1:12" hidden="1">
      <c r="A1055" s="189" t="s">
        <v>1277</v>
      </c>
      <c r="B1055" s="501" t="s">
        <v>1504</v>
      </c>
      <c r="C1055" s="461"/>
      <c r="D1055" s="461"/>
      <c r="E1055" s="461"/>
      <c r="F1055" s="462"/>
      <c r="G1055" s="508" t="s">
        <v>250</v>
      </c>
      <c r="H1055" s="509" t="s">
        <v>162</v>
      </c>
      <c r="I1055" s="508" t="s">
        <v>795</v>
      </c>
      <c r="L1055" s="440"/>
    </row>
    <row r="1056" spans="1:12" hidden="1">
      <c r="A1056" s="189" t="s">
        <v>1277</v>
      </c>
      <c r="B1056" s="478" t="s">
        <v>161</v>
      </c>
      <c r="C1056" s="461"/>
      <c r="D1056" s="461"/>
      <c r="E1056" s="461"/>
      <c r="F1056" s="462"/>
      <c r="G1056" s="510" t="s">
        <v>163</v>
      </c>
      <c r="H1056" s="511" t="s">
        <v>163</v>
      </c>
      <c r="I1056" s="508"/>
      <c r="L1056" s="440"/>
    </row>
    <row r="1057" spans="1:16" ht="13.5" hidden="1" thickBot="1">
      <c r="A1057" s="189" t="s">
        <v>1277</v>
      </c>
      <c r="B1057" s="512" t="s">
        <v>1505</v>
      </c>
      <c r="C1057" s="486"/>
      <c r="D1057" s="486"/>
      <c r="E1057" s="486"/>
      <c r="F1057" s="486"/>
      <c r="G1057" s="513" t="s">
        <v>164</v>
      </c>
      <c r="H1057" s="514" t="s">
        <v>164</v>
      </c>
      <c r="I1057" s="515"/>
      <c r="L1057" s="440"/>
    </row>
    <row r="1058" spans="1:16" hidden="1">
      <c r="A1058" s="189" t="s">
        <v>1277</v>
      </c>
      <c r="B1058" s="442" t="s">
        <v>245</v>
      </c>
      <c r="D1058" s="494"/>
      <c r="E1058" s="494"/>
      <c r="F1058" s="494"/>
      <c r="G1058" s="442">
        <v>0</v>
      </c>
      <c r="H1058" s="516">
        <v>0</v>
      </c>
      <c r="I1058" s="917">
        <f>SUM(G1058:H1058)</f>
        <v>0</v>
      </c>
      <c r="L1058" s="462"/>
    </row>
    <row r="1059" spans="1:16" hidden="1">
      <c r="A1059" s="189" t="s">
        <v>1277</v>
      </c>
      <c r="B1059" s="499" t="s">
        <v>246</v>
      </c>
      <c r="C1059" s="461"/>
      <c r="D1059" s="461"/>
      <c r="E1059" s="461"/>
      <c r="F1059" s="461"/>
      <c r="G1059" s="442">
        <v>0</v>
      </c>
      <c r="H1059" s="504">
        <v>0</v>
      </c>
      <c r="I1059" s="917">
        <f>SUM(G1059:H1059)</f>
        <v>0</v>
      </c>
      <c r="L1059" s="462"/>
    </row>
    <row r="1060" spans="1:16" ht="13.5" hidden="1" thickBot="1">
      <c r="A1060" s="189" t="s">
        <v>1277</v>
      </c>
      <c r="B1060" s="444" t="s">
        <v>159</v>
      </c>
      <c r="C1060" s="445"/>
      <c r="D1060" s="445"/>
      <c r="E1060" s="445"/>
      <c r="F1060" s="445"/>
      <c r="G1060" s="919">
        <f>SUM(G1058:G1059)</f>
        <v>0</v>
      </c>
      <c r="H1060" s="914">
        <f>SUM(H1058:H1059)</f>
        <v>0</v>
      </c>
      <c r="I1060" s="918">
        <f>SUM(I1058:I1059)</f>
        <v>0</v>
      </c>
      <c r="L1060" s="462"/>
    </row>
    <row r="1061" spans="1:16" hidden="1">
      <c r="A1061" s="189" t="s">
        <v>1277</v>
      </c>
      <c r="B1061" s="518"/>
      <c r="C1061" s="423"/>
      <c r="G1061" s="505" t="s">
        <v>165</v>
      </c>
      <c r="H1061" s="916" t="str">
        <f>IF(H1060=0,"","Husk å kommentere nedenfor")</f>
        <v/>
      </c>
      <c r="L1061" s="440"/>
    </row>
    <row r="1062" spans="1:16" s="959" customFormat="1" hidden="1">
      <c r="A1062" s="189" t="s">
        <v>1277</v>
      </c>
      <c r="B1062" s="518"/>
      <c r="C1062" s="423"/>
      <c r="D1062" s="408"/>
      <c r="E1062" s="408"/>
      <c r="F1062" s="408"/>
      <c r="G1062" s="505"/>
      <c r="H1062" s="519"/>
      <c r="I1062" s="408"/>
      <c r="J1062" s="408"/>
      <c r="K1062" s="408"/>
      <c r="L1062" s="440"/>
      <c r="P1062" s="959" t="s">
        <v>152</v>
      </c>
    </row>
    <row r="1063" spans="1:16" s="1105" customFormat="1" ht="13.5" hidden="1" thickBot="1">
      <c r="A1063" s="189" t="s">
        <v>1277</v>
      </c>
      <c r="B1063" s="520" t="s">
        <v>1506</v>
      </c>
      <c r="C1063" s="521"/>
      <c r="D1063" s="521"/>
      <c r="E1063" s="521"/>
      <c r="F1063" s="521"/>
      <c r="G1063" s="521"/>
      <c r="H1063" s="521"/>
      <c r="I1063" s="522">
        <v>0</v>
      </c>
      <c r="J1063" s="408"/>
      <c r="K1063" s="408"/>
      <c r="L1063" s="440"/>
    </row>
    <row r="1064" spans="1:16" s="1105" customFormat="1" hidden="1">
      <c r="A1064" s="189" t="s">
        <v>1277</v>
      </c>
      <c r="B1064" s="1060" t="s">
        <v>1172</v>
      </c>
      <c r="C1064" s="1059"/>
      <c r="D1064" s="1059"/>
      <c r="E1064" s="1059"/>
      <c r="F1064" s="1059"/>
      <c r="G1064" s="1059"/>
      <c r="H1064" s="1059"/>
      <c r="I1064" s="460"/>
      <c r="J1064" s="440"/>
      <c r="K1064" s="440"/>
      <c r="L1064" s="440"/>
    </row>
    <row r="1065" spans="1:16" s="1105" customFormat="1" hidden="1">
      <c r="A1065" s="189" t="s">
        <v>1277</v>
      </c>
      <c r="B1065" s="1067"/>
      <c r="C1065" s="460"/>
      <c r="D1065" s="460"/>
      <c r="E1065" s="460"/>
      <c r="F1065" s="460"/>
      <c r="G1065" s="460"/>
      <c r="H1065" s="1011"/>
      <c r="I1065" s="423"/>
      <c r="J1065" s="408"/>
      <c r="K1065" s="408"/>
      <c r="L1065" s="440"/>
    </row>
    <row r="1066" spans="1:16" s="1105" customFormat="1">
      <c r="A1066" s="189" t="s">
        <v>1337</v>
      </c>
      <c r="B1066" s="1067"/>
      <c r="C1066" s="447"/>
      <c r="D1066" s="447"/>
      <c r="E1066" s="447"/>
      <c r="F1066" s="447"/>
      <c r="G1066" s="408"/>
      <c r="H1066" s="423"/>
      <c r="I1066" s="408"/>
      <c r="J1066" s="408"/>
      <c r="K1066" s="408"/>
      <c r="L1066" s="440"/>
    </row>
    <row r="1067" spans="1:16" s="1105" customFormat="1">
      <c r="A1067" s="189" t="s">
        <v>1337</v>
      </c>
      <c r="B1067" s="1067"/>
      <c r="C1067" s="447"/>
      <c r="D1067" s="447"/>
      <c r="E1067" s="447"/>
      <c r="F1067" s="447"/>
      <c r="G1067" s="408"/>
      <c r="H1067" s="423"/>
      <c r="I1067" s="408"/>
      <c r="J1067" s="408"/>
      <c r="K1067" s="408"/>
      <c r="L1067" s="440"/>
    </row>
    <row r="1068" spans="1:16" s="1105" customFormat="1">
      <c r="A1068" s="189" t="s">
        <v>1337</v>
      </c>
      <c r="B1068" s="1067"/>
      <c r="C1068" s="408"/>
      <c r="D1068" s="408"/>
      <c r="E1068" s="408"/>
      <c r="F1068" s="408"/>
      <c r="G1068" s="408"/>
      <c r="H1068" s="423"/>
      <c r="I1068" s="408"/>
      <c r="J1068" s="408"/>
      <c r="K1068" s="408"/>
      <c r="L1068" s="440"/>
    </row>
    <row r="1069" spans="1:16" s="1105" customFormat="1" ht="13.5" thickBot="1">
      <c r="A1069" s="189" t="s">
        <v>1337</v>
      </c>
      <c r="B1069" s="408"/>
      <c r="C1069" s="408"/>
      <c r="D1069" s="408"/>
      <c r="E1069" s="408"/>
      <c r="F1069" s="408"/>
      <c r="G1069" s="408"/>
      <c r="H1069" s="408"/>
      <c r="I1069" s="408"/>
      <c r="J1069" s="408"/>
      <c r="K1069" s="408"/>
      <c r="L1069" s="440"/>
    </row>
    <row r="1070" spans="1:16" s="1105" customFormat="1">
      <c r="A1070" s="960" t="s">
        <v>1337</v>
      </c>
      <c r="B1070" s="524"/>
      <c r="C1070" s="468"/>
      <c r="D1070" s="468"/>
      <c r="E1070" s="468"/>
      <c r="F1070" s="506" t="s">
        <v>351</v>
      </c>
      <c r="G1070" s="506" t="s">
        <v>351</v>
      </c>
      <c r="H1070" s="506" t="s">
        <v>166</v>
      </c>
      <c r="I1070" s="506" t="s">
        <v>166</v>
      </c>
      <c r="J1070" s="506" t="s">
        <v>351</v>
      </c>
      <c r="K1070" s="506" t="s">
        <v>351</v>
      </c>
      <c r="L1070" s="506" t="s">
        <v>351</v>
      </c>
    </row>
    <row r="1071" spans="1:16" s="1105" customFormat="1">
      <c r="A1071" s="960" t="s">
        <v>1337</v>
      </c>
      <c r="B1071" s="438" t="s">
        <v>229</v>
      </c>
      <c r="C1071" s="423"/>
      <c r="D1071" s="423"/>
      <c r="E1071" s="423"/>
      <c r="F1071" s="508" t="s">
        <v>795</v>
      </c>
      <c r="G1071" s="508" t="s">
        <v>795</v>
      </c>
      <c r="H1071" s="508" t="s">
        <v>167</v>
      </c>
      <c r="I1071" s="508" t="s">
        <v>167</v>
      </c>
      <c r="J1071" s="508" t="s">
        <v>795</v>
      </c>
      <c r="K1071" s="508" t="s">
        <v>795</v>
      </c>
      <c r="L1071" s="508" t="s">
        <v>250</v>
      </c>
    </row>
    <row r="1072" spans="1:16" s="1105" customFormat="1">
      <c r="A1072" s="960" t="s">
        <v>1337</v>
      </c>
      <c r="B1072" s="438" t="s">
        <v>168</v>
      </c>
      <c r="C1072" s="523"/>
      <c r="D1072" s="523"/>
      <c r="E1072" s="523"/>
      <c r="F1072" s="508" t="s">
        <v>169</v>
      </c>
      <c r="G1072" s="508" t="s">
        <v>169</v>
      </c>
      <c r="H1072" s="508" t="s">
        <v>169</v>
      </c>
      <c r="I1072" s="508" t="s">
        <v>169</v>
      </c>
      <c r="J1072" s="508" t="s">
        <v>172</v>
      </c>
      <c r="K1072" s="508" t="s">
        <v>466</v>
      </c>
      <c r="L1072" s="508" t="s">
        <v>173</v>
      </c>
    </row>
    <row r="1073" spans="1:21" s="1105" customFormat="1">
      <c r="A1073" s="960" t="s">
        <v>1337</v>
      </c>
      <c r="B1073" s="438" t="s">
        <v>656</v>
      </c>
      <c r="C1073" s="523"/>
      <c r="D1073" s="523"/>
      <c r="E1073" s="523"/>
      <c r="F1073" s="508" t="s">
        <v>120</v>
      </c>
      <c r="G1073" s="508" t="s">
        <v>120</v>
      </c>
      <c r="H1073" s="508" t="s">
        <v>123</v>
      </c>
      <c r="I1073" s="508" t="s">
        <v>124</v>
      </c>
      <c r="J1073" s="508" t="s">
        <v>169</v>
      </c>
      <c r="K1073" s="508" t="s">
        <v>169</v>
      </c>
      <c r="L1073" s="508" t="s">
        <v>121</v>
      </c>
    </row>
    <row r="1074" spans="1:21" s="1105" customFormat="1">
      <c r="A1074" s="960" t="s">
        <v>1337</v>
      </c>
      <c r="B1074" s="478" t="s">
        <v>1507</v>
      </c>
      <c r="C1074" s="462"/>
      <c r="D1074" s="462"/>
      <c r="E1074" s="523"/>
      <c r="F1074" s="508" t="s">
        <v>122</v>
      </c>
      <c r="G1074" s="508" t="s">
        <v>122</v>
      </c>
      <c r="H1074" s="525" t="s">
        <v>127</v>
      </c>
      <c r="I1074" s="526" t="s">
        <v>128</v>
      </c>
      <c r="J1074" s="508" t="s">
        <v>170</v>
      </c>
      <c r="K1074" s="508" t="s">
        <v>171</v>
      </c>
      <c r="L1074" s="508" t="s">
        <v>125</v>
      </c>
    </row>
    <row r="1075" spans="1:21">
      <c r="A1075" s="960" t="s">
        <v>1337</v>
      </c>
      <c r="B1075" s="438"/>
      <c r="C1075" s="494"/>
      <c r="D1075" s="494"/>
      <c r="E1075" s="494"/>
      <c r="F1075" s="508" t="s">
        <v>126</v>
      </c>
      <c r="G1075" s="527" t="s">
        <v>126</v>
      </c>
      <c r="H1075" s="527" t="s">
        <v>170</v>
      </c>
      <c r="I1075" s="508" t="s">
        <v>171</v>
      </c>
      <c r="J1075" s="508"/>
      <c r="K1075" s="508"/>
      <c r="L1075" s="528" t="s">
        <v>347</v>
      </c>
    </row>
    <row r="1076" spans="1:21" ht="13.5" thickBot="1">
      <c r="A1076" s="960" t="s">
        <v>1337</v>
      </c>
      <c r="B1076" s="529"/>
      <c r="C1076" s="449"/>
      <c r="D1076" s="449"/>
      <c r="E1076" s="449"/>
      <c r="F1076" s="530" t="s">
        <v>170</v>
      </c>
      <c r="G1076" s="531" t="s">
        <v>171</v>
      </c>
      <c r="H1076" s="531"/>
      <c r="I1076" s="513"/>
      <c r="J1076" s="513"/>
      <c r="K1076" s="513"/>
      <c r="L1076" s="513"/>
    </row>
    <row r="1077" spans="1:21">
      <c r="A1077" s="960" t="s">
        <v>1337</v>
      </c>
      <c r="B1077" s="442" t="s">
        <v>245</v>
      </c>
      <c r="D1077" s="494"/>
      <c r="E1077" s="494"/>
      <c r="F1077" s="442">
        <v>0</v>
      </c>
      <c r="G1077" s="504">
        <v>0</v>
      </c>
      <c r="H1077" s="504">
        <v>0</v>
      </c>
      <c r="I1077" s="504">
        <v>0</v>
      </c>
      <c r="J1077" s="532">
        <v>0</v>
      </c>
      <c r="K1077" s="532">
        <v>0</v>
      </c>
      <c r="L1077" s="532">
        <v>0</v>
      </c>
    </row>
    <row r="1078" spans="1:21" ht="13.5" thickBot="1">
      <c r="A1078" s="960" t="s">
        <v>1337</v>
      </c>
      <c r="B1078" s="499" t="s">
        <v>246</v>
      </c>
      <c r="C1078" s="461"/>
      <c r="D1078" s="461"/>
      <c r="E1078" s="461"/>
      <c r="F1078" s="442">
        <v>0</v>
      </c>
      <c r="G1078" s="504">
        <v>0</v>
      </c>
      <c r="H1078" s="504">
        <v>0</v>
      </c>
      <c r="I1078" s="504">
        <v>0</v>
      </c>
      <c r="J1078" s="532">
        <v>0</v>
      </c>
      <c r="K1078" s="532">
        <v>0</v>
      </c>
      <c r="L1078" s="532">
        <v>0</v>
      </c>
    </row>
    <row r="1079" spans="1:21" ht="13.5" thickBot="1">
      <c r="A1079" s="960" t="s">
        <v>1337</v>
      </c>
      <c r="B1079" s="444" t="s">
        <v>129</v>
      </c>
      <c r="C1079" s="445"/>
      <c r="D1079" s="445"/>
      <c r="E1079" s="445"/>
      <c r="F1079" s="919">
        <f t="shared" ref="F1079:K1079" si="25">SUM(F1077:F1078)</f>
        <v>0</v>
      </c>
      <c r="G1079" s="914">
        <f t="shared" si="25"/>
        <v>0</v>
      </c>
      <c r="H1079" s="918">
        <f t="shared" si="25"/>
        <v>0</v>
      </c>
      <c r="I1079" s="918">
        <f t="shared" si="25"/>
        <v>0</v>
      </c>
      <c r="J1079" s="914">
        <f t="shared" si="25"/>
        <v>0</v>
      </c>
      <c r="K1079" s="914">
        <f t="shared" si="25"/>
        <v>0</v>
      </c>
      <c r="L1079" s="914">
        <f>SUM(L1077:L1078)</f>
        <v>0</v>
      </c>
    </row>
    <row r="1080" spans="1:21">
      <c r="A1080" s="960" t="s">
        <v>1337</v>
      </c>
      <c r="B1080" s="459" t="s">
        <v>467</v>
      </c>
      <c r="C1080" s="423"/>
      <c r="D1080" s="423"/>
      <c r="E1080" s="423"/>
      <c r="F1080" s="461"/>
      <c r="G1080" s="461"/>
      <c r="H1080" s="461"/>
      <c r="I1080" s="461"/>
      <c r="J1080" s="461"/>
      <c r="K1080" s="461"/>
    </row>
    <row r="1081" spans="1:21">
      <c r="A1081" s="960" t="s">
        <v>1337</v>
      </c>
      <c r="B1081" s="459" t="s">
        <v>474</v>
      </c>
    </row>
    <row r="1082" spans="1:21">
      <c r="A1082" s="960" t="s">
        <v>1337</v>
      </c>
      <c r="B1082" s="459"/>
    </row>
    <row r="1083" spans="1:21">
      <c r="A1083" s="960" t="s">
        <v>1337</v>
      </c>
      <c r="B1083" s="459"/>
    </row>
    <row r="1084" spans="1:21" ht="13.5" thickBot="1">
      <c r="A1084" s="960" t="s">
        <v>1337</v>
      </c>
      <c r="B1084" s="459"/>
      <c r="U1084" s="8" t="s">
        <v>152</v>
      </c>
    </row>
    <row r="1085" spans="1:21">
      <c r="A1085" s="960" t="s">
        <v>1337</v>
      </c>
      <c r="B1085" s="533" t="s">
        <v>230</v>
      </c>
      <c r="C1085" s="534"/>
      <c r="D1085" s="535"/>
      <c r="E1085" s="535"/>
      <c r="F1085" s="535"/>
      <c r="G1085" s="535"/>
      <c r="H1085" s="535"/>
      <c r="I1085" s="535"/>
      <c r="J1085" s="536"/>
      <c r="K1085" s="536"/>
    </row>
    <row r="1086" spans="1:21">
      <c r="A1086" s="960" t="s">
        <v>1337</v>
      </c>
      <c r="B1086" s="537" t="s">
        <v>1508</v>
      </c>
      <c r="C1086" s="538"/>
      <c r="D1086" s="539"/>
      <c r="E1086" s="539"/>
      <c r="F1086" s="539"/>
      <c r="G1086" s="540"/>
      <c r="H1086" s="541"/>
      <c r="I1086" s="540"/>
      <c r="J1086" s="542"/>
      <c r="K1086" s="542"/>
    </row>
    <row r="1087" spans="1:21" ht="13.5" thickBot="1">
      <c r="A1087" s="960" t="s">
        <v>1337</v>
      </c>
      <c r="B1087" s="472"/>
      <c r="C1087" s="543"/>
      <c r="D1087" s="544"/>
      <c r="E1087" s="544"/>
      <c r="F1087" s="544"/>
      <c r="G1087" s="541"/>
      <c r="H1087" s="541"/>
      <c r="I1087" s="543"/>
      <c r="J1087" s="511"/>
      <c r="K1087" s="511"/>
    </row>
    <row r="1088" spans="1:21" ht="26.25" thickBot="1">
      <c r="A1088" s="960" t="s">
        <v>1337</v>
      </c>
      <c r="B1088" s="545"/>
      <c r="C1088" s="546"/>
      <c r="D1088" s="547" t="s">
        <v>798</v>
      </c>
      <c r="E1088" s="548" t="s">
        <v>64</v>
      </c>
      <c r="F1088" s="545" t="s">
        <v>65</v>
      </c>
      <c r="G1088" s="547" t="s">
        <v>66</v>
      </c>
      <c r="H1088" s="547" t="s">
        <v>686</v>
      </c>
      <c r="I1088" s="548" t="s">
        <v>67</v>
      </c>
      <c r="J1088" s="435" t="s">
        <v>842</v>
      </c>
      <c r="K1088" s="549" t="s">
        <v>843</v>
      </c>
      <c r="L1088" s="461"/>
    </row>
    <row r="1089" spans="1:12" ht="13.5" thickBot="1">
      <c r="A1089" s="960" t="s">
        <v>1337</v>
      </c>
      <c r="B1089" s="550" t="s">
        <v>315</v>
      </c>
      <c r="C1089" s="551"/>
      <c r="D1089" s="552">
        <v>0</v>
      </c>
      <c r="E1089" s="446">
        <v>0</v>
      </c>
      <c r="F1089" s="552">
        <v>0</v>
      </c>
      <c r="G1089" s="522">
        <v>0</v>
      </c>
      <c r="H1089" s="522">
        <v>0</v>
      </c>
      <c r="I1089" s="522">
        <v>0</v>
      </c>
      <c r="J1089" s="920">
        <f>SUM(D1089:I1089)</f>
        <v>0</v>
      </c>
      <c r="K1089" s="921">
        <f>IF(D1089=0,0,D1089/J1089)</f>
        <v>0</v>
      </c>
    </row>
    <row r="1090" spans="1:12">
      <c r="A1090" s="960" t="s">
        <v>1337</v>
      </c>
      <c r="B1090" s="451" t="s">
        <v>537</v>
      </c>
      <c r="H1090" s="423"/>
    </row>
    <row r="1091" spans="1:12" hidden="1">
      <c r="A1091" s="960" t="s">
        <v>356</v>
      </c>
      <c r="B1091" s="1212" t="s">
        <v>1445</v>
      </c>
      <c r="H1091" s="423"/>
    </row>
    <row r="1092" spans="1:12" hidden="1">
      <c r="A1092" s="960" t="s">
        <v>356</v>
      </c>
      <c r="B1092" s="553" t="s">
        <v>231</v>
      </c>
      <c r="C1092" s="554"/>
      <c r="D1092" s="468"/>
      <c r="E1092" s="468"/>
      <c r="F1092" s="468"/>
      <c r="G1092" s="468"/>
      <c r="H1092" s="468"/>
      <c r="I1092" s="555"/>
      <c r="J1092" s="556"/>
      <c r="K1092" s="557"/>
    </row>
    <row r="1093" spans="1:12" hidden="1">
      <c r="A1093" s="172" t="s">
        <v>356</v>
      </c>
      <c r="B1093" s="438" t="s">
        <v>1351</v>
      </c>
      <c r="C1093" s="494"/>
      <c r="D1093" s="494"/>
      <c r="E1093" s="494"/>
      <c r="F1093" s="494"/>
      <c r="G1093" s="423"/>
      <c r="H1093" s="423"/>
      <c r="I1093" s="558"/>
      <c r="J1093" s="559"/>
      <c r="K1093" s="560"/>
    </row>
    <row r="1094" spans="1:12" ht="13.5" hidden="1" thickBot="1">
      <c r="A1094" s="960" t="s">
        <v>356</v>
      </c>
      <c r="B1094" s="529"/>
      <c r="C1094" s="449"/>
      <c r="D1094" s="449"/>
      <c r="E1094" s="449"/>
      <c r="F1094" s="449"/>
      <c r="G1094" s="446"/>
      <c r="H1094" s="446"/>
      <c r="I1094" s="561"/>
      <c r="J1094" s="562"/>
      <c r="K1094" s="510"/>
      <c r="L1094" s="440"/>
    </row>
    <row r="1095" spans="1:12" ht="26.25" hidden="1" thickBot="1">
      <c r="A1095" s="960" t="s">
        <v>356</v>
      </c>
      <c r="B1095" s="529"/>
      <c r="C1095" s="563"/>
      <c r="D1095" s="564" t="s">
        <v>798</v>
      </c>
      <c r="E1095" s="565" t="s">
        <v>64</v>
      </c>
      <c r="F1095" s="566" t="s">
        <v>65</v>
      </c>
      <c r="G1095" s="564" t="s">
        <v>66</v>
      </c>
      <c r="H1095" s="564" t="s">
        <v>686</v>
      </c>
      <c r="I1095" s="565" t="s">
        <v>67</v>
      </c>
      <c r="J1095" s="435" t="s">
        <v>842</v>
      </c>
      <c r="K1095" s="435" t="s">
        <v>843</v>
      </c>
    </row>
    <row r="1096" spans="1:12" ht="13.5" hidden="1" thickBot="1">
      <c r="A1096" s="960" t="s">
        <v>356</v>
      </c>
      <c r="B1096" s="550" t="s">
        <v>538</v>
      </c>
      <c r="C1096" s="561"/>
      <c r="D1096" s="552">
        <v>0</v>
      </c>
      <c r="E1096" s="446">
        <v>0</v>
      </c>
      <c r="F1096" s="552">
        <v>0</v>
      </c>
      <c r="G1096" s="446">
        <v>0</v>
      </c>
      <c r="H1096" s="522">
        <v>0</v>
      </c>
      <c r="I1096" s="446">
        <v>0</v>
      </c>
      <c r="J1096" s="920">
        <f>SUM(D1096:I1096)</f>
        <v>0</v>
      </c>
      <c r="K1096" s="921">
        <f>IF(D1096=0,0,D1096/J1096)</f>
        <v>0</v>
      </c>
      <c r="L1096" s="436"/>
    </row>
    <row r="1097" spans="1:12" hidden="1">
      <c r="A1097" s="960" t="s">
        <v>356</v>
      </c>
      <c r="B1097" s="459" t="s">
        <v>539</v>
      </c>
      <c r="H1097" s="423"/>
    </row>
    <row r="1098" spans="1:12" hidden="1">
      <c r="A1098" s="960" t="s">
        <v>356</v>
      </c>
      <c r="B1098" s="459" t="s">
        <v>540</v>
      </c>
      <c r="H1098" s="423"/>
    </row>
    <row r="1099" spans="1:12" hidden="1">
      <c r="A1099" s="960" t="s">
        <v>356</v>
      </c>
      <c r="B1099" s="462" t="s">
        <v>1171</v>
      </c>
      <c r="H1099" s="423"/>
    </row>
    <row r="1100" spans="1:12" hidden="1">
      <c r="A1100" s="960" t="s">
        <v>356</v>
      </c>
      <c r="B1100" s="440"/>
      <c r="H1100" s="423"/>
    </row>
    <row r="1101" spans="1:12" hidden="1">
      <c r="A1101" s="960" t="s">
        <v>356</v>
      </c>
      <c r="H1101" s="423"/>
    </row>
    <row r="1102" spans="1:12" ht="26.25" hidden="1" thickBot="1">
      <c r="A1102" s="960" t="s">
        <v>356</v>
      </c>
      <c r="B1102" s="545" t="str">
        <f>"Tabell 1 - 9  -  Tilgjengelighet ved sosialtjenesten pr 31.12."</f>
        <v>Tabell 1 - 9  -  Tilgjengelighet ved sosialtjenesten pr 31.12.</v>
      </c>
      <c r="C1102" s="548"/>
      <c r="D1102" s="546"/>
      <c r="E1102" s="567"/>
      <c r="F1102" s="436"/>
      <c r="G1102" s="436"/>
      <c r="H1102" s="436"/>
      <c r="I1102" s="436"/>
      <c r="J1102" s="436"/>
      <c r="K1102" s="436"/>
    </row>
    <row r="1103" spans="1:12" hidden="1">
      <c r="A1103" s="960" t="s">
        <v>356</v>
      </c>
      <c r="B1103" s="442" t="s">
        <v>4</v>
      </c>
      <c r="C1103" s="423"/>
      <c r="D1103" s="558" t="s">
        <v>152</v>
      </c>
      <c r="E1103" s="568" t="s">
        <v>541</v>
      </c>
    </row>
    <row r="1104" spans="1:12" hidden="1">
      <c r="A1104" s="960" t="s">
        <v>356</v>
      </c>
      <c r="B1104" s="442" t="s">
        <v>5</v>
      </c>
      <c r="C1104" s="423"/>
      <c r="D1104" s="568"/>
      <c r="E1104" s="569">
        <v>0</v>
      </c>
    </row>
    <row r="1105" spans="1:12" s="1105" customFormat="1" hidden="1">
      <c r="A1105" s="960" t="s">
        <v>356</v>
      </c>
      <c r="B1105" s="442" t="s">
        <v>6</v>
      </c>
      <c r="C1105" s="423"/>
      <c r="D1105" s="568"/>
      <c r="E1105" s="569">
        <v>0</v>
      </c>
      <c r="F1105" s="408"/>
      <c r="G1105" s="408"/>
      <c r="H1105" s="408"/>
      <c r="I1105" s="408"/>
      <c r="J1105" s="408"/>
      <c r="K1105" s="408"/>
      <c r="L1105" s="408"/>
    </row>
    <row r="1106" spans="1:12" ht="13.5" hidden="1" thickBot="1">
      <c r="A1106" s="960" t="s">
        <v>356</v>
      </c>
      <c r="B1106" s="550" t="s">
        <v>7</v>
      </c>
      <c r="C1106" s="446"/>
      <c r="D1106" s="570"/>
      <c r="E1106" s="571">
        <v>0</v>
      </c>
    </row>
    <row r="1107" spans="1:12" hidden="1">
      <c r="A1107" s="960" t="s">
        <v>356</v>
      </c>
      <c r="B1107" s="459" t="s">
        <v>456</v>
      </c>
      <c r="H1107" s="423"/>
    </row>
    <row r="1108" spans="1:12" s="1105" customFormat="1" hidden="1">
      <c r="A1108" s="960" t="s">
        <v>356</v>
      </c>
      <c r="B1108" s="459" t="s">
        <v>457</v>
      </c>
      <c r="C1108" s="408"/>
      <c r="D1108" s="408"/>
      <c r="E1108" s="408"/>
      <c r="F1108" s="408"/>
      <c r="G1108" s="408"/>
      <c r="H1108" s="423"/>
      <c r="I1108" s="408"/>
      <c r="J1108" s="408"/>
      <c r="K1108" s="408"/>
      <c r="L1108" s="408"/>
    </row>
    <row r="1109" spans="1:12" hidden="1">
      <c r="A1109" s="960" t="s">
        <v>356</v>
      </c>
    </row>
    <row r="1110" spans="1:12" hidden="1">
      <c r="A1110" s="960" t="s">
        <v>356</v>
      </c>
      <c r="B1110" s="572"/>
      <c r="C1110" s="461"/>
      <c r="L1110" s="436"/>
    </row>
    <row r="1111" spans="1:12" s="1105" customFormat="1" ht="13.5" thickBot="1">
      <c r="A1111" s="960"/>
      <c r="B1111" s="572"/>
      <c r="C1111" s="461"/>
      <c r="D1111" s="1027"/>
      <c r="E1111" s="1027"/>
      <c r="F1111" s="1027"/>
      <c r="G1111" s="1027"/>
      <c r="H1111" s="1027"/>
      <c r="I1111" s="1027"/>
      <c r="J1111" s="1027"/>
      <c r="K1111" s="1027"/>
      <c r="L1111" s="436"/>
    </row>
    <row r="1112" spans="1:12" ht="13.5" thickBot="1">
      <c r="A1112" s="960" t="s">
        <v>1337</v>
      </c>
      <c r="B1112" s="573" t="s">
        <v>1509</v>
      </c>
      <c r="C1112" s="574"/>
      <c r="D1112" s="574"/>
      <c r="E1112" s="575"/>
      <c r="F1112" s="522"/>
      <c r="G1112" s="522">
        <v>0</v>
      </c>
      <c r="K1112" s="440"/>
    </row>
    <row r="1113" spans="1:12">
      <c r="A1113" s="960" t="s">
        <v>1337</v>
      </c>
      <c r="B1113" s="576" t="s">
        <v>201</v>
      </c>
      <c r="C1113" s="577"/>
      <c r="D1113" s="577"/>
      <c r="E1113" s="577"/>
      <c r="F1113" s="423"/>
      <c r="G1113" s="578"/>
      <c r="H1113" s="423"/>
      <c r="I1113" s="579"/>
      <c r="K1113" s="440"/>
    </row>
    <row r="1114" spans="1:12">
      <c r="A1114" s="960" t="s">
        <v>1337</v>
      </c>
      <c r="B1114" s="473" t="s">
        <v>304</v>
      </c>
      <c r="C1114" s="577"/>
      <c r="D1114" s="577"/>
      <c r="E1114" s="577"/>
      <c r="F1114" s="423"/>
      <c r="G1114" s="578"/>
      <c r="H1114" s="423"/>
      <c r="I1114" s="579"/>
      <c r="K1114" s="440"/>
    </row>
    <row r="1115" spans="1:12">
      <c r="A1115" s="960" t="s">
        <v>1337</v>
      </c>
      <c r="B1115" s="451" t="s">
        <v>305</v>
      </c>
      <c r="C1115" s="460"/>
      <c r="D1115" s="460"/>
      <c r="E1115" s="460"/>
      <c r="F1115" s="580"/>
      <c r="G1115" s="440"/>
      <c r="H1115" s="440"/>
      <c r="I1115" s="440"/>
      <c r="K1115" s="440"/>
    </row>
    <row r="1116" spans="1:12" ht="13.5" thickBot="1">
      <c r="A1116" s="960" t="s">
        <v>1337</v>
      </c>
      <c r="C1116" s="460"/>
      <c r="D1116" s="460"/>
      <c r="E1116" s="460"/>
      <c r="F1116" s="580"/>
      <c r="G1116" s="440"/>
      <c r="H1116" s="440"/>
      <c r="I1116" s="440"/>
      <c r="K1116" s="440"/>
    </row>
    <row r="1117" spans="1:12" ht="13.5" thickBot="1">
      <c r="A1117" s="960" t="s">
        <v>1337</v>
      </c>
      <c r="B1117" s="573" t="s">
        <v>1510</v>
      </c>
      <c r="C1117" s="574"/>
      <c r="D1117" s="574"/>
      <c r="E1117" s="575"/>
      <c r="F1117" s="522"/>
      <c r="G1117" s="522"/>
      <c r="H1117" s="581">
        <v>0</v>
      </c>
      <c r="I1117" s="440"/>
      <c r="K1117" s="440"/>
    </row>
    <row r="1118" spans="1:12" ht="13.5" thickBot="1">
      <c r="A1118" s="960" t="s">
        <v>1337</v>
      </c>
      <c r="B1118" s="582"/>
      <c r="C1118" s="440"/>
      <c r="D1118" s="440"/>
      <c r="E1118" s="440"/>
      <c r="F1118" s="440"/>
      <c r="G1118" s="440"/>
      <c r="H1118" s="440"/>
      <c r="I1118" s="440"/>
      <c r="K1118" s="440"/>
    </row>
    <row r="1119" spans="1:12" ht="13.5" thickBot="1">
      <c r="A1119" s="960" t="s">
        <v>1337</v>
      </c>
      <c r="B1119" s="583" t="s">
        <v>1511</v>
      </c>
      <c r="C1119" s="584"/>
      <c r="D1119" s="584"/>
      <c r="E1119" s="585"/>
      <c r="F1119" s="586">
        <v>0</v>
      </c>
      <c r="G1119" s="440"/>
      <c r="H1119" s="587"/>
      <c r="I1119" s="440"/>
      <c r="K1119" s="440"/>
      <c r="L1119" s="440"/>
    </row>
    <row r="1120" spans="1:12">
      <c r="A1120" s="960" t="s">
        <v>1337</v>
      </c>
      <c r="B1120" s="588"/>
      <c r="C1120" s="577"/>
      <c r="D1120" s="577"/>
      <c r="E1120" s="577"/>
      <c r="F1120" s="460"/>
      <c r="H1120" s="440"/>
      <c r="I1120" s="440"/>
      <c r="K1120" s="440"/>
      <c r="L1120" s="440"/>
    </row>
    <row r="1121" spans="1:12">
      <c r="A1121" s="960" t="s">
        <v>1337</v>
      </c>
      <c r="C1121" s="440"/>
      <c r="D1121" s="440"/>
      <c r="E1121" s="440"/>
      <c r="F1121" s="440"/>
      <c r="H1121" s="440"/>
      <c r="I1121" s="440"/>
      <c r="K1121" s="440"/>
      <c r="L1121" s="440"/>
    </row>
    <row r="1122" spans="1:12" ht="16.5" thickBot="1">
      <c r="A1122" s="960" t="s">
        <v>1337</v>
      </c>
      <c r="B1122" s="589"/>
      <c r="C1122" s="440"/>
      <c r="D1122" s="440"/>
      <c r="E1122" s="440"/>
      <c r="F1122" s="440"/>
      <c r="G1122" s="440"/>
      <c r="H1122" s="440"/>
      <c r="I1122" s="440"/>
      <c r="L1122" s="440"/>
    </row>
    <row r="1123" spans="1:12" ht="99.75" customHeight="1" thickBot="1">
      <c r="A1123" s="960" t="s">
        <v>1337</v>
      </c>
      <c r="B1123" s="463" t="s">
        <v>1512</v>
      </c>
      <c r="C1123" s="590"/>
      <c r="D1123" s="435" t="s">
        <v>405</v>
      </c>
      <c r="E1123" s="591" t="s">
        <v>1086</v>
      </c>
      <c r="F1123" s="1414" t="s">
        <v>1087</v>
      </c>
      <c r="G1123" s="1415"/>
      <c r="K1123" s="440"/>
      <c r="L1123" s="440"/>
    </row>
    <row r="1124" spans="1:12" ht="25.5" customHeight="1">
      <c r="A1124" s="960" t="s">
        <v>1337</v>
      </c>
      <c r="B1124" s="1410" t="s">
        <v>204</v>
      </c>
      <c r="C1124" s="1411"/>
      <c r="D1124" s="516">
        <v>0</v>
      </c>
      <c r="E1124" s="516">
        <v>0</v>
      </c>
      <c r="F1124" s="1412">
        <v>0</v>
      </c>
      <c r="G1124" s="1413"/>
      <c r="K1124" s="440"/>
      <c r="L1124" s="440"/>
    </row>
    <row r="1125" spans="1:12" ht="22.5" customHeight="1">
      <c r="A1125" s="960" t="s">
        <v>1337</v>
      </c>
      <c r="B1125" s="1467" t="s">
        <v>629</v>
      </c>
      <c r="C1125" s="1468"/>
      <c r="D1125" s="504">
        <v>0</v>
      </c>
      <c r="E1125" s="504">
        <v>0</v>
      </c>
      <c r="F1125" s="1463">
        <v>0</v>
      </c>
      <c r="G1125" s="1464"/>
      <c r="H1125" s="423"/>
      <c r="K1125" s="440"/>
      <c r="L1125" s="440"/>
    </row>
    <row r="1126" spans="1:12" ht="27" customHeight="1" thickBot="1">
      <c r="A1126" s="960" t="s">
        <v>1337</v>
      </c>
      <c r="B1126" s="1467" t="s">
        <v>630</v>
      </c>
      <c r="C1126" s="1468"/>
      <c r="D1126" s="504">
        <v>0</v>
      </c>
      <c r="E1126" s="504">
        <v>0</v>
      </c>
      <c r="F1126" s="1463">
        <v>0</v>
      </c>
      <c r="G1126" s="1464"/>
      <c r="H1126" s="423"/>
      <c r="K1126" s="440"/>
      <c r="L1126" s="440"/>
    </row>
    <row r="1127" spans="1:12" ht="13.5" thickBot="1">
      <c r="A1127" s="960" t="s">
        <v>1337</v>
      </c>
      <c r="B1127" s="517" t="s">
        <v>542</v>
      </c>
      <c r="C1127" s="592"/>
      <c r="D1127" s="914">
        <f>SUBTOTAL(9,D1124:D1126)</f>
        <v>0</v>
      </c>
      <c r="E1127" s="914">
        <f>SUBTOTAL(9,E1124:E1126)</f>
        <v>0</v>
      </c>
      <c r="F1127" s="1523">
        <f>SUBTOTAL(9,F1124:F1126)</f>
        <v>0</v>
      </c>
      <c r="G1127" s="1524"/>
      <c r="H1127" s="423"/>
      <c r="K1127" s="440"/>
      <c r="L1127" s="440"/>
    </row>
    <row r="1128" spans="1:12" ht="43.5" customHeight="1">
      <c r="A1128" s="960" t="s">
        <v>1337</v>
      </c>
      <c r="B1128" s="1525" t="s">
        <v>205</v>
      </c>
      <c r="C1128" s="1525"/>
      <c r="D1128" s="1525"/>
      <c r="E1128" s="1525"/>
      <c r="F1128" s="1525"/>
      <c r="G1128" s="1525"/>
      <c r="H1128" s="1525"/>
      <c r="I1128" s="1525"/>
      <c r="J1128" s="1525"/>
      <c r="L1128" s="440"/>
    </row>
    <row r="1129" spans="1:12">
      <c r="A1129" s="960" t="s">
        <v>1337</v>
      </c>
      <c r="B1129" s="593"/>
      <c r="C1129" s="593"/>
      <c r="D1129" s="593"/>
      <c r="E1129" s="593"/>
      <c r="F1129" s="593"/>
      <c r="G1129" s="593"/>
      <c r="H1129" s="593"/>
      <c r="I1129" s="593"/>
      <c r="J1129" s="593"/>
      <c r="L1129" s="440"/>
    </row>
    <row r="1130" spans="1:12" ht="15.75">
      <c r="A1130" s="960" t="s">
        <v>1337</v>
      </c>
      <c r="B1130" s="594"/>
      <c r="C1130" s="593"/>
      <c r="D1130" s="593"/>
      <c r="E1130" s="593"/>
      <c r="F1130" s="593"/>
      <c r="G1130" s="593"/>
      <c r="H1130" s="593"/>
      <c r="I1130" s="593"/>
      <c r="J1130" s="593"/>
      <c r="L1130" s="440"/>
    </row>
    <row r="1131" spans="1:12" ht="15.75">
      <c r="A1131" s="960" t="s">
        <v>1337</v>
      </c>
      <c r="B1131" s="589"/>
      <c r="C1131" s="593"/>
      <c r="D1131" s="593"/>
      <c r="E1131" s="593"/>
      <c r="F1131" s="593"/>
      <c r="G1131" s="593"/>
      <c r="H1131" s="593"/>
      <c r="I1131" s="593"/>
      <c r="J1131" s="593"/>
      <c r="L1131" s="440"/>
    </row>
    <row r="1132" spans="1:12" ht="13.5" thickBot="1">
      <c r="A1132" s="960" t="s">
        <v>1337</v>
      </c>
      <c r="D1132" s="593"/>
      <c r="E1132" s="593"/>
      <c r="F1132" s="593"/>
      <c r="G1132" s="593"/>
      <c r="H1132" s="593"/>
      <c r="I1132" s="593"/>
      <c r="J1132" s="593"/>
      <c r="L1132" s="440"/>
    </row>
    <row r="1133" spans="1:12" s="1105" customFormat="1">
      <c r="A1133" s="960" t="s">
        <v>1337</v>
      </c>
      <c r="B1133" s="1530" t="s">
        <v>780</v>
      </c>
      <c r="C1133" s="1518"/>
      <c r="D1133" s="1519"/>
      <c r="E1133" s="595"/>
      <c r="F1133" s="596"/>
      <c r="G1133" s="440"/>
      <c r="H1133" s="593"/>
      <c r="I1133" s="593"/>
      <c r="J1133" s="593"/>
      <c r="K1133" s="440"/>
      <c r="L1133" s="440"/>
    </row>
    <row r="1134" spans="1:12" s="1105" customFormat="1" ht="49.5" customHeight="1" thickBot="1">
      <c r="A1134" s="960" t="s">
        <v>1337</v>
      </c>
      <c r="B1134" s="1520" t="s">
        <v>1513</v>
      </c>
      <c r="C1134" s="1521"/>
      <c r="D1134" s="1522"/>
      <c r="E1134" s="597" t="s">
        <v>351</v>
      </c>
      <c r="F1134" s="572"/>
      <c r="G1134" s="587"/>
      <c r="H1134" s="598"/>
      <c r="I1134" s="598"/>
      <c r="J1134" s="598"/>
      <c r="K1134" s="440"/>
      <c r="L1134" s="440"/>
    </row>
    <row r="1135" spans="1:12" s="1105" customFormat="1" ht="30.75" customHeight="1">
      <c r="A1135" s="960" t="s">
        <v>1337</v>
      </c>
      <c r="B1135" s="1517" t="s">
        <v>697</v>
      </c>
      <c r="C1135" s="1518"/>
      <c r="D1135" s="1519"/>
      <c r="E1135" s="599">
        <v>0</v>
      </c>
      <c r="F1135" s="460"/>
      <c r="G1135" s="440"/>
      <c r="H1135" s="593"/>
      <c r="I1135" s="593"/>
      <c r="J1135" s="593"/>
      <c r="K1135" s="440"/>
      <c r="L1135" s="440"/>
    </row>
    <row r="1136" spans="1:12" s="1105" customFormat="1" ht="27" customHeight="1">
      <c r="A1136" s="960" t="s">
        <v>1337</v>
      </c>
      <c r="B1136" s="1469" t="s">
        <v>633</v>
      </c>
      <c r="C1136" s="1470"/>
      <c r="D1136" s="1471"/>
      <c r="E1136" s="600">
        <v>0</v>
      </c>
      <c r="F1136" s="460"/>
      <c r="G1136" s="440"/>
      <c r="H1136" s="593"/>
      <c r="I1136" s="593"/>
      <c r="J1136" s="593"/>
      <c r="K1136" s="440"/>
      <c r="L1136" s="440"/>
    </row>
    <row r="1137" spans="1:14" s="1105" customFormat="1" ht="26.25" customHeight="1" thickBot="1">
      <c r="A1137" s="960" t="s">
        <v>1337</v>
      </c>
      <c r="B1137" s="1465" t="s">
        <v>639</v>
      </c>
      <c r="C1137" s="1409"/>
      <c r="D1137" s="1466"/>
      <c r="E1137" s="601">
        <v>0</v>
      </c>
      <c r="F1137" s="460"/>
      <c r="G1137" s="440"/>
      <c r="H1137" s="593"/>
      <c r="I1137" s="593"/>
      <c r="J1137" s="593"/>
      <c r="K1137" s="440"/>
      <c r="L1137" s="440"/>
    </row>
    <row r="1138" spans="1:14" s="1105" customFormat="1" ht="13.5" thickBot="1">
      <c r="A1138" s="960" t="s">
        <v>1337</v>
      </c>
      <c r="B1138" s="1526" t="s">
        <v>785</v>
      </c>
      <c r="C1138" s="1527"/>
      <c r="D1138" s="1528"/>
      <c r="E1138" s="918">
        <f>SUM(E1135:E1137)</f>
        <v>0</v>
      </c>
      <c r="F1138" s="460"/>
      <c r="G1138" s="440"/>
      <c r="H1138" s="593"/>
      <c r="I1138" s="593"/>
      <c r="J1138" s="593"/>
      <c r="K1138" s="440"/>
      <c r="L1138" s="440"/>
    </row>
    <row r="1139" spans="1:14" s="1105" customFormat="1">
      <c r="A1139" s="960" t="s">
        <v>1337</v>
      </c>
      <c r="B1139" s="1529" t="s">
        <v>665</v>
      </c>
      <c r="C1139" s="1529"/>
      <c r="D1139" s="1529"/>
      <c r="E1139" s="1529"/>
      <c r="F1139" s="1529"/>
      <c r="G1139" s="1529"/>
      <c r="H1139" s="1529"/>
      <c r="I1139" s="1529"/>
      <c r="J1139" s="1529"/>
      <c r="K1139" s="440"/>
      <c r="L1139" s="440"/>
    </row>
    <row r="1140" spans="1:14" s="1105" customFormat="1">
      <c r="A1140" s="960" t="s">
        <v>1337</v>
      </c>
      <c r="B1140" s="602" t="s">
        <v>666</v>
      </c>
      <c r="C1140" s="462"/>
      <c r="D1140" s="440"/>
      <c r="E1140" s="440"/>
      <c r="F1140" s="440"/>
      <c r="G1140" s="440"/>
      <c r="H1140" s="593"/>
      <c r="I1140" s="593"/>
      <c r="J1140" s="593"/>
      <c r="K1140" s="440"/>
      <c r="L1140" s="440"/>
    </row>
    <row r="1141" spans="1:14" s="1105" customFormat="1">
      <c r="A1141" s="960" t="s">
        <v>1337</v>
      </c>
      <c r="B1141" s="602" t="s">
        <v>667</v>
      </c>
      <c r="C1141" s="462"/>
      <c r="D1141" s="440"/>
      <c r="E1141" s="440"/>
      <c r="F1141" s="440"/>
      <c r="G1141" s="440"/>
      <c r="H1141" s="593"/>
      <c r="I1141" s="593"/>
      <c r="J1141" s="593"/>
      <c r="K1141" s="440"/>
      <c r="L1141" s="440"/>
    </row>
    <row r="1142" spans="1:14" s="1105" customFormat="1">
      <c r="A1142" s="960" t="s">
        <v>1337</v>
      </c>
      <c r="B1142" s="451"/>
      <c r="C1142" s="523"/>
      <c r="D1142" s="408"/>
      <c r="E1142" s="408"/>
      <c r="F1142" s="408"/>
      <c r="G1142" s="408"/>
      <c r="H1142" s="593"/>
      <c r="I1142" s="593"/>
      <c r="J1142" s="593"/>
      <c r="K1142" s="440"/>
      <c r="L1142" s="440"/>
    </row>
    <row r="1143" spans="1:14">
      <c r="A1143" s="960" t="s">
        <v>1337</v>
      </c>
      <c r="B1143" s="409"/>
      <c r="C1143" s="523"/>
      <c r="H1143" s="593"/>
      <c r="I1143" s="593"/>
      <c r="J1143" s="593"/>
      <c r="L1143" s="440"/>
      <c r="N1143" s="8" t="s">
        <v>152</v>
      </c>
    </row>
    <row r="1144" spans="1:14" ht="13.5" thickBot="1">
      <c r="A1144" s="960" t="s">
        <v>1337</v>
      </c>
      <c r="B1144" s="603"/>
      <c r="C1144" s="604"/>
      <c r="D1144" s="604"/>
      <c r="E1144" s="460"/>
      <c r="F1144" s="460"/>
      <c r="G1144" s="460"/>
      <c r="L1144" s="440"/>
    </row>
    <row r="1145" spans="1:14">
      <c r="A1145" s="960" t="s">
        <v>1337</v>
      </c>
      <c r="B1145" s="553" t="s">
        <v>295</v>
      </c>
      <c r="C1145" s="555"/>
      <c r="D1145" s="605"/>
      <c r="K1145" s="440"/>
      <c r="L1145" s="440"/>
    </row>
    <row r="1146" spans="1:14" ht="39" thickBot="1">
      <c r="A1146" s="960" t="s">
        <v>1337</v>
      </c>
      <c r="B1146" s="606" t="s">
        <v>1514</v>
      </c>
      <c r="C1146" s="561"/>
      <c r="D1146" s="607" t="s">
        <v>351</v>
      </c>
      <c r="K1146" s="440"/>
      <c r="L1146" s="440"/>
    </row>
    <row r="1147" spans="1:14">
      <c r="A1147" s="960" t="s">
        <v>1337</v>
      </c>
      <c r="B1147" s="608" t="s">
        <v>668</v>
      </c>
      <c r="C1147" s="558"/>
      <c r="D1147" s="609">
        <v>0</v>
      </c>
      <c r="E1147" s="440"/>
      <c r="F1147" s="440"/>
      <c r="G1147" s="440"/>
      <c r="H1147" s="440"/>
      <c r="K1147" s="440"/>
      <c r="L1147" s="440"/>
    </row>
    <row r="1148" spans="1:14">
      <c r="A1148" s="960" t="s">
        <v>1337</v>
      </c>
      <c r="B1148" s="499" t="s">
        <v>778</v>
      </c>
      <c r="C1148" s="558"/>
      <c r="D1148" s="610">
        <v>0</v>
      </c>
      <c r="E1148" s="440"/>
      <c r="F1148" s="440"/>
      <c r="G1148" s="440"/>
      <c r="H1148" s="440"/>
      <c r="K1148" s="440"/>
      <c r="L1148" s="440"/>
    </row>
    <row r="1149" spans="1:14" s="959" customFormat="1">
      <c r="A1149" s="960" t="s">
        <v>1337</v>
      </c>
      <c r="B1149" s="499" t="s">
        <v>637</v>
      </c>
      <c r="C1149" s="558"/>
      <c r="D1149" s="610">
        <v>0</v>
      </c>
      <c r="E1149" s="440"/>
      <c r="F1149" s="440"/>
      <c r="G1149" s="440"/>
      <c r="H1149" s="440"/>
      <c r="I1149" s="408"/>
      <c r="J1149" s="408"/>
      <c r="K1149" s="440"/>
      <c r="L1149" s="440"/>
      <c r="M1149" s="959" t="s">
        <v>152</v>
      </c>
    </row>
    <row r="1150" spans="1:14">
      <c r="A1150" s="960" t="s">
        <v>1337</v>
      </c>
      <c r="B1150" s="499" t="s">
        <v>698</v>
      </c>
      <c r="C1150" s="558"/>
      <c r="D1150" s="610">
        <v>0</v>
      </c>
      <c r="E1150" s="440"/>
      <c r="F1150" s="440"/>
      <c r="H1150" s="440"/>
      <c r="K1150" s="440"/>
      <c r="L1150" s="440"/>
    </row>
    <row r="1151" spans="1:14" s="1105" customFormat="1">
      <c r="A1151" s="960" t="s">
        <v>1337</v>
      </c>
      <c r="B1151" s="499" t="s">
        <v>699</v>
      </c>
      <c r="C1151" s="558"/>
      <c r="D1151" s="610">
        <v>0</v>
      </c>
      <c r="E1151" s="440"/>
      <c r="F1151" s="440"/>
      <c r="G1151" s="440"/>
      <c r="H1151" s="440"/>
      <c r="I1151" s="408"/>
      <c r="J1151" s="408"/>
      <c r="K1151" s="440"/>
      <c r="L1151" s="440"/>
    </row>
    <row r="1152" spans="1:14" s="1105" customFormat="1">
      <c r="A1152" s="960" t="s">
        <v>1337</v>
      </c>
      <c r="B1152" s="499" t="s">
        <v>779</v>
      </c>
      <c r="C1152" s="558"/>
      <c r="D1152" s="610">
        <v>0</v>
      </c>
      <c r="E1152" s="440"/>
      <c r="F1152" s="440"/>
      <c r="G1152" s="440"/>
      <c r="H1152" s="440"/>
      <c r="I1152" s="408"/>
      <c r="J1152" s="408"/>
      <c r="K1152" s="440"/>
      <c r="L1152" s="440"/>
    </row>
    <row r="1153" spans="1:15" s="1105" customFormat="1">
      <c r="A1153" s="960" t="s">
        <v>1337</v>
      </c>
      <c r="B1153" s="499" t="s">
        <v>634</v>
      </c>
      <c r="C1153" s="558"/>
      <c r="D1153" s="610">
        <v>0</v>
      </c>
      <c r="E1153" s="440"/>
      <c r="F1153" s="440"/>
      <c r="G1153" s="440"/>
      <c r="H1153" s="440"/>
      <c r="I1153" s="408"/>
      <c r="J1153" s="408"/>
      <c r="K1153" s="440"/>
      <c r="L1153" s="440"/>
    </row>
    <row r="1154" spans="1:15" s="1105" customFormat="1" ht="13.5" thickBot="1">
      <c r="A1154" s="960" t="s">
        <v>1337</v>
      </c>
      <c r="B1154" s="499" t="s">
        <v>638</v>
      </c>
      <c r="C1154" s="558"/>
      <c r="D1154" s="610">
        <v>0</v>
      </c>
      <c r="E1154" s="440" t="s">
        <v>1164</v>
      </c>
      <c r="F1154" s="440"/>
      <c r="G1154" s="440"/>
      <c r="H1154" s="440"/>
      <c r="I1154" s="408"/>
      <c r="J1154" s="408"/>
      <c r="K1154" s="440"/>
      <c r="L1154" s="440"/>
    </row>
    <row r="1155" spans="1:15" ht="13.5" thickBot="1">
      <c r="A1155" s="960" t="s">
        <v>1337</v>
      </c>
      <c r="B1155" s="611" t="s">
        <v>785</v>
      </c>
      <c r="C1155" s="592"/>
      <c r="D1155" s="914">
        <f>SUBTOTAL(9,D1147:D1154)</f>
        <v>0</v>
      </c>
      <c r="E1155" s="440"/>
      <c r="F1155" s="440"/>
      <c r="G1155" s="440"/>
      <c r="H1155" s="440"/>
      <c r="K1155" s="440"/>
      <c r="L1155" s="440"/>
    </row>
    <row r="1156" spans="1:15">
      <c r="A1156" s="960" t="s">
        <v>1337</v>
      </c>
      <c r="B1156" s="612" t="s">
        <v>635</v>
      </c>
      <c r="C1156" s="613"/>
      <c r="D1156" s="614">
        <v>0</v>
      </c>
      <c r="E1156" s="440"/>
      <c r="F1156" s="440"/>
      <c r="G1156" s="440"/>
      <c r="H1156" s="440"/>
      <c r="K1156" s="440"/>
      <c r="L1156" s="440"/>
    </row>
    <row r="1157" spans="1:15" ht="13.5" thickBot="1">
      <c r="A1157" s="960" t="s">
        <v>1337</v>
      </c>
      <c r="B1157" s="499" t="s">
        <v>636</v>
      </c>
      <c r="C1157" s="558"/>
      <c r="D1157" s="610">
        <v>0</v>
      </c>
      <c r="E1157" s="440"/>
      <c r="F1157" s="440"/>
      <c r="G1157" s="440"/>
      <c r="H1157" s="440"/>
      <c r="K1157" s="440"/>
      <c r="L1157" s="440"/>
    </row>
    <row r="1158" spans="1:15" ht="13.5" thickBot="1">
      <c r="A1158" s="960" t="s">
        <v>1337</v>
      </c>
      <c r="B1158" s="611" t="s">
        <v>785</v>
      </c>
      <c r="C1158" s="592"/>
      <c r="D1158" s="914">
        <f>SUBTOTAL(9,D1156:D1157)</f>
        <v>0</v>
      </c>
      <c r="E1158" s="440"/>
      <c r="F1158" s="440"/>
      <c r="G1158" s="440"/>
      <c r="H1158" s="440"/>
      <c r="K1158" s="440"/>
      <c r="L1158" s="440"/>
    </row>
    <row r="1159" spans="1:15">
      <c r="A1159" s="960" t="s">
        <v>1337</v>
      </c>
      <c r="B1159" s="615" t="s">
        <v>662</v>
      </c>
      <c r="C1159" s="616"/>
      <c r="D1159" s="616"/>
      <c r="E1159" s="616"/>
      <c r="F1159" s="616"/>
      <c r="G1159" s="616"/>
      <c r="H1159" s="616"/>
      <c r="I1159" s="616"/>
      <c r="J1159" s="616"/>
      <c r="K1159" s="440"/>
      <c r="L1159" s="440"/>
    </row>
    <row r="1160" spans="1:15">
      <c r="A1160" s="960" t="s">
        <v>1337</v>
      </c>
      <c r="B1160" s="451" t="s">
        <v>663</v>
      </c>
      <c r="C1160" s="440"/>
      <c r="D1160" s="440"/>
      <c r="E1160" s="440"/>
      <c r="F1160" s="440"/>
      <c r="G1160" s="440"/>
      <c r="H1160" s="440"/>
      <c r="K1160" s="440"/>
      <c r="L1160" s="440"/>
      <c r="O1160" s="8" t="s">
        <v>152</v>
      </c>
    </row>
    <row r="1161" spans="1:15">
      <c r="A1161" s="960" t="s">
        <v>1337</v>
      </c>
      <c r="B1161" s="617" t="s">
        <v>664</v>
      </c>
      <c r="C1161" s="440"/>
      <c r="D1161" s="440"/>
      <c r="E1161" s="440"/>
      <c r="F1161" s="440"/>
      <c r="G1161" s="440"/>
      <c r="H1161" s="440"/>
      <c r="K1161" s="440"/>
      <c r="L1161" s="440"/>
    </row>
    <row r="1162" spans="1:15" ht="13.5" thickBot="1">
      <c r="A1162" s="960" t="s">
        <v>1337</v>
      </c>
      <c r="B1162" s="617"/>
      <c r="C1162" s="440"/>
      <c r="D1162" s="440"/>
      <c r="E1162" s="440"/>
      <c r="F1162" s="440"/>
      <c r="G1162" s="440"/>
      <c r="H1162" s="440"/>
      <c r="K1162" s="440"/>
      <c r="L1162" s="440"/>
    </row>
    <row r="1163" spans="1:15">
      <c r="A1163" s="960" t="s">
        <v>1337</v>
      </c>
      <c r="B1163" s="553" t="s">
        <v>702</v>
      </c>
      <c r="C1163" s="555"/>
      <c r="D1163" s="605"/>
      <c r="E1163" s="440"/>
      <c r="F1163" s="440"/>
      <c r="G1163" s="440"/>
      <c r="H1163" s="440"/>
      <c r="K1163" s="440"/>
      <c r="L1163" s="440"/>
    </row>
    <row r="1164" spans="1:15" ht="39" thickBot="1">
      <c r="A1164" s="960" t="s">
        <v>1337</v>
      </c>
      <c r="B1164" s="618" t="s">
        <v>1515</v>
      </c>
      <c r="C1164" s="561"/>
      <c r="D1164" s="607" t="s">
        <v>351</v>
      </c>
      <c r="E1164" s="440"/>
      <c r="F1164" s="440"/>
      <c r="G1164" s="440"/>
      <c r="H1164" s="440"/>
      <c r="K1164" s="440"/>
      <c r="L1164" s="440"/>
    </row>
    <row r="1165" spans="1:15">
      <c r="A1165" s="960" t="s">
        <v>1337</v>
      </c>
      <c r="B1165" s="608" t="s">
        <v>668</v>
      </c>
      <c r="C1165" s="558"/>
      <c r="D1165" s="609">
        <v>0</v>
      </c>
      <c r="E1165" s="440"/>
      <c r="F1165" s="440"/>
      <c r="G1165" s="440"/>
      <c r="H1165" s="440"/>
      <c r="K1165" s="440"/>
      <c r="L1165" s="440"/>
    </row>
    <row r="1166" spans="1:15" s="3" customFormat="1">
      <c r="A1166" s="960" t="s">
        <v>1337</v>
      </c>
      <c r="B1166" s="499" t="s">
        <v>778</v>
      </c>
      <c r="C1166" s="558"/>
      <c r="D1166" s="610">
        <v>0</v>
      </c>
      <c r="E1166" s="440"/>
      <c r="F1166" s="440"/>
      <c r="G1166" s="440"/>
      <c r="H1166" s="440"/>
      <c r="I1166" s="408"/>
      <c r="J1166" s="408"/>
      <c r="K1166" s="440"/>
      <c r="L1166" s="440"/>
    </row>
    <row r="1167" spans="1:15">
      <c r="A1167" s="960" t="s">
        <v>1337</v>
      </c>
      <c r="B1167" s="499" t="s">
        <v>637</v>
      </c>
      <c r="C1167" s="558"/>
      <c r="D1167" s="610">
        <v>0</v>
      </c>
      <c r="E1167" s="440"/>
      <c r="F1167" s="440"/>
      <c r="G1167" s="440"/>
      <c r="H1167" s="440"/>
      <c r="K1167" s="440"/>
      <c r="L1167" s="440"/>
    </row>
    <row r="1168" spans="1:15">
      <c r="A1168" s="960" t="s">
        <v>1337</v>
      </c>
      <c r="B1168" s="499" t="s">
        <v>698</v>
      </c>
      <c r="C1168" s="558"/>
      <c r="D1168" s="610">
        <v>0</v>
      </c>
      <c r="E1168" s="440"/>
      <c r="F1168" s="440"/>
      <c r="G1168" s="440"/>
      <c r="H1168" s="440"/>
      <c r="K1168" s="440"/>
      <c r="L1168" s="440"/>
    </row>
    <row r="1169" spans="1:15">
      <c r="A1169" s="960" t="s">
        <v>1337</v>
      </c>
      <c r="B1169" s="499" t="s">
        <v>699</v>
      </c>
      <c r="C1169" s="558"/>
      <c r="D1169" s="610">
        <v>0</v>
      </c>
      <c r="E1169" s="440"/>
      <c r="F1169" s="440"/>
      <c r="G1169" s="440"/>
      <c r="H1169" s="440"/>
      <c r="K1169" s="440"/>
      <c r="L1169" s="440"/>
    </row>
    <row r="1170" spans="1:15">
      <c r="A1170" s="960" t="s">
        <v>1337</v>
      </c>
      <c r="B1170" s="499" t="s">
        <v>779</v>
      </c>
      <c r="C1170" s="558"/>
      <c r="D1170" s="610">
        <v>0</v>
      </c>
      <c r="E1170" s="440"/>
      <c r="F1170" s="440"/>
      <c r="G1170" s="440"/>
      <c r="H1170" s="440"/>
      <c r="K1170" s="440"/>
      <c r="L1170" s="440"/>
    </row>
    <row r="1171" spans="1:15">
      <c r="A1171" s="960" t="s">
        <v>1337</v>
      </c>
      <c r="B1171" s="499" t="s">
        <v>634</v>
      </c>
      <c r="C1171" s="558"/>
      <c r="D1171" s="610">
        <v>0</v>
      </c>
      <c r="E1171" s="440"/>
      <c r="F1171" s="440"/>
      <c r="G1171" s="440"/>
      <c r="H1171" s="440"/>
      <c r="K1171" s="440"/>
      <c r="L1171" s="440"/>
    </row>
    <row r="1172" spans="1:15" s="3" customFormat="1" ht="13.5" thickBot="1">
      <c r="A1172" s="960" t="s">
        <v>1337</v>
      </c>
      <c r="B1172" s="499" t="s">
        <v>638</v>
      </c>
      <c r="C1172" s="558"/>
      <c r="D1172" s="610">
        <v>0</v>
      </c>
      <c r="E1172" s="440"/>
      <c r="F1172" s="440"/>
      <c r="G1172" s="440"/>
      <c r="H1172" s="440"/>
      <c r="I1172" s="408"/>
      <c r="J1172" s="408"/>
      <c r="K1172" s="440"/>
      <c r="L1172" s="440"/>
    </row>
    <row r="1173" spans="1:15" s="3" customFormat="1" ht="13.5" thickBot="1">
      <c r="A1173" s="960" t="s">
        <v>1337</v>
      </c>
      <c r="B1173" s="611" t="s">
        <v>785</v>
      </c>
      <c r="C1173" s="592"/>
      <c r="D1173" s="914">
        <f>SUBTOTAL(9,D1165:D1172)</f>
        <v>0</v>
      </c>
      <c r="E1173" s="440"/>
      <c r="F1173" s="440"/>
      <c r="G1173" s="440"/>
      <c r="H1173" s="440"/>
      <c r="I1173" s="408"/>
      <c r="J1173" s="408"/>
      <c r="K1173" s="440"/>
      <c r="L1173" s="440"/>
    </row>
    <row r="1174" spans="1:15" s="3" customFormat="1">
      <c r="A1174" s="960" t="s">
        <v>1337</v>
      </c>
      <c r="B1174" s="612" t="s">
        <v>635</v>
      </c>
      <c r="C1174" s="613"/>
      <c r="D1174" s="614">
        <v>0</v>
      </c>
      <c r="E1174" s="440"/>
      <c r="F1174" s="440"/>
      <c r="G1174" s="440"/>
      <c r="H1174" s="440"/>
      <c r="I1174" s="408"/>
      <c r="J1174" s="408"/>
      <c r="K1174" s="440"/>
      <c r="L1174" s="440"/>
    </row>
    <row r="1175" spans="1:15" s="3" customFormat="1" ht="13.5" thickBot="1">
      <c r="A1175" s="960" t="s">
        <v>1337</v>
      </c>
      <c r="B1175" s="499" t="s">
        <v>636</v>
      </c>
      <c r="C1175" s="558"/>
      <c r="D1175" s="610">
        <v>0</v>
      </c>
      <c r="E1175" s="440"/>
      <c r="F1175" s="440"/>
      <c r="G1175" s="440"/>
      <c r="H1175" s="440"/>
      <c r="I1175" s="408"/>
      <c r="J1175" s="408"/>
      <c r="K1175" s="440"/>
      <c r="L1175" s="440"/>
    </row>
    <row r="1176" spans="1:15" s="197" customFormat="1" ht="13.5" thickBot="1">
      <c r="A1176" s="960" t="s">
        <v>1337</v>
      </c>
      <c r="B1176" s="611" t="s">
        <v>785</v>
      </c>
      <c r="C1176" s="592"/>
      <c r="D1176" s="914">
        <f>SUBTOTAL(9,D1174:D1175)</f>
        <v>0</v>
      </c>
      <c r="E1176" s="440"/>
      <c r="F1176" s="440"/>
      <c r="G1176" s="440"/>
      <c r="H1176" s="440"/>
      <c r="I1176" s="408"/>
      <c r="J1176" s="408"/>
      <c r="K1176" s="440"/>
      <c r="L1176" s="440"/>
    </row>
    <row r="1177" spans="1:15" s="197" customFormat="1">
      <c r="A1177" s="960" t="s">
        <v>1337</v>
      </c>
      <c r="B1177" s="615" t="s">
        <v>662</v>
      </c>
      <c r="C1177" s="460"/>
      <c r="D1177" s="461"/>
      <c r="E1177" s="440"/>
      <c r="F1177" s="440"/>
      <c r="G1177" s="440"/>
      <c r="H1177" s="440"/>
      <c r="I1177" s="408"/>
      <c r="J1177" s="408"/>
      <c r="K1177" s="440"/>
      <c r="L1177" s="440"/>
      <c r="O1177" s="1187"/>
    </row>
    <row r="1178" spans="1:15" s="197" customFormat="1">
      <c r="A1178" s="960" t="s">
        <v>1337</v>
      </c>
      <c r="B1178" s="451" t="s">
        <v>663</v>
      </c>
      <c r="C1178" s="461"/>
      <c r="D1178" s="440"/>
      <c r="E1178" s="440"/>
      <c r="F1178" s="440"/>
      <c r="G1178" s="440"/>
      <c r="H1178" s="440"/>
      <c r="I1178" s="408"/>
      <c r="J1178" s="408"/>
      <c r="K1178" s="440"/>
      <c r="L1178" s="440"/>
    </row>
    <row r="1179" spans="1:15">
      <c r="A1179" s="960" t="s">
        <v>1337</v>
      </c>
      <c r="B1179" s="617" t="s">
        <v>664</v>
      </c>
      <c r="C1179" s="440"/>
      <c r="D1179" s="440"/>
      <c r="E1179" s="440"/>
      <c r="F1179" s="440"/>
      <c r="G1179" s="440"/>
      <c r="H1179" s="440"/>
      <c r="K1179" s="440"/>
      <c r="L1179" s="440"/>
    </row>
    <row r="1180" spans="1:15" ht="13.5" thickBot="1">
      <c r="A1180" s="960" t="s">
        <v>1337</v>
      </c>
      <c r="B1180" s="617"/>
      <c r="C1180" s="440"/>
      <c r="D1180" s="440"/>
      <c r="E1180" s="440"/>
      <c r="F1180" s="440"/>
      <c r="G1180" s="440"/>
      <c r="H1180" s="440"/>
      <c r="K1180" s="440"/>
      <c r="L1180" s="440"/>
    </row>
    <row r="1181" spans="1:15">
      <c r="A1181" s="960" t="s">
        <v>1337</v>
      </c>
      <c r="B1181" s="553" t="s">
        <v>701</v>
      </c>
      <c r="C1181" s="555"/>
      <c r="D1181" s="605"/>
      <c r="E1181" s="440"/>
      <c r="F1181" s="440"/>
      <c r="G1181" s="440"/>
      <c r="H1181" s="440"/>
      <c r="K1181" s="440"/>
      <c r="L1181" s="440"/>
    </row>
    <row r="1182" spans="1:15" ht="51.75" customHeight="1" thickBot="1">
      <c r="A1182" s="960" t="s">
        <v>1337</v>
      </c>
      <c r="B1182" s="1515" t="s">
        <v>1516</v>
      </c>
      <c r="C1182" s="1516"/>
      <c r="D1182" s="607" t="s">
        <v>351</v>
      </c>
      <c r="E1182" s="440"/>
      <c r="F1182" s="440"/>
      <c r="G1182" s="440"/>
      <c r="H1182" s="440"/>
      <c r="I1182" s="408" t="s">
        <v>152</v>
      </c>
      <c r="K1182" s="440"/>
      <c r="L1182" s="440"/>
    </row>
    <row r="1183" spans="1:15">
      <c r="A1183" s="960" t="s">
        <v>1337</v>
      </c>
      <c r="B1183" s="608" t="s">
        <v>668</v>
      </c>
      <c r="C1183" s="558"/>
      <c r="D1183" s="609">
        <v>0</v>
      </c>
      <c r="E1183" s="440"/>
      <c r="F1183" s="440"/>
      <c r="G1183" s="440"/>
      <c r="H1183" s="440"/>
      <c r="K1183" s="440"/>
      <c r="L1183" s="440"/>
    </row>
    <row r="1184" spans="1:15">
      <c r="A1184" s="960" t="s">
        <v>1337</v>
      </c>
      <c r="B1184" s="499" t="s">
        <v>778</v>
      </c>
      <c r="C1184" s="558"/>
      <c r="D1184" s="610">
        <v>0</v>
      </c>
      <c r="E1184" s="440"/>
      <c r="F1184" s="440"/>
      <c r="G1184" s="440"/>
      <c r="H1184" s="440"/>
      <c r="K1184" s="440"/>
      <c r="L1184" s="440"/>
    </row>
    <row r="1185" spans="1:16">
      <c r="A1185" s="960" t="s">
        <v>1337</v>
      </c>
      <c r="B1185" s="499" t="s">
        <v>637</v>
      </c>
      <c r="C1185" s="558"/>
      <c r="D1185" s="610">
        <v>0</v>
      </c>
      <c r="E1185" s="440"/>
      <c r="F1185" s="440"/>
      <c r="G1185" s="440"/>
      <c r="H1185" s="440"/>
      <c r="K1185" s="440"/>
      <c r="L1185" s="440"/>
      <c r="P1185" s="8" t="s">
        <v>152</v>
      </c>
    </row>
    <row r="1186" spans="1:16">
      <c r="A1186" s="960" t="s">
        <v>1337</v>
      </c>
      <c r="B1186" s="499" t="s">
        <v>698</v>
      </c>
      <c r="C1186" s="558"/>
      <c r="D1186" s="610">
        <v>0</v>
      </c>
      <c r="E1186" s="440"/>
      <c r="F1186" s="440"/>
      <c r="G1186" s="440"/>
      <c r="H1186" s="440"/>
      <c r="K1186" s="440"/>
      <c r="L1186" s="440"/>
    </row>
    <row r="1187" spans="1:16">
      <c r="A1187" s="960" t="s">
        <v>1337</v>
      </c>
      <c r="B1187" s="499" t="s">
        <v>699</v>
      </c>
      <c r="C1187" s="558"/>
      <c r="D1187" s="610">
        <v>0</v>
      </c>
      <c r="E1187" s="440"/>
      <c r="F1187" s="440"/>
      <c r="G1187" s="440"/>
      <c r="H1187" s="440"/>
      <c r="K1187" s="440"/>
      <c r="L1187" s="440"/>
    </row>
    <row r="1188" spans="1:16" s="959" customFormat="1">
      <c r="A1188" s="960" t="s">
        <v>1337</v>
      </c>
      <c r="B1188" s="499" t="s">
        <v>779</v>
      </c>
      <c r="C1188" s="558"/>
      <c r="D1188" s="610">
        <v>0</v>
      </c>
      <c r="E1188" s="440"/>
      <c r="F1188" s="440"/>
      <c r="G1188" s="440"/>
      <c r="H1188" s="440"/>
      <c r="I1188" s="408"/>
      <c r="J1188" s="408"/>
      <c r="K1188" s="440"/>
      <c r="L1188" s="440"/>
    </row>
    <row r="1189" spans="1:16">
      <c r="A1189" s="960" t="s">
        <v>1337</v>
      </c>
      <c r="B1189" s="499" t="s">
        <v>634</v>
      </c>
      <c r="C1189" s="558"/>
      <c r="D1189" s="610">
        <v>0</v>
      </c>
      <c r="E1189" s="440"/>
      <c r="F1189" s="440"/>
      <c r="G1189" s="440"/>
      <c r="H1189" s="440"/>
      <c r="K1189" s="440"/>
      <c r="L1189" s="440"/>
    </row>
    <row r="1190" spans="1:16" ht="13.5" thickBot="1">
      <c r="A1190" s="960" t="s">
        <v>1337</v>
      </c>
      <c r="B1190" s="499" t="s">
        <v>638</v>
      </c>
      <c r="C1190" s="558"/>
      <c r="D1190" s="610">
        <v>0</v>
      </c>
      <c r="E1190" s="440"/>
      <c r="F1190" s="440"/>
      <c r="G1190" s="440"/>
      <c r="H1190" s="440"/>
      <c r="K1190" s="440"/>
      <c r="L1190" s="440"/>
    </row>
    <row r="1191" spans="1:16" ht="13.5" thickBot="1">
      <c r="A1191" s="960" t="s">
        <v>1337</v>
      </c>
      <c r="B1191" s="611" t="s">
        <v>375</v>
      </c>
      <c r="C1191" s="592"/>
      <c r="D1191" s="914">
        <f>SUBTOTAL(9,D1183:D1190)</f>
        <v>0</v>
      </c>
      <c r="E1191" s="440"/>
      <c r="F1191" s="440"/>
      <c r="G1191" s="440"/>
      <c r="H1191" s="440"/>
      <c r="K1191" s="440"/>
      <c r="L1191" s="440"/>
    </row>
    <row r="1192" spans="1:16">
      <c r="A1192" s="960" t="s">
        <v>1337</v>
      </c>
      <c r="B1192" s="612" t="s">
        <v>635</v>
      </c>
      <c r="C1192" s="613"/>
      <c r="D1192" s="614">
        <v>0</v>
      </c>
      <c r="E1192" s="440"/>
      <c r="F1192" s="440"/>
      <c r="G1192" s="440"/>
      <c r="H1192" s="440"/>
      <c r="K1192" s="440"/>
      <c r="L1192" s="440"/>
    </row>
    <row r="1193" spans="1:16" ht="13.5" thickBot="1">
      <c r="A1193" s="960" t="s">
        <v>1337</v>
      </c>
      <c r="B1193" s="499" t="s">
        <v>636</v>
      </c>
      <c r="C1193" s="558"/>
      <c r="D1193" s="610">
        <v>0</v>
      </c>
      <c r="E1193" s="440"/>
      <c r="F1193" s="440"/>
      <c r="G1193" s="440"/>
      <c r="H1193" s="440"/>
      <c r="K1193" s="440"/>
      <c r="L1193" s="440"/>
    </row>
    <row r="1194" spans="1:16" ht="13.5" thickBot="1">
      <c r="A1194" s="960" t="s">
        <v>1337</v>
      </c>
      <c r="B1194" s="611" t="s">
        <v>375</v>
      </c>
      <c r="C1194" s="592"/>
      <c r="D1194" s="914">
        <f>SUBTOTAL(9,D1192:D1193)</f>
        <v>0</v>
      </c>
      <c r="K1194" s="440"/>
      <c r="L1194" s="440"/>
    </row>
    <row r="1195" spans="1:16">
      <c r="A1195" s="960" t="s">
        <v>1337</v>
      </c>
      <c r="B1195" s="615" t="s">
        <v>662</v>
      </c>
      <c r="C1195" s="460"/>
      <c r="D1195" s="461"/>
      <c r="K1195" s="440"/>
      <c r="L1195" s="440"/>
    </row>
    <row r="1196" spans="1:16">
      <c r="A1196" s="960" t="s">
        <v>1337</v>
      </c>
      <c r="B1196" s="451" t="s">
        <v>663</v>
      </c>
      <c r="K1196" s="440"/>
      <c r="L1196" s="440"/>
    </row>
    <row r="1197" spans="1:16" ht="13.5" thickBot="1">
      <c r="A1197" s="960" t="s">
        <v>1337</v>
      </c>
      <c r="B1197" s="617" t="s">
        <v>664</v>
      </c>
      <c r="K1197" s="440"/>
      <c r="L1197" s="440"/>
    </row>
    <row r="1198" spans="1:16" ht="13.5" hidden="1" thickBot="1">
      <c r="A1198" s="960" t="s">
        <v>1277</v>
      </c>
      <c r="L1198" s="440"/>
    </row>
    <row r="1199" spans="1:16" ht="13.5" hidden="1" thickBot="1">
      <c r="A1199" s="960" t="s">
        <v>1277</v>
      </c>
      <c r="B1199" s="553" t="s">
        <v>346</v>
      </c>
      <c r="C1199" s="554"/>
      <c r="D1199" s="554"/>
      <c r="E1199" s="554"/>
      <c r="F1199" s="554"/>
      <c r="G1199" s="619"/>
      <c r="H1199" s="620"/>
      <c r="K1199" s="506"/>
      <c r="L1199" s="440"/>
    </row>
    <row r="1200" spans="1:16" ht="13.5" hidden="1" thickBot="1">
      <c r="A1200" s="960" t="s">
        <v>1277</v>
      </c>
      <c r="B1200" s="438" t="s">
        <v>700</v>
      </c>
      <c r="C1200" s="494"/>
      <c r="D1200" s="494"/>
      <c r="E1200" s="494"/>
      <c r="F1200" s="494"/>
      <c r="G1200" s="562"/>
      <c r="H1200" s="621"/>
      <c r="K1200" s="508" t="s">
        <v>351</v>
      </c>
      <c r="L1200" s="440"/>
    </row>
    <row r="1201" spans="1:12" ht="13.5" hidden="1" thickBot="1">
      <c r="A1201" s="172" t="s">
        <v>1277</v>
      </c>
      <c r="B1201" s="438" t="s">
        <v>219</v>
      </c>
      <c r="C1201" s="494"/>
      <c r="D1201" s="494"/>
      <c r="E1201" s="494"/>
      <c r="F1201" s="494"/>
      <c r="G1201" s="562"/>
      <c r="H1201" s="621" t="s">
        <v>351</v>
      </c>
      <c r="K1201" s="508" t="s">
        <v>796</v>
      </c>
      <c r="L1201" s="440"/>
    </row>
    <row r="1202" spans="1:12" s="1105" customFormat="1" ht="13.5" hidden="1" thickBot="1">
      <c r="A1202" s="960" t="s">
        <v>1277</v>
      </c>
      <c r="B1202" s="438" t="s">
        <v>1371</v>
      </c>
      <c r="C1202" s="494"/>
      <c r="D1202" s="494"/>
      <c r="E1202" s="494"/>
      <c r="F1202" s="494"/>
      <c r="G1202" s="621"/>
      <c r="H1202" s="621" t="s">
        <v>358</v>
      </c>
      <c r="I1202" s="408"/>
      <c r="J1202" s="408"/>
      <c r="K1202" s="622" t="s">
        <v>1442</v>
      </c>
      <c r="L1202" s="440"/>
    </row>
    <row r="1203" spans="1:12" ht="13.5" hidden="1" thickBot="1">
      <c r="A1203" s="960" t="s">
        <v>1277</v>
      </c>
      <c r="B1203" s="529" t="s">
        <v>346</v>
      </c>
      <c r="C1203" s="449"/>
      <c r="D1203" s="449"/>
      <c r="E1203" s="449"/>
      <c r="F1203" s="449"/>
      <c r="G1203" s="563"/>
      <c r="H1203" s="623" t="s">
        <v>359</v>
      </c>
      <c r="K1203" s="624" t="s">
        <v>347</v>
      </c>
      <c r="L1203" s="440"/>
    </row>
    <row r="1204" spans="1:12" ht="13.5" hidden="1" thickBot="1">
      <c r="A1204" s="960" t="s">
        <v>1277</v>
      </c>
      <c r="B1204" s="442" t="s">
        <v>521</v>
      </c>
      <c r="C1204" s="423"/>
      <c r="D1204" s="423"/>
      <c r="E1204" s="423"/>
      <c r="F1204" s="423"/>
      <c r="G1204" s="423"/>
      <c r="H1204" s="516">
        <v>0</v>
      </c>
      <c r="J1204" s="925" t="str">
        <f>IF(K1204&lt;=H1204,"","Antall pr 31.12 kan ikke være høyere enn antall hittil i år")</f>
        <v/>
      </c>
      <c r="K1204" s="504">
        <v>0</v>
      </c>
      <c r="L1204" s="440"/>
    </row>
    <row r="1205" spans="1:12" ht="13.5" hidden="1" thickBot="1">
      <c r="A1205" s="960" t="s">
        <v>1277</v>
      </c>
      <c r="B1205" s="442" t="s">
        <v>592</v>
      </c>
      <c r="C1205" s="423"/>
      <c r="D1205" s="423"/>
      <c r="E1205" s="423"/>
      <c r="F1205" s="423"/>
      <c r="G1205" s="423"/>
      <c r="H1205" s="504">
        <v>0</v>
      </c>
      <c r="J1205" s="925" t="str">
        <f>IF(K1205&lt;=H1205,"","Antall pr 31.12 kan ikke være høyere enn antall hittil i år")</f>
        <v/>
      </c>
      <c r="K1205" s="504">
        <v>0</v>
      </c>
      <c r="L1205" s="440"/>
    </row>
    <row r="1206" spans="1:12" ht="13.5" hidden="1" thickBot="1">
      <c r="A1206" s="960" t="s">
        <v>1277</v>
      </c>
      <c r="B1206" s="625" t="s">
        <v>522</v>
      </c>
      <c r="C1206" s="445"/>
      <c r="D1206" s="445"/>
      <c r="E1206" s="445"/>
      <c r="F1206" s="445"/>
      <c r="G1206" s="445"/>
      <c r="H1206" s="581">
        <v>0</v>
      </c>
      <c r="J1206" s="626" t="s">
        <v>375</v>
      </c>
      <c r="K1206" s="914">
        <f>SUM(K1204:K1205)</f>
        <v>0</v>
      </c>
      <c r="L1206" s="440"/>
    </row>
    <row r="1207" spans="1:12" ht="13.5" hidden="1" thickBot="1">
      <c r="A1207" s="960" t="s">
        <v>1277</v>
      </c>
      <c r="E1207" s="423"/>
      <c r="F1207" s="429" t="s">
        <v>116</v>
      </c>
      <c r="G1207" s="922">
        <f>MAX(H1204:H1205)</f>
        <v>0</v>
      </c>
      <c r="H1207" s="923" t="str">
        <f>IF(H1206&lt;G1207,"Antall personer med ett eller flere tilbud må minst være lik antallet i den største kategorien"," ")</f>
        <v xml:space="preserve"> </v>
      </c>
      <c r="L1207" s="8"/>
    </row>
    <row r="1208" spans="1:12" ht="13.5" hidden="1" thickBot="1">
      <c r="A1208" s="960" t="s">
        <v>1277</v>
      </c>
      <c r="C1208" s="423"/>
      <c r="D1208" s="423"/>
      <c r="E1208" s="423"/>
      <c r="F1208" s="460"/>
      <c r="G1208" s="924" t="s">
        <v>116</v>
      </c>
      <c r="H1208" s="923" t="str">
        <f>IF(H1206&gt;SUM(H1204:H1205),"Antall personer med ett eller flere tilbud skal være lik eller lavere enn summen av de to kategoriene foran","")</f>
        <v/>
      </c>
      <c r="L1208" s="8"/>
    </row>
    <row r="1209" spans="1:12" ht="13.5" hidden="1" thickBot="1">
      <c r="A1209" s="960" t="s">
        <v>1277</v>
      </c>
      <c r="B1209" s="459" t="s">
        <v>458</v>
      </c>
      <c r="C1209" s="423"/>
      <c r="D1209" s="423"/>
      <c r="E1209" s="423"/>
      <c r="F1209" s="460"/>
      <c r="G1209" s="460"/>
      <c r="H1209" s="423"/>
      <c r="L1209" s="8"/>
    </row>
    <row r="1210" spans="1:12" ht="13.5" hidden="1" thickBot="1">
      <c r="A1210" s="960" t="s">
        <v>1277</v>
      </c>
      <c r="B1210" s="459" t="s">
        <v>1372</v>
      </c>
      <c r="C1210" s="423"/>
      <c r="D1210" s="423"/>
      <c r="E1210" s="423"/>
      <c r="F1210" s="460"/>
      <c r="G1210" s="460"/>
      <c r="H1210" s="423"/>
      <c r="L1210" s="8"/>
    </row>
    <row r="1211" spans="1:12" ht="13.5" hidden="1" thickBot="1">
      <c r="A1211" s="960" t="s">
        <v>1277</v>
      </c>
      <c r="B1211" s="459" t="s">
        <v>581</v>
      </c>
      <c r="C1211" s="423"/>
      <c r="D1211" s="423"/>
      <c r="E1211" s="423"/>
      <c r="F1211" s="460"/>
      <c r="G1211" s="460"/>
      <c r="H1211" s="423"/>
      <c r="L1211" s="8"/>
    </row>
    <row r="1212" spans="1:12" ht="13.5" hidden="1" thickBot="1">
      <c r="A1212" s="960" t="s">
        <v>1277</v>
      </c>
      <c r="B1212" s="459" t="s">
        <v>218</v>
      </c>
      <c r="C1212" s="423"/>
      <c r="D1212" s="423"/>
      <c r="E1212" s="423"/>
      <c r="F1212" s="460"/>
      <c r="G1212" s="460"/>
      <c r="H1212" s="423"/>
      <c r="L1212" s="8"/>
    </row>
    <row r="1213" spans="1:12" ht="13.5" hidden="1" thickBot="1">
      <c r="A1213" s="960" t="s">
        <v>1277</v>
      </c>
      <c r="B1213" s="459"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1213" s="423"/>
      <c r="D1213" s="423"/>
      <c r="E1213" s="423"/>
      <c r="F1213" s="627"/>
      <c r="G1213" s="627"/>
      <c r="H1213" s="423"/>
      <c r="L1213" s="8"/>
    </row>
    <row r="1214" spans="1:12" ht="13.5" hidden="1" thickBot="1">
      <c r="A1214" s="960" t="s">
        <v>1277</v>
      </c>
      <c r="B1214" s="459" t="s">
        <v>334</v>
      </c>
      <c r="C1214" s="423"/>
      <c r="D1214" s="423"/>
      <c r="E1214" s="423"/>
      <c r="F1214" s="627"/>
      <c r="G1214" s="627"/>
      <c r="H1214" s="423"/>
      <c r="L1214" s="8"/>
    </row>
    <row r="1215" spans="1:12" ht="13.5" hidden="1" thickBot="1">
      <c r="A1215" s="960" t="s">
        <v>1277</v>
      </c>
      <c r="B1215" s="602" t="s">
        <v>704</v>
      </c>
      <c r="C1215" s="460"/>
      <c r="D1215" s="460"/>
      <c r="E1215" s="460"/>
      <c r="F1215" s="628"/>
      <c r="G1215" s="628"/>
      <c r="H1215" s="460"/>
      <c r="I1215" s="440"/>
      <c r="J1215" s="440"/>
      <c r="K1215" s="440"/>
      <c r="L1215" s="8"/>
    </row>
    <row r="1216" spans="1:12" ht="13.5" hidden="1" thickBot="1">
      <c r="A1216" s="960" t="s">
        <v>1277</v>
      </c>
      <c r="B1216" s="459" t="s">
        <v>459</v>
      </c>
      <c r="H1216" s="423"/>
      <c r="L1216" s="8"/>
    </row>
    <row r="1217" spans="1:12" ht="13.5" hidden="1" thickBot="1">
      <c r="A1217" s="960" t="s">
        <v>1277</v>
      </c>
      <c r="B1217" s="459" t="s">
        <v>841</v>
      </c>
      <c r="H1217" s="423"/>
      <c r="L1217" s="8"/>
    </row>
    <row r="1218" spans="1:12" ht="13.5" hidden="1" thickBot="1">
      <c r="A1218" s="960" t="s">
        <v>1277</v>
      </c>
      <c r="L1218" s="8"/>
    </row>
    <row r="1219" spans="1:12" ht="13.5" hidden="1" thickBot="1">
      <c r="A1219" s="960" t="s">
        <v>356</v>
      </c>
      <c r="B1219" s="183"/>
      <c r="C1219" s="182"/>
      <c r="D1219" s="182"/>
      <c r="E1219" s="178"/>
      <c r="F1219" s="178"/>
      <c r="G1219" s="8"/>
      <c r="H1219" s="8"/>
      <c r="I1219" s="8"/>
      <c r="J1219" s="8"/>
      <c r="K1219" s="8"/>
      <c r="L1219" s="8"/>
    </row>
    <row r="1220" spans="1:12" ht="13.5" hidden="1" thickBot="1">
      <c r="A1220" s="960" t="s">
        <v>356</v>
      </c>
      <c r="B1220" s="5" t="s">
        <v>590</v>
      </c>
      <c r="C1220" s="4"/>
      <c r="D1220" s="4"/>
      <c r="E1220" s="13"/>
      <c r="F1220" s="239" t="s">
        <v>351</v>
      </c>
      <c r="G1220" s="8"/>
      <c r="H1220" s="8"/>
      <c r="I1220" s="8"/>
      <c r="J1220" s="8"/>
      <c r="K1220" s="8"/>
      <c r="L1220" s="8"/>
    </row>
    <row r="1221" spans="1:12" ht="13.5" hidden="1" thickBot="1">
      <c r="A1221" s="960" t="s">
        <v>356</v>
      </c>
      <c r="B1221" s="5" t="s">
        <v>317</v>
      </c>
      <c r="C1221" s="4"/>
      <c r="D1221" s="4"/>
      <c r="E1221" s="13"/>
      <c r="F1221" s="239" t="s">
        <v>318</v>
      </c>
      <c r="G1221" s="8"/>
      <c r="H1221" s="8"/>
      <c r="I1221" s="8"/>
      <c r="J1221" s="8"/>
      <c r="K1221" s="8"/>
      <c r="L1221" s="8"/>
    </row>
    <row r="1222" spans="1:12" ht="13.5" hidden="1" thickBot="1">
      <c r="A1222" s="960" t="s">
        <v>356</v>
      </c>
      <c r="B1222" s="392" t="s">
        <v>1090</v>
      </c>
      <c r="C1222" s="173"/>
      <c r="D1222" s="173"/>
      <c r="E1222" s="180"/>
      <c r="F1222" s="240" t="s">
        <v>359</v>
      </c>
      <c r="G1222" s="8"/>
      <c r="H1222" s="8"/>
      <c r="I1222" s="8"/>
      <c r="J1222" s="8"/>
      <c r="K1222" s="8"/>
      <c r="L1222" s="8"/>
    </row>
    <row r="1223" spans="1:12" ht="13.5" hidden="1" thickBot="1">
      <c r="A1223" s="960" t="s">
        <v>356</v>
      </c>
      <c r="B1223" s="170" t="s">
        <v>340</v>
      </c>
      <c r="C1223" s="61"/>
      <c r="D1223" s="61"/>
      <c r="E1223" s="179"/>
      <c r="F1223" s="179">
        <v>0</v>
      </c>
      <c r="G1223" s="8"/>
      <c r="H1223" s="8"/>
      <c r="I1223" s="8"/>
      <c r="J1223" s="8"/>
      <c r="K1223" s="8"/>
      <c r="L1223" s="440"/>
    </row>
    <row r="1224" spans="1:12" ht="13.5" hidden="1" thickBot="1">
      <c r="A1224" s="960" t="s">
        <v>356</v>
      </c>
      <c r="B1224" s="170" t="s">
        <v>341</v>
      </c>
      <c r="C1224" s="61"/>
      <c r="D1224" s="61"/>
      <c r="E1224" s="179"/>
      <c r="F1224" s="179">
        <v>0</v>
      </c>
      <c r="G1224" s="8"/>
      <c r="H1224" s="8"/>
      <c r="I1224" s="8"/>
      <c r="J1224" s="8"/>
      <c r="K1224" s="8"/>
    </row>
    <row r="1225" spans="1:12" ht="13.5" hidden="1" thickBot="1">
      <c r="A1225" s="960" t="s">
        <v>356</v>
      </c>
      <c r="B1225" s="170" t="s">
        <v>319</v>
      </c>
      <c r="C1225" s="61"/>
      <c r="D1225" s="61"/>
      <c r="E1225" s="179"/>
      <c r="F1225" s="179">
        <v>0</v>
      </c>
      <c r="G1225" s="8"/>
      <c r="H1225" s="8"/>
      <c r="I1225" s="8"/>
      <c r="J1225" s="8"/>
      <c r="K1225" s="8"/>
    </row>
    <row r="1226" spans="1:12" ht="13.5" hidden="1" thickBot="1">
      <c r="A1226" s="960" t="s">
        <v>356</v>
      </c>
      <c r="B1226" s="170" t="s">
        <v>758</v>
      </c>
      <c r="C1226" s="61"/>
      <c r="D1226" s="61"/>
      <c r="E1226" s="179"/>
      <c r="F1226" s="179">
        <v>0</v>
      </c>
      <c r="G1226" s="8"/>
      <c r="H1226" s="8"/>
      <c r="I1226" s="8"/>
      <c r="J1226" s="8"/>
      <c r="K1226" s="8"/>
    </row>
    <row r="1227" spans="1:12" ht="13.5" hidden="1" thickBot="1">
      <c r="A1227" s="960" t="s">
        <v>356</v>
      </c>
      <c r="B1227" s="170" t="s">
        <v>759</v>
      </c>
      <c r="C1227" s="61"/>
      <c r="D1227" s="61"/>
      <c r="E1227" s="179"/>
      <c r="F1227" s="179">
        <v>0</v>
      </c>
      <c r="G1227" s="8"/>
      <c r="H1227" s="8"/>
      <c r="I1227" s="8"/>
      <c r="J1227" s="8"/>
      <c r="K1227" s="8"/>
      <c r="L1227" s="8"/>
    </row>
    <row r="1228" spans="1:12" ht="13.5" hidden="1" thickBot="1">
      <c r="A1228" s="960" t="s">
        <v>356</v>
      </c>
      <c r="B1228" s="168" t="s">
        <v>760</v>
      </c>
      <c r="C1228" s="173"/>
      <c r="D1228" s="173"/>
      <c r="E1228" s="180"/>
      <c r="F1228" s="180">
        <v>0</v>
      </c>
      <c r="G1228" s="8"/>
      <c r="H1228" s="8"/>
      <c r="I1228" s="8"/>
      <c r="J1228" s="8"/>
      <c r="K1228" s="8"/>
      <c r="L1228" s="8"/>
    </row>
    <row r="1229" spans="1:12" ht="13.5" hidden="1" thickBot="1">
      <c r="A1229" s="960" t="s">
        <v>356</v>
      </c>
      <c r="B1229" s="19" t="s">
        <v>524</v>
      </c>
      <c r="C1229" s="61"/>
      <c r="D1229" s="61"/>
      <c r="E1229" s="61"/>
      <c r="F1229" s="61"/>
      <c r="G1229" s="8"/>
      <c r="H1229" s="8"/>
      <c r="I1229" s="8"/>
      <c r="J1229" s="8"/>
      <c r="K1229" s="8"/>
      <c r="L1229" s="8"/>
    </row>
    <row r="1230" spans="1:12" ht="13.5" hidden="1" thickBot="1">
      <c r="A1230" s="960" t="s">
        <v>356</v>
      </c>
      <c r="B1230" s="19" t="s">
        <v>548</v>
      </c>
      <c r="C1230" s="61"/>
      <c r="D1230" s="61"/>
      <c r="E1230" s="61"/>
      <c r="F1230" s="61"/>
      <c r="G1230" s="8"/>
      <c r="H1230" s="8"/>
      <c r="I1230" s="8"/>
      <c r="J1230" s="8"/>
      <c r="K1230" s="8"/>
      <c r="L1230" s="8"/>
    </row>
    <row r="1231" spans="1:12" ht="13.5" hidden="1" thickBot="1">
      <c r="A1231" s="960" t="s">
        <v>356</v>
      </c>
      <c r="B1231" s="289" t="s">
        <v>761</v>
      </c>
      <c r="C1231" s="61"/>
      <c r="D1231" s="61"/>
      <c r="E1231" s="61"/>
      <c r="F1231" s="61"/>
      <c r="G1231" s="8"/>
      <c r="H1231" s="8"/>
      <c r="I1231" s="8"/>
      <c r="J1231" s="8"/>
      <c r="K1231" s="8"/>
      <c r="L1231" s="8"/>
    </row>
    <row r="1232" spans="1:12" ht="13.5" hidden="1" thickBot="1">
      <c r="A1232" s="960" t="s">
        <v>356</v>
      </c>
      <c r="B1232" s="8"/>
      <c r="C1232" s="61"/>
      <c r="D1232" s="61"/>
      <c r="E1232" s="61"/>
      <c r="F1232" s="61"/>
      <c r="G1232" s="8"/>
      <c r="H1232" s="8"/>
      <c r="I1232" s="8"/>
      <c r="J1232" s="8"/>
      <c r="K1232" s="8"/>
      <c r="L1232" s="8"/>
    </row>
    <row r="1233" spans="1:12" ht="13.5" hidden="1" thickBot="1">
      <c r="A1233" s="960" t="s">
        <v>356</v>
      </c>
      <c r="B1233" s="219"/>
      <c r="C1233" s="220"/>
      <c r="D1233" s="220"/>
      <c r="E1233" s="232"/>
      <c r="F1233" s="232"/>
      <c r="G1233" s="8"/>
      <c r="H1233" s="8"/>
      <c r="I1233" s="8"/>
      <c r="J1233" s="8"/>
      <c r="K1233" s="8"/>
      <c r="L1233" s="8"/>
    </row>
    <row r="1234" spans="1:12" ht="13.5" hidden="1" thickBot="1">
      <c r="A1234" s="960" t="s">
        <v>356</v>
      </c>
      <c r="B1234" s="391" t="s">
        <v>1089</v>
      </c>
      <c r="C1234" s="35"/>
      <c r="D1234" s="35"/>
      <c r="E1234" s="236"/>
      <c r="F1234" s="387" t="s">
        <v>351</v>
      </c>
      <c r="G1234" s="8"/>
      <c r="H1234" s="8"/>
      <c r="I1234" s="8"/>
      <c r="J1234" s="8"/>
      <c r="K1234" s="8"/>
      <c r="L1234" s="8"/>
    </row>
    <row r="1235" spans="1:12" ht="13.5" hidden="1" thickBot="1">
      <c r="A1235" s="960" t="s">
        <v>356</v>
      </c>
      <c r="B1235" s="391" t="s">
        <v>317</v>
      </c>
      <c r="C1235" s="35"/>
      <c r="D1235" s="35"/>
      <c r="E1235" s="236"/>
      <c r="F1235" s="387" t="s">
        <v>318</v>
      </c>
      <c r="G1235" s="8"/>
      <c r="H1235" s="8"/>
      <c r="I1235" s="8"/>
      <c r="J1235" s="8"/>
      <c r="K1235" s="8"/>
      <c r="L1235" s="8"/>
    </row>
    <row r="1236" spans="1:12" s="27" customFormat="1" ht="13.5" hidden="1" thickBot="1">
      <c r="A1236" s="960" t="s">
        <v>356</v>
      </c>
      <c r="B1236" s="392" t="s">
        <v>1088</v>
      </c>
      <c r="C1236" s="388"/>
      <c r="D1236" s="388"/>
      <c r="E1236" s="234"/>
      <c r="F1236" s="389" t="s">
        <v>359</v>
      </c>
      <c r="G1236" s="8"/>
      <c r="H1236" s="8"/>
      <c r="I1236" s="8"/>
      <c r="J1236" s="8"/>
      <c r="K1236" s="8"/>
      <c r="L1236" s="8"/>
    </row>
    <row r="1237" spans="1:12" ht="13.5" hidden="1" thickBot="1">
      <c r="A1237" s="960" t="s">
        <v>356</v>
      </c>
      <c r="B1237" s="175" t="s">
        <v>340</v>
      </c>
      <c r="C1237" s="184"/>
      <c r="D1237" s="184"/>
      <c r="E1237" s="233"/>
      <c r="F1237" s="233">
        <v>0</v>
      </c>
      <c r="G1237" s="8"/>
      <c r="H1237" s="8"/>
      <c r="I1237" s="8"/>
      <c r="J1237" s="8"/>
      <c r="K1237" s="8"/>
      <c r="L1237" s="8"/>
    </row>
    <row r="1238" spans="1:12" ht="13.5" hidden="1" thickBot="1">
      <c r="A1238" s="960" t="s">
        <v>356</v>
      </c>
      <c r="B1238" s="175" t="s">
        <v>341</v>
      </c>
      <c r="C1238" s="184"/>
      <c r="D1238" s="184"/>
      <c r="E1238" s="233"/>
      <c r="F1238" s="233">
        <v>0</v>
      </c>
      <c r="G1238" s="8"/>
      <c r="H1238" s="8"/>
      <c r="I1238" s="8"/>
      <c r="J1238" s="8"/>
      <c r="K1238" s="8"/>
      <c r="L1238" s="8"/>
    </row>
    <row r="1239" spans="1:12" ht="13.5" hidden="1" thickBot="1">
      <c r="A1239" s="960" t="s">
        <v>356</v>
      </c>
      <c r="B1239" s="175" t="s">
        <v>319</v>
      </c>
      <c r="C1239" s="184"/>
      <c r="D1239" s="184"/>
      <c r="E1239" s="233"/>
      <c r="F1239" s="233">
        <v>0</v>
      </c>
      <c r="G1239" s="8"/>
      <c r="H1239" s="8"/>
      <c r="I1239" s="8"/>
      <c r="J1239" s="8"/>
      <c r="K1239" s="8"/>
      <c r="L1239" s="8"/>
    </row>
    <row r="1240" spans="1:12" ht="13.5" hidden="1" thickBot="1">
      <c r="A1240" s="960" t="s">
        <v>356</v>
      </c>
      <c r="B1240" s="175" t="s">
        <v>758</v>
      </c>
      <c r="C1240" s="184"/>
      <c r="D1240" s="184"/>
      <c r="E1240" s="233"/>
      <c r="F1240" s="233">
        <v>0</v>
      </c>
      <c r="G1240" s="8"/>
      <c r="H1240" s="8"/>
      <c r="I1240" s="8"/>
      <c r="J1240" s="8"/>
      <c r="K1240" s="8"/>
      <c r="L1240" s="8"/>
    </row>
    <row r="1241" spans="1:12" ht="13.5" hidden="1" thickBot="1">
      <c r="A1241" s="960" t="s">
        <v>356</v>
      </c>
      <c r="B1241" s="175" t="s">
        <v>759</v>
      </c>
      <c r="C1241" s="184"/>
      <c r="D1241" s="184"/>
      <c r="E1241" s="233"/>
      <c r="F1241" s="233">
        <v>0</v>
      </c>
      <c r="G1241" s="8"/>
      <c r="H1241" s="8"/>
      <c r="I1241" s="8"/>
      <c r="J1241" s="8"/>
      <c r="K1241" s="8"/>
      <c r="L1241" s="8"/>
    </row>
    <row r="1242" spans="1:12" ht="13.5" hidden="1" thickBot="1">
      <c r="A1242" s="960" t="s">
        <v>356</v>
      </c>
      <c r="B1242" s="390" t="s">
        <v>760</v>
      </c>
      <c r="C1242" s="388"/>
      <c r="D1242" s="388"/>
      <c r="E1242" s="234"/>
      <c r="F1242" s="234">
        <v>0</v>
      </c>
      <c r="G1242" s="8"/>
      <c r="H1242" s="8"/>
      <c r="I1242" s="8"/>
      <c r="J1242" s="8"/>
      <c r="K1242" s="8"/>
      <c r="L1242" s="8"/>
    </row>
    <row r="1243" spans="1:12" ht="13.5" hidden="1" thickBot="1">
      <c r="A1243" s="960" t="s">
        <v>356</v>
      </c>
      <c r="B1243" s="41" t="s">
        <v>524</v>
      </c>
      <c r="C1243" s="184"/>
      <c r="D1243" s="184"/>
      <c r="E1243" s="184"/>
      <c r="F1243" s="184"/>
      <c r="G1243" s="8"/>
      <c r="H1243" s="8"/>
      <c r="I1243" s="8"/>
      <c r="J1243" s="8"/>
      <c r="K1243" s="8"/>
      <c r="L1243" s="8"/>
    </row>
    <row r="1244" spans="1:12" ht="13.5" hidden="1" thickBot="1">
      <c r="A1244" s="960" t="s">
        <v>356</v>
      </c>
      <c r="B1244" s="41" t="s">
        <v>548</v>
      </c>
      <c r="C1244" s="184"/>
      <c r="D1244" s="184"/>
      <c r="E1244" s="184"/>
      <c r="F1244" s="184"/>
      <c r="G1244" s="8"/>
      <c r="H1244" s="8"/>
      <c r="I1244" s="8"/>
      <c r="J1244" s="8"/>
      <c r="K1244" s="8"/>
      <c r="L1244" s="8"/>
    </row>
    <row r="1245" spans="1:12" ht="13.5" hidden="1" thickBot="1">
      <c r="A1245" s="960" t="s">
        <v>356</v>
      </c>
      <c r="B1245" s="157"/>
      <c r="C1245" s="61"/>
      <c r="D1245" s="61"/>
      <c r="E1245" s="61"/>
      <c r="F1245" s="61"/>
      <c r="G1245" s="8"/>
      <c r="H1245" s="8"/>
      <c r="I1245" s="8"/>
      <c r="J1245" s="8"/>
      <c r="K1245" s="8"/>
      <c r="L1245" s="8"/>
    </row>
    <row r="1246" spans="1:12" ht="13.5" hidden="1" thickBot="1">
      <c r="A1246" s="960" t="s">
        <v>356</v>
      </c>
      <c r="B1246" s="9" t="s">
        <v>591</v>
      </c>
      <c r="C1246" s="182"/>
      <c r="D1246" s="182"/>
      <c r="E1246" s="182"/>
      <c r="F1246" s="182"/>
      <c r="G1246" s="182"/>
      <c r="H1246" s="182"/>
      <c r="I1246" s="18" t="s">
        <v>351</v>
      </c>
      <c r="J1246" s="8"/>
      <c r="K1246" s="8"/>
      <c r="L1246" s="8"/>
    </row>
    <row r="1247" spans="1:12" ht="13.5" hidden="1" thickBot="1">
      <c r="A1247" s="172" t="s">
        <v>356</v>
      </c>
      <c r="B1247" s="10" t="s">
        <v>360</v>
      </c>
      <c r="C1247" s="12"/>
      <c r="D1247" s="12"/>
      <c r="E1247" s="12"/>
      <c r="F1247" s="173"/>
      <c r="G1247" s="173"/>
      <c r="H1247" s="173"/>
      <c r="I1247" s="17" t="s">
        <v>627</v>
      </c>
      <c r="J1247" s="8"/>
      <c r="K1247" s="8"/>
      <c r="L1247" s="8"/>
    </row>
    <row r="1248" spans="1:12" ht="13.5" hidden="1" thickBot="1">
      <c r="A1248" s="172" t="s">
        <v>356</v>
      </c>
      <c r="B1248" s="168" t="s">
        <v>628</v>
      </c>
      <c r="C1248" s="173"/>
      <c r="D1248" s="173"/>
      <c r="E1248" s="173"/>
      <c r="F1248" s="173"/>
      <c r="G1248" s="173"/>
      <c r="H1248" s="173"/>
      <c r="I1248" s="241">
        <v>0</v>
      </c>
      <c r="J1248" s="8"/>
      <c r="K1248" s="8"/>
      <c r="L1248" s="8"/>
    </row>
    <row r="1249" spans="1:12" ht="13.5" hidden="1" thickBot="1">
      <c r="A1249" s="172" t="s">
        <v>356</v>
      </c>
      <c r="B1249" s="61"/>
      <c r="C1249" s="61"/>
      <c r="D1249" s="61"/>
      <c r="E1249" s="61"/>
      <c r="F1249" s="61"/>
      <c r="G1249" s="8"/>
      <c r="H1249" s="8"/>
      <c r="I1249" s="8"/>
      <c r="J1249" s="8"/>
      <c r="K1249" s="8"/>
      <c r="L1249" s="8"/>
    </row>
    <row r="1250" spans="1:12" ht="13.5" hidden="1" thickBot="1">
      <c r="A1250" s="172" t="s">
        <v>356</v>
      </c>
      <c r="B1250" s="183"/>
      <c r="C1250" s="182"/>
      <c r="D1250" s="182"/>
      <c r="E1250" s="182"/>
      <c r="F1250" s="182"/>
      <c r="G1250" s="182"/>
      <c r="H1250" s="182"/>
      <c r="I1250" s="178"/>
      <c r="J1250" s="178"/>
      <c r="K1250" s="8"/>
      <c r="L1250" s="8"/>
    </row>
    <row r="1251" spans="1:12" ht="13.5" hidden="1" thickBot="1">
      <c r="A1251" s="172" t="s">
        <v>356</v>
      </c>
      <c r="B1251" s="5" t="s">
        <v>977</v>
      </c>
      <c r="C1251" s="4"/>
      <c r="D1251" s="4"/>
      <c r="E1251" s="4"/>
      <c r="F1251" s="4"/>
      <c r="G1251" s="4"/>
      <c r="H1251" s="4"/>
      <c r="I1251" s="13"/>
      <c r="J1251" s="13" t="s">
        <v>157</v>
      </c>
      <c r="K1251" s="8"/>
      <c r="L1251" s="8"/>
    </row>
    <row r="1252" spans="1:12" ht="13.5" hidden="1" thickBot="1">
      <c r="A1252" s="172" t="s">
        <v>356</v>
      </c>
      <c r="B1252" s="5" t="s">
        <v>416</v>
      </c>
      <c r="C1252" s="4"/>
      <c r="D1252" s="4"/>
      <c r="E1252" s="4"/>
      <c r="F1252" s="4"/>
      <c r="G1252" s="4"/>
      <c r="H1252" s="4"/>
      <c r="I1252" s="13"/>
      <c r="J1252" s="231"/>
      <c r="K1252" s="8"/>
      <c r="L1252" s="8"/>
    </row>
    <row r="1253" spans="1:12" ht="13.5" hidden="1" thickBot="1">
      <c r="A1253" s="172" t="s">
        <v>356</v>
      </c>
      <c r="B1253" s="183" t="s">
        <v>361</v>
      </c>
      <c r="C1253" s="182"/>
      <c r="D1253" s="182"/>
      <c r="E1253" s="182"/>
      <c r="F1253" s="182"/>
      <c r="G1253" s="182"/>
      <c r="H1253" s="182"/>
      <c r="I1253" s="178"/>
      <c r="J1253" s="179">
        <v>0</v>
      </c>
      <c r="K1253" s="8"/>
      <c r="L1253" s="8"/>
    </row>
    <row r="1254" spans="1:12" ht="13.5" hidden="1" thickBot="1">
      <c r="A1254" s="172" t="s">
        <v>356</v>
      </c>
      <c r="B1254" s="170" t="s">
        <v>111</v>
      </c>
      <c r="C1254" s="61"/>
      <c r="D1254" s="61"/>
      <c r="E1254" s="61"/>
      <c r="F1254" s="61"/>
      <c r="G1254" s="61"/>
      <c r="H1254" s="61"/>
      <c r="I1254" s="179"/>
      <c r="J1254" s="179">
        <v>0</v>
      </c>
      <c r="K1254" s="8"/>
      <c r="L1254" s="8"/>
    </row>
    <row r="1255" spans="1:12" ht="13.5" hidden="1" thickBot="1">
      <c r="A1255" s="172" t="s">
        <v>356</v>
      </c>
      <c r="B1255" s="170" t="s">
        <v>362</v>
      </c>
      <c r="C1255" s="61"/>
      <c r="D1255" s="61"/>
      <c r="E1255" s="61"/>
      <c r="F1255" s="61"/>
      <c r="G1255" s="61"/>
      <c r="H1255" s="61"/>
      <c r="I1255" s="179"/>
      <c r="J1255" s="179">
        <v>0</v>
      </c>
      <c r="K1255" s="8"/>
      <c r="L1255" s="8"/>
    </row>
    <row r="1256" spans="1:12" ht="13.5" hidden="1" thickBot="1">
      <c r="A1256" s="172" t="s">
        <v>356</v>
      </c>
      <c r="B1256" s="170" t="s">
        <v>363</v>
      </c>
      <c r="C1256" s="61"/>
      <c r="D1256" s="61"/>
      <c r="E1256" s="61"/>
      <c r="F1256" s="61"/>
      <c r="G1256" s="61"/>
      <c r="H1256" s="61"/>
      <c r="I1256" s="179"/>
      <c r="J1256" s="228" t="s">
        <v>604</v>
      </c>
      <c r="K1256" s="8"/>
      <c r="L1256" s="8"/>
    </row>
    <row r="1257" spans="1:12" ht="13.5" hidden="1" thickBot="1">
      <c r="A1257" s="172" t="s">
        <v>356</v>
      </c>
      <c r="B1257" s="175" t="s">
        <v>417</v>
      </c>
      <c r="C1257" s="184"/>
      <c r="D1257" s="184"/>
      <c r="E1257" s="184"/>
      <c r="F1257" s="184"/>
      <c r="G1257" s="184"/>
      <c r="H1257" s="61"/>
      <c r="I1257" s="179"/>
      <c r="J1257" s="179">
        <v>0</v>
      </c>
      <c r="K1257" s="8"/>
      <c r="L1257" s="8"/>
    </row>
    <row r="1258" spans="1:12" ht="13.5" hidden="1" thickBot="1">
      <c r="A1258" s="172" t="s">
        <v>356</v>
      </c>
      <c r="B1258" s="175" t="s">
        <v>418</v>
      </c>
      <c r="C1258" s="184"/>
      <c r="D1258" s="184"/>
      <c r="E1258" s="184"/>
      <c r="F1258" s="184"/>
      <c r="G1258" s="184"/>
      <c r="H1258" s="61"/>
      <c r="I1258" s="179"/>
      <c r="J1258" s="179">
        <v>0</v>
      </c>
      <c r="K1258" s="8"/>
      <c r="L1258" s="8"/>
    </row>
    <row r="1259" spans="1:12" ht="13.5" hidden="1" thickBot="1">
      <c r="A1259" s="172" t="s">
        <v>356</v>
      </c>
      <c r="B1259" s="175" t="s">
        <v>419</v>
      </c>
      <c r="C1259" s="184"/>
      <c r="D1259" s="184"/>
      <c r="E1259" s="184"/>
      <c r="F1259" s="184"/>
      <c r="G1259" s="184"/>
      <c r="H1259" s="61"/>
      <c r="I1259" s="179"/>
      <c r="J1259" s="179">
        <v>0</v>
      </c>
      <c r="K1259" s="8"/>
      <c r="L1259" s="8"/>
    </row>
    <row r="1260" spans="1:12" ht="13.5" hidden="1" thickBot="1">
      <c r="A1260" s="172" t="s">
        <v>356</v>
      </c>
      <c r="B1260" s="175" t="s">
        <v>420</v>
      </c>
      <c r="C1260" s="184"/>
      <c r="D1260" s="184"/>
      <c r="E1260" s="184"/>
      <c r="F1260" s="184"/>
      <c r="G1260" s="184"/>
      <c r="H1260" s="61"/>
      <c r="I1260" s="179"/>
      <c r="J1260" s="179">
        <v>0</v>
      </c>
      <c r="K1260" s="8"/>
      <c r="L1260" s="8"/>
    </row>
    <row r="1261" spans="1:12" ht="13.5" hidden="1" thickBot="1">
      <c r="A1261" s="172" t="s">
        <v>356</v>
      </c>
      <c r="B1261" s="170" t="s">
        <v>112</v>
      </c>
      <c r="C1261" s="61"/>
      <c r="D1261" s="61"/>
      <c r="E1261" s="61"/>
      <c r="F1261" s="61"/>
      <c r="G1261" s="61"/>
      <c r="H1261" s="61"/>
      <c r="I1261" s="179"/>
      <c r="J1261" s="179">
        <v>0</v>
      </c>
      <c r="K1261" s="8"/>
      <c r="L1261" s="8"/>
    </row>
    <row r="1262" spans="1:12" ht="13.5" hidden="1" thickBot="1">
      <c r="A1262" s="172" t="s">
        <v>356</v>
      </c>
      <c r="B1262" s="168" t="s">
        <v>364</v>
      </c>
      <c r="C1262" s="173"/>
      <c r="D1262" s="173"/>
      <c r="E1262" s="173"/>
      <c r="F1262" s="173"/>
      <c r="G1262" s="173"/>
      <c r="H1262" s="173"/>
      <c r="I1262" s="180"/>
      <c r="J1262" s="176">
        <v>0</v>
      </c>
      <c r="K1262" s="8"/>
      <c r="L1262" s="8"/>
    </row>
    <row r="1263" spans="1:12" ht="13.5" hidden="1" thickBot="1">
      <c r="A1263" s="172" t="s">
        <v>356</v>
      </c>
      <c r="B1263" s="289" t="s">
        <v>761</v>
      </c>
      <c r="C1263" s="61"/>
      <c r="D1263" s="61"/>
      <c r="E1263" s="61"/>
      <c r="F1263" s="61"/>
      <c r="G1263" s="8"/>
      <c r="H1263" s="8"/>
      <c r="I1263" s="8"/>
      <c r="J1263" s="8"/>
      <c r="K1263" s="8"/>
      <c r="L1263" s="8"/>
    </row>
    <row r="1264" spans="1:12" ht="13.5" hidden="1" thickBot="1">
      <c r="A1264" s="172" t="s">
        <v>356</v>
      </c>
      <c r="B1264" s="8"/>
      <c r="C1264" s="61"/>
      <c r="D1264" s="61"/>
      <c r="E1264" s="61"/>
      <c r="F1264" s="61"/>
      <c r="G1264" s="8"/>
      <c r="H1264" s="8"/>
      <c r="I1264" s="8"/>
      <c r="J1264" s="8"/>
      <c r="K1264" s="8"/>
      <c r="L1264" s="8"/>
    </row>
    <row r="1265" spans="1:12" ht="13.5" hidden="1" thickBot="1">
      <c r="A1265" s="172" t="s">
        <v>356</v>
      </c>
      <c r="B1265" s="629" t="s">
        <v>1488</v>
      </c>
      <c r="C1265" s="423"/>
      <c r="D1265" s="423"/>
      <c r="E1265" s="423"/>
      <c r="F1265" s="423"/>
      <c r="L1265" s="8"/>
    </row>
    <row r="1266" spans="1:12" ht="13.5" hidden="1" thickBot="1">
      <c r="A1266" s="172" t="s">
        <v>356</v>
      </c>
      <c r="B1266" s="1304" t="s">
        <v>951</v>
      </c>
      <c r="C1266" s="1305"/>
      <c r="D1266" s="1305"/>
      <c r="E1266" s="1305"/>
      <c r="F1266" s="1305"/>
      <c r="G1266" s="1305"/>
      <c r="H1266" s="1305"/>
      <c r="I1266" s="1306"/>
      <c r="J1266" s="61"/>
      <c r="K1266" s="61"/>
      <c r="L1266" s="8"/>
    </row>
    <row r="1267" spans="1:12" ht="13.5" hidden="1" thickBot="1">
      <c r="A1267" s="172" t="s">
        <v>356</v>
      </c>
      <c r="B1267" s="1307" t="s">
        <v>421</v>
      </c>
      <c r="C1267" s="1308"/>
      <c r="D1267" s="1308"/>
      <c r="E1267" s="1308"/>
      <c r="F1267" s="1308"/>
      <c r="G1267" s="1308"/>
      <c r="H1267" s="1308"/>
      <c r="I1267" s="1309" t="s">
        <v>351</v>
      </c>
      <c r="J1267" s="61"/>
      <c r="K1267" s="61"/>
      <c r="L1267" s="8"/>
    </row>
    <row r="1268" spans="1:12" ht="13.5" hidden="1" thickBot="1">
      <c r="A1268" s="172" t="s">
        <v>356</v>
      </c>
      <c r="B1268" s="1310" t="s">
        <v>175</v>
      </c>
      <c r="C1268" s="1311"/>
      <c r="D1268" s="1311"/>
      <c r="E1268" s="1311"/>
      <c r="F1268" s="1311"/>
      <c r="G1268" s="1311"/>
      <c r="H1268" s="1312"/>
      <c r="I1268" s="1313">
        <f>SUM(I1269:I1272)</f>
        <v>0</v>
      </c>
      <c r="J1268" s="61"/>
      <c r="K1268" s="61"/>
      <c r="L1268" s="8"/>
    </row>
    <row r="1269" spans="1:12" ht="13.5" hidden="1" thickBot="1">
      <c r="A1269" s="172" t="s">
        <v>356</v>
      </c>
      <c r="B1269" s="1314" t="s">
        <v>411</v>
      </c>
      <c r="C1269" s="1315"/>
      <c r="D1269" s="1315"/>
      <c r="E1269" s="1315"/>
      <c r="F1269" s="1315"/>
      <c r="G1269" s="1315"/>
      <c r="H1269" s="1312"/>
      <c r="I1269" s="1316">
        <v>0</v>
      </c>
      <c r="J1269" s="61"/>
      <c r="K1269" s="61"/>
      <c r="L1269" s="8"/>
    </row>
    <row r="1270" spans="1:12" ht="13.5" hidden="1" thickBot="1">
      <c r="A1270" s="172" t="s">
        <v>356</v>
      </c>
      <c r="B1270" s="1314" t="s">
        <v>953</v>
      </c>
      <c r="C1270" s="1315"/>
      <c r="D1270" s="1315"/>
      <c r="E1270" s="1315"/>
      <c r="F1270" s="1315"/>
      <c r="G1270" s="1315"/>
      <c r="H1270" s="1312"/>
      <c r="I1270" s="1316">
        <v>0</v>
      </c>
      <c r="J1270" s="61"/>
      <c r="K1270" s="61"/>
      <c r="L1270" s="8"/>
    </row>
    <row r="1271" spans="1:12" ht="13.5" hidden="1" thickBot="1">
      <c r="A1271" s="172" t="s">
        <v>356</v>
      </c>
      <c r="B1271" s="1314" t="s">
        <v>954</v>
      </c>
      <c r="C1271" s="1315"/>
      <c r="D1271" s="1315"/>
      <c r="E1271" s="1315"/>
      <c r="F1271" s="1315"/>
      <c r="G1271" s="1315"/>
      <c r="H1271" s="1312"/>
      <c r="I1271" s="1316">
        <v>0</v>
      </c>
      <c r="J1271" s="61"/>
      <c r="K1271" s="61"/>
      <c r="L1271" s="8"/>
    </row>
    <row r="1272" spans="1:12" ht="13.5" hidden="1" thickBot="1">
      <c r="A1272" s="172" t="s">
        <v>356</v>
      </c>
      <c r="B1272" s="1314" t="s">
        <v>955</v>
      </c>
      <c r="C1272" s="1315"/>
      <c r="D1272" s="1315"/>
      <c r="E1272" s="1315"/>
      <c r="F1272" s="1315"/>
      <c r="G1272" s="1315"/>
      <c r="H1272" s="1312"/>
      <c r="I1272" s="1316">
        <v>0</v>
      </c>
      <c r="J1272" s="61"/>
      <c r="K1272" s="61"/>
      <c r="L1272" s="8"/>
    </row>
    <row r="1273" spans="1:12" ht="13.5" hidden="1" thickBot="1">
      <c r="A1273" s="172" t="s">
        <v>356</v>
      </c>
      <c r="B1273" s="1317" t="s">
        <v>179</v>
      </c>
      <c r="C1273" s="1318"/>
      <c r="D1273" s="1318"/>
      <c r="E1273" s="1318"/>
      <c r="F1273" s="1318"/>
      <c r="G1273" s="1318"/>
      <c r="H1273" s="1319"/>
      <c r="I1273" s="1320">
        <v>0</v>
      </c>
      <c r="J1273" s="61"/>
      <c r="K1273" s="61"/>
    </row>
    <row r="1274" spans="1:12" ht="13.5" hidden="1" thickBot="1">
      <c r="A1274" s="172" t="s">
        <v>356</v>
      </c>
      <c r="B1274" s="1317" t="s">
        <v>176</v>
      </c>
      <c r="C1274" s="1318"/>
      <c r="D1274" s="1318"/>
      <c r="E1274" s="1318"/>
      <c r="F1274" s="1318"/>
      <c r="G1274" s="1318"/>
      <c r="H1274" s="1319"/>
      <c r="I1274" s="1320">
        <v>0</v>
      </c>
      <c r="J1274" s="61"/>
      <c r="K1274" s="61"/>
      <c r="L1274" s="61"/>
    </row>
    <row r="1275" spans="1:12" ht="13.5" hidden="1" thickBot="1">
      <c r="A1275" s="172" t="s">
        <v>356</v>
      </c>
      <c r="B1275" s="1317" t="s">
        <v>177</v>
      </c>
      <c r="C1275" s="1318"/>
      <c r="D1275" s="1318"/>
      <c r="E1275" s="1318"/>
      <c r="F1275" s="1318"/>
      <c r="G1275" s="1318"/>
      <c r="H1275" s="1319"/>
      <c r="I1275" s="1320">
        <v>0</v>
      </c>
      <c r="J1275" s="61"/>
      <c r="K1275" s="61"/>
      <c r="L1275" s="61"/>
    </row>
    <row r="1276" spans="1:12" ht="13.5" hidden="1" thickBot="1">
      <c r="A1276" s="172" t="s">
        <v>356</v>
      </c>
      <c r="B1276" s="1317" t="s">
        <v>178</v>
      </c>
      <c r="C1276" s="1318"/>
      <c r="D1276" s="1318"/>
      <c r="E1276" s="1318"/>
      <c r="F1276" s="1318"/>
      <c r="G1276" s="1318"/>
      <c r="H1276" s="1319"/>
      <c r="I1276" s="1320">
        <v>0</v>
      </c>
      <c r="J1276" s="61"/>
      <c r="K1276" s="61"/>
      <c r="L1276" s="61"/>
    </row>
    <row r="1277" spans="1:12" ht="13.5" hidden="1" thickBot="1">
      <c r="A1277" s="172" t="s">
        <v>356</v>
      </c>
      <c r="C1277" s="460"/>
      <c r="D1277" s="460"/>
      <c r="E1277" s="460"/>
      <c r="F1277" s="460"/>
      <c r="G1277" s="440"/>
      <c r="L1277" s="61"/>
    </row>
    <row r="1278" spans="1:12" ht="39" hidden="1" thickBot="1">
      <c r="A1278" s="172" t="s">
        <v>356</v>
      </c>
      <c r="B1278" s="1485" t="s">
        <v>1350</v>
      </c>
      <c r="C1278" s="1486"/>
      <c r="D1278" s="1486"/>
      <c r="E1278" s="1486"/>
      <c r="F1278" s="554"/>
      <c r="G1278" s="554"/>
      <c r="H1278" s="554"/>
      <c r="I1278" s="554"/>
      <c r="J1278" s="619"/>
      <c r="K1278" s="630" t="str">
        <f>"Antall klienter pr 31.12."</f>
        <v>Antall klienter pr 31.12.</v>
      </c>
      <c r="L1278" s="61"/>
    </row>
    <row r="1279" spans="1:12" ht="13.5" hidden="1" thickBot="1">
      <c r="A1279" s="172" t="s">
        <v>356</v>
      </c>
      <c r="B1279" s="524" t="s">
        <v>174</v>
      </c>
      <c r="C1279" s="468"/>
      <c r="D1279" s="468"/>
      <c r="E1279" s="468"/>
      <c r="F1279" s="468"/>
      <c r="G1279" s="468"/>
      <c r="H1279" s="468"/>
      <c r="I1279" s="468"/>
      <c r="J1279" s="468"/>
      <c r="K1279" s="926">
        <f>SUM(K1280:K1281)</f>
        <v>0</v>
      </c>
      <c r="L1279" s="61"/>
    </row>
    <row r="1280" spans="1:12" ht="13.5" hidden="1" thickBot="1">
      <c r="A1280" s="172" t="s">
        <v>356</v>
      </c>
      <c r="B1280" s="442" t="s">
        <v>232</v>
      </c>
      <c r="C1280" s="423"/>
      <c r="D1280" s="423"/>
      <c r="E1280" s="423"/>
      <c r="F1280" s="423"/>
      <c r="G1280" s="423"/>
      <c r="H1280" s="423"/>
      <c r="I1280" s="423"/>
      <c r="J1280" s="423"/>
      <c r="K1280" s="610">
        <v>0</v>
      </c>
      <c r="L1280" s="61"/>
    </row>
    <row r="1281" spans="1:12" ht="13.5" hidden="1" thickBot="1">
      <c r="A1281" s="172" t="s">
        <v>356</v>
      </c>
      <c r="B1281" s="442" t="s">
        <v>233</v>
      </c>
      <c r="C1281" s="423"/>
      <c r="D1281" s="423"/>
      <c r="E1281" s="423"/>
      <c r="F1281" s="423"/>
      <c r="G1281" s="423"/>
      <c r="H1281" s="423"/>
      <c r="I1281" s="423"/>
      <c r="J1281" s="423"/>
      <c r="K1281" s="927">
        <f>SUM(K1282:K1286)</f>
        <v>0</v>
      </c>
      <c r="L1281" s="61"/>
    </row>
    <row r="1282" spans="1:12" s="1105" customFormat="1" ht="13.5" hidden="1" thickBot="1">
      <c r="A1282" s="172" t="s">
        <v>356</v>
      </c>
      <c r="B1282" s="442" t="s">
        <v>234</v>
      </c>
      <c r="C1282" s="423"/>
      <c r="D1282" s="423"/>
      <c r="E1282" s="423"/>
      <c r="F1282" s="423"/>
      <c r="G1282" s="423"/>
      <c r="H1282" s="423"/>
      <c r="I1282" s="423"/>
      <c r="J1282" s="423"/>
      <c r="K1282" s="504">
        <v>0</v>
      </c>
      <c r="L1282" s="61"/>
    </row>
    <row r="1283" spans="1:12" ht="13.5" hidden="1" thickBot="1">
      <c r="A1283" s="172" t="s">
        <v>356</v>
      </c>
      <c r="B1283" s="442" t="s">
        <v>377</v>
      </c>
      <c r="C1283" s="423"/>
      <c r="D1283" s="423"/>
      <c r="E1283" s="423"/>
      <c r="F1283" s="423"/>
      <c r="G1283" s="423"/>
      <c r="H1283" s="423"/>
      <c r="I1283" s="423"/>
      <c r="J1283" s="423"/>
      <c r="K1283" s="504">
        <v>0</v>
      </c>
      <c r="L1283" s="61"/>
    </row>
    <row r="1284" spans="1:12" ht="13.5" hidden="1" thickBot="1">
      <c r="A1284" s="172" t="s">
        <v>356</v>
      </c>
      <c r="B1284" s="442" t="s">
        <v>378</v>
      </c>
      <c r="C1284" s="423"/>
      <c r="D1284" s="423"/>
      <c r="E1284" s="423"/>
      <c r="F1284" s="423"/>
      <c r="G1284" s="423"/>
      <c r="H1284" s="423"/>
      <c r="I1284" s="423"/>
      <c r="J1284" s="423"/>
      <c r="K1284" s="504">
        <v>0</v>
      </c>
      <c r="L1284" s="61"/>
    </row>
    <row r="1285" spans="1:12" ht="13.5" hidden="1" thickBot="1">
      <c r="A1285" s="172" t="s">
        <v>356</v>
      </c>
      <c r="B1285" s="442" t="s">
        <v>584</v>
      </c>
      <c r="C1285" s="423"/>
      <c r="D1285" s="423"/>
      <c r="E1285" s="423"/>
      <c r="F1285" s="423"/>
      <c r="G1285" s="423"/>
      <c r="H1285" s="423"/>
      <c r="I1285" s="423"/>
      <c r="J1285" s="423"/>
      <c r="K1285" s="504">
        <v>0</v>
      </c>
    </row>
    <row r="1286" spans="1:12" ht="13.5" hidden="1" thickBot="1">
      <c r="A1286" s="172" t="s">
        <v>356</v>
      </c>
      <c r="B1286" s="442" t="s">
        <v>585</v>
      </c>
      <c r="C1286" s="423"/>
      <c r="D1286" s="423"/>
      <c r="E1286" s="423"/>
      <c r="F1286" s="423"/>
      <c r="G1286" s="423"/>
      <c r="H1286" s="423"/>
      <c r="I1286" s="423"/>
      <c r="J1286" s="423"/>
      <c r="K1286" s="552">
        <v>0</v>
      </c>
      <c r="L1286" s="440"/>
    </row>
    <row r="1287" spans="1:12" ht="13.5" hidden="1" thickBot="1">
      <c r="A1287" s="172" t="s">
        <v>356</v>
      </c>
      <c r="B1287" s="608" t="s">
        <v>335</v>
      </c>
      <c r="C1287" s="468"/>
      <c r="D1287" s="468"/>
      <c r="E1287" s="468"/>
      <c r="F1287" s="468"/>
      <c r="G1287" s="468"/>
      <c r="H1287" s="468"/>
      <c r="I1287" s="468"/>
      <c r="J1287" s="468"/>
      <c r="K1287" s="609">
        <v>0</v>
      </c>
      <c r="L1287" s="460"/>
    </row>
    <row r="1288" spans="1:12" ht="13.5" hidden="1" thickBot="1">
      <c r="A1288" s="960" t="s">
        <v>356</v>
      </c>
      <c r="B1288" s="442" t="s">
        <v>306</v>
      </c>
      <c r="C1288" s="423"/>
      <c r="D1288" s="423"/>
      <c r="E1288" s="423"/>
      <c r="F1288" s="423"/>
      <c r="G1288" s="423"/>
      <c r="H1288" s="423"/>
      <c r="I1288" s="423"/>
      <c r="J1288" s="423"/>
      <c r="K1288" s="504">
        <v>0</v>
      </c>
      <c r="L1288" s="460"/>
    </row>
    <row r="1289" spans="1:12" ht="13.5" hidden="1" thickBot="1">
      <c r="A1289" s="172" t="s">
        <v>356</v>
      </c>
      <c r="B1289" s="524" t="s">
        <v>307</v>
      </c>
      <c r="C1289" s="468"/>
      <c r="D1289" s="468"/>
      <c r="E1289" s="468"/>
      <c r="F1289" s="468"/>
      <c r="G1289" s="468"/>
      <c r="H1289" s="468"/>
      <c r="I1289" s="468"/>
      <c r="J1289" s="555"/>
      <c r="K1289" s="555">
        <v>0</v>
      </c>
      <c r="L1289" s="460"/>
    </row>
    <row r="1290" spans="1:12" ht="13.5" hidden="1" thickBot="1">
      <c r="A1290" s="172" t="s">
        <v>356</v>
      </c>
      <c r="B1290" s="442" t="s">
        <v>1165</v>
      </c>
      <c r="C1290" s="423"/>
      <c r="D1290" s="423"/>
      <c r="E1290" s="423"/>
      <c r="F1290" s="423"/>
      <c r="G1290" s="423"/>
      <c r="H1290" s="423"/>
      <c r="I1290" s="423"/>
      <c r="J1290" s="558"/>
      <c r="K1290" s="558">
        <v>0</v>
      </c>
      <c r="L1290" s="460"/>
    </row>
    <row r="1291" spans="1:12" s="1105" customFormat="1" ht="13.5" hidden="1" thickBot="1">
      <c r="A1291" s="172" t="s">
        <v>356</v>
      </c>
      <c r="B1291" s="550" t="s">
        <v>309</v>
      </c>
      <c r="C1291" s="446"/>
      <c r="D1291" s="446"/>
      <c r="E1291" s="446"/>
      <c r="F1291" s="446"/>
      <c r="G1291" s="446"/>
      <c r="H1291" s="446"/>
      <c r="I1291" s="446"/>
      <c r="J1291" s="561"/>
      <c r="K1291" s="561">
        <v>0</v>
      </c>
      <c r="L1291" s="460"/>
    </row>
    <row r="1292" spans="1:12" s="1105" customFormat="1" ht="45" hidden="1" customHeight="1">
      <c r="A1292" s="172" t="s">
        <v>356</v>
      </c>
      <c r="B1292" s="1512" t="s">
        <v>310</v>
      </c>
      <c r="C1292" s="1512"/>
      <c r="D1292" s="1512"/>
      <c r="E1292" s="1512"/>
      <c r="F1292" s="1512"/>
      <c r="G1292" s="1512"/>
      <c r="H1292" s="1512"/>
      <c r="I1292" s="1512"/>
      <c r="J1292" s="1512"/>
      <c r="K1292" s="1512"/>
      <c r="L1292" s="460"/>
    </row>
    <row r="1293" spans="1:12" s="1105" customFormat="1" ht="13.5" hidden="1" thickBot="1">
      <c r="A1293" s="172" t="s">
        <v>356</v>
      </c>
      <c r="B1293" s="523" t="s">
        <v>703</v>
      </c>
      <c r="C1293" s="408"/>
      <c r="D1293" s="408"/>
      <c r="E1293" s="408"/>
      <c r="F1293" s="408"/>
      <c r="G1293" s="408"/>
      <c r="H1293" s="423"/>
      <c r="I1293" s="408"/>
      <c r="J1293" s="423"/>
      <c r="K1293" s="408"/>
      <c r="L1293" s="460"/>
    </row>
    <row r="1294" spans="1:12" ht="13.5" hidden="1" thickBot="1">
      <c r="A1294" s="172" t="s">
        <v>356</v>
      </c>
      <c r="C1294" s="423"/>
      <c r="H1294" s="440"/>
    </row>
    <row r="1295" spans="1:12">
      <c r="A1295" s="172" t="s">
        <v>1337</v>
      </c>
      <c r="B1295" s="875"/>
      <c r="C1295" s="876"/>
      <c r="D1295" s="876"/>
      <c r="E1295" s="876"/>
      <c r="F1295" s="877"/>
      <c r="G1295" s="507" t="s">
        <v>344</v>
      </c>
      <c r="H1295" s="859" t="s">
        <v>344</v>
      </c>
      <c r="I1295" s="507" t="s">
        <v>632</v>
      </c>
      <c r="K1295" s="440"/>
    </row>
    <row r="1296" spans="1:12">
      <c r="B1296" s="469"/>
      <c r="C1296" s="1235"/>
      <c r="D1296" s="1235"/>
      <c r="E1296" s="1235"/>
      <c r="F1296" s="878"/>
      <c r="G1296" s="509" t="s">
        <v>9</v>
      </c>
      <c r="H1296" s="860" t="s">
        <v>9</v>
      </c>
      <c r="I1296" s="509" t="s">
        <v>9</v>
      </c>
      <c r="K1296" s="440"/>
    </row>
    <row r="1297" spans="1:11">
      <c r="A1297" s="172" t="s">
        <v>1337</v>
      </c>
      <c r="B1297" s="1236" t="s">
        <v>652</v>
      </c>
      <c r="C1297" s="1235"/>
      <c r="D1297" s="1235"/>
      <c r="E1297" s="1235"/>
      <c r="F1297" s="878"/>
      <c r="G1297" s="509" t="s">
        <v>650</v>
      </c>
      <c r="H1297" s="860" t="s">
        <v>650</v>
      </c>
      <c r="I1297" s="509" t="s">
        <v>647</v>
      </c>
      <c r="K1297" s="440"/>
    </row>
    <row r="1298" spans="1:11">
      <c r="A1298" s="960" t="s">
        <v>1337</v>
      </c>
      <c r="B1298" s="537" t="s">
        <v>654</v>
      </c>
      <c r="C1298" s="1235"/>
      <c r="D1298" s="1235"/>
      <c r="E1298" s="1235"/>
      <c r="F1298" s="878"/>
      <c r="G1298" s="509" t="s">
        <v>648</v>
      </c>
      <c r="H1298" s="860" t="s">
        <v>648</v>
      </c>
      <c r="I1298" s="509" t="s">
        <v>650</v>
      </c>
      <c r="K1298" s="440"/>
    </row>
    <row r="1299" spans="1:11">
      <c r="A1299" s="960" t="s">
        <v>1337</v>
      </c>
      <c r="B1299" s="1237"/>
      <c r="C1299" s="1235"/>
      <c r="D1299" s="1235"/>
      <c r="E1299" s="1235"/>
      <c r="F1299" s="878"/>
      <c r="G1299" s="509" t="s">
        <v>1525</v>
      </c>
      <c r="H1299" s="860" t="s">
        <v>357</v>
      </c>
      <c r="I1299" s="509" t="s">
        <v>357</v>
      </c>
      <c r="K1299" s="440"/>
    </row>
    <row r="1300" spans="1:11" ht="13.5" thickBot="1">
      <c r="A1300" s="960" t="s">
        <v>1337</v>
      </c>
      <c r="B1300" s="1238"/>
      <c r="C1300" s="879"/>
      <c r="D1300" s="879"/>
      <c r="E1300" s="879"/>
      <c r="F1300" s="880"/>
      <c r="G1300" s="881" t="s">
        <v>347</v>
      </c>
      <c r="H1300" s="882" t="s">
        <v>252</v>
      </c>
      <c r="I1300" s="881" t="s">
        <v>331</v>
      </c>
      <c r="K1300" s="440"/>
    </row>
    <row r="1301" spans="1:11">
      <c r="A1301" s="960" t="s">
        <v>1337</v>
      </c>
      <c r="B1301" s="442" t="s">
        <v>649</v>
      </c>
      <c r="G1301" s="1017">
        <v>0</v>
      </c>
      <c r="H1301" s="1030">
        <v>0</v>
      </c>
      <c r="I1301" s="883">
        <v>0</v>
      </c>
      <c r="K1301" s="440"/>
    </row>
    <row r="1302" spans="1:11">
      <c r="A1302" s="960" t="s">
        <v>1337</v>
      </c>
      <c r="B1302" s="442" t="s">
        <v>605</v>
      </c>
      <c r="G1302" s="884" t="s">
        <v>10</v>
      </c>
      <c r="H1302" s="885" t="s">
        <v>10</v>
      </c>
      <c r="I1302" s="886" t="s">
        <v>10</v>
      </c>
      <c r="K1302" s="440" t="s">
        <v>152</v>
      </c>
    </row>
    <row r="1303" spans="1:11">
      <c r="A1303" s="960" t="s">
        <v>1337</v>
      </c>
      <c r="B1303" s="442" t="s">
        <v>115</v>
      </c>
      <c r="G1303" s="1017">
        <v>0</v>
      </c>
      <c r="H1303" s="1017">
        <v>0</v>
      </c>
      <c r="I1303" s="1017">
        <v>0</v>
      </c>
      <c r="K1303" s="440"/>
    </row>
    <row r="1304" spans="1:11">
      <c r="A1304" s="960" t="s">
        <v>1337</v>
      </c>
      <c r="B1304" s="442" t="s">
        <v>960</v>
      </c>
      <c r="G1304" s="1017">
        <v>0</v>
      </c>
      <c r="H1304" s="1017">
        <v>0</v>
      </c>
      <c r="I1304" s="1017">
        <v>0</v>
      </c>
      <c r="K1304" s="440"/>
    </row>
    <row r="1305" spans="1:11">
      <c r="A1305" s="960" t="s">
        <v>1337</v>
      </c>
      <c r="B1305" s="442" t="s">
        <v>606</v>
      </c>
      <c r="G1305" s="1017">
        <v>0</v>
      </c>
      <c r="H1305" s="1017">
        <v>0</v>
      </c>
      <c r="I1305" s="1017">
        <v>0</v>
      </c>
      <c r="K1305" s="440"/>
    </row>
    <row r="1306" spans="1:11" ht="13.5" thickBot="1">
      <c r="A1306" s="960" t="s">
        <v>1337</v>
      </c>
      <c r="B1306" s="442" t="s">
        <v>961</v>
      </c>
      <c r="G1306" s="1017">
        <v>0</v>
      </c>
      <c r="H1306" s="1017">
        <v>0</v>
      </c>
      <c r="I1306" s="1017">
        <v>0</v>
      </c>
      <c r="K1306" s="440"/>
    </row>
    <row r="1307" spans="1:11" ht="13.5" thickBot="1">
      <c r="A1307" s="960" t="s">
        <v>1337</v>
      </c>
      <c r="B1307" s="625" t="s">
        <v>607</v>
      </c>
      <c r="C1307" s="445"/>
      <c r="D1307" s="445"/>
      <c r="E1307" s="445"/>
      <c r="F1307" s="445"/>
      <c r="G1307" s="968">
        <f>SUM(G1303:G1306)</f>
        <v>0</v>
      </c>
      <c r="H1307" s="969">
        <f>SUM(H1303:H1306)</f>
        <v>0</v>
      </c>
      <c r="I1307" s="970">
        <f>SUM(I1303:I1306)</f>
        <v>0</v>
      </c>
      <c r="K1307" s="440"/>
    </row>
    <row r="1308" spans="1:11">
      <c r="A1308" s="960" t="s">
        <v>1337</v>
      </c>
      <c r="E1308" s="423"/>
      <c r="F1308" s="429" t="s">
        <v>165</v>
      </c>
      <c r="G1308" s="887" t="str">
        <f>IF((G1301-G1307)=0,"","NB! Kontroller tallene. Kontrollsum skal stemme med tallet i første rad")</f>
        <v/>
      </c>
      <c r="H1308" s="887" t="str">
        <f>IF((H1301-H1307)=0,"","NB! Kontroller tallene. Kontrollsum skal stemme med tallet i første rad")</f>
        <v/>
      </c>
      <c r="I1308" s="887" t="str">
        <f>IF((I1301-I1307)=0,"","NB! Kontroller tallene. Kontrollsum skal stemme med tallet i første rad")</f>
        <v/>
      </c>
    </row>
    <row r="1309" spans="1:11">
      <c r="A1309" s="960" t="s">
        <v>1337</v>
      </c>
      <c r="B1309" s="782" t="s">
        <v>1527</v>
      </c>
      <c r="C1309" s="423"/>
      <c r="D1309" s="423"/>
      <c r="E1309" s="423"/>
      <c r="F1309" s="423"/>
      <c r="G1309" s="460"/>
      <c r="H1309" s="460"/>
    </row>
    <row r="1310" spans="1:11">
      <c r="A1310" s="960" t="s">
        <v>1337</v>
      </c>
      <c r="B1310" s="459" t="s">
        <v>1528</v>
      </c>
      <c r="C1310" s="459"/>
    </row>
    <row r="1311" spans="1:11">
      <c r="A1311" s="960" t="s">
        <v>1337</v>
      </c>
      <c r="B1311" s="459" t="s">
        <v>1526</v>
      </c>
    </row>
    <row r="1312" spans="1:11">
      <c r="A1312" s="960" t="s">
        <v>1337</v>
      </c>
      <c r="B1312" s="459" t="s">
        <v>651</v>
      </c>
    </row>
    <row r="1313" spans="1:12" ht="13.5" thickBot="1">
      <c r="A1313" s="960" t="s">
        <v>1337</v>
      </c>
    </row>
    <row r="1314" spans="1:12" ht="64.5" thickBot="1">
      <c r="A1314" s="960" t="s">
        <v>1337</v>
      </c>
      <c r="B1314" s="1456" t="s">
        <v>655</v>
      </c>
      <c r="C1314" s="1457"/>
      <c r="D1314" s="1458"/>
      <c r="E1314" s="1459"/>
      <c r="F1314" s="1460"/>
      <c r="G1314" s="465" t="s">
        <v>1529</v>
      </c>
      <c r="H1314" s="465" t="s">
        <v>653</v>
      </c>
      <c r="J1314" s="408" t="s">
        <v>152</v>
      </c>
      <c r="K1314" s="440"/>
      <c r="L1314" s="440"/>
    </row>
    <row r="1315" spans="1:12" ht="13.5" thickBot="1">
      <c r="A1315" s="960" t="s">
        <v>1337</v>
      </c>
      <c r="B1315" s="625" t="s">
        <v>769</v>
      </c>
      <c r="C1315" s="445"/>
      <c r="D1315" s="445"/>
      <c r="E1315" s="445"/>
      <c r="F1315" s="445"/>
      <c r="G1315" s="888">
        <v>0</v>
      </c>
      <c r="H1315" s="888">
        <v>0</v>
      </c>
      <c r="K1315" s="440"/>
    </row>
    <row r="1316" spans="1:12">
      <c r="A1316" s="960" t="s">
        <v>1337</v>
      </c>
      <c r="B1316" s="451" t="s">
        <v>1374</v>
      </c>
      <c r="K1316" s="440"/>
    </row>
    <row r="1317" spans="1:12">
      <c r="A1317" s="960" t="s">
        <v>1337</v>
      </c>
      <c r="B1317" s="459" t="s">
        <v>1528</v>
      </c>
      <c r="G1317" s="459"/>
      <c r="K1317" s="440"/>
    </row>
    <row r="1318" spans="1:12">
      <c r="A1318" s="960" t="s">
        <v>1337</v>
      </c>
      <c r="B1318" s="459" t="s">
        <v>1531</v>
      </c>
      <c r="K1318" s="440"/>
    </row>
    <row r="1319" spans="1:12">
      <c r="A1319" s="960" t="s">
        <v>1337</v>
      </c>
      <c r="B1319" s="459"/>
      <c r="C1319" s="423"/>
      <c r="D1319" s="423"/>
      <c r="E1319" s="423"/>
      <c r="F1319" s="423"/>
      <c r="G1319" s="889"/>
      <c r="H1319" s="889"/>
      <c r="K1319" s="440"/>
    </row>
    <row r="1320" spans="1:12" ht="64.5" hidden="1" thickBot="1">
      <c r="A1320" s="960" t="s">
        <v>356</v>
      </c>
      <c r="B1320" s="1461" t="s">
        <v>209</v>
      </c>
      <c r="C1320" s="1462"/>
      <c r="D1320" s="16"/>
      <c r="E1320" s="16"/>
      <c r="F1320" s="16"/>
      <c r="G1320" s="16"/>
      <c r="H1320" s="208" t="s">
        <v>212</v>
      </c>
      <c r="I1320" s="208" t="s">
        <v>213</v>
      </c>
      <c r="J1320" s="8"/>
      <c r="K1320" s="8"/>
      <c r="L1320" s="8"/>
    </row>
    <row r="1321" spans="1:12" ht="13.5" hidden="1" thickBot="1">
      <c r="A1321" s="960" t="s">
        <v>356</v>
      </c>
      <c r="B1321" s="171" t="s">
        <v>210</v>
      </c>
      <c r="C1321" s="188"/>
      <c r="D1321" s="188"/>
      <c r="E1321" s="188"/>
      <c r="F1321" s="188"/>
      <c r="G1321" s="188"/>
      <c r="H1321" s="285">
        <v>0</v>
      </c>
      <c r="I1321" s="286">
        <v>0</v>
      </c>
      <c r="J1321" s="8"/>
      <c r="K1321" s="8"/>
      <c r="L1321" s="8"/>
    </row>
    <row r="1322" spans="1:12" s="1105" customFormat="1" hidden="1">
      <c r="A1322" s="960" t="s">
        <v>356</v>
      </c>
      <c r="B1322" s="1162" t="s">
        <v>1236</v>
      </c>
      <c r="C1322" s="1103"/>
      <c r="D1322" s="1103"/>
      <c r="E1322" s="1103"/>
      <c r="F1322" s="1103"/>
      <c r="G1322" s="1103"/>
      <c r="H1322" s="213"/>
      <c r="I1322" s="1185"/>
    </row>
    <row r="1323" spans="1:12" hidden="1">
      <c r="A1323" s="960" t="s">
        <v>356</v>
      </c>
      <c r="B1323" s="19" t="s">
        <v>211</v>
      </c>
      <c r="C1323" s="61"/>
      <c r="D1323" s="61"/>
      <c r="E1323" s="61"/>
      <c r="F1323" s="61"/>
      <c r="G1323" s="213"/>
      <c r="H1323" s="213"/>
      <c r="I1323" s="8"/>
      <c r="J1323" s="8"/>
      <c r="K1323" s="8"/>
      <c r="L1323" s="8"/>
    </row>
    <row r="1324" spans="1:12" hidden="1">
      <c r="A1324" s="960" t="s">
        <v>356</v>
      </c>
      <c r="B1324" s="28" t="s">
        <v>903</v>
      </c>
      <c r="C1324" s="61"/>
      <c r="D1324" s="61"/>
      <c r="E1324" s="61"/>
      <c r="F1324" s="61"/>
      <c r="G1324" s="213"/>
      <c r="H1324" s="213"/>
      <c r="I1324" s="8"/>
      <c r="J1324" s="8"/>
      <c r="K1324" s="8"/>
      <c r="L1324" s="8"/>
    </row>
    <row r="1325" spans="1:12" hidden="1">
      <c r="A1325" s="960" t="s">
        <v>356</v>
      </c>
      <c r="B1325" s="28" t="s">
        <v>214</v>
      </c>
      <c r="C1325" s="61"/>
      <c r="D1325" s="61"/>
      <c r="E1325" s="61"/>
      <c r="F1325" s="61"/>
      <c r="G1325" s="213"/>
      <c r="H1325" s="213"/>
      <c r="I1325" s="8"/>
      <c r="J1325" s="8"/>
      <c r="K1325" s="8"/>
      <c r="L1325" s="8"/>
    </row>
    <row r="1326" spans="1:12" hidden="1">
      <c r="A1326" s="960" t="s">
        <v>356</v>
      </c>
      <c r="B1326" s="28" t="s">
        <v>903</v>
      </c>
      <c r="C1326" s="61"/>
      <c r="D1326" s="61"/>
      <c r="E1326" s="61"/>
      <c r="F1326" s="61"/>
      <c r="G1326" s="213"/>
      <c r="H1326" s="213"/>
      <c r="I1326" s="8"/>
      <c r="J1326" s="8"/>
      <c r="K1326" s="8"/>
      <c r="L1326" s="8"/>
    </row>
    <row r="1327" spans="1:12" hidden="1">
      <c r="A1327" s="960" t="s">
        <v>356</v>
      </c>
      <c r="B1327" s="8"/>
      <c r="C1327" s="8"/>
      <c r="D1327" s="8"/>
      <c r="E1327" s="8"/>
      <c r="F1327" s="8"/>
      <c r="G1327" s="8"/>
      <c r="H1327" s="8"/>
      <c r="I1327" s="8"/>
      <c r="J1327" s="8"/>
      <c r="K1327" s="8"/>
      <c r="L1327" s="8"/>
    </row>
    <row r="1328" spans="1:12" hidden="1">
      <c r="A1328" s="960" t="s">
        <v>356</v>
      </c>
      <c r="B1328" s="1112"/>
      <c r="C1328" s="1102"/>
      <c r="D1328" s="1102"/>
      <c r="E1328" s="1102"/>
      <c r="F1328" s="1102"/>
      <c r="G1328" s="1102"/>
      <c r="H1328" s="1102"/>
      <c r="I1328" s="1161" t="s">
        <v>343</v>
      </c>
      <c r="J1328" s="8"/>
      <c r="K1328" s="8" t="s">
        <v>152</v>
      </c>
      <c r="L1328" s="8"/>
    </row>
    <row r="1329" spans="1:12" hidden="1">
      <c r="A1329" s="960" t="s">
        <v>356</v>
      </c>
      <c r="B1329" s="1136" t="s">
        <v>789</v>
      </c>
      <c r="C1329" s="1110"/>
      <c r="D1329" s="1110"/>
      <c r="E1329" s="1110"/>
      <c r="F1329" s="1110"/>
      <c r="G1329" s="1110"/>
      <c r="H1329" s="1110"/>
      <c r="I1329" s="222" t="s">
        <v>345</v>
      </c>
      <c r="J1329" s="1105"/>
      <c r="K1329" s="8"/>
      <c r="L1329" s="8"/>
    </row>
    <row r="1330" spans="1:12" hidden="1">
      <c r="A1330" s="960" t="s">
        <v>356</v>
      </c>
      <c r="B1330" s="1136" t="s">
        <v>150</v>
      </c>
      <c r="C1330" s="1110"/>
      <c r="D1330" s="1110"/>
      <c r="E1330" s="1110"/>
      <c r="F1330" s="1110"/>
      <c r="G1330" s="1110"/>
      <c r="H1330" s="1110"/>
      <c r="I1330" s="222" t="s">
        <v>1443</v>
      </c>
      <c r="J1330" s="8"/>
      <c r="K1330" s="8"/>
      <c r="L1330" s="8"/>
    </row>
    <row r="1331" spans="1:12" ht="13.5" hidden="1" thickBot="1">
      <c r="A1331" s="960" t="s">
        <v>356</v>
      </c>
      <c r="B1331" s="1139"/>
      <c r="C1331" s="1138"/>
      <c r="D1331" s="1104"/>
      <c r="E1331" s="1104"/>
      <c r="F1331" s="1104"/>
      <c r="G1331" s="1104"/>
      <c r="H1331" s="1104"/>
      <c r="I1331" s="1160"/>
      <c r="J1331" s="8"/>
      <c r="K1331" s="8"/>
      <c r="L1331" s="8"/>
    </row>
    <row r="1332" spans="1:12" ht="13.5" hidden="1" thickBot="1">
      <c r="A1332" s="960" t="s">
        <v>356</v>
      </c>
      <c r="B1332" s="1266" t="s">
        <v>1316</v>
      </c>
      <c r="C1332" s="1106"/>
      <c r="D1332" s="1106"/>
      <c r="E1332" s="1106"/>
      <c r="F1332" s="1106"/>
      <c r="G1332" s="1106"/>
      <c r="H1332" s="1106"/>
      <c r="I1332" s="1140">
        <v>0</v>
      </c>
      <c r="J1332" s="8"/>
      <c r="K1332" s="8"/>
      <c r="L1332" s="8"/>
    </row>
    <row r="1333" spans="1:12" ht="13.5" hidden="1" thickBot="1">
      <c r="A1333" s="960" t="s">
        <v>356</v>
      </c>
      <c r="B1333" s="1266" t="s">
        <v>1317</v>
      </c>
      <c r="C1333" s="1106"/>
      <c r="D1333" s="1106"/>
      <c r="E1333" s="1106"/>
      <c r="F1333" s="1106"/>
      <c r="G1333" s="1106"/>
      <c r="H1333" s="1106"/>
      <c r="I1333" s="1140">
        <v>0</v>
      </c>
      <c r="J1333" s="8"/>
      <c r="K1333" s="8"/>
      <c r="L1333" s="8"/>
    </row>
    <row r="1334" spans="1:12" hidden="1">
      <c r="A1334" s="960" t="s">
        <v>356</v>
      </c>
      <c r="B1334" s="1267" t="s">
        <v>1318</v>
      </c>
      <c r="C1334" s="8"/>
      <c r="D1334" s="8"/>
      <c r="E1334" s="8"/>
      <c r="F1334" s="8"/>
      <c r="G1334" s="8"/>
      <c r="H1334" s="8"/>
      <c r="I1334" s="8"/>
      <c r="J1334" s="8"/>
      <c r="K1334" s="8"/>
      <c r="L1334" s="8"/>
    </row>
    <row r="1335" spans="1:12" hidden="1">
      <c r="A1335" s="960" t="s">
        <v>356</v>
      </c>
      <c r="B1335" s="1267" t="s">
        <v>1319</v>
      </c>
      <c r="C1335" s="8"/>
      <c r="D1335" s="8"/>
      <c r="E1335" s="8"/>
      <c r="F1335" s="8"/>
      <c r="G1335" s="8"/>
      <c r="H1335" s="8"/>
      <c r="I1335" s="8"/>
      <c r="J1335" s="8"/>
      <c r="K1335" s="8"/>
      <c r="L1335" s="8"/>
    </row>
    <row r="1336" spans="1:12" hidden="1">
      <c r="A1336" s="960" t="s">
        <v>356</v>
      </c>
      <c r="B1336" s="1267" t="s">
        <v>601</v>
      </c>
      <c r="C1336" s="8"/>
      <c r="D1336" s="8"/>
      <c r="E1336" s="8"/>
      <c r="F1336" s="8"/>
      <c r="G1336" s="8"/>
      <c r="H1336" s="8"/>
      <c r="I1336" s="8"/>
      <c r="J1336" s="8"/>
      <c r="K1336" s="8"/>
      <c r="L1336" s="8"/>
    </row>
    <row r="1337" spans="1:12" hidden="1">
      <c r="A1337" s="960" t="s">
        <v>356</v>
      </c>
      <c r="B1337" s="1267" t="s">
        <v>1320</v>
      </c>
      <c r="C1337" s="8"/>
      <c r="D1337" s="8"/>
      <c r="E1337" s="8"/>
      <c r="F1337" s="8"/>
      <c r="G1337" s="8"/>
      <c r="H1337" s="8"/>
      <c r="I1337" s="8"/>
      <c r="J1337" s="8"/>
      <c r="K1337" s="8"/>
      <c r="L1337" s="8"/>
    </row>
    <row r="1338" spans="1:12" hidden="1">
      <c r="A1338" s="960" t="s">
        <v>356</v>
      </c>
      <c r="B1338" s="28"/>
      <c r="C1338" s="8"/>
      <c r="D1338" s="8"/>
      <c r="E1338" s="8"/>
      <c r="F1338" s="8"/>
      <c r="G1338" s="8"/>
      <c r="H1338" s="8"/>
      <c r="I1338" s="181"/>
      <c r="J1338" s="8"/>
      <c r="K1338" s="8"/>
      <c r="L1338" s="8"/>
    </row>
    <row r="1339" spans="1:12" hidden="1">
      <c r="A1339" s="960" t="s">
        <v>356</v>
      </c>
      <c r="B1339" s="8"/>
      <c r="C1339" s="8"/>
      <c r="D1339" s="8"/>
      <c r="E1339" s="8"/>
      <c r="F1339" s="8"/>
      <c r="G1339" s="8"/>
      <c r="H1339" s="8"/>
      <c r="I1339" s="181"/>
      <c r="J1339" s="8"/>
      <c r="K1339" s="8"/>
      <c r="L1339" s="8"/>
    </row>
    <row r="1340" spans="1:12" hidden="1">
      <c r="A1340" s="960" t="s">
        <v>356</v>
      </c>
      <c r="B1340" s="28" t="s">
        <v>152</v>
      </c>
      <c r="C1340" s="8"/>
      <c r="D1340" s="8"/>
      <c r="E1340" s="8"/>
      <c r="F1340" s="8"/>
      <c r="G1340" s="8"/>
      <c r="H1340" s="8"/>
      <c r="I1340" s="181"/>
      <c r="J1340" s="8"/>
      <c r="K1340" s="8"/>
      <c r="L1340" s="8"/>
    </row>
    <row r="1341" spans="1:12" hidden="1">
      <c r="A1341" s="960" t="s">
        <v>356</v>
      </c>
      <c r="B1341" s="8" t="s">
        <v>255</v>
      </c>
      <c r="C1341" s="8"/>
      <c r="D1341" s="8"/>
      <c r="E1341" s="8"/>
      <c r="F1341" s="8"/>
      <c r="G1341" s="8"/>
      <c r="H1341" s="8"/>
      <c r="I1341" s="181"/>
      <c r="J1341" s="8"/>
      <c r="K1341" s="8"/>
      <c r="L1341" s="8"/>
    </row>
    <row r="1342" spans="1:12" hidden="1">
      <c r="A1342" s="960" t="s">
        <v>356</v>
      </c>
      <c r="B1342" s="8"/>
      <c r="C1342" s="8"/>
      <c r="D1342" s="8"/>
      <c r="E1342" s="8"/>
      <c r="F1342" s="8"/>
      <c r="G1342" s="8"/>
      <c r="H1342" s="8"/>
      <c r="I1342" s="181"/>
      <c r="J1342" s="8"/>
      <c r="K1342" s="8"/>
      <c r="L1342" s="8"/>
    </row>
    <row r="1343" spans="1:12" hidden="1">
      <c r="A1343" s="960" t="s">
        <v>356</v>
      </c>
      <c r="B1343" s="8"/>
      <c r="C1343" s="8"/>
      <c r="D1343" s="8"/>
      <c r="E1343" s="8"/>
      <c r="F1343" s="8"/>
      <c r="G1343" s="8"/>
      <c r="H1343" s="8"/>
      <c r="I1343" s="181"/>
      <c r="J1343" s="8"/>
      <c r="K1343" s="8"/>
      <c r="L1343" s="8"/>
    </row>
    <row r="1344" spans="1:12" hidden="1">
      <c r="A1344" s="960" t="s">
        <v>356</v>
      </c>
      <c r="B1344" s="8"/>
      <c r="C1344" s="8"/>
      <c r="D1344" s="8"/>
      <c r="E1344" s="8"/>
      <c r="F1344" s="8"/>
      <c r="G1344" s="8"/>
      <c r="H1344" s="8"/>
      <c r="I1344" s="181"/>
      <c r="J1344" s="8"/>
      <c r="K1344" s="8"/>
      <c r="L1344" s="8"/>
    </row>
    <row r="1345" spans="1:12" ht="18.75">
      <c r="A1345" s="960" t="s">
        <v>887</v>
      </c>
      <c r="B1345" s="430" t="s">
        <v>555</v>
      </c>
      <c r="C1345" s="410"/>
      <c r="D1345" s="410"/>
      <c r="E1345" s="410"/>
      <c r="F1345" s="410"/>
      <c r="G1345" s="410"/>
      <c r="H1345" s="417"/>
      <c r="I1345" s="410"/>
      <c r="J1345" s="410"/>
      <c r="K1345" s="410"/>
    </row>
    <row r="1346" spans="1:12">
      <c r="A1346" s="172" t="s">
        <v>887</v>
      </c>
      <c r="B1346" s="459"/>
      <c r="C1346" s="458"/>
      <c r="H1346" s="423"/>
    </row>
    <row r="1347" spans="1:12">
      <c r="A1347" s="172" t="s">
        <v>887</v>
      </c>
      <c r="B1347" s="459"/>
      <c r="C1347" s="458"/>
      <c r="H1347" s="423"/>
      <c r="L1347" s="8"/>
    </row>
    <row r="1348" spans="1:12">
      <c r="A1348" s="172" t="s">
        <v>887</v>
      </c>
      <c r="B1348" s="459"/>
      <c r="C1348" s="458"/>
      <c r="H1348" s="423"/>
      <c r="L1348" s="8"/>
    </row>
    <row r="1349" spans="1:12">
      <c r="A1349" s="172" t="s">
        <v>887</v>
      </c>
      <c r="B1349" s="459"/>
      <c r="C1349" s="458"/>
      <c r="H1349" s="423"/>
      <c r="L1349" s="8"/>
    </row>
    <row r="1350" spans="1:12">
      <c r="A1350" s="172" t="s">
        <v>887</v>
      </c>
      <c r="B1350" s="459"/>
      <c r="C1350" s="458"/>
      <c r="H1350" s="423"/>
      <c r="L1350" s="8"/>
    </row>
    <row r="1351" spans="1:12">
      <c r="A1351" s="172" t="s">
        <v>887</v>
      </c>
      <c r="B1351" s="459"/>
      <c r="C1351" s="458"/>
      <c r="H1351" s="423"/>
      <c r="L1351" s="8"/>
    </row>
    <row r="1352" spans="1:12">
      <c r="A1352" s="172" t="s">
        <v>887</v>
      </c>
      <c r="B1352" s="459"/>
      <c r="C1352" s="458"/>
      <c r="H1352" s="423"/>
      <c r="L1352" s="8"/>
    </row>
    <row r="1353" spans="1:12">
      <c r="A1353" s="172" t="s">
        <v>887</v>
      </c>
      <c r="B1353" s="459"/>
      <c r="C1353" s="458"/>
      <c r="H1353" s="423"/>
      <c r="L1353" s="8"/>
    </row>
    <row r="1354" spans="1:12">
      <c r="A1354" s="172" t="s">
        <v>887</v>
      </c>
      <c r="B1354" s="459"/>
      <c r="C1354" s="458"/>
      <c r="H1354" s="423"/>
      <c r="L1354" s="8"/>
    </row>
    <row r="1355" spans="1:12">
      <c r="A1355" s="172" t="s">
        <v>887</v>
      </c>
      <c r="B1355" s="459"/>
      <c r="C1355" s="458"/>
      <c r="H1355" s="423"/>
      <c r="L1355" s="8"/>
    </row>
    <row r="1356" spans="1:12">
      <c r="A1356" s="172" t="s">
        <v>887</v>
      </c>
      <c r="B1356" s="458" t="s">
        <v>556</v>
      </c>
      <c r="C1356" s="458" t="s">
        <v>152</v>
      </c>
      <c r="H1356" s="423"/>
      <c r="L1356" s="8"/>
    </row>
    <row r="1357" spans="1:12">
      <c r="A1357" s="172" t="s">
        <v>887</v>
      </c>
      <c r="F1357" s="410"/>
      <c r="G1357" s="410"/>
      <c r="H1357" s="423"/>
      <c r="L1357" s="8"/>
    </row>
    <row r="1358" spans="1:12">
      <c r="A1358" s="172" t="s">
        <v>887</v>
      </c>
      <c r="B1358" s="523" t="s">
        <v>152</v>
      </c>
      <c r="C1358" s="410"/>
      <c r="D1358" s="410"/>
      <c r="E1358" s="410"/>
      <c r="H1358" s="417"/>
      <c r="I1358" s="410"/>
      <c r="J1358" s="410"/>
      <c r="K1358" s="410"/>
      <c r="L1358" s="8"/>
    </row>
    <row r="1359" spans="1:12">
      <c r="A1359" s="172" t="s">
        <v>887</v>
      </c>
      <c r="H1359" s="423"/>
      <c r="L1359" s="8"/>
    </row>
    <row r="1360" spans="1:12">
      <c r="A1360" s="172" t="s">
        <v>887</v>
      </c>
      <c r="B1360" s="523"/>
      <c r="H1360" s="423"/>
      <c r="L1360" s="8"/>
    </row>
    <row r="1361" spans="1:12">
      <c r="A1361" s="172" t="s">
        <v>887</v>
      </c>
      <c r="B1361" s="523"/>
      <c r="H1361" s="423"/>
      <c r="L1361" s="8"/>
    </row>
    <row r="1362" spans="1:12">
      <c r="A1362" s="172" t="s">
        <v>887</v>
      </c>
      <c r="B1362" s="523"/>
      <c r="H1362" s="423"/>
      <c r="L1362" s="8"/>
    </row>
    <row r="1363" spans="1:12">
      <c r="A1363" s="172" t="s">
        <v>887</v>
      </c>
      <c r="H1363" s="423"/>
      <c r="L1363" s="8"/>
    </row>
    <row r="1364" spans="1:12">
      <c r="A1364" s="172" t="s">
        <v>887</v>
      </c>
      <c r="B1364" s="890"/>
      <c r="H1364" s="423"/>
      <c r="L1364" s="8"/>
    </row>
    <row r="1365" spans="1:12">
      <c r="A1365" s="172" t="s">
        <v>887</v>
      </c>
      <c r="B1365" s="890"/>
      <c r="H1365" s="423"/>
    </row>
    <row r="1366" spans="1:12">
      <c r="A1366" s="172" t="s">
        <v>887</v>
      </c>
      <c r="B1366" s="890"/>
      <c r="H1366" s="423"/>
    </row>
    <row r="1367" spans="1:12">
      <c r="A1367" s="172" t="s">
        <v>887</v>
      </c>
      <c r="B1367" s="890"/>
      <c r="H1367" s="423"/>
    </row>
    <row r="1368" spans="1:12">
      <c r="A1368" s="172" t="s">
        <v>887</v>
      </c>
      <c r="C1368" s="494"/>
      <c r="D1368" s="447"/>
      <c r="H1368" s="423"/>
    </row>
    <row r="1369" spans="1:12">
      <c r="A1369" s="172" t="s">
        <v>887</v>
      </c>
      <c r="B1369" s="458" t="s">
        <v>569</v>
      </c>
      <c r="C1369" s="494"/>
      <c r="D1369" s="447"/>
      <c r="H1369" s="423"/>
    </row>
    <row r="1370" spans="1:12">
      <c r="A1370" s="960" t="s">
        <v>887</v>
      </c>
      <c r="B1370" s="458" t="s">
        <v>570</v>
      </c>
      <c r="H1370" s="423"/>
    </row>
    <row r="1371" spans="1:12" ht="13.5" thickBot="1">
      <c r="A1371" s="172" t="s">
        <v>887</v>
      </c>
      <c r="B1371" s="494"/>
      <c r="H1371" s="423"/>
    </row>
    <row r="1372" spans="1:12">
      <c r="A1372" s="172" t="s">
        <v>887</v>
      </c>
      <c r="B1372" s="533" t="s">
        <v>571</v>
      </c>
      <c r="C1372" s="534"/>
      <c r="D1372" s="534"/>
      <c r="E1372" s="534"/>
      <c r="F1372" s="894"/>
      <c r="G1372" s="896"/>
      <c r="H1372" s="896"/>
      <c r="I1372" s="896"/>
    </row>
    <row r="1373" spans="1:12">
      <c r="A1373" s="172" t="s">
        <v>887</v>
      </c>
      <c r="B1373" s="537" t="s">
        <v>572</v>
      </c>
      <c r="C1373" s="538"/>
      <c r="D1373" s="538"/>
      <c r="E1373" s="538"/>
      <c r="F1373" s="511" t="s">
        <v>715</v>
      </c>
      <c r="G1373" s="509" t="s">
        <v>566</v>
      </c>
      <c r="H1373" s="509" t="s">
        <v>574</v>
      </c>
      <c r="I1373" s="509" t="s">
        <v>565</v>
      </c>
    </row>
    <row r="1374" spans="1:12">
      <c r="A1374" s="172" t="s">
        <v>887</v>
      </c>
      <c r="B1374" s="537" t="s">
        <v>575</v>
      </c>
      <c r="C1374" s="538"/>
      <c r="D1374" s="538"/>
      <c r="E1374" s="538"/>
      <c r="F1374" s="511" t="s">
        <v>358</v>
      </c>
      <c r="G1374" s="509" t="s">
        <v>576</v>
      </c>
      <c r="H1374" s="509" t="s">
        <v>576</v>
      </c>
      <c r="I1374" s="509" t="s">
        <v>567</v>
      </c>
      <c r="K1374" s="408" t="s">
        <v>152</v>
      </c>
    </row>
    <row r="1375" spans="1:12" ht="13.5" thickBot="1">
      <c r="A1375" s="172" t="s">
        <v>887</v>
      </c>
      <c r="B1375" s="537"/>
      <c r="C1375" s="538"/>
      <c r="D1375" s="538"/>
      <c r="E1375" s="538"/>
      <c r="F1375" s="862" t="s">
        <v>359</v>
      </c>
      <c r="G1375" s="897" t="s">
        <v>899</v>
      </c>
      <c r="H1375" s="897" t="s">
        <v>359</v>
      </c>
      <c r="I1375" s="897" t="s">
        <v>568</v>
      </c>
      <c r="L1375" s="440"/>
    </row>
    <row r="1376" spans="1:12" ht="25.5">
      <c r="A1376" s="172" t="s">
        <v>887</v>
      </c>
      <c r="B1376" s="898" t="s">
        <v>1286</v>
      </c>
      <c r="C1376" s="468"/>
      <c r="D1376" s="468"/>
      <c r="E1376" s="555"/>
      <c r="F1376" s="1242">
        <v>0</v>
      </c>
      <c r="G1376" s="899">
        <v>0</v>
      </c>
      <c r="H1376" s="899">
        <v>0</v>
      </c>
      <c r="I1376" s="963">
        <f>G1376-H1376</f>
        <v>0</v>
      </c>
    </row>
    <row r="1377" spans="1:21" ht="51">
      <c r="A1377" s="172" t="s">
        <v>887</v>
      </c>
      <c r="B1377" s="900" t="s">
        <v>1288</v>
      </c>
      <c r="C1377" s="423"/>
      <c r="D1377" s="423"/>
      <c r="E1377" s="558"/>
      <c r="F1377" s="901" t="s">
        <v>1093</v>
      </c>
      <c r="G1377" s="1083">
        <v>0</v>
      </c>
      <c r="H1377" s="1083">
        <v>0</v>
      </c>
      <c r="I1377" s="1082">
        <f>G1377-H1377</f>
        <v>0</v>
      </c>
    </row>
    <row r="1378" spans="1:21" ht="38.25">
      <c r="A1378" s="172" t="s">
        <v>887</v>
      </c>
      <c r="B1378" s="900" t="s">
        <v>1289</v>
      </c>
      <c r="C1378" s="423"/>
      <c r="D1378" s="423"/>
      <c r="E1378" s="558"/>
      <c r="F1378" s="901" t="s">
        <v>1093</v>
      </c>
      <c r="G1378" s="1083">
        <v>0</v>
      </c>
      <c r="H1378" s="1083">
        <v>0</v>
      </c>
      <c r="I1378" s="1082">
        <f>G1378-H1378</f>
        <v>0</v>
      </c>
      <c r="L1378" s="408" t="s">
        <v>152</v>
      </c>
    </row>
    <row r="1379" spans="1:21" ht="26.25" thickBot="1">
      <c r="A1379" s="172" t="s">
        <v>887</v>
      </c>
      <c r="B1379" s="902" t="s">
        <v>1290</v>
      </c>
      <c r="C1379" s="446"/>
      <c r="D1379" s="446"/>
      <c r="E1379" s="561"/>
      <c r="F1379" s="964" t="e">
        <f>I266</f>
        <v>#DIV/0!</v>
      </c>
      <c r="G1379" s="903">
        <v>0</v>
      </c>
      <c r="H1379" s="904">
        <v>0</v>
      </c>
      <c r="I1379" s="964">
        <f>G1379-H1379</f>
        <v>0</v>
      </c>
    </row>
    <row r="1380" spans="1:21">
      <c r="A1380" s="172" t="s">
        <v>887</v>
      </c>
      <c r="B1380" s="408" t="s">
        <v>1291</v>
      </c>
      <c r="C1380" s="440"/>
      <c r="D1380" s="440"/>
      <c r="E1380" s="440"/>
      <c r="F1380" s="440"/>
    </row>
    <row r="1381" spans="1:21">
      <c r="A1381" s="172" t="s">
        <v>887</v>
      </c>
      <c r="B1381" s="1229" t="s">
        <v>1346</v>
      </c>
    </row>
    <row r="1382" spans="1:21">
      <c r="A1382" s="172" t="s">
        <v>887</v>
      </c>
      <c r="B1382" s="1029" t="s">
        <v>1287</v>
      </c>
    </row>
    <row r="1383" spans="1:21">
      <c r="A1383" s="172" t="s">
        <v>887</v>
      </c>
      <c r="B1383" s="423"/>
      <c r="C1383" s="423"/>
      <c r="D1383" s="423"/>
      <c r="E1383" s="494"/>
      <c r="H1383" s="423"/>
    </row>
    <row r="1384" spans="1:21">
      <c r="A1384" s="172" t="s">
        <v>887</v>
      </c>
      <c r="B1384" s="523" t="s">
        <v>563</v>
      </c>
      <c r="C1384" s="423"/>
      <c r="D1384" s="423"/>
      <c r="E1384" s="494"/>
      <c r="H1384" s="423"/>
    </row>
    <row r="1385" spans="1:21">
      <c r="A1385" s="172" t="s">
        <v>887</v>
      </c>
      <c r="B1385" s="1063"/>
      <c r="C1385" s="440"/>
      <c r="D1385" s="440"/>
      <c r="E1385" s="440"/>
      <c r="F1385" s="440"/>
      <c r="G1385" s="440"/>
      <c r="H1385" s="460"/>
      <c r="U1385" s="1105"/>
    </row>
    <row r="1386" spans="1:21">
      <c r="A1386" s="172" t="s">
        <v>887</v>
      </c>
      <c r="B1386" s="458" t="s">
        <v>1006</v>
      </c>
      <c r="G1386" s="408" t="s">
        <v>152</v>
      </c>
      <c r="H1386" s="423" t="s">
        <v>152</v>
      </c>
      <c r="U1386" s="1105"/>
    </row>
    <row r="1387" spans="1:21">
      <c r="A1387" s="172" t="s">
        <v>887</v>
      </c>
      <c r="B1387" s="458" t="s">
        <v>1366</v>
      </c>
      <c r="G1387" s="408" t="s">
        <v>152</v>
      </c>
      <c r="H1387" s="423"/>
      <c r="U1387" s="1105"/>
    </row>
    <row r="1388" spans="1:21" hidden="1">
      <c r="A1388" s="172" t="s">
        <v>1277</v>
      </c>
      <c r="B1388" s="890"/>
      <c r="H1388" s="423"/>
      <c r="U1388" s="1105"/>
    </row>
    <row r="1389" spans="1:21" ht="38.25" hidden="1">
      <c r="A1389" s="960" t="s">
        <v>1277</v>
      </c>
      <c r="B1389" s="1454" t="s">
        <v>557</v>
      </c>
      <c r="C1389" s="1455"/>
      <c r="D1389" s="1455"/>
      <c r="E1389" s="1455"/>
      <c r="F1389" s="466"/>
      <c r="G1389" s="466"/>
      <c r="H1389" s="467" t="s">
        <v>806</v>
      </c>
      <c r="I1389" s="467" t="s">
        <v>558</v>
      </c>
      <c r="J1389" s="467" t="s">
        <v>799</v>
      </c>
      <c r="K1389" s="467" t="s">
        <v>559</v>
      </c>
      <c r="L1389" s="437"/>
      <c r="U1389" s="1105"/>
    </row>
    <row r="1390" spans="1:21" hidden="1">
      <c r="A1390" s="960" t="s">
        <v>1277</v>
      </c>
      <c r="B1390" s="524" t="s">
        <v>560</v>
      </c>
      <c r="C1390" s="468"/>
      <c r="D1390" s="468"/>
      <c r="E1390" s="468"/>
      <c r="F1390" s="468"/>
      <c r="G1390" s="555"/>
      <c r="H1390" s="965" t="e">
        <f>I998</f>
        <v>#DIV/0!</v>
      </c>
      <c r="I1390" s="891">
        <v>0</v>
      </c>
      <c r="J1390" s="891">
        <v>0</v>
      </c>
      <c r="K1390" s="965">
        <f>I1390-J1390</f>
        <v>0</v>
      </c>
      <c r="L1390" s="440"/>
      <c r="U1390" s="1105"/>
    </row>
    <row r="1391" spans="1:21" hidden="1">
      <c r="A1391" s="960" t="s">
        <v>1277</v>
      </c>
      <c r="B1391" s="442" t="s">
        <v>561</v>
      </c>
      <c r="C1391" s="423"/>
      <c r="D1391" s="423"/>
      <c r="E1391" s="423"/>
      <c r="F1391" s="423"/>
      <c r="G1391" s="558"/>
      <c r="H1391" s="966" t="e">
        <f>I1005</f>
        <v>#DIV/0!</v>
      </c>
      <c r="I1391" s="892">
        <v>0</v>
      </c>
      <c r="J1391" s="892">
        <v>0</v>
      </c>
      <c r="K1391" s="966">
        <f>I1391-J1391</f>
        <v>0</v>
      </c>
      <c r="L1391" s="440"/>
      <c r="U1391" s="1105"/>
    </row>
    <row r="1392" spans="1:21" ht="13.5" hidden="1" thickBot="1">
      <c r="A1392" s="960" t="s">
        <v>1277</v>
      </c>
      <c r="B1392" s="550" t="s">
        <v>562</v>
      </c>
      <c r="C1392" s="446"/>
      <c r="D1392" s="446"/>
      <c r="E1392" s="446"/>
      <c r="F1392" s="446"/>
      <c r="G1392" s="561"/>
      <c r="H1392" s="967" t="e">
        <f>I1011</f>
        <v>#DIV/0!</v>
      </c>
      <c r="I1392" s="893">
        <v>0</v>
      </c>
      <c r="J1392" s="893">
        <v>0</v>
      </c>
      <c r="K1392" s="967">
        <f>I1392-J1392</f>
        <v>0</v>
      </c>
      <c r="L1392" s="440"/>
      <c r="U1392" s="1105"/>
    </row>
    <row r="1393" spans="1:21" hidden="1">
      <c r="A1393" s="960" t="s">
        <v>1277</v>
      </c>
      <c r="B1393" s="523" t="s">
        <v>563</v>
      </c>
      <c r="U1393" s="1105"/>
    </row>
    <row r="1394" spans="1:21" hidden="1">
      <c r="A1394" s="960" t="s">
        <v>1277</v>
      </c>
      <c r="B1394" s="895"/>
      <c r="H1394" s="423"/>
    </row>
    <row r="1395" spans="1:21" ht="13.5" thickBot="1">
      <c r="A1395" s="960" t="s">
        <v>1479</v>
      </c>
      <c r="B1395" s="423"/>
      <c r="C1395" s="423"/>
      <c r="D1395" s="423"/>
      <c r="E1395" s="423"/>
      <c r="F1395" s="423"/>
      <c r="G1395" s="423"/>
      <c r="H1395" s="423"/>
      <c r="I1395" s="423"/>
      <c r="J1395" s="423"/>
    </row>
    <row r="1396" spans="1:21">
      <c r="A1396" s="960" t="s">
        <v>887</v>
      </c>
      <c r="B1396" s="875"/>
      <c r="C1396" s="535"/>
      <c r="D1396" s="535"/>
      <c r="E1396" s="535"/>
      <c r="F1396" s="535"/>
      <c r="G1396" s="859" t="s">
        <v>573</v>
      </c>
      <c r="H1396" s="507"/>
    </row>
    <row r="1397" spans="1:21">
      <c r="A1397" s="960" t="s">
        <v>887</v>
      </c>
      <c r="B1397" s="537" t="s">
        <v>303</v>
      </c>
      <c r="C1397" s="541"/>
      <c r="D1397" s="540"/>
      <c r="E1397" s="540"/>
      <c r="F1397" s="540"/>
      <c r="G1397" s="860" t="s">
        <v>358</v>
      </c>
      <c r="H1397" s="509" t="s">
        <v>566</v>
      </c>
      <c r="L1397" s="440"/>
    </row>
    <row r="1398" spans="1:21">
      <c r="A1398" s="960" t="s">
        <v>887</v>
      </c>
      <c r="B1398" s="537" t="s">
        <v>724</v>
      </c>
      <c r="C1398" s="539"/>
      <c r="D1398" s="540"/>
      <c r="E1398" s="540"/>
      <c r="F1398" s="540"/>
      <c r="G1398" s="905" t="s">
        <v>359</v>
      </c>
      <c r="H1398" s="906" t="s">
        <v>805</v>
      </c>
    </row>
    <row r="1399" spans="1:21" ht="13.5" thickBot="1">
      <c r="A1399" s="960" t="s">
        <v>887</v>
      </c>
      <c r="B1399" s="907" t="s">
        <v>1155</v>
      </c>
      <c r="C1399" s="544"/>
      <c r="D1399" s="543"/>
      <c r="E1399" s="543"/>
      <c r="F1399" s="543"/>
      <c r="G1399" s="861" t="s">
        <v>608</v>
      </c>
      <c r="H1399" s="514" t="s">
        <v>726</v>
      </c>
    </row>
    <row r="1400" spans="1:21">
      <c r="A1400" s="960" t="s">
        <v>887</v>
      </c>
      <c r="B1400" s="442" t="s">
        <v>727</v>
      </c>
      <c r="G1400" s="961">
        <f>$H$1301</f>
        <v>0</v>
      </c>
      <c r="H1400" s="1015">
        <v>0</v>
      </c>
    </row>
    <row r="1401" spans="1:21">
      <c r="A1401" s="960" t="s">
        <v>887</v>
      </c>
      <c r="B1401" s="442" t="s">
        <v>115</v>
      </c>
      <c r="G1401" s="961">
        <f>$H$1303</f>
        <v>0</v>
      </c>
      <c r="H1401" s="1017">
        <v>0</v>
      </c>
    </row>
    <row r="1402" spans="1:21">
      <c r="A1402" s="960" t="s">
        <v>887</v>
      </c>
      <c r="B1402" s="442" t="s">
        <v>960</v>
      </c>
      <c r="G1402" s="961">
        <f>$H$1304</f>
        <v>0</v>
      </c>
      <c r="H1402" s="1017">
        <v>0</v>
      </c>
    </row>
    <row r="1403" spans="1:21">
      <c r="A1403" s="960" t="s">
        <v>887</v>
      </c>
      <c r="B1403" s="442" t="s">
        <v>606</v>
      </c>
      <c r="G1403" s="961">
        <f>$H$1305</f>
        <v>0</v>
      </c>
      <c r="H1403" s="1017">
        <v>0</v>
      </c>
    </row>
    <row r="1404" spans="1:21" ht="13.5" thickBot="1">
      <c r="A1404" s="960" t="s">
        <v>887</v>
      </c>
      <c r="B1404" s="442" t="s">
        <v>961</v>
      </c>
      <c r="G1404" s="961">
        <f>$H$1306</f>
        <v>0</v>
      </c>
      <c r="H1404" s="1018">
        <v>0</v>
      </c>
    </row>
    <row r="1405" spans="1:21" ht="13.5" thickBot="1">
      <c r="A1405" s="960" t="s">
        <v>887</v>
      </c>
      <c r="B1405" s="625" t="s">
        <v>728</v>
      </c>
      <c r="C1405" s="445"/>
      <c r="D1405" s="445"/>
      <c r="E1405" s="445"/>
      <c r="F1405" s="445"/>
      <c r="G1405" s="962">
        <f>$H$1315</f>
        <v>0</v>
      </c>
      <c r="H1405" s="522">
        <v>0</v>
      </c>
    </row>
    <row r="1406" spans="1:21">
      <c r="A1406" s="960" t="s">
        <v>887</v>
      </c>
      <c r="B1406" s="782" t="s">
        <v>465</v>
      </c>
      <c r="C1406" s="423"/>
      <c r="D1406" s="423"/>
      <c r="E1406" s="423"/>
      <c r="F1406" s="627"/>
      <c r="G1406" s="627"/>
      <c r="H1406" s="423"/>
    </row>
    <row r="1407" spans="1:21">
      <c r="A1407" s="960" t="s">
        <v>887</v>
      </c>
      <c r="B1407" s="782" t="s">
        <v>729</v>
      </c>
      <c r="C1407" s="423"/>
      <c r="D1407" s="423"/>
      <c r="E1407" s="423"/>
      <c r="F1407" s="627"/>
      <c r="G1407" s="627"/>
      <c r="H1407" s="423"/>
    </row>
    <row r="1408" spans="1:21">
      <c r="A1408" s="960" t="s">
        <v>887</v>
      </c>
      <c r="B1408" s="494"/>
      <c r="C1408" s="423"/>
      <c r="D1408" s="423"/>
      <c r="E1408" s="423"/>
      <c r="F1408" s="627"/>
      <c r="G1408" s="627"/>
      <c r="H1408" s="423"/>
    </row>
    <row r="1409" spans="1:12">
      <c r="A1409" s="960" t="s">
        <v>887</v>
      </c>
      <c r="B1409" s="423"/>
      <c r="C1409" s="423"/>
      <c r="D1409" s="423"/>
      <c r="E1409" s="423"/>
      <c r="F1409" s="627"/>
      <c r="G1409" s="627"/>
      <c r="H1409" s="423"/>
    </row>
    <row r="1410" spans="1:12">
      <c r="A1410" s="960" t="s">
        <v>887</v>
      </c>
      <c r="B1410" s="890" t="s">
        <v>730</v>
      </c>
      <c r="D1410" s="1027"/>
      <c r="E1410" s="1027"/>
      <c r="F1410" s="1027"/>
      <c r="G1410" s="1027"/>
      <c r="H1410" s="1029"/>
      <c r="I1410" s="1027"/>
      <c r="J1410" s="1064"/>
      <c r="K1410" s="1027"/>
    </row>
    <row r="1411" spans="1:12">
      <c r="A1411" s="960" t="s">
        <v>887</v>
      </c>
      <c r="B1411" s="1027"/>
      <c r="C1411" s="1027"/>
      <c r="D1411" s="1027"/>
      <c r="E1411" s="1027"/>
      <c r="F1411" s="1027"/>
      <c r="G1411" s="1027"/>
      <c r="H1411" s="1029"/>
      <c r="I1411" s="1027"/>
      <c r="J1411" s="1027"/>
      <c r="K1411" s="1027"/>
      <c r="L1411" s="908"/>
    </row>
    <row r="1412" spans="1:12">
      <c r="A1412" s="960" t="s">
        <v>887</v>
      </c>
      <c r="B1412" s="1027"/>
      <c r="H1412" s="423"/>
      <c r="L1412" s="908"/>
    </row>
    <row r="1413" spans="1:12">
      <c r="H1413" s="423"/>
    </row>
    <row r="1414" spans="1:12">
      <c r="H1414" s="423"/>
    </row>
    <row r="1415" spans="1:12">
      <c r="H1415" s="423"/>
    </row>
  </sheetData>
  <sheetProtection insertRows="0" selectLockedCells="1"/>
  <autoFilter ref="A2:A1417">
    <filterColumn colId="0">
      <filters blank="1">
        <filter val="1k"/>
        <filter val="p"/>
      </filters>
    </filterColumn>
  </autoFilter>
  <mergeCells count="90">
    <mergeCell ref="B1292:K1292"/>
    <mergeCell ref="I442:K442"/>
    <mergeCell ref="B439:J439"/>
    <mergeCell ref="B1182:C1182"/>
    <mergeCell ref="B1135:D1135"/>
    <mergeCell ref="B1134:D1134"/>
    <mergeCell ref="F1127:G1127"/>
    <mergeCell ref="B1128:J1128"/>
    <mergeCell ref="B1138:D1138"/>
    <mergeCell ref="B1139:J1139"/>
    <mergeCell ref="B1133:D1133"/>
    <mergeCell ref="B993:D993"/>
    <mergeCell ref="B1125:C1125"/>
    <mergeCell ref="B794:F795"/>
    <mergeCell ref="B721:G721"/>
    <mergeCell ref="B762:D762"/>
    <mergeCell ref="B704:E704"/>
    <mergeCell ref="B515:E515"/>
    <mergeCell ref="B737:G737"/>
    <mergeCell ref="B558:D558"/>
    <mergeCell ref="B715:G715"/>
    <mergeCell ref="B689:E689"/>
    <mergeCell ref="B630:F630"/>
    <mergeCell ref="B612:F612"/>
    <mergeCell ref="B561:D561"/>
    <mergeCell ref="B563:D563"/>
    <mergeCell ref="B564:D564"/>
    <mergeCell ref="B545:D545"/>
    <mergeCell ref="B600:H600"/>
    <mergeCell ref="B629:F629"/>
    <mergeCell ref="B613:F613"/>
    <mergeCell ref="B614:F614"/>
    <mergeCell ref="B1389:E1389"/>
    <mergeCell ref="B1314:F1314"/>
    <mergeCell ref="B1320:C1320"/>
    <mergeCell ref="B909:F909"/>
    <mergeCell ref="F1126:G1126"/>
    <mergeCell ref="B1137:D1137"/>
    <mergeCell ref="B1126:C1126"/>
    <mergeCell ref="B1136:D1136"/>
    <mergeCell ref="B1017:D1017"/>
    <mergeCell ref="E1031:I1031"/>
    <mergeCell ref="B1022:D1022"/>
    <mergeCell ref="F1125:G1125"/>
    <mergeCell ref="B1047:D1047"/>
    <mergeCell ref="E1044:E1047"/>
    <mergeCell ref="B1046:D1046"/>
    <mergeCell ref="B1278:E1278"/>
    <mergeCell ref="B166:C166"/>
    <mergeCell ref="E110:K110"/>
    <mergeCell ref="G328:I328"/>
    <mergeCell ref="B304:I304"/>
    <mergeCell ref="I273:I274"/>
    <mergeCell ref="K273:K274"/>
    <mergeCell ref="B159:C159"/>
    <mergeCell ref="B273:D274"/>
    <mergeCell ref="E273:H273"/>
    <mergeCell ref="B16:K16"/>
    <mergeCell ref="B18:K18"/>
    <mergeCell ref="B20:K20"/>
    <mergeCell ref="B17:K17"/>
    <mergeCell ref="I36:J36"/>
    <mergeCell ref="G68:J68"/>
    <mergeCell ref="B152:C152"/>
    <mergeCell ref="C68:F68"/>
    <mergeCell ref="B138:C138"/>
    <mergeCell ref="B145:C145"/>
    <mergeCell ref="B103:E103"/>
    <mergeCell ref="B1035:C1035"/>
    <mergeCell ref="B1124:C1124"/>
    <mergeCell ref="F1124:G1124"/>
    <mergeCell ref="F1123:G1123"/>
    <mergeCell ref="B808:F809"/>
    <mergeCell ref="B852:K852"/>
    <mergeCell ref="B851:K851"/>
    <mergeCell ref="B347:F347"/>
    <mergeCell ref="B355:F355"/>
    <mergeCell ref="B348:F348"/>
    <mergeCell ref="B559:D559"/>
    <mergeCell ref="B560:C560"/>
    <mergeCell ref="B349:F349"/>
    <mergeCell ref="B350:F350"/>
    <mergeCell ref="B351:F351"/>
    <mergeCell ref="B354:F354"/>
    <mergeCell ref="B436:J436"/>
    <mergeCell ref="B507:C507"/>
    <mergeCell ref="B513:J513"/>
    <mergeCell ref="B506:C506"/>
    <mergeCell ref="E502:E503"/>
    <mergeCell ref="D502:D503"/>
  </mergeCells>
  <phoneticPr fontId="28" type="noConversion"/>
  <printOptions horizontalCentered="1"/>
  <pageMargins left="0.31496062992125984" right="0.31496062992125984" top="0.47244094488188981" bottom="0.55118110236220474" header="0.27559055118110237" footer="0.23622047244094491"/>
  <pageSetup paperSize="9" scale="86" fitToHeight="0" orientation="portrait" r:id="rId1"/>
  <headerFooter alignWithMargins="0">
    <oddHeader>&amp;F</oddHeader>
  </headerFooter>
  <rowBreaks count="15" manualBreakCount="15">
    <brk id="63" min="1" max="11" man="1"/>
    <brk id="107" min="1" max="11" man="1"/>
    <brk id="242" min="1" max="11" man="1"/>
    <brk id="271" min="1" max="11" man="1"/>
    <brk id="327" min="1" max="11" man="1"/>
    <brk id="344" min="1" max="11" man="1"/>
    <brk id="469" min="1" max="11" man="1"/>
    <brk id="774" min="1" max="11" man="1"/>
    <brk id="883" min="1" max="11" man="1"/>
    <brk id="1084" max="16383" man="1"/>
    <brk id="1144" min="1" max="11" man="1"/>
    <brk id="1218" min="1" max="11" man="1"/>
    <brk id="1277" min="1" max="11" man="1"/>
    <brk id="1327" min="1" max="11" man="1"/>
    <brk id="1344" min="1" max="11" man="1"/>
  </rowBreaks>
  <cellWatches>
    <cellWatch r="B963"/>
    <cellWatch r="C963"/>
    <cellWatch r="D963"/>
    <cellWatch r="E963"/>
    <cellWatch r="F963"/>
    <cellWatch r="G963"/>
    <cellWatch r="H963"/>
    <cellWatch r="I963"/>
    <cellWatch r="B964"/>
    <cellWatch r="C964"/>
    <cellWatch r="D964"/>
    <cellWatch r="E964"/>
    <cellWatch r="F964"/>
    <cellWatch r="G964"/>
    <cellWatch r="H964"/>
    <cellWatch r="I964"/>
    <cellWatch r="B965"/>
    <cellWatch r="C965"/>
    <cellWatch r="D965"/>
    <cellWatch r="E965"/>
    <cellWatch r="F965"/>
    <cellWatch r="G965"/>
    <cellWatch r="H965"/>
    <cellWatch r="I965"/>
    <cellWatch r="B966"/>
    <cellWatch r="C966"/>
    <cellWatch r="D966"/>
    <cellWatch r="E966"/>
    <cellWatch r="F966"/>
    <cellWatch r="G966"/>
    <cellWatch r="H966"/>
    <cellWatch r="I966"/>
    <cellWatch r="B967"/>
    <cellWatch r="C967"/>
    <cellWatch r="D967"/>
    <cellWatch r="E967"/>
    <cellWatch r="F967"/>
    <cellWatch r="G967"/>
    <cellWatch r="H967"/>
    <cellWatch r="I967"/>
    <cellWatch r="B968"/>
    <cellWatch r="C968"/>
    <cellWatch r="D968"/>
    <cellWatch r="E968"/>
    <cellWatch r="F968"/>
    <cellWatch r="G968"/>
    <cellWatch r="H968"/>
    <cellWatch r="I968"/>
    <cellWatch r="B969"/>
    <cellWatch r="C969"/>
    <cellWatch r="D969"/>
    <cellWatch r="E969"/>
    <cellWatch r="F969"/>
    <cellWatch r="G969"/>
    <cellWatch r="H969"/>
    <cellWatch r="I969"/>
    <cellWatch r="B970"/>
    <cellWatch r="C970"/>
    <cellWatch r="D970"/>
    <cellWatch r="E970"/>
    <cellWatch r="F970"/>
    <cellWatch r="G970"/>
    <cellWatch r="H970"/>
    <cellWatch r="I970"/>
    <cellWatch r="B971"/>
    <cellWatch r="C971"/>
    <cellWatch r="D971"/>
    <cellWatch r="E971"/>
    <cellWatch r="F971"/>
    <cellWatch r="G971"/>
    <cellWatch r="H971"/>
    <cellWatch r="I971"/>
    <cellWatch r="B972"/>
    <cellWatch r="C972"/>
    <cellWatch r="D972"/>
    <cellWatch r="E972"/>
    <cellWatch r="F972"/>
    <cellWatch r="G972"/>
    <cellWatch r="H972"/>
    <cellWatch r="I972"/>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filterMode="1">
    <pageSetUpPr fitToPage="1"/>
  </sheetPr>
  <dimension ref="A1:P2005"/>
  <sheetViews>
    <sheetView topLeftCell="A1761" zoomScale="75" workbookViewId="0">
      <selection activeCell="N1877" sqref="N1877"/>
    </sheetView>
  </sheetViews>
  <sheetFormatPr baseColWidth="10" defaultColWidth="9.140625" defaultRowHeight="12.75"/>
  <cols>
    <col min="1" max="1" width="8.140625" style="7" customWidth="1"/>
    <col min="2" max="2" width="81.28515625" style="82" customWidth="1"/>
    <col min="3" max="4" width="14.85546875" style="45" customWidth="1"/>
    <col min="5" max="5" width="12" style="7" bestFit="1" customWidth="1"/>
    <col min="6" max="6" width="9.140625" style="7"/>
    <col min="7" max="7" width="9.140625" style="296"/>
    <col min="8" max="16384" width="9.140625" style="7"/>
  </cols>
  <sheetData>
    <row r="1" spans="1:13">
      <c r="A1" s="7" t="s">
        <v>152</v>
      </c>
      <c r="B1" s="995"/>
      <c r="C1" s="996" t="s">
        <v>279</v>
      </c>
      <c r="D1" s="996" t="s">
        <v>279</v>
      </c>
      <c r="E1" s="70"/>
    </row>
    <row r="2" spans="1:13" hidden="1">
      <c r="A2" s="7" t="s">
        <v>356</v>
      </c>
      <c r="B2" s="997"/>
      <c r="C2" s="996">
        <v>1</v>
      </c>
      <c r="D2" s="996">
        <v>1</v>
      </c>
      <c r="E2" s="70"/>
    </row>
    <row r="3" spans="1:13" hidden="1">
      <c r="A3" s="7" t="s">
        <v>356</v>
      </c>
      <c r="B3" s="84"/>
      <c r="F3" s="1273"/>
    </row>
    <row r="4" spans="1:13" hidden="1">
      <c r="A4" s="7" t="s">
        <v>356</v>
      </c>
      <c r="B4" s="84"/>
    </row>
    <row r="5" spans="1:13" ht="18.75" hidden="1">
      <c r="A5" s="7" t="s">
        <v>356</v>
      </c>
      <c r="B5" s="83" t="s">
        <v>768</v>
      </c>
    </row>
    <row r="6" spans="1:13" hidden="1">
      <c r="A6" s="7" t="s">
        <v>356</v>
      </c>
      <c r="B6" s="84"/>
    </row>
    <row r="7" spans="1:13" hidden="1">
      <c r="A7" s="7" t="s">
        <v>356</v>
      </c>
      <c r="B7" s="7"/>
    </row>
    <row r="8" spans="1:13" hidden="1">
      <c r="A8" s="2" t="s">
        <v>356</v>
      </c>
      <c r="B8" s="67"/>
      <c r="C8" s="48"/>
      <c r="D8" s="48"/>
      <c r="E8" s="2"/>
      <c r="F8" s="70"/>
      <c r="G8" s="297"/>
    </row>
    <row r="9" spans="1:13" ht="25.5" hidden="1">
      <c r="A9" s="2" t="s">
        <v>356</v>
      </c>
      <c r="B9" s="66" t="s">
        <v>800</v>
      </c>
      <c r="C9" s="57"/>
      <c r="D9" s="57"/>
      <c r="E9" s="2"/>
      <c r="F9" s="70"/>
      <c r="G9" s="297"/>
    </row>
    <row r="10" spans="1:13" hidden="1">
      <c r="A10" s="2" t="s">
        <v>356</v>
      </c>
      <c r="B10" s="101" t="s">
        <v>594</v>
      </c>
      <c r="C10" s="57" t="s">
        <v>541</v>
      </c>
      <c r="D10" s="57" t="s">
        <v>541</v>
      </c>
      <c r="E10" s="2"/>
      <c r="F10" s="70"/>
      <c r="G10" s="297"/>
    </row>
    <row r="11" spans="1:13" hidden="1">
      <c r="A11" s="2" t="s">
        <v>356</v>
      </c>
      <c r="B11" s="89" t="str">
        <f>CONCATENATE("0 år - født ",'MAL1K-2018A.XLS'!$B$18,":")</f>
        <v>0 år - født 2018:</v>
      </c>
      <c r="C11" s="57" t="s">
        <v>541</v>
      </c>
      <c r="D11" s="57" t="s">
        <v>541</v>
      </c>
      <c r="E11" s="2"/>
      <c r="F11" s="70"/>
      <c r="G11" s="297"/>
    </row>
    <row r="12" spans="1:13" hidden="1">
      <c r="A12" s="2" t="s">
        <v>356</v>
      </c>
      <c r="B12" s="96" t="s">
        <v>1013</v>
      </c>
      <c r="C12" s="57">
        <f>'MAL1K-2018A.XLS'!$C$70</f>
        <v>0</v>
      </c>
      <c r="D12" s="57">
        <f>'MAL1K-2018A.XLS'!$C$70</f>
        <v>0</v>
      </c>
      <c r="E12" s="2"/>
      <c r="F12" s="70"/>
      <c r="G12" s="297"/>
    </row>
    <row r="13" spans="1:13" hidden="1">
      <c r="A13" s="2" t="s">
        <v>356</v>
      </c>
      <c r="B13" s="96" t="s">
        <v>1014</v>
      </c>
      <c r="C13" s="57">
        <f>'MAL1K-2018A.XLS'!$C$71</f>
        <v>0</v>
      </c>
      <c r="D13" s="57">
        <f>'MAL1K-2018A.XLS'!$C$71</f>
        <v>0</v>
      </c>
      <c r="E13" s="2"/>
      <c r="F13" s="70"/>
      <c r="G13" s="297"/>
    </row>
    <row r="14" spans="1:13" hidden="1">
      <c r="A14" s="2" t="s">
        <v>356</v>
      </c>
      <c r="B14" s="96" t="s">
        <v>1015</v>
      </c>
      <c r="C14" s="57">
        <f>'MAL1K-2018A.XLS'!$C$72</f>
        <v>0</v>
      </c>
      <c r="D14" s="57">
        <f>'MAL1K-2018A.XLS'!$C$72</f>
        <v>0</v>
      </c>
      <c r="E14" s="2"/>
      <c r="F14" s="70"/>
      <c r="G14" s="297"/>
    </row>
    <row r="15" spans="1:13" hidden="1">
      <c r="A15" s="2" t="s">
        <v>356</v>
      </c>
      <c r="B15" s="96" t="s">
        <v>1016</v>
      </c>
      <c r="C15" s="57">
        <f>'MAL1K-2018A.XLS'!$C$73</f>
        <v>0</v>
      </c>
      <c r="D15" s="57">
        <f>'MAL1K-2018A.XLS'!$C$73</f>
        <v>0</v>
      </c>
      <c r="E15" s="2"/>
      <c r="M15" s="7" t="s">
        <v>152</v>
      </c>
    </row>
    <row r="16" spans="1:13" hidden="1">
      <c r="A16" s="2" t="s">
        <v>356</v>
      </c>
      <c r="B16" s="96" t="s">
        <v>1017</v>
      </c>
      <c r="C16" s="57">
        <f>'MAL1K-2018A.XLS'!$C$74</f>
        <v>0</v>
      </c>
      <c r="D16" s="57">
        <f>'MAL1K-2018A.XLS'!$C$74</f>
        <v>0</v>
      </c>
      <c r="E16" s="2"/>
    </row>
    <row r="17" spans="1:10" hidden="1">
      <c r="A17" s="2" t="s">
        <v>356</v>
      </c>
      <c r="B17" s="96" t="s">
        <v>1018</v>
      </c>
      <c r="C17" s="57">
        <f>'MAL1K-2018A.XLS'!$C$75</f>
        <v>0</v>
      </c>
      <c r="D17" s="57">
        <f>'MAL1K-2018A.XLS'!$C$75</f>
        <v>0</v>
      </c>
      <c r="E17" s="2"/>
    </row>
    <row r="18" spans="1:10" hidden="1">
      <c r="A18" s="2" t="s">
        <v>356</v>
      </c>
      <c r="B18" s="96" t="s">
        <v>1019</v>
      </c>
      <c r="C18" s="57">
        <f>'MAL1K-2018A.XLS'!$C$76</f>
        <v>0</v>
      </c>
      <c r="D18" s="57">
        <f>'MAL1K-2018A.XLS'!$C$76</f>
        <v>0</v>
      </c>
      <c r="E18" s="2"/>
    </row>
    <row r="19" spans="1:10" hidden="1">
      <c r="A19" s="2" t="s">
        <v>356</v>
      </c>
      <c r="B19" s="96" t="s">
        <v>1020</v>
      </c>
      <c r="C19" s="57">
        <f>'MAL1K-2018A.XLS'!$C$77</f>
        <v>0</v>
      </c>
      <c r="D19" s="57">
        <f>'MAL1K-2018A.XLS'!$C$77</f>
        <v>0</v>
      </c>
      <c r="E19" s="2"/>
    </row>
    <row r="20" spans="1:10" hidden="1">
      <c r="A20" s="2" t="s">
        <v>356</v>
      </c>
      <c r="B20" s="96" t="s">
        <v>1021</v>
      </c>
      <c r="C20" s="57">
        <f>'MAL1K-2018A.XLS'!$C$78</f>
        <v>0</v>
      </c>
      <c r="D20" s="57">
        <f>'MAL1K-2018A.XLS'!$C$78</f>
        <v>0</v>
      </c>
      <c r="E20" s="2"/>
    </row>
    <row r="21" spans="1:10" hidden="1">
      <c r="A21" s="2" t="s">
        <v>356</v>
      </c>
      <c r="B21" s="96" t="s">
        <v>1022</v>
      </c>
      <c r="C21" s="57">
        <f>'MAL1K-2018A.XLS'!$C$79</f>
        <v>0</v>
      </c>
      <c r="D21" s="57">
        <f>'MAL1K-2018A.XLS'!$C$79</f>
        <v>0</v>
      </c>
      <c r="E21" s="2"/>
    </row>
    <row r="22" spans="1:10" hidden="1">
      <c r="A22" s="2" t="s">
        <v>356</v>
      </c>
      <c r="B22" s="96" t="s">
        <v>1023</v>
      </c>
      <c r="C22" s="57">
        <f>'MAL1K-2018A.XLS'!$C$80</f>
        <v>0</v>
      </c>
      <c r="D22" s="57">
        <f>'MAL1K-2018A.XLS'!$C$80</f>
        <v>0</v>
      </c>
      <c r="E22" s="2"/>
    </row>
    <row r="23" spans="1:10" hidden="1">
      <c r="A23" s="2" t="s">
        <v>356</v>
      </c>
      <c r="B23" s="96" t="s">
        <v>1024</v>
      </c>
      <c r="C23" s="57">
        <f>'MAL1K-2018A.XLS'!$C$81</f>
        <v>0</v>
      </c>
      <c r="D23" s="57">
        <f>'MAL1K-2018A.XLS'!$C$81</f>
        <v>0</v>
      </c>
      <c r="E23" s="2"/>
    </row>
    <row r="24" spans="1:10" hidden="1">
      <c r="A24" s="2" t="s">
        <v>356</v>
      </c>
      <c r="B24" s="96" t="s">
        <v>1025</v>
      </c>
      <c r="C24" s="57">
        <f>'MAL1K-2018A.XLS'!$C$82</f>
        <v>0</v>
      </c>
      <c r="D24" s="57">
        <f>'MAL1K-2018A.XLS'!$C$82</f>
        <v>0</v>
      </c>
      <c r="E24" s="2"/>
    </row>
    <row r="25" spans="1:10" s="2" customFormat="1" hidden="1">
      <c r="A25" s="2" t="s">
        <v>356</v>
      </c>
      <c r="B25" s="96" t="s">
        <v>764</v>
      </c>
      <c r="C25" s="57">
        <f>'MAL1K-2018A.XLS'!$C$83</f>
        <v>0</v>
      </c>
      <c r="D25" s="57">
        <f>'MAL1K-2018A.XLS'!$C$83</f>
        <v>0</v>
      </c>
      <c r="G25" s="298"/>
      <c r="J25" s="7"/>
    </row>
    <row r="26" spans="1:10" s="2" customFormat="1" hidden="1">
      <c r="A26" s="2" t="s">
        <v>356</v>
      </c>
      <c r="B26" s="96" t="s">
        <v>765</v>
      </c>
      <c r="C26" s="57">
        <f>'MAL1K-2018A.XLS'!$C$84</f>
        <v>0</v>
      </c>
      <c r="D26" s="57">
        <f>'MAL1K-2018A.XLS'!$C$84</f>
        <v>0</v>
      </c>
      <c r="G26" s="298"/>
      <c r="J26" s="7"/>
    </row>
    <row r="27" spans="1:10" s="2" customFormat="1" hidden="1">
      <c r="A27" s="2" t="s">
        <v>356</v>
      </c>
      <c r="B27" s="96" t="s">
        <v>620</v>
      </c>
      <c r="C27" s="57">
        <f>'MAL1K-2018A.XLS'!$C$85</f>
        <v>0</v>
      </c>
      <c r="D27" s="57">
        <f>'MAL1K-2018A.XLS'!$C$85</f>
        <v>0</v>
      </c>
      <c r="G27" s="298"/>
      <c r="J27" s="7"/>
    </row>
    <row r="28" spans="1:10" s="2" customFormat="1" hidden="1">
      <c r="A28" s="2" t="s">
        <v>356</v>
      </c>
      <c r="B28" s="97" t="s">
        <v>398</v>
      </c>
      <c r="C28" s="80">
        <f>'MAL1K-2018A.XLS'!$C$86</f>
        <v>0</v>
      </c>
      <c r="D28" s="80">
        <f>'MAL1K-2018A.XLS'!$C$86</f>
        <v>0</v>
      </c>
      <c r="G28" s="298"/>
      <c r="J28" s="7"/>
    </row>
    <row r="29" spans="1:10" s="2" customFormat="1" hidden="1">
      <c r="A29" s="2" t="s">
        <v>356</v>
      </c>
      <c r="B29" s="89" t="str">
        <f>CONCATENATE("1- 2 år - født ",'MAL1K-2018A.XLS'!$B$18-2,"-",'MAL1K-2018A.XLS'!$B$18-1,":")</f>
        <v>1- 2 år - født 2016-2017:</v>
      </c>
      <c r="C29" s="57" t="s">
        <v>541</v>
      </c>
      <c r="D29" s="57" t="s">
        <v>541</v>
      </c>
      <c r="G29" s="298"/>
      <c r="J29" s="7"/>
    </row>
    <row r="30" spans="1:10" s="2" customFormat="1" hidden="1">
      <c r="A30" s="2" t="s">
        <v>356</v>
      </c>
      <c r="B30" s="96" t="s">
        <v>1013</v>
      </c>
      <c r="C30" s="57">
        <f>'MAL1K-2018A.XLS'!$D$70</f>
        <v>0</v>
      </c>
      <c r="D30" s="57">
        <f>'MAL1K-2018A.XLS'!$D$70</f>
        <v>0</v>
      </c>
      <c r="G30" s="298"/>
      <c r="J30" s="7"/>
    </row>
    <row r="31" spans="1:10" s="2" customFormat="1" hidden="1">
      <c r="A31" s="2" t="s">
        <v>356</v>
      </c>
      <c r="B31" s="96" t="s">
        <v>1014</v>
      </c>
      <c r="C31" s="57">
        <f>'MAL1K-2018A.XLS'!$D$71</f>
        <v>0</v>
      </c>
      <c r="D31" s="57">
        <f>'MAL1K-2018A.XLS'!$D$71</f>
        <v>0</v>
      </c>
      <c r="G31" s="298"/>
      <c r="J31" s="7"/>
    </row>
    <row r="32" spans="1:10" s="2" customFormat="1" hidden="1">
      <c r="A32" s="2" t="s">
        <v>356</v>
      </c>
      <c r="B32" s="96" t="s">
        <v>1015</v>
      </c>
      <c r="C32" s="57">
        <f>'MAL1K-2018A.XLS'!$D$72</f>
        <v>0</v>
      </c>
      <c r="D32" s="57">
        <f>'MAL1K-2018A.XLS'!$D$72</f>
        <v>0</v>
      </c>
      <c r="G32" s="298"/>
      <c r="J32" s="7"/>
    </row>
    <row r="33" spans="1:10" s="2" customFormat="1" hidden="1">
      <c r="A33" s="2" t="s">
        <v>356</v>
      </c>
      <c r="B33" s="96" t="s">
        <v>1016</v>
      </c>
      <c r="C33" s="57">
        <f>'MAL1K-2018A.XLS'!$D$73</f>
        <v>0</v>
      </c>
      <c r="D33" s="57">
        <f>'MAL1K-2018A.XLS'!$D$73</f>
        <v>0</v>
      </c>
      <c r="G33" s="298"/>
      <c r="J33" s="7"/>
    </row>
    <row r="34" spans="1:10" s="2" customFormat="1" hidden="1">
      <c r="A34" s="2" t="s">
        <v>356</v>
      </c>
      <c r="B34" s="96" t="s">
        <v>1017</v>
      </c>
      <c r="C34" s="57">
        <f>'MAL1K-2018A.XLS'!$D$74</f>
        <v>0</v>
      </c>
      <c r="D34" s="57">
        <f>'MAL1K-2018A.XLS'!$D$74</f>
        <v>0</v>
      </c>
      <c r="G34" s="298"/>
      <c r="J34" s="7"/>
    </row>
    <row r="35" spans="1:10" s="2" customFormat="1" hidden="1">
      <c r="A35" s="2" t="s">
        <v>356</v>
      </c>
      <c r="B35" s="96" t="s">
        <v>1018</v>
      </c>
      <c r="C35" s="57">
        <f>'MAL1K-2018A.XLS'!$D$75</f>
        <v>0</v>
      </c>
      <c r="D35" s="57">
        <f>'MAL1K-2018A.XLS'!$D$75</f>
        <v>0</v>
      </c>
      <c r="G35" s="298"/>
      <c r="J35" s="7"/>
    </row>
    <row r="36" spans="1:10" s="2" customFormat="1" hidden="1">
      <c r="A36" s="2" t="s">
        <v>356</v>
      </c>
      <c r="B36" s="96" t="s">
        <v>1019</v>
      </c>
      <c r="C36" s="57">
        <f>'MAL1K-2018A.XLS'!$D$76</f>
        <v>0</v>
      </c>
      <c r="D36" s="57">
        <f>'MAL1K-2018A.XLS'!$D$76</f>
        <v>0</v>
      </c>
      <c r="G36" s="298"/>
      <c r="J36" s="7"/>
    </row>
    <row r="37" spans="1:10" s="2" customFormat="1" hidden="1">
      <c r="A37" s="2" t="s">
        <v>356</v>
      </c>
      <c r="B37" s="96" t="s">
        <v>1020</v>
      </c>
      <c r="C37" s="57">
        <f>'MAL1K-2018A.XLS'!$D$77</f>
        <v>0</v>
      </c>
      <c r="D37" s="57">
        <f>'MAL1K-2018A.XLS'!$D$77</f>
        <v>0</v>
      </c>
      <c r="G37" s="298"/>
      <c r="J37" s="7"/>
    </row>
    <row r="38" spans="1:10" s="2" customFormat="1" hidden="1">
      <c r="A38" s="2" t="s">
        <v>356</v>
      </c>
      <c r="B38" s="96" t="s">
        <v>1021</v>
      </c>
      <c r="C38" s="57">
        <f>'MAL1K-2018A.XLS'!$D$78</f>
        <v>0</v>
      </c>
      <c r="D38" s="57">
        <f>'MAL1K-2018A.XLS'!$D$78</f>
        <v>0</v>
      </c>
      <c r="G38" s="298"/>
      <c r="J38" s="7"/>
    </row>
    <row r="39" spans="1:10" s="2" customFormat="1" hidden="1">
      <c r="A39" s="2" t="s">
        <v>356</v>
      </c>
      <c r="B39" s="96" t="s">
        <v>1022</v>
      </c>
      <c r="C39" s="57">
        <f>'MAL1K-2018A.XLS'!$D$79</f>
        <v>0</v>
      </c>
      <c r="D39" s="57">
        <f>'MAL1K-2018A.XLS'!$D$79</f>
        <v>0</v>
      </c>
      <c r="G39" s="298"/>
      <c r="J39" s="7"/>
    </row>
    <row r="40" spans="1:10" s="2" customFormat="1" hidden="1">
      <c r="A40" s="2" t="s">
        <v>356</v>
      </c>
      <c r="B40" s="96" t="s">
        <v>1023</v>
      </c>
      <c r="C40" s="57">
        <f>'MAL1K-2018A.XLS'!$D$80</f>
        <v>0</v>
      </c>
      <c r="D40" s="57">
        <f>'MAL1K-2018A.XLS'!$D$80</f>
        <v>0</v>
      </c>
      <c r="G40" s="298"/>
      <c r="J40" s="7"/>
    </row>
    <row r="41" spans="1:10" s="2" customFormat="1" hidden="1">
      <c r="A41" s="2" t="s">
        <v>356</v>
      </c>
      <c r="B41" s="96" t="s">
        <v>1024</v>
      </c>
      <c r="C41" s="57">
        <f>'MAL1K-2018A.XLS'!$D$81</f>
        <v>0</v>
      </c>
      <c r="D41" s="57">
        <f>'MAL1K-2018A.XLS'!$D$81</f>
        <v>0</v>
      </c>
      <c r="G41" s="298"/>
      <c r="J41" s="7"/>
    </row>
    <row r="42" spans="1:10" s="2" customFormat="1" hidden="1">
      <c r="A42" s="2" t="s">
        <v>356</v>
      </c>
      <c r="B42" s="96" t="s">
        <v>1025</v>
      </c>
      <c r="C42" s="57">
        <f>'MAL1K-2018A.XLS'!$D$82</f>
        <v>0</v>
      </c>
      <c r="D42" s="57">
        <f>'MAL1K-2018A.XLS'!$D$82</f>
        <v>0</v>
      </c>
      <c r="G42" s="298"/>
      <c r="J42" s="7"/>
    </row>
    <row r="43" spans="1:10" s="2" customFormat="1" hidden="1">
      <c r="A43" s="2" t="s">
        <v>356</v>
      </c>
      <c r="B43" s="96" t="s">
        <v>764</v>
      </c>
      <c r="C43" s="57">
        <f>'MAL1K-2018A.XLS'!$D$83</f>
        <v>0</v>
      </c>
      <c r="D43" s="57">
        <f>'MAL1K-2018A.XLS'!$D$83</f>
        <v>0</v>
      </c>
      <c r="G43" s="298"/>
      <c r="J43" s="7"/>
    </row>
    <row r="44" spans="1:10" s="2" customFormat="1" hidden="1">
      <c r="A44" s="2" t="s">
        <v>356</v>
      </c>
      <c r="B44" s="96" t="s">
        <v>765</v>
      </c>
      <c r="C44" s="57">
        <f>'MAL1K-2018A.XLS'!$D$84</f>
        <v>0</v>
      </c>
      <c r="D44" s="57">
        <f>'MAL1K-2018A.XLS'!$D$84</f>
        <v>0</v>
      </c>
      <c r="G44" s="298"/>
      <c r="J44" s="7"/>
    </row>
    <row r="45" spans="1:10" s="2" customFormat="1" hidden="1">
      <c r="A45" s="2" t="s">
        <v>356</v>
      </c>
      <c r="B45" s="96" t="s">
        <v>620</v>
      </c>
      <c r="C45" s="57">
        <f>'MAL1K-2018A.XLS'!$D$85</f>
        <v>0</v>
      </c>
      <c r="D45" s="57">
        <f>'MAL1K-2018A.XLS'!$D$85</f>
        <v>0</v>
      </c>
      <c r="G45" s="298"/>
      <c r="J45" s="7"/>
    </row>
    <row r="46" spans="1:10" s="2" customFormat="1" hidden="1">
      <c r="A46" s="2" t="s">
        <v>356</v>
      </c>
      <c r="B46" s="95" t="s">
        <v>399</v>
      </c>
      <c r="C46" s="81">
        <f>'MAL1K-2018A.XLS'!$D$86</f>
        <v>0</v>
      </c>
      <c r="D46" s="81">
        <f>'MAL1K-2018A.XLS'!$D$86</f>
        <v>0</v>
      </c>
      <c r="G46" s="298"/>
      <c r="J46" s="7"/>
    </row>
    <row r="47" spans="1:10" s="2" customFormat="1" hidden="1">
      <c r="A47" s="2" t="s">
        <v>356</v>
      </c>
      <c r="B47" s="89" t="str">
        <f>CONCATENATE("3- 5 år - født ",'MAL1K-2018A.XLS'!$B$18-5,"-",'MAL1K-2018A.XLS'!$B$18-3,":")</f>
        <v>3- 5 år - født 2013-2015:</v>
      </c>
      <c r="C47" s="57" t="s">
        <v>541</v>
      </c>
      <c r="D47" s="57" t="s">
        <v>541</v>
      </c>
      <c r="G47" s="298"/>
      <c r="J47" s="7"/>
    </row>
    <row r="48" spans="1:10" s="2" customFormat="1" hidden="1">
      <c r="A48" s="2" t="s">
        <v>356</v>
      </c>
      <c r="B48" s="96" t="s">
        <v>1013</v>
      </c>
      <c r="C48" s="57">
        <f>'MAL1K-2018A.XLS'!$E$70</f>
        <v>0</v>
      </c>
      <c r="D48" s="57">
        <f>'MAL1K-2018A.XLS'!$E$70</f>
        <v>0</v>
      </c>
      <c r="G48" s="298"/>
      <c r="J48" s="7"/>
    </row>
    <row r="49" spans="1:10" s="2" customFormat="1" hidden="1">
      <c r="A49" s="2" t="s">
        <v>356</v>
      </c>
      <c r="B49" s="96" t="s">
        <v>1014</v>
      </c>
      <c r="C49" s="57">
        <f>'MAL1K-2018A.XLS'!$E$71</f>
        <v>0</v>
      </c>
      <c r="D49" s="57">
        <f>'MAL1K-2018A.XLS'!$E$71</f>
        <v>0</v>
      </c>
      <c r="G49" s="298"/>
      <c r="J49" s="7"/>
    </row>
    <row r="50" spans="1:10" s="2" customFormat="1" hidden="1">
      <c r="A50" s="2" t="s">
        <v>356</v>
      </c>
      <c r="B50" s="96" t="s">
        <v>1015</v>
      </c>
      <c r="C50" s="57">
        <f>'MAL1K-2018A.XLS'!$E$72</f>
        <v>0</v>
      </c>
      <c r="D50" s="57">
        <f>'MAL1K-2018A.XLS'!$E$72</f>
        <v>0</v>
      </c>
      <c r="G50" s="298"/>
      <c r="J50" s="7"/>
    </row>
    <row r="51" spans="1:10" s="2" customFormat="1" hidden="1">
      <c r="A51" s="2" t="s">
        <v>356</v>
      </c>
      <c r="B51" s="96" t="s">
        <v>1016</v>
      </c>
      <c r="C51" s="57">
        <f>'MAL1K-2018A.XLS'!$E$73</f>
        <v>0</v>
      </c>
      <c r="D51" s="57">
        <f>'MAL1K-2018A.XLS'!$E$73</f>
        <v>0</v>
      </c>
      <c r="G51" s="298"/>
      <c r="J51" s="7"/>
    </row>
    <row r="52" spans="1:10" s="2" customFormat="1" hidden="1">
      <c r="A52" s="2" t="s">
        <v>356</v>
      </c>
      <c r="B52" s="96" t="s">
        <v>1017</v>
      </c>
      <c r="C52" s="57">
        <f>'MAL1K-2018A.XLS'!$E$74</f>
        <v>0</v>
      </c>
      <c r="D52" s="57">
        <f>'MAL1K-2018A.XLS'!$E$74</f>
        <v>0</v>
      </c>
      <c r="G52" s="298"/>
      <c r="J52" s="7"/>
    </row>
    <row r="53" spans="1:10" s="2" customFormat="1" hidden="1">
      <c r="A53" s="2" t="s">
        <v>356</v>
      </c>
      <c r="B53" s="96" t="s">
        <v>1018</v>
      </c>
      <c r="C53" s="57">
        <f>'MAL1K-2018A.XLS'!$E$75</f>
        <v>0</v>
      </c>
      <c r="D53" s="57">
        <f>'MAL1K-2018A.XLS'!$E$75</f>
        <v>0</v>
      </c>
      <c r="G53" s="298"/>
      <c r="J53" s="7"/>
    </row>
    <row r="54" spans="1:10" s="2" customFormat="1" hidden="1">
      <c r="A54" s="2" t="s">
        <v>356</v>
      </c>
      <c r="B54" s="96" t="s">
        <v>1019</v>
      </c>
      <c r="C54" s="57">
        <f>'MAL1K-2018A.XLS'!$E$76</f>
        <v>0</v>
      </c>
      <c r="D54" s="57">
        <f>'MAL1K-2018A.XLS'!$E$76</f>
        <v>0</v>
      </c>
      <c r="G54" s="298"/>
      <c r="J54" s="7"/>
    </row>
    <row r="55" spans="1:10" s="2" customFormat="1" hidden="1">
      <c r="A55" s="2" t="s">
        <v>356</v>
      </c>
      <c r="B55" s="96" t="s">
        <v>1020</v>
      </c>
      <c r="C55" s="57">
        <f>'MAL1K-2018A.XLS'!$E$77</f>
        <v>0</v>
      </c>
      <c r="D55" s="57">
        <f>'MAL1K-2018A.XLS'!$E$77</f>
        <v>0</v>
      </c>
      <c r="G55" s="298"/>
      <c r="J55" s="7"/>
    </row>
    <row r="56" spans="1:10" s="2" customFormat="1" hidden="1">
      <c r="A56" s="2" t="s">
        <v>356</v>
      </c>
      <c r="B56" s="96" t="s">
        <v>1021</v>
      </c>
      <c r="C56" s="57">
        <f>'MAL1K-2018A.XLS'!$E$78</f>
        <v>0</v>
      </c>
      <c r="D56" s="57">
        <f>'MAL1K-2018A.XLS'!$E$78</f>
        <v>0</v>
      </c>
      <c r="G56" s="298"/>
      <c r="J56" s="7"/>
    </row>
    <row r="57" spans="1:10" s="2" customFormat="1" hidden="1">
      <c r="A57" s="2" t="s">
        <v>356</v>
      </c>
      <c r="B57" s="96" t="s">
        <v>1022</v>
      </c>
      <c r="C57" s="57">
        <f>'MAL1K-2018A.XLS'!$E$79</f>
        <v>0</v>
      </c>
      <c r="D57" s="57">
        <f>'MAL1K-2018A.XLS'!$E$79</f>
        <v>0</v>
      </c>
      <c r="G57" s="298"/>
      <c r="J57" s="7"/>
    </row>
    <row r="58" spans="1:10" s="2" customFormat="1" hidden="1">
      <c r="A58" s="2" t="s">
        <v>356</v>
      </c>
      <c r="B58" s="96" t="s">
        <v>1023</v>
      </c>
      <c r="C58" s="57">
        <f>'MAL1K-2018A.XLS'!$E$80</f>
        <v>0</v>
      </c>
      <c r="D58" s="57">
        <f>'MAL1K-2018A.XLS'!$E$80</f>
        <v>0</v>
      </c>
      <c r="G58" s="298"/>
      <c r="J58" s="7"/>
    </row>
    <row r="59" spans="1:10" s="2" customFormat="1" hidden="1">
      <c r="A59" s="2" t="s">
        <v>356</v>
      </c>
      <c r="B59" s="96" t="s">
        <v>1024</v>
      </c>
      <c r="C59" s="57">
        <f>'MAL1K-2018A.XLS'!$E$81</f>
        <v>0</v>
      </c>
      <c r="D59" s="57">
        <f>'MAL1K-2018A.XLS'!$E$81</f>
        <v>0</v>
      </c>
      <c r="G59" s="298"/>
      <c r="J59" s="7"/>
    </row>
    <row r="60" spans="1:10" s="2" customFormat="1" hidden="1">
      <c r="A60" s="2" t="s">
        <v>356</v>
      </c>
      <c r="B60" s="96" t="s">
        <v>1025</v>
      </c>
      <c r="C60" s="57">
        <f>'MAL1K-2018A.XLS'!$E$82</f>
        <v>0</v>
      </c>
      <c r="D60" s="57">
        <f>'MAL1K-2018A.XLS'!$E$82</f>
        <v>0</v>
      </c>
      <c r="G60" s="298"/>
      <c r="J60" s="7"/>
    </row>
    <row r="61" spans="1:10" s="2" customFormat="1" hidden="1">
      <c r="A61" s="2" t="s">
        <v>356</v>
      </c>
      <c r="B61" s="96" t="s">
        <v>764</v>
      </c>
      <c r="C61" s="57">
        <f>'MAL1K-2018A.XLS'!$E$83</f>
        <v>0</v>
      </c>
      <c r="D61" s="57">
        <f>'MAL1K-2018A.XLS'!$E$83</f>
        <v>0</v>
      </c>
      <c r="G61" s="298"/>
      <c r="J61" s="7"/>
    </row>
    <row r="62" spans="1:10" s="2" customFormat="1" hidden="1">
      <c r="A62" s="2" t="s">
        <v>356</v>
      </c>
      <c r="B62" s="96" t="s">
        <v>765</v>
      </c>
      <c r="C62" s="57">
        <f>'MAL1K-2018A.XLS'!$E$84</f>
        <v>0</v>
      </c>
      <c r="D62" s="57">
        <f>'MAL1K-2018A.XLS'!$E$84</f>
        <v>0</v>
      </c>
      <c r="G62" s="298"/>
      <c r="J62" s="7"/>
    </row>
    <row r="63" spans="1:10" s="2" customFormat="1" hidden="1">
      <c r="A63" s="2" t="s">
        <v>356</v>
      </c>
      <c r="B63" s="96" t="s">
        <v>620</v>
      </c>
      <c r="C63" s="57">
        <f>'MAL1K-2018A.XLS'!$E$85</f>
        <v>0</v>
      </c>
      <c r="D63" s="57">
        <f>'MAL1K-2018A.XLS'!$E$85</f>
        <v>0</v>
      </c>
      <c r="G63" s="298"/>
      <c r="J63" s="7"/>
    </row>
    <row r="64" spans="1:10" s="2" customFormat="1" hidden="1">
      <c r="A64" s="2" t="s">
        <v>356</v>
      </c>
      <c r="B64" s="95" t="s">
        <v>400</v>
      </c>
      <c r="C64" s="80">
        <f>'MAL1K-2018A.XLS'!$E$86</f>
        <v>0</v>
      </c>
      <c r="D64" s="80">
        <f>'MAL1K-2018A.XLS'!$E$86</f>
        <v>0</v>
      </c>
      <c r="G64" s="298"/>
      <c r="J64" s="7"/>
    </row>
    <row r="65" spans="1:7" s="2" customFormat="1" hidden="1">
      <c r="A65" s="2" t="s">
        <v>356</v>
      </c>
      <c r="B65" s="89" t="str">
        <f>CONCATENATE("6 år - født ",'MAL1K-2018A.XLS'!$B$18-6,,,":")</f>
        <v>6 år - født 2012:</v>
      </c>
      <c r="C65" s="57" t="s">
        <v>541</v>
      </c>
      <c r="D65" s="57" t="s">
        <v>541</v>
      </c>
      <c r="G65" s="298"/>
    </row>
    <row r="66" spans="1:7" s="2" customFormat="1" hidden="1">
      <c r="A66" s="2" t="s">
        <v>356</v>
      </c>
      <c r="B66" s="96" t="s">
        <v>1013</v>
      </c>
      <c r="C66" s="57">
        <f>'MAL1K-2018A.XLS'!$F$70</f>
        <v>0</v>
      </c>
      <c r="D66" s="57">
        <f>'MAL1K-2018A.XLS'!$F$70</f>
        <v>0</v>
      </c>
      <c r="G66" s="298"/>
    </row>
    <row r="67" spans="1:7" s="2" customFormat="1" hidden="1">
      <c r="A67" s="2" t="s">
        <v>356</v>
      </c>
      <c r="B67" s="96" t="s">
        <v>1014</v>
      </c>
      <c r="C67" s="57">
        <f>'MAL1K-2018A.XLS'!$F$71</f>
        <v>0</v>
      </c>
      <c r="D67" s="57">
        <f>'MAL1K-2018A.XLS'!$F$71</f>
        <v>0</v>
      </c>
      <c r="G67" s="298"/>
    </row>
    <row r="68" spans="1:7" s="2" customFormat="1" hidden="1">
      <c r="A68" s="2" t="s">
        <v>356</v>
      </c>
      <c r="B68" s="96" t="s">
        <v>1015</v>
      </c>
      <c r="C68" s="57">
        <f>'MAL1K-2018A.XLS'!$F$72</f>
        <v>0</v>
      </c>
      <c r="D68" s="57">
        <f>'MAL1K-2018A.XLS'!$F$72</f>
        <v>0</v>
      </c>
      <c r="G68" s="298"/>
    </row>
    <row r="69" spans="1:7" s="2" customFormat="1" hidden="1">
      <c r="A69" s="2" t="s">
        <v>356</v>
      </c>
      <c r="B69" s="96" t="s">
        <v>1016</v>
      </c>
      <c r="C69" s="57">
        <f>'MAL1K-2018A.XLS'!$F$73</f>
        <v>0</v>
      </c>
      <c r="D69" s="57">
        <f>'MAL1K-2018A.XLS'!$F$73</f>
        <v>0</v>
      </c>
      <c r="G69" s="298"/>
    </row>
    <row r="70" spans="1:7" s="2" customFormat="1" hidden="1">
      <c r="A70" s="2" t="s">
        <v>356</v>
      </c>
      <c r="B70" s="96" t="s">
        <v>1017</v>
      </c>
      <c r="C70" s="57">
        <f>'MAL1K-2018A.XLS'!$F$74</f>
        <v>0</v>
      </c>
      <c r="D70" s="57">
        <f>'MAL1K-2018A.XLS'!$F$74</f>
        <v>0</v>
      </c>
      <c r="G70" s="298"/>
    </row>
    <row r="71" spans="1:7" s="2" customFormat="1" hidden="1">
      <c r="A71" s="2" t="s">
        <v>356</v>
      </c>
      <c r="B71" s="96" t="s">
        <v>1018</v>
      </c>
      <c r="C71" s="57">
        <f>'MAL1K-2018A.XLS'!$F$75</f>
        <v>0</v>
      </c>
      <c r="D71" s="57">
        <f>'MAL1K-2018A.XLS'!$F$75</f>
        <v>0</v>
      </c>
      <c r="G71" s="298"/>
    </row>
    <row r="72" spans="1:7" s="2" customFormat="1" hidden="1">
      <c r="A72" s="2" t="s">
        <v>356</v>
      </c>
      <c r="B72" s="96" t="s">
        <v>1019</v>
      </c>
      <c r="C72" s="57">
        <f>'MAL1K-2018A.XLS'!$F$76</f>
        <v>0</v>
      </c>
      <c r="D72" s="57">
        <f>'MAL1K-2018A.XLS'!$F$76</f>
        <v>0</v>
      </c>
      <c r="G72" s="298"/>
    </row>
    <row r="73" spans="1:7" s="2" customFormat="1" hidden="1">
      <c r="A73" s="2" t="s">
        <v>356</v>
      </c>
      <c r="B73" s="96" t="s">
        <v>1020</v>
      </c>
      <c r="C73" s="57">
        <f>'MAL1K-2018A.XLS'!$F$77</f>
        <v>0</v>
      </c>
      <c r="D73" s="57">
        <f>'MAL1K-2018A.XLS'!$F$77</f>
        <v>0</v>
      </c>
      <c r="G73" s="298"/>
    </row>
    <row r="74" spans="1:7" s="2" customFormat="1" hidden="1">
      <c r="A74" s="2" t="s">
        <v>356</v>
      </c>
      <c r="B74" s="96" t="s">
        <v>1021</v>
      </c>
      <c r="C74" s="57">
        <f>'MAL1K-2018A.XLS'!$F$78</f>
        <v>0</v>
      </c>
      <c r="D74" s="57">
        <f>'MAL1K-2018A.XLS'!$F$78</f>
        <v>0</v>
      </c>
      <c r="G74" s="298"/>
    </row>
    <row r="75" spans="1:7" s="2" customFormat="1" hidden="1">
      <c r="A75" s="2" t="s">
        <v>356</v>
      </c>
      <c r="B75" s="96" t="s">
        <v>1022</v>
      </c>
      <c r="C75" s="57">
        <f>'MAL1K-2018A.XLS'!$F$79</f>
        <v>0</v>
      </c>
      <c r="D75" s="57">
        <f>'MAL1K-2018A.XLS'!$F$79</f>
        <v>0</v>
      </c>
      <c r="G75" s="298"/>
    </row>
    <row r="76" spans="1:7" s="2" customFormat="1" hidden="1">
      <c r="A76" s="2" t="s">
        <v>356</v>
      </c>
      <c r="B76" s="96" t="s">
        <v>1023</v>
      </c>
      <c r="C76" s="57">
        <f>'MAL1K-2018A.XLS'!$F$80</f>
        <v>0</v>
      </c>
      <c r="D76" s="57">
        <f>'MAL1K-2018A.XLS'!$F$80</f>
        <v>0</v>
      </c>
      <c r="G76" s="298"/>
    </row>
    <row r="77" spans="1:7" s="2" customFormat="1" hidden="1">
      <c r="A77" s="2" t="s">
        <v>356</v>
      </c>
      <c r="B77" s="96" t="s">
        <v>1024</v>
      </c>
      <c r="C77" s="57">
        <f>'MAL1K-2018A.XLS'!$F$81</f>
        <v>0</v>
      </c>
      <c r="D77" s="57">
        <f>'MAL1K-2018A.XLS'!$F$81</f>
        <v>0</v>
      </c>
      <c r="G77" s="298"/>
    </row>
    <row r="78" spans="1:7" s="2" customFormat="1" hidden="1">
      <c r="A78" s="2" t="s">
        <v>356</v>
      </c>
      <c r="B78" s="96" t="s">
        <v>1025</v>
      </c>
      <c r="C78" s="57">
        <f>'MAL1K-2018A.XLS'!$F$82</f>
        <v>0</v>
      </c>
      <c r="D78" s="57">
        <f>'MAL1K-2018A.XLS'!$F$82</f>
        <v>0</v>
      </c>
      <c r="G78" s="298"/>
    </row>
    <row r="79" spans="1:7" s="2" customFormat="1" hidden="1">
      <c r="A79" s="2" t="s">
        <v>356</v>
      </c>
      <c r="B79" s="96" t="s">
        <v>764</v>
      </c>
      <c r="C79" s="57">
        <f>'MAL1K-2018A.XLS'!$F$83</f>
        <v>0</v>
      </c>
      <c r="D79" s="57">
        <f>'MAL1K-2018A.XLS'!$F$83</f>
        <v>0</v>
      </c>
      <c r="G79" s="298"/>
    </row>
    <row r="80" spans="1:7" s="2" customFormat="1" hidden="1">
      <c r="A80" s="2" t="s">
        <v>356</v>
      </c>
      <c r="B80" s="96" t="s">
        <v>765</v>
      </c>
      <c r="C80" s="57">
        <f>'MAL1K-2018A.XLS'!$F$84</f>
        <v>0</v>
      </c>
      <c r="D80" s="57">
        <f>'MAL1K-2018A.XLS'!$F$84</f>
        <v>0</v>
      </c>
      <c r="G80" s="298"/>
    </row>
    <row r="81" spans="1:7" s="2" customFormat="1" hidden="1">
      <c r="A81" s="2" t="s">
        <v>356</v>
      </c>
      <c r="B81" s="96" t="s">
        <v>620</v>
      </c>
      <c r="C81" s="57">
        <f>'MAL1K-2018A.XLS'!$F$85</f>
        <v>0</v>
      </c>
      <c r="D81" s="57">
        <f>'MAL1K-2018A.XLS'!$F$85</f>
        <v>0</v>
      </c>
      <c r="G81" s="298"/>
    </row>
    <row r="82" spans="1:7" s="2" customFormat="1" hidden="1">
      <c r="A82" s="2" t="s">
        <v>356</v>
      </c>
      <c r="B82" s="97" t="s">
        <v>401</v>
      </c>
      <c r="C82" s="80">
        <f>'MAL1K-2018A.XLS'!$F$86</f>
        <v>0</v>
      </c>
      <c r="D82" s="80">
        <f>'MAL1K-2018A.XLS'!$F$86</f>
        <v>0</v>
      </c>
      <c r="G82" s="298"/>
    </row>
    <row r="83" spans="1:7" s="2" customFormat="1" hidden="1">
      <c r="A83" s="2" t="s">
        <v>356</v>
      </c>
      <c r="B83" s="98" t="s">
        <v>337</v>
      </c>
      <c r="C83" s="79" t="s">
        <v>541</v>
      </c>
      <c r="D83" s="79" t="s">
        <v>541</v>
      </c>
      <c r="G83" s="298"/>
    </row>
    <row r="84" spans="1:7" s="2" customFormat="1" hidden="1">
      <c r="A84" s="2" t="s">
        <v>356</v>
      </c>
      <c r="B84" s="99" t="s">
        <v>1013</v>
      </c>
      <c r="C84" s="79">
        <f>$C$12+$C$30+$C$48+$C$66</f>
        <v>0</v>
      </c>
      <c r="D84" s="79">
        <f>$C$12+$C$30+$C$48+$C$66</f>
        <v>0</v>
      </c>
      <c r="G84" s="298"/>
    </row>
    <row r="85" spans="1:7" s="2" customFormat="1" hidden="1">
      <c r="A85" s="2" t="s">
        <v>356</v>
      </c>
      <c r="B85" s="99" t="s">
        <v>1014</v>
      </c>
      <c r="C85" s="79">
        <f>$C$13+$C$31+$C$49+$C$67</f>
        <v>0</v>
      </c>
      <c r="D85" s="79">
        <f>$C$13+$C$31+$C$49+$C$67</f>
        <v>0</v>
      </c>
      <c r="G85" s="298"/>
    </row>
    <row r="86" spans="1:7" s="2" customFormat="1" hidden="1">
      <c r="A86" s="2" t="s">
        <v>356</v>
      </c>
      <c r="B86" s="99" t="s">
        <v>1015</v>
      </c>
      <c r="C86" s="79">
        <f>$C$14+$C$32+$C$50+$C$68</f>
        <v>0</v>
      </c>
      <c r="D86" s="79">
        <f>$C$14+$C$32+$C$50+$C$68</f>
        <v>0</v>
      </c>
      <c r="G86" s="298"/>
    </row>
    <row r="87" spans="1:7" s="2" customFormat="1" hidden="1">
      <c r="A87" s="2" t="s">
        <v>356</v>
      </c>
      <c r="B87" s="99" t="s">
        <v>1016</v>
      </c>
      <c r="C87" s="79">
        <f>$C$15+$C$33+$C$51+$C$69</f>
        <v>0</v>
      </c>
      <c r="D87" s="79">
        <f>$C$15+$C$33+$C$51+$C$69</f>
        <v>0</v>
      </c>
      <c r="G87" s="298"/>
    </row>
    <row r="88" spans="1:7" s="2" customFormat="1" hidden="1">
      <c r="A88" s="2" t="s">
        <v>356</v>
      </c>
      <c r="B88" s="99" t="s">
        <v>1017</v>
      </c>
      <c r="C88" s="79">
        <f>$C$16+$C$34+$C$52+$C$70</f>
        <v>0</v>
      </c>
      <c r="D88" s="79">
        <f>$C$16+$C$34+$C$52+$C$70</f>
        <v>0</v>
      </c>
      <c r="G88" s="298"/>
    </row>
    <row r="89" spans="1:7" s="2" customFormat="1" hidden="1">
      <c r="A89" s="2" t="s">
        <v>356</v>
      </c>
      <c r="B89" s="99" t="s">
        <v>1018</v>
      </c>
      <c r="C89" s="79">
        <f>$C$17+$C$35+$C$53+$C$71</f>
        <v>0</v>
      </c>
      <c r="D89" s="79">
        <f>$C$17+$C$35+$C$53+$C$71</f>
        <v>0</v>
      </c>
      <c r="G89" s="298"/>
    </row>
    <row r="90" spans="1:7" s="2" customFormat="1" hidden="1">
      <c r="A90" s="2" t="s">
        <v>356</v>
      </c>
      <c r="B90" s="99" t="s">
        <v>1019</v>
      </c>
      <c r="C90" s="79">
        <f>$C$18+$C$36+$C$54+$C$72</f>
        <v>0</v>
      </c>
      <c r="D90" s="79">
        <f>$C$18+$C$36+$C$54+$C$72</f>
        <v>0</v>
      </c>
      <c r="G90" s="298"/>
    </row>
    <row r="91" spans="1:7" s="2" customFormat="1" hidden="1">
      <c r="A91" s="2" t="s">
        <v>356</v>
      </c>
      <c r="B91" s="99" t="s">
        <v>1020</v>
      </c>
      <c r="C91" s="79">
        <f>$C$19+$C$37+$C$55+$C$73</f>
        <v>0</v>
      </c>
      <c r="D91" s="79">
        <f>$C$19+$C$37+$C$55+$C$73</f>
        <v>0</v>
      </c>
      <c r="G91" s="298"/>
    </row>
    <row r="92" spans="1:7" s="2" customFormat="1" hidden="1">
      <c r="A92" s="2" t="s">
        <v>356</v>
      </c>
      <c r="B92" s="99" t="s">
        <v>1021</v>
      </c>
      <c r="C92" s="79">
        <f>$C$20+$C$38+$C$56+$C$74</f>
        <v>0</v>
      </c>
      <c r="D92" s="79">
        <f>$C$20+$C$38+$C$56+$C$74</f>
        <v>0</v>
      </c>
      <c r="G92" s="298"/>
    </row>
    <row r="93" spans="1:7" s="2" customFormat="1" hidden="1">
      <c r="A93" s="2" t="s">
        <v>356</v>
      </c>
      <c r="B93" s="99" t="s">
        <v>1022</v>
      </c>
      <c r="C93" s="79">
        <f>$C$21+$C$39+$C$57+$C$75</f>
        <v>0</v>
      </c>
      <c r="D93" s="79">
        <f>$C$21+$C$39+$C$57+$C$75</f>
        <v>0</v>
      </c>
      <c r="G93" s="298"/>
    </row>
    <row r="94" spans="1:7" s="2" customFormat="1" hidden="1">
      <c r="A94" s="2" t="s">
        <v>356</v>
      </c>
      <c r="B94" s="99" t="s">
        <v>1023</v>
      </c>
      <c r="C94" s="79">
        <f>$C$22+$C$40+$C$58+$C$76</f>
        <v>0</v>
      </c>
      <c r="D94" s="79">
        <f>$C$22+$C$40+$C$58+$C$76</f>
        <v>0</v>
      </c>
      <c r="G94" s="298"/>
    </row>
    <row r="95" spans="1:7" s="2" customFormat="1" hidden="1">
      <c r="A95" s="2" t="s">
        <v>356</v>
      </c>
      <c r="B95" s="99" t="s">
        <v>1024</v>
      </c>
      <c r="C95" s="79">
        <f>$C$23+$C$41+$C$59+$C$77</f>
        <v>0</v>
      </c>
      <c r="D95" s="79">
        <f>$C$23+$C$41+$C$59+$C$77</f>
        <v>0</v>
      </c>
      <c r="G95" s="298"/>
    </row>
    <row r="96" spans="1:7" s="2" customFormat="1" hidden="1">
      <c r="A96" s="2" t="s">
        <v>356</v>
      </c>
      <c r="B96" s="99" t="s">
        <v>1025</v>
      </c>
      <c r="C96" s="79">
        <f>$C$24+$C$42+$C$60+$C$78</f>
        <v>0</v>
      </c>
      <c r="D96" s="79">
        <f>$C$24+$C$42+$C$60+$C$78</f>
        <v>0</v>
      </c>
      <c r="G96" s="298"/>
    </row>
    <row r="97" spans="1:7" s="2" customFormat="1" hidden="1">
      <c r="A97" s="2" t="s">
        <v>356</v>
      </c>
      <c r="B97" s="99" t="s">
        <v>764</v>
      </c>
      <c r="C97" s="79">
        <f>$C$25+$C$43+$C$61+$C$79</f>
        <v>0</v>
      </c>
      <c r="D97" s="79">
        <f>$C$25+$C$43+$C$61+$C$79</f>
        <v>0</v>
      </c>
      <c r="G97" s="298"/>
    </row>
    <row r="98" spans="1:7" s="2" customFormat="1" hidden="1">
      <c r="A98" s="2" t="s">
        <v>356</v>
      </c>
      <c r="B98" s="99" t="s">
        <v>765</v>
      </c>
      <c r="C98" s="79">
        <f>$C$26+$C$44+$C$62+$C$80</f>
        <v>0</v>
      </c>
      <c r="D98" s="79">
        <f>$C$26+$C$44+$C$62+$C$80</f>
        <v>0</v>
      </c>
      <c r="G98" s="298"/>
    </row>
    <row r="99" spans="1:7" s="2" customFormat="1" hidden="1">
      <c r="A99" s="2" t="s">
        <v>356</v>
      </c>
      <c r="B99" s="99" t="s">
        <v>620</v>
      </c>
      <c r="C99" s="79">
        <f>$C$27+$C$45+$C$63+$C$81</f>
        <v>0</v>
      </c>
      <c r="D99" s="79">
        <f>$C$27+$C$45+$C$63+$C$81</f>
        <v>0</v>
      </c>
      <c r="G99" s="298"/>
    </row>
    <row r="100" spans="1:7" s="2" customFormat="1" hidden="1">
      <c r="A100" s="2" t="s">
        <v>356</v>
      </c>
      <c r="B100" s="100" t="s">
        <v>338</v>
      </c>
      <c r="C100" s="81">
        <f>$C$28+$C$46+$C$64+$C$82</f>
        <v>0</v>
      </c>
      <c r="D100" s="81">
        <f>$C$28+$C$46+$C$64+$C$82</f>
        <v>0</v>
      </c>
      <c r="G100" s="298"/>
    </row>
    <row r="101" spans="1:7" s="2" customFormat="1" hidden="1">
      <c r="A101" s="2" t="s">
        <v>356</v>
      </c>
      <c r="B101" s="98"/>
      <c r="C101" s="79"/>
      <c r="D101" s="79"/>
      <c r="E101" s="14"/>
      <c r="G101" s="298"/>
    </row>
    <row r="102" spans="1:7" s="2" customFormat="1" hidden="1">
      <c r="A102" s="14" t="s">
        <v>356</v>
      </c>
      <c r="B102" s="101" t="s">
        <v>327</v>
      </c>
      <c r="C102" s="57" t="s">
        <v>541</v>
      </c>
      <c r="D102" s="57" t="s">
        <v>541</v>
      </c>
      <c r="G102" s="298"/>
    </row>
    <row r="103" spans="1:7" s="2" customFormat="1" hidden="1">
      <c r="A103" s="2" t="s">
        <v>356</v>
      </c>
      <c r="B103" s="89" t="str">
        <f>CONCATENATE("0 år - født ",'MAL1K-2018A.XLS'!$B$18,":")</f>
        <v>0 år - født 2018:</v>
      </c>
      <c r="C103" s="57" t="s">
        <v>541</v>
      </c>
      <c r="D103" s="57" t="s">
        <v>541</v>
      </c>
      <c r="G103" s="298"/>
    </row>
    <row r="104" spans="1:7" s="2" customFormat="1" hidden="1">
      <c r="A104" s="2" t="s">
        <v>356</v>
      </c>
      <c r="B104" s="96" t="s">
        <v>1013</v>
      </c>
      <c r="C104" s="57">
        <f>'MAL1K-2018A.XLS'!$G$70</f>
        <v>0</v>
      </c>
      <c r="D104" s="57">
        <f>'MAL1K-2018A.XLS'!$G$70</f>
        <v>0</v>
      </c>
      <c r="G104" s="298"/>
    </row>
    <row r="105" spans="1:7" s="2" customFormat="1" hidden="1">
      <c r="A105" s="2" t="s">
        <v>356</v>
      </c>
      <c r="B105" s="96" t="s">
        <v>1014</v>
      </c>
      <c r="C105" s="57">
        <f>'MAL1K-2018A.XLS'!$G$71</f>
        <v>0</v>
      </c>
      <c r="D105" s="57">
        <f>'MAL1K-2018A.XLS'!$G$71</f>
        <v>0</v>
      </c>
      <c r="G105" s="298"/>
    </row>
    <row r="106" spans="1:7" s="2" customFormat="1" hidden="1">
      <c r="A106" s="2" t="s">
        <v>356</v>
      </c>
      <c r="B106" s="96" t="s">
        <v>1015</v>
      </c>
      <c r="C106" s="57">
        <f>'MAL1K-2018A.XLS'!$G$72</f>
        <v>0</v>
      </c>
      <c r="D106" s="57">
        <f>'MAL1K-2018A.XLS'!$G$72</f>
        <v>0</v>
      </c>
      <c r="G106" s="298"/>
    </row>
    <row r="107" spans="1:7" s="2" customFormat="1" hidden="1">
      <c r="A107" s="2" t="s">
        <v>356</v>
      </c>
      <c r="B107" s="96" t="s">
        <v>1016</v>
      </c>
      <c r="C107" s="57">
        <f>'MAL1K-2018A.XLS'!$G$73</f>
        <v>0</v>
      </c>
      <c r="D107" s="57">
        <f>'MAL1K-2018A.XLS'!$G$73</f>
        <v>0</v>
      </c>
      <c r="G107" s="298"/>
    </row>
    <row r="108" spans="1:7" s="2" customFormat="1" hidden="1">
      <c r="A108" s="2" t="s">
        <v>356</v>
      </c>
      <c r="B108" s="96" t="s">
        <v>1017</v>
      </c>
      <c r="C108" s="57">
        <f>'MAL1K-2018A.XLS'!$G$74</f>
        <v>0</v>
      </c>
      <c r="D108" s="57">
        <f>'MAL1K-2018A.XLS'!$G$74</f>
        <v>0</v>
      </c>
      <c r="G108" s="298"/>
    </row>
    <row r="109" spans="1:7" s="2" customFormat="1" hidden="1">
      <c r="A109" s="2" t="s">
        <v>356</v>
      </c>
      <c r="B109" s="96" t="s">
        <v>1018</v>
      </c>
      <c r="C109" s="57">
        <f>'MAL1K-2018A.XLS'!$G$75</f>
        <v>0</v>
      </c>
      <c r="D109" s="57">
        <f>'MAL1K-2018A.XLS'!$G$75</f>
        <v>0</v>
      </c>
      <c r="G109" s="298"/>
    </row>
    <row r="110" spans="1:7" s="2" customFormat="1" hidden="1">
      <c r="A110" s="2" t="s">
        <v>356</v>
      </c>
      <c r="B110" s="96" t="s">
        <v>1019</v>
      </c>
      <c r="C110" s="57">
        <f>'MAL1K-2018A.XLS'!$G$76</f>
        <v>0</v>
      </c>
      <c r="D110" s="57">
        <f>'MAL1K-2018A.XLS'!$G$76</f>
        <v>0</v>
      </c>
      <c r="G110" s="298"/>
    </row>
    <row r="111" spans="1:7" s="2" customFormat="1" hidden="1">
      <c r="A111" s="2" t="s">
        <v>356</v>
      </c>
      <c r="B111" s="96" t="s">
        <v>1020</v>
      </c>
      <c r="C111" s="57">
        <f>'MAL1K-2018A.XLS'!$G$77</f>
        <v>0</v>
      </c>
      <c r="D111" s="57">
        <f>'MAL1K-2018A.XLS'!$G$77</f>
        <v>0</v>
      </c>
      <c r="G111" s="298"/>
    </row>
    <row r="112" spans="1:7" s="2" customFormat="1" hidden="1">
      <c r="A112" s="2" t="s">
        <v>356</v>
      </c>
      <c r="B112" s="96" t="s">
        <v>1021</v>
      </c>
      <c r="C112" s="57">
        <f>'MAL1K-2018A.XLS'!$G$78</f>
        <v>0</v>
      </c>
      <c r="D112" s="57">
        <f>'MAL1K-2018A.XLS'!$G$78</f>
        <v>0</v>
      </c>
      <c r="G112" s="298"/>
    </row>
    <row r="113" spans="1:7" s="2" customFormat="1" hidden="1">
      <c r="A113" s="2" t="s">
        <v>356</v>
      </c>
      <c r="B113" s="96" t="s">
        <v>1022</v>
      </c>
      <c r="C113" s="57">
        <f>'MAL1K-2018A.XLS'!$G$79</f>
        <v>0</v>
      </c>
      <c r="D113" s="57">
        <f>'MAL1K-2018A.XLS'!$G$79</f>
        <v>0</v>
      </c>
      <c r="G113" s="298"/>
    </row>
    <row r="114" spans="1:7" s="2" customFormat="1" hidden="1">
      <c r="A114" s="2" t="s">
        <v>356</v>
      </c>
      <c r="B114" s="96" t="s">
        <v>1023</v>
      </c>
      <c r="C114" s="57">
        <f>'MAL1K-2018A.XLS'!$G$80</f>
        <v>0</v>
      </c>
      <c r="D114" s="57">
        <f>'MAL1K-2018A.XLS'!$G$80</f>
        <v>0</v>
      </c>
      <c r="G114" s="298"/>
    </row>
    <row r="115" spans="1:7" s="2" customFormat="1" hidden="1">
      <c r="A115" s="2" t="s">
        <v>356</v>
      </c>
      <c r="B115" s="96" t="s">
        <v>1024</v>
      </c>
      <c r="C115" s="57">
        <f>'MAL1K-2018A.XLS'!$G$81</f>
        <v>0</v>
      </c>
      <c r="D115" s="57">
        <f>'MAL1K-2018A.XLS'!$G$81</f>
        <v>0</v>
      </c>
      <c r="G115" s="298"/>
    </row>
    <row r="116" spans="1:7" s="2" customFormat="1" hidden="1">
      <c r="A116" s="2" t="s">
        <v>356</v>
      </c>
      <c r="B116" s="96" t="s">
        <v>1025</v>
      </c>
      <c r="C116" s="57">
        <f>'MAL1K-2018A.XLS'!$G$82</f>
        <v>0</v>
      </c>
      <c r="D116" s="57">
        <f>'MAL1K-2018A.XLS'!$G$82</f>
        <v>0</v>
      </c>
      <c r="G116" s="298"/>
    </row>
    <row r="117" spans="1:7" s="2" customFormat="1" hidden="1">
      <c r="A117" s="2" t="s">
        <v>356</v>
      </c>
      <c r="B117" s="96" t="s">
        <v>764</v>
      </c>
      <c r="C117" s="57">
        <f>'MAL1K-2018A.XLS'!$G$83</f>
        <v>0</v>
      </c>
      <c r="D117" s="57">
        <f>'MAL1K-2018A.XLS'!$G$83</f>
        <v>0</v>
      </c>
      <c r="G117" s="298"/>
    </row>
    <row r="118" spans="1:7" s="2" customFormat="1" hidden="1">
      <c r="A118" s="2" t="s">
        <v>356</v>
      </c>
      <c r="B118" s="96" t="s">
        <v>765</v>
      </c>
      <c r="C118" s="57">
        <f>'MAL1K-2018A.XLS'!$G$84</f>
        <v>0</v>
      </c>
      <c r="D118" s="57">
        <f>'MAL1K-2018A.XLS'!$G$84</f>
        <v>0</v>
      </c>
      <c r="G118" s="298"/>
    </row>
    <row r="119" spans="1:7" s="14" customFormat="1" hidden="1">
      <c r="A119" s="2" t="s">
        <v>356</v>
      </c>
      <c r="B119" s="96" t="s">
        <v>620</v>
      </c>
      <c r="C119" s="57">
        <f>'MAL1K-2018A.XLS'!$G$85</f>
        <v>0</v>
      </c>
      <c r="D119" s="57">
        <f>'MAL1K-2018A.XLS'!$G$85</f>
        <v>0</v>
      </c>
      <c r="E119" s="2"/>
      <c r="G119" s="299"/>
    </row>
    <row r="120" spans="1:7" s="2" customFormat="1" hidden="1">
      <c r="A120" s="2" t="s">
        <v>356</v>
      </c>
      <c r="B120" s="97" t="s">
        <v>328</v>
      </c>
      <c r="C120" s="80">
        <f>'MAL1K-2018A.XLS'!$G$86</f>
        <v>0</v>
      </c>
      <c r="D120" s="80">
        <f>'MAL1K-2018A.XLS'!$G$86</f>
        <v>0</v>
      </c>
      <c r="G120" s="298"/>
    </row>
    <row r="121" spans="1:7" s="2" customFormat="1" hidden="1">
      <c r="A121" s="2" t="s">
        <v>356</v>
      </c>
      <c r="B121" s="89" t="str">
        <f>CONCATENATE("1- 2 år - født ",'MAL1K-2018A.XLS'!$B$18-2,"-",'MAL1K-2018A.XLS'!$B$18-1,":")</f>
        <v>1- 2 år - født 2016-2017:</v>
      </c>
      <c r="C121" s="57" t="s">
        <v>541</v>
      </c>
      <c r="D121" s="57" t="s">
        <v>541</v>
      </c>
      <c r="G121" s="298"/>
    </row>
    <row r="122" spans="1:7" s="2" customFormat="1" hidden="1">
      <c r="A122" s="2" t="s">
        <v>356</v>
      </c>
      <c r="B122" s="96" t="s">
        <v>1013</v>
      </c>
      <c r="C122" s="57">
        <f>'MAL1K-2018A.XLS'!$H$70</f>
        <v>0</v>
      </c>
      <c r="D122" s="57">
        <f>'MAL1K-2018A.XLS'!$H$70</f>
        <v>0</v>
      </c>
      <c r="G122" s="298"/>
    </row>
    <row r="123" spans="1:7" s="2" customFormat="1" hidden="1">
      <c r="A123" s="2" t="s">
        <v>356</v>
      </c>
      <c r="B123" s="96" t="s">
        <v>1014</v>
      </c>
      <c r="C123" s="57">
        <f>'MAL1K-2018A.XLS'!$H$71</f>
        <v>0</v>
      </c>
      <c r="D123" s="57">
        <f>'MAL1K-2018A.XLS'!$H$71</f>
        <v>0</v>
      </c>
      <c r="G123" s="298"/>
    </row>
    <row r="124" spans="1:7" s="2" customFormat="1" hidden="1">
      <c r="A124" s="2" t="s">
        <v>356</v>
      </c>
      <c r="B124" s="96" t="s">
        <v>1015</v>
      </c>
      <c r="C124" s="57">
        <f>'MAL1K-2018A.XLS'!$H$72</f>
        <v>0</v>
      </c>
      <c r="D124" s="57">
        <f>'MAL1K-2018A.XLS'!$H$72</f>
        <v>0</v>
      </c>
      <c r="G124" s="298"/>
    </row>
    <row r="125" spans="1:7" s="2" customFormat="1" hidden="1">
      <c r="A125" s="2" t="s">
        <v>356</v>
      </c>
      <c r="B125" s="96" t="s">
        <v>1016</v>
      </c>
      <c r="C125" s="57">
        <f>'MAL1K-2018A.XLS'!$H$73</f>
        <v>0</v>
      </c>
      <c r="D125" s="57">
        <f>'MAL1K-2018A.XLS'!$H$73</f>
        <v>0</v>
      </c>
      <c r="G125" s="298"/>
    </row>
    <row r="126" spans="1:7" s="2" customFormat="1" hidden="1">
      <c r="A126" s="2" t="s">
        <v>356</v>
      </c>
      <c r="B126" s="96" t="s">
        <v>1017</v>
      </c>
      <c r="C126" s="57">
        <f>'MAL1K-2018A.XLS'!$H$74</f>
        <v>0</v>
      </c>
      <c r="D126" s="57">
        <f>'MAL1K-2018A.XLS'!$H$74</f>
        <v>0</v>
      </c>
      <c r="G126" s="298"/>
    </row>
    <row r="127" spans="1:7" s="2" customFormat="1" hidden="1">
      <c r="A127" s="2" t="s">
        <v>356</v>
      </c>
      <c r="B127" s="96" t="s">
        <v>1018</v>
      </c>
      <c r="C127" s="57">
        <f>'MAL1K-2018A.XLS'!$H$75</f>
        <v>0</v>
      </c>
      <c r="D127" s="57">
        <f>'MAL1K-2018A.XLS'!$H$75</f>
        <v>0</v>
      </c>
      <c r="G127" s="298"/>
    </row>
    <row r="128" spans="1:7" s="2" customFormat="1" hidden="1">
      <c r="A128" s="2" t="s">
        <v>356</v>
      </c>
      <c r="B128" s="96" t="s">
        <v>1019</v>
      </c>
      <c r="C128" s="57">
        <f>'MAL1K-2018A.XLS'!$H$76</f>
        <v>0</v>
      </c>
      <c r="D128" s="57">
        <f>'MAL1K-2018A.XLS'!$H$76</f>
        <v>0</v>
      </c>
      <c r="G128" s="298"/>
    </row>
    <row r="129" spans="1:7" s="2" customFormat="1" hidden="1">
      <c r="A129" s="2" t="s">
        <v>356</v>
      </c>
      <c r="B129" s="96" t="s">
        <v>1020</v>
      </c>
      <c r="C129" s="57">
        <f>'MAL1K-2018A.XLS'!$H$77</f>
        <v>0</v>
      </c>
      <c r="D129" s="57">
        <f>'MAL1K-2018A.XLS'!$H$77</f>
        <v>0</v>
      </c>
      <c r="G129" s="298"/>
    </row>
    <row r="130" spans="1:7" s="2" customFormat="1" hidden="1">
      <c r="A130" s="2" t="s">
        <v>356</v>
      </c>
      <c r="B130" s="96" t="s">
        <v>1021</v>
      </c>
      <c r="C130" s="57">
        <f>'MAL1K-2018A.XLS'!$H$78</f>
        <v>0</v>
      </c>
      <c r="D130" s="57">
        <f>'MAL1K-2018A.XLS'!$H$78</f>
        <v>0</v>
      </c>
      <c r="G130" s="298"/>
    </row>
    <row r="131" spans="1:7" s="2" customFormat="1" hidden="1">
      <c r="A131" s="2" t="s">
        <v>356</v>
      </c>
      <c r="B131" s="96" t="s">
        <v>1022</v>
      </c>
      <c r="C131" s="57">
        <f>'MAL1K-2018A.XLS'!$H$79</f>
        <v>0</v>
      </c>
      <c r="D131" s="57">
        <f>'MAL1K-2018A.XLS'!$H$79</f>
        <v>0</v>
      </c>
      <c r="G131" s="298"/>
    </row>
    <row r="132" spans="1:7" s="2" customFormat="1" hidden="1">
      <c r="A132" s="2" t="s">
        <v>356</v>
      </c>
      <c r="B132" s="96" t="s">
        <v>1023</v>
      </c>
      <c r="C132" s="57">
        <f>'MAL1K-2018A.XLS'!$H$80</f>
        <v>0</v>
      </c>
      <c r="D132" s="57">
        <f>'MAL1K-2018A.XLS'!$H$80</f>
        <v>0</v>
      </c>
      <c r="G132" s="298"/>
    </row>
    <row r="133" spans="1:7" s="2" customFormat="1" hidden="1">
      <c r="A133" s="2" t="s">
        <v>356</v>
      </c>
      <c r="B133" s="96" t="s">
        <v>1024</v>
      </c>
      <c r="C133" s="57">
        <f>'MAL1K-2018A.XLS'!$H$81</f>
        <v>0</v>
      </c>
      <c r="D133" s="57">
        <f>'MAL1K-2018A.XLS'!$H$81</f>
        <v>0</v>
      </c>
      <c r="G133" s="298"/>
    </row>
    <row r="134" spans="1:7" s="2" customFormat="1" hidden="1">
      <c r="A134" s="2" t="s">
        <v>356</v>
      </c>
      <c r="B134" s="96" t="s">
        <v>1025</v>
      </c>
      <c r="C134" s="57">
        <f>'MAL1K-2018A.XLS'!$H$82</f>
        <v>0</v>
      </c>
      <c r="D134" s="57">
        <f>'MAL1K-2018A.XLS'!$H$82</f>
        <v>0</v>
      </c>
      <c r="G134" s="298"/>
    </row>
    <row r="135" spans="1:7" s="2" customFormat="1" hidden="1">
      <c r="A135" s="2" t="s">
        <v>356</v>
      </c>
      <c r="B135" s="96" t="s">
        <v>764</v>
      </c>
      <c r="C135" s="57">
        <f>'MAL1K-2018A.XLS'!$H$83</f>
        <v>0</v>
      </c>
      <c r="D135" s="57">
        <f>'MAL1K-2018A.XLS'!$H$83</f>
        <v>0</v>
      </c>
      <c r="G135" s="298"/>
    </row>
    <row r="136" spans="1:7" s="2" customFormat="1" hidden="1">
      <c r="A136" s="2" t="s">
        <v>356</v>
      </c>
      <c r="B136" s="96" t="s">
        <v>765</v>
      </c>
      <c r="C136" s="57">
        <f>'MAL1K-2018A.XLS'!$H$84</f>
        <v>0</v>
      </c>
      <c r="D136" s="57">
        <f>'MAL1K-2018A.XLS'!$H$84</f>
        <v>0</v>
      </c>
      <c r="G136" s="298"/>
    </row>
    <row r="137" spans="1:7" s="2" customFormat="1" hidden="1">
      <c r="A137" s="2" t="s">
        <v>356</v>
      </c>
      <c r="B137" s="96" t="s">
        <v>620</v>
      </c>
      <c r="C137" s="57">
        <f>'MAL1K-2018A.XLS'!$H$85</f>
        <v>0</v>
      </c>
      <c r="D137" s="57">
        <f>'MAL1K-2018A.XLS'!$H$85</f>
        <v>0</v>
      </c>
      <c r="G137" s="298"/>
    </row>
    <row r="138" spans="1:7" s="2" customFormat="1" hidden="1">
      <c r="A138" s="2" t="s">
        <v>356</v>
      </c>
      <c r="B138" s="95" t="s">
        <v>329</v>
      </c>
      <c r="C138" s="80">
        <f>'MAL1K-2018A.XLS'!$H$86</f>
        <v>0</v>
      </c>
      <c r="D138" s="80">
        <f>'MAL1K-2018A.XLS'!$H$86</f>
        <v>0</v>
      </c>
      <c r="G138" s="298"/>
    </row>
    <row r="139" spans="1:7" s="2" customFormat="1" hidden="1">
      <c r="A139" s="2" t="s">
        <v>356</v>
      </c>
      <c r="B139" s="89" t="str">
        <f>CONCATENATE("3- 5 år - født ",'MAL1K-2018A.XLS'!$B$18-5,"-",'MAL1K-2018A.XLS'!$B$18-3,":")</f>
        <v>3- 5 år - født 2013-2015:</v>
      </c>
      <c r="C139" s="57" t="s">
        <v>541</v>
      </c>
      <c r="D139" s="57" t="s">
        <v>541</v>
      </c>
      <c r="G139" s="298"/>
    </row>
    <row r="140" spans="1:7" s="2" customFormat="1" hidden="1">
      <c r="A140" s="2" t="s">
        <v>356</v>
      </c>
      <c r="B140" s="96" t="s">
        <v>1013</v>
      </c>
      <c r="C140" s="57">
        <f>'MAL1K-2018A.XLS'!$I$70</f>
        <v>0</v>
      </c>
      <c r="D140" s="57">
        <f>'MAL1K-2018A.XLS'!$I$70</f>
        <v>0</v>
      </c>
      <c r="G140" s="298"/>
    </row>
    <row r="141" spans="1:7" s="2" customFormat="1" hidden="1">
      <c r="A141" s="2" t="s">
        <v>356</v>
      </c>
      <c r="B141" s="96" t="s">
        <v>1014</v>
      </c>
      <c r="C141" s="57">
        <f>'MAL1K-2018A.XLS'!$I$71</f>
        <v>0</v>
      </c>
      <c r="D141" s="57">
        <f>'MAL1K-2018A.XLS'!$I$71</f>
        <v>0</v>
      </c>
      <c r="G141" s="298"/>
    </row>
    <row r="142" spans="1:7" s="2" customFormat="1" hidden="1">
      <c r="A142" s="2" t="s">
        <v>356</v>
      </c>
      <c r="B142" s="96" t="s">
        <v>1015</v>
      </c>
      <c r="C142" s="57">
        <f>'MAL1K-2018A.XLS'!$I$72</f>
        <v>0</v>
      </c>
      <c r="D142" s="57">
        <f>'MAL1K-2018A.XLS'!$I$72</f>
        <v>0</v>
      </c>
      <c r="G142" s="298"/>
    </row>
    <row r="143" spans="1:7" s="2" customFormat="1" hidden="1">
      <c r="A143" s="2" t="s">
        <v>356</v>
      </c>
      <c r="B143" s="96" t="s">
        <v>1016</v>
      </c>
      <c r="C143" s="57">
        <f>'MAL1K-2018A.XLS'!$I$73</f>
        <v>0</v>
      </c>
      <c r="D143" s="57">
        <f>'MAL1K-2018A.XLS'!$I$73</f>
        <v>0</v>
      </c>
      <c r="G143" s="298"/>
    </row>
    <row r="144" spans="1:7" s="2" customFormat="1" hidden="1">
      <c r="A144" s="2" t="s">
        <v>356</v>
      </c>
      <c r="B144" s="96" t="s">
        <v>1017</v>
      </c>
      <c r="C144" s="57">
        <f>'MAL1K-2018A.XLS'!$I$74</f>
        <v>0</v>
      </c>
      <c r="D144" s="57">
        <f>'MAL1K-2018A.XLS'!$I$74</f>
        <v>0</v>
      </c>
      <c r="G144" s="298"/>
    </row>
    <row r="145" spans="1:7" s="2" customFormat="1" hidden="1">
      <c r="A145" s="2" t="s">
        <v>356</v>
      </c>
      <c r="B145" s="96" t="s">
        <v>1018</v>
      </c>
      <c r="C145" s="57">
        <f>'MAL1K-2018A.XLS'!$I$75</f>
        <v>0</v>
      </c>
      <c r="D145" s="57">
        <f>'MAL1K-2018A.XLS'!$I$75</f>
        <v>0</v>
      </c>
      <c r="G145" s="298"/>
    </row>
    <row r="146" spans="1:7" s="2" customFormat="1" hidden="1">
      <c r="A146" s="2" t="s">
        <v>356</v>
      </c>
      <c r="B146" s="96" t="s">
        <v>1019</v>
      </c>
      <c r="C146" s="57">
        <f>'MAL1K-2018A.XLS'!$I$76</f>
        <v>0</v>
      </c>
      <c r="D146" s="57">
        <f>'MAL1K-2018A.XLS'!$I$76</f>
        <v>0</v>
      </c>
      <c r="G146" s="298"/>
    </row>
    <row r="147" spans="1:7" s="2" customFormat="1" hidden="1">
      <c r="A147" s="2" t="s">
        <v>356</v>
      </c>
      <c r="B147" s="96" t="s">
        <v>1020</v>
      </c>
      <c r="C147" s="57">
        <f>'MAL1K-2018A.XLS'!$I$77</f>
        <v>0</v>
      </c>
      <c r="D147" s="57">
        <f>'MAL1K-2018A.XLS'!$I$77</f>
        <v>0</v>
      </c>
      <c r="G147" s="298"/>
    </row>
    <row r="148" spans="1:7" s="2" customFormat="1" hidden="1">
      <c r="A148" s="2" t="s">
        <v>356</v>
      </c>
      <c r="B148" s="96" t="s">
        <v>1021</v>
      </c>
      <c r="C148" s="57">
        <f>'MAL1K-2018A.XLS'!$I$78</f>
        <v>0</v>
      </c>
      <c r="D148" s="57">
        <f>'MAL1K-2018A.XLS'!$I$78</f>
        <v>0</v>
      </c>
      <c r="G148" s="298"/>
    </row>
    <row r="149" spans="1:7" s="2" customFormat="1" hidden="1">
      <c r="A149" s="2" t="s">
        <v>356</v>
      </c>
      <c r="B149" s="96" t="s">
        <v>1022</v>
      </c>
      <c r="C149" s="57">
        <f>'MAL1K-2018A.XLS'!$I$79</f>
        <v>0</v>
      </c>
      <c r="D149" s="57">
        <f>'MAL1K-2018A.XLS'!$I$79</f>
        <v>0</v>
      </c>
      <c r="G149" s="298"/>
    </row>
    <row r="150" spans="1:7" s="2" customFormat="1" hidden="1">
      <c r="A150" s="2" t="s">
        <v>356</v>
      </c>
      <c r="B150" s="96" t="s">
        <v>1023</v>
      </c>
      <c r="C150" s="57">
        <f>'MAL1K-2018A.XLS'!$I$80</f>
        <v>0</v>
      </c>
      <c r="D150" s="57">
        <f>'MAL1K-2018A.XLS'!$I$80</f>
        <v>0</v>
      </c>
      <c r="G150" s="298"/>
    </row>
    <row r="151" spans="1:7" s="2" customFormat="1" hidden="1">
      <c r="A151" s="2" t="s">
        <v>356</v>
      </c>
      <c r="B151" s="96" t="s">
        <v>1024</v>
      </c>
      <c r="C151" s="57">
        <f>'MAL1K-2018A.XLS'!$I$81</f>
        <v>0</v>
      </c>
      <c r="D151" s="57">
        <f>'MAL1K-2018A.XLS'!$I$81</f>
        <v>0</v>
      </c>
      <c r="G151" s="298"/>
    </row>
    <row r="152" spans="1:7" s="2" customFormat="1" hidden="1">
      <c r="A152" s="2" t="s">
        <v>356</v>
      </c>
      <c r="B152" s="96" t="s">
        <v>1025</v>
      </c>
      <c r="C152" s="57">
        <f>'MAL1K-2018A.XLS'!$I$82</f>
        <v>0</v>
      </c>
      <c r="D152" s="57">
        <f>'MAL1K-2018A.XLS'!$I$82</f>
        <v>0</v>
      </c>
      <c r="G152" s="298"/>
    </row>
    <row r="153" spans="1:7" s="2" customFormat="1" hidden="1">
      <c r="A153" s="2" t="s">
        <v>356</v>
      </c>
      <c r="B153" s="96" t="s">
        <v>764</v>
      </c>
      <c r="C153" s="57">
        <f>'MAL1K-2018A.XLS'!$I$83</f>
        <v>0</v>
      </c>
      <c r="D153" s="57">
        <f>'MAL1K-2018A.XLS'!$I$83</f>
        <v>0</v>
      </c>
      <c r="G153" s="298"/>
    </row>
    <row r="154" spans="1:7" s="2" customFormat="1" hidden="1">
      <c r="A154" s="2" t="s">
        <v>356</v>
      </c>
      <c r="B154" s="96" t="s">
        <v>765</v>
      </c>
      <c r="C154" s="57">
        <f>'MAL1K-2018A.XLS'!$I$84</f>
        <v>0</v>
      </c>
      <c r="D154" s="57">
        <f>'MAL1K-2018A.XLS'!$I$84</f>
        <v>0</v>
      </c>
      <c r="G154" s="298"/>
    </row>
    <row r="155" spans="1:7" s="2" customFormat="1" hidden="1">
      <c r="A155" s="2" t="s">
        <v>356</v>
      </c>
      <c r="B155" s="96" t="s">
        <v>620</v>
      </c>
      <c r="C155" s="57">
        <f>'MAL1K-2018A.XLS'!$I$85</f>
        <v>0</v>
      </c>
      <c r="D155" s="57">
        <f>'MAL1K-2018A.XLS'!$I$85</f>
        <v>0</v>
      </c>
      <c r="G155" s="298"/>
    </row>
    <row r="156" spans="1:7" s="2" customFormat="1" hidden="1">
      <c r="A156" s="2" t="s">
        <v>356</v>
      </c>
      <c r="B156" s="95" t="s">
        <v>330</v>
      </c>
      <c r="C156" s="80">
        <f>'MAL1K-2018A.XLS'!$I$86</f>
        <v>0</v>
      </c>
      <c r="D156" s="80">
        <f>'MAL1K-2018A.XLS'!$I$86</f>
        <v>0</v>
      </c>
      <c r="G156" s="298"/>
    </row>
    <row r="157" spans="1:7" s="2" customFormat="1" hidden="1">
      <c r="A157" s="2" t="s">
        <v>356</v>
      </c>
      <c r="B157" s="89" t="str">
        <f>CONCATENATE("6 år - født ",'MAL1K-2018A.XLS'!$B$18-6,,,":")</f>
        <v>6 år - født 2012:</v>
      </c>
      <c r="C157" s="57" t="s">
        <v>541</v>
      </c>
      <c r="D157" s="57" t="s">
        <v>541</v>
      </c>
      <c r="G157" s="298"/>
    </row>
    <row r="158" spans="1:7" s="2" customFormat="1" hidden="1">
      <c r="A158" s="2" t="s">
        <v>356</v>
      </c>
      <c r="B158" s="96" t="s">
        <v>1013</v>
      </c>
      <c r="C158" s="57">
        <f>'MAL1K-2018A.XLS'!$J$70</f>
        <v>0</v>
      </c>
      <c r="D158" s="57">
        <f>'MAL1K-2018A.XLS'!$J$70</f>
        <v>0</v>
      </c>
      <c r="G158" s="298"/>
    </row>
    <row r="159" spans="1:7" s="2" customFormat="1" hidden="1">
      <c r="A159" s="2" t="s">
        <v>356</v>
      </c>
      <c r="B159" s="96" t="s">
        <v>1014</v>
      </c>
      <c r="C159" s="57">
        <f>'MAL1K-2018A.XLS'!$J$71</f>
        <v>0</v>
      </c>
      <c r="D159" s="57">
        <f>'MAL1K-2018A.XLS'!$J$71</f>
        <v>0</v>
      </c>
      <c r="G159" s="298"/>
    </row>
    <row r="160" spans="1:7" s="2" customFormat="1" hidden="1">
      <c r="A160" s="2" t="s">
        <v>356</v>
      </c>
      <c r="B160" s="96" t="s">
        <v>1015</v>
      </c>
      <c r="C160" s="57">
        <f>'MAL1K-2018A.XLS'!$J$72</f>
        <v>0</v>
      </c>
      <c r="D160" s="57">
        <f>'MAL1K-2018A.XLS'!$J$72</f>
        <v>0</v>
      </c>
      <c r="G160" s="298"/>
    </row>
    <row r="161" spans="1:7" s="2" customFormat="1" hidden="1">
      <c r="A161" s="2" t="s">
        <v>356</v>
      </c>
      <c r="B161" s="96" t="s">
        <v>1016</v>
      </c>
      <c r="C161" s="57">
        <f>'MAL1K-2018A.XLS'!$J$73</f>
        <v>0</v>
      </c>
      <c r="D161" s="57">
        <f>'MAL1K-2018A.XLS'!$J$73</f>
        <v>0</v>
      </c>
      <c r="G161" s="298"/>
    </row>
    <row r="162" spans="1:7" s="2" customFormat="1" hidden="1">
      <c r="A162" s="2" t="s">
        <v>356</v>
      </c>
      <c r="B162" s="96" t="s">
        <v>1017</v>
      </c>
      <c r="C162" s="57">
        <f>'MAL1K-2018A.XLS'!$J$74</f>
        <v>0</v>
      </c>
      <c r="D162" s="57">
        <f>'MAL1K-2018A.XLS'!$J$74</f>
        <v>0</v>
      </c>
      <c r="G162" s="298"/>
    </row>
    <row r="163" spans="1:7" s="2" customFormat="1" hidden="1">
      <c r="A163" s="2" t="s">
        <v>356</v>
      </c>
      <c r="B163" s="96" t="s">
        <v>1018</v>
      </c>
      <c r="C163" s="57">
        <f>'MAL1K-2018A.XLS'!$J$75</f>
        <v>0</v>
      </c>
      <c r="D163" s="57">
        <f>'MAL1K-2018A.XLS'!$J$75</f>
        <v>0</v>
      </c>
      <c r="G163" s="298"/>
    </row>
    <row r="164" spans="1:7" s="2" customFormat="1" hidden="1">
      <c r="A164" s="2" t="s">
        <v>356</v>
      </c>
      <c r="B164" s="96" t="s">
        <v>1019</v>
      </c>
      <c r="C164" s="57">
        <f>'MAL1K-2018A.XLS'!$J$76</f>
        <v>0</v>
      </c>
      <c r="D164" s="57">
        <f>'MAL1K-2018A.XLS'!$J$76</f>
        <v>0</v>
      </c>
      <c r="G164" s="298"/>
    </row>
    <row r="165" spans="1:7" s="2" customFormat="1" hidden="1">
      <c r="A165" s="2" t="s">
        <v>356</v>
      </c>
      <c r="B165" s="96" t="s">
        <v>1020</v>
      </c>
      <c r="C165" s="57">
        <f>'MAL1K-2018A.XLS'!$J$77</f>
        <v>0</v>
      </c>
      <c r="D165" s="57">
        <f>'MAL1K-2018A.XLS'!$J$77</f>
        <v>0</v>
      </c>
      <c r="G165" s="298"/>
    </row>
    <row r="166" spans="1:7" s="2" customFormat="1" hidden="1">
      <c r="A166" s="2" t="s">
        <v>356</v>
      </c>
      <c r="B166" s="96" t="s">
        <v>1021</v>
      </c>
      <c r="C166" s="57">
        <f>'MAL1K-2018A.XLS'!$J$78</f>
        <v>0</v>
      </c>
      <c r="D166" s="57">
        <f>'MAL1K-2018A.XLS'!$J$78</f>
        <v>0</v>
      </c>
      <c r="G166" s="298"/>
    </row>
    <row r="167" spans="1:7" s="2" customFormat="1" hidden="1">
      <c r="A167" s="2" t="s">
        <v>356</v>
      </c>
      <c r="B167" s="96" t="s">
        <v>1022</v>
      </c>
      <c r="C167" s="57">
        <f>'MAL1K-2018A.XLS'!$J$79</f>
        <v>0</v>
      </c>
      <c r="D167" s="57">
        <f>'MAL1K-2018A.XLS'!$J$79</f>
        <v>0</v>
      </c>
      <c r="G167" s="298"/>
    </row>
    <row r="168" spans="1:7" s="2" customFormat="1" hidden="1">
      <c r="A168" s="2" t="s">
        <v>356</v>
      </c>
      <c r="B168" s="96" t="s">
        <v>1023</v>
      </c>
      <c r="C168" s="57">
        <f>'MAL1K-2018A.XLS'!$J$80</f>
        <v>0</v>
      </c>
      <c r="D168" s="57">
        <f>'MAL1K-2018A.XLS'!$J$80</f>
        <v>0</v>
      </c>
      <c r="G168" s="298"/>
    </row>
    <row r="169" spans="1:7" s="2" customFormat="1" hidden="1">
      <c r="A169" s="2" t="s">
        <v>356</v>
      </c>
      <c r="B169" s="96" t="s">
        <v>1024</v>
      </c>
      <c r="C169" s="57">
        <f>'MAL1K-2018A.XLS'!$J$81</f>
        <v>0</v>
      </c>
      <c r="D169" s="57">
        <f>'MAL1K-2018A.XLS'!$J$81</f>
        <v>0</v>
      </c>
      <c r="G169" s="298"/>
    </row>
    <row r="170" spans="1:7" s="2" customFormat="1" hidden="1">
      <c r="A170" s="2" t="s">
        <v>356</v>
      </c>
      <c r="B170" s="96" t="s">
        <v>1025</v>
      </c>
      <c r="C170" s="57">
        <f>'MAL1K-2018A.XLS'!$J$82</f>
        <v>0</v>
      </c>
      <c r="D170" s="57">
        <f>'MAL1K-2018A.XLS'!$J$82</f>
        <v>0</v>
      </c>
      <c r="G170" s="298"/>
    </row>
    <row r="171" spans="1:7" s="2" customFormat="1" hidden="1">
      <c r="A171" s="2" t="s">
        <v>356</v>
      </c>
      <c r="B171" s="96" t="s">
        <v>764</v>
      </c>
      <c r="C171" s="57">
        <f>'MAL1K-2018A.XLS'!$J$83</f>
        <v>0</v>
      </c>
      <c r="D171" s="57">
        <f>'MAL1K-2018A.XLS'!$J$83</f>
        <v>0</v>
      </c>
      <c r="G171" s="298"/>
    </row>
    <row r="172" spans="1:7" s="2" customFormat="1" hidden="1">
      <c r="A172" s="2" t="s">
        <v>356</v>
      </c>
      <c r="B172" s="96" t="s">
        <v>765</v>
      </c>
      <c r="C172" s="57">
        <f>'MAL1K-2018A.XLS'!$J$84</f>
        <v>0</v>
      </c>
      <c r="D172" s="57">
        <f>'MAL1K-2018A.XLS'!$J$84</f>
        <v>0</v>
      </c>
      <c r="G172" s="298"/>
    </row>
    <row r="173" spans="1:7" s="2" customFormat="1" hidden="1">
      <c r="A173" s="2" t="s">
        <v>356</v>
      </c>
      <c r="B173" s="96" t="s">
        <v>620</v>
      </c>
      <c r="C173" s="57">
        <f>'MAL1K-2018A.XLS'!$J$85</f>
        <v>0</v>
      </c>
      <c r="D173" s="57">
        <f>'MAL1K-2018A.XLS'!$J$85</f>
        <v>0</v>
      </c>
      <c r="G173" s="298"/>
    </row>
    <row r="174" spans="1:7" s="2" customFormat="1" hidden="1">
      <c r="A174" s="2" t="s">
        <v>356</v>
      </c>
      <c r="B174" s="97" t="s">
        <v>389</v>
      </c>
      <c r="C174" s="80">
        <f>'MAL1K-2018A.XLS'!$J$86</f>
        <v>0</v>
      </c>
      <c r="D174" s="80">
        <f>'MAL1K-2018A.XLS'!$J$86</f>
        <v>0</v>
      </c>
      <c r="G174" s="298"/>
    </row>
    <row r="175" spans="1:7" s="2" customFormat="1" hidden="1">
      <c r="A175" s="2" t="s">
        <v>356</v>
      </c>
      <c r="B175" s="98" t="s">
        <v>339</v>
      </c>
      <c r="C175" s="57" t="s">
        <v>541</v>
      </c>
      <c r="D175" s="57" t="s">
        <v>541</v>
      </c>
      <c r="G175" s="298"/>
    </row>
    <row r="176" spans="1:7" s="2" customFormat="1" hidden="1">
      <c r="A176" s="2" t="s">
        <v>356</v>
      </c>
      <c r="B176" s="99" t="s">
        <v>1013</v>
      </c>
      <c r="C176" s="79">
        <f>$C$104+$C$122+$C$140+$C$158</f>
        <v>0</v>
      </c>
      <c r="D176" s="79">
        <f>$C$104+$C$122+$C$140+$C$158</f>
        <v>0</v>
      </c>
      <c r="G176" s="298"/>
    </row>
    <row r="177" spans="1:7" s="2" customFormat="1" hidden="1">
      <c r="A177" s="2" t="s">
        <v>356</v>
      </c>
      <c r="B177" s="99" t="s">
        <v>1014</v>
      </c>
      <c r="C177" s="79">
        <f>$C$105+$C$123+$C$141+$C$159</f>
        <v>0</v>
      </c>
      <c r="D177" s="79">
        <f>$C$105+$C$123+$C$141+$C$159</f>
        <v>0</v>
      </c>
      <c r="G177" s="298"/>
    </row>
    <row r="178" spans="1:7" s="2" customFormat="1" hidden="1">
      <c r="A178" s="2" t="s">
        <v>356</v>
      </c>
      <c r="B178" s="99" t="s">
        <v>1015</v>
      </c>
      <c r="C178" s="79">
        <f>$C$106+$C$124+$C$142+$C$160</f>
        <v>0</v>
      </c>
      <c r="D178" s="79">
        <f>$C$106+$C$124+$C$142+$C$160</f>
        <v>0</v>
      </c>
      <c r="G178" s="298"/>
    </row>
    <row r="179" spans="1:7" s="2" customFormat="1" hidden="1">
      <c r="A179" s="2" t="s">
        <v>356</v>
      </c>
      <c r="B179" s="99" t="s">
        <v>1016</v>
      </c>
      <c r="C179" s="79">
        <f>$C$107+$C$125+$C$143+$C$161</f>
        <v>0</v>
      </c>
      <c r="D179" s="79">
        <f>$C$107+$C$125+$C$143+$C$161</f>
        <v>0</v>
      </c>
      <c r="G179" s="298"/>
    </row>
    <row r="180" spans="1:7" s="2" customFormat="1" hidden="1">
      <c r="A180" s="2" t="s">
        <v>356</v>
      </c>
      <c r="B180" s="99" t="s">
        <v>1017</v>
      </c>
      <c r="C180" s="79">
        <f>$C$108+$C$126+$C$144+$C$162</f>
        <v>0</v>
      </c>
      <c r="D180" s="79">
        <f>$C$108+$C$126+$C$144+$C$162</f>
        <v>0</v>
      </c>
      <c r="G180" s="298"/>
    </row>
    <row r="181" spans="1:7" s="2" customFormat="1" hidden="1">
      <c r="A181" s="2" t="s">
        <v>356</v>
      </c>
      <c r="B181" s="99" t="s">
        <v>1018</v>
      </c>
      <c r="C181" s="79">
        <f>$C$109+$C$127+$C$145+$C$163</f>
        <v>0</v>
      </c>
      <c r="D181" s="79">
        <f>$C$109+$C$127+$C$145+$C$163</f>
        <v>0</v>
      </c>
      <c r="G181" s="298"/>
    </row>
    <row r="182" spans="1:7" s="2" customFormat="1" hidden="1">
      <c r="A182" s="2" t="s">
        <v>356</v>
      </c>
      <c r="B182" s="99" t="s">
        <v>1019</v>
      </c>
      <c r="C182" s="79">
        <f>$C$110+$C$128+$C$146+$C$164</f>
        <v>0</v>
      </c>
      <c r="D182" s="79">
        <f>$C$110+$C$128+$C$146+$C$164</f>
        <v>0</v>
      </c>
      <c r="G182" s="298"/>
    </row>
    <row r="183" spans="1:7" s="2" customFormat="1" hidden="1">
      <c r="A183" s="2" t="s">
        <v>356</v>
      </c>
      <c r="B183" s="99" t="s">
        <v>1020</v>
      </c>
      <c r="C183" s="79">
        <f>$C$111+$C$129+$C$147+$C$165</f>
        <v>0</v>
      </c>
      <c r="D183" s="79">
        <f>$C$111+$C$129+$C$147+$C$165</f>
        <v>0</v>
      </c>
      <c r="G183" s="298"/>
    </row>
    <row r="184" spans="1:7" s="2" customFormat="1" hidden="1">
      <c r="A184" s="2" t="s">
        <v>356</v>
      </c>
      <c r="B184" s="99" t="s">
        <v>1021</v>
      </c>
      <c r="C184" s="79">
        <f>$C$112+$C$130+$C$148+$C$166</f>
        <v>0</v>
      </c>
      <c r="D184" s="79">
        <f>$C$112+$C$130+$C$148+$C$166</f>
        <v>0</v>
      </c>
      <c r="G184" s="298"/>
    </row>
    <row r="185" spans="1:7" s="2" customFormat="1" hidden="1">
      <c r="A185" s="2" t="s">
        <v>356</v>
      </c>
      <c r="B185" s="99" t="s">
        <v>1022</v>
      </c>
      <c r="C185" s="79">
        <f>$C$113+$C$131+$C$149+$C$167</f>
        <v>0</v>
      </c>
      <c r="D185" s="79">
        <f>$C$113+$C$131+$C$149+$C$167</f>
        <v>0</v>
      </c>
      <c r="G185" s="298"/>
    </row>
    <row r="186" spans="1:7" s="2" customFormat="1" hidden="1">
      <c r="A186" s="2" t="s">
        <v>356</v>
      </c>
      <c r="B186" s="99" t="s">
        <v>1023</v>
      </c>
      <c r="C186" s="79">
        <f>$C$114+$C$132+$C$150+$C$168</f>
        <v>0</v>
      </c>
      <c r="D186" s="79">
        <f>$C$114+$C$132+$C$150+$C$168</f>
        <v>0</v>
      </c>
      <c r="G186" s="298"/>
    </row>
    <row r="187" spans="1:7" s="2" customFormat="1" hidden="1">
      <c r="A187" s="2" t="s">
        <v>356</v>
      </c>
      <c r="B187" s="99" t="s">
        <v>1024</v>
      </c>
      <c r="C187" s="79">
        <f>$C$115+$C$133+$C$151+$C$169</f>
        <v>0</v>
      </c>
      <c r="D187" s="79">
        <f>$C$115+$C$133+$C$151+$C$169</f>
        <v>0</v>
      </c>
      <c r="G187" s="298"/>
    </row>
    <row r="188" spans="1:7" s="2" customFormat="1" hidden="1">
      <c r="A188" s="2" t="s">
        <v>356</v>
      </c>
      <c r="B188" s="99" t="s">
        <v>1025</v>
      </c>
      <c r="C188" s="79">
        <f>$C$116+$C$134+$C$152+$C$170</f>
        <v>0</v>
      </c>
      <c r="D188" s="79">
        <f>$C$116+$C$134+$C$152+$C$170</f>
        <v>0</v>
      </c>
      <c r="G188" s="298"/>
    </row>
    <row r="189" spans="1:7" s="2" customFormat="1" hidden="1">
      <c r="A189" s="2" t="s">
        <v>356</v>
      </c>
      <c r="B189" s="99" t="s">
        <v>764</v>
      </c>
      <c r="C189" s="79">
        <f>$C$117+$C$135+$C$153+$C$171</f>
        <v>0</v>
      </c>
      <c r="D189" s="79">
        <f>$C$117+$C$135+$C$153+$C$171</f>
        <v>0</v>
      </c>
      <c r="G189" s="298"/>
    </row>
    <row r="190" spans="1:7" s="2" customFormat="1" hidden="1">
      <c r="A190" s="2" t="s">
        <v>356</v>
      </c>
      <c r="B190" s="99" t="s">
        <v>765</v>
      </c>
      <c r="C190" s="79">
        <f>$C$118+$C$136+$C$154+$C$172</f>
        <v>0</v>
      </c>
      <c r="D190" s="79">
        <f>$C$118+$C$136+$C$154+$C$172</f>
        <v>0</v>
      </c>
      <c r="G190" s="298"/>
    </row>
    <row r="191" spans="1:7" s="2" customFormat="1" hidden="1">
      <c r="A191" s="2" t="s">
        <v>356</v>
      </c>
      <c r="B191" s="99" t="s">
        <v>620</v>
      </c>
      <c r="C191" s="79">
        <f>$C$119+$C$137+$C$155+$C$173</f>
        <v>0</v>
      </c>
      <c r="D191" s="79">
        <f>$C$119+$C$137+$C$155+$C$173</f>
        <v>0</v>
      </c>
      <c r="G191" s="298"/>
    </row>
    <row r="192" spans="1:7" s="2" customFormat="1" hidden="1">
      <c r="A192" s="2" t="s">
        <v>356</v>
      </c>
      <c r="B192" s="1200" t="s">
        <v>1248</v>
      </c>
      <c r="C192" s="81">
        <f>$C$120+$C$138+$C$156+$C$174</f>
        <v>0</v>
      </c>
      <c r="D192" s="81">
        <f>$C$120+$C$138+$C$156+$C$174</f>
        <v>0</v>
      </c>
      <c r="G192" s="298"/>
    </row>
    <row r="193" spans="1:7" s="2" customFormat="1" hidden="1">
      <c r="A193" s="2" t="s">
        <v>356</v>
      </c>
      <c r="B193" s="91"/>
      <c r="C193" s="48"/>
      <c r="D193" s="48"/>
      <c r="E193" s="7"/>
      <c r="G193" s="298"/>
    </row>
    <row r="194" spans="1:7" s="2" customFormat="1" ht="25.5" hidden="1">
      <c r="A194" s="7" t="s">
        <v>356</v>
      </c>
      <c r="B194" s="73" t="str">
        <f>'MAL1K-2018A.XLS'!B92</f>
        <v>Tabell 2A- 1 - I 
Ledig kapasitet i bydelens barnehager (fulltidsplasser)</v>
      </c>
      <c r="C194" s="58"/>
      <c r="D194" s="58"/>
      <c r="E194" s="7"/>
      <c r="G194" s="298"/>
    </row>
    <row r="195" spans="1:7" s="2" customFormat="1" hidden="1">
      <c r="A195" s="7" t="s">
        <v>356</v>
      </c>
      <c r="B195" s="87" t="s">
        <v>478</v>
      </c>
      <c r="C195" s="294">
        <f>'MAL1K-2018A.XLS'!$C$93</f>
        <v>0</v>
      </c>
      <c r="D195" s="294">
        <f>'MAL1K-2018A.XLS'!$C$93</f>
        <v>0</v>
      </c>
      <c r="E195" s="51"/>
      <c r="G195" s="298"/>
    </row>
    <row r="196" spans="1:7" s="2" customFormat="1" hidden="1">
      <c r="A196" s="51" t="s">
        <v>356</v>
      </c>
      <c r="B196" s="87" t="s">
        <v>479</v>
      </c>
      <c r="C196" s="294">
        <f>'MAL1K-2018A.XLS'!$C$94</f>
        <v>0</v>
      </c>
      <c r="D196" s="294">
        <f>'MAL1K-2018A.XLS'!$C$94</f>
        <v>0</v>
      </c>
      <c r="E196" s="51"/>
      <c r="G196" s="298"/>
    </row>
    <row r="197" spans="1:7" s="2" customFormat="1" hidden="1">
      <c r="A197" s="51" t="s">
        <v>356</v>
      </c>
      <c r="B197" s="85" t="s">
        <v>542</v>
      </c>
      <c r="C197" s="78">
        <f>'MAL1K-2018A.XLS'!$C$95</f>
        <v>0</v>
      </c>
      <c r="D197" s="78">
        <f>'MAL1K-2018A.XLS'!$C$95</f>
        <v>0</v>
      </c>
      <c r="E197" s="51"/>
      <c r="G197" s="298"/>
    </row>
    <row r="198" spans="1:7" s="2" customFormat="1" hidden="1">
      <c r="A198" s="51" t="s">
        <v>356</v>
      </c>
      <c r="B198" s="87"/>
      <c r="C198" s="294"/>
      <c r="D198" s="294"/>
      <c r="E198" s="51"/>
      <c r="G198" s="298"/>
    </row>
    <row r="199" spans="1:7" s="2" customFormat="1" hidden="1">
      <c r="A199" s="51" t="s">
        <v>356</v>
      </c>
      <c r="B199" s="73" t="str">
        <f>'MAL1K-2018A.XLS'!B98</f>
        <v>Tabell 2A- 1 - J Informasjonsskjema fra barnehage/foresatte til skole  i 2017</v>
      </c>
      <c r="C199" s="394" t="s">
        <v>541</v>
      </c>
      <c r="D199" s="394" t="s">
        <v>541</v>
      </c>
      <c r="E199" s="51"/>
      <c r="G199" s="298"/>
    </row>
    <row r="200" spans="1:7" s="2" customFormat="1" hidden="1">
      <c r="A200" s="51" t="s">
        <v>356</v>
      </c>
      <c r="B200" s="378" t="s">
        <v>1068</v>
      </c>
      <c r="C200" s="378">
        <f>'MAL1K-2018A.XLS'!C99</f>
        <v>0</v>
      </c>
      <c r="D200" s="378">
        <f>'MAL1K-2018A.XLS'!$C$99</f>
        <v>0</v>
      </c>
      <c r="E200" s="51"/>
      <c r="G200" s="298"/>
    </row>
    <row r="201" spans="1:7" s="2" customFormat="1" hidden="1">
      <c r="A201" s="51" t="s">
        <v>356</v>
      </c>
      <c r="B201" s="378" t="s">
        <v>1069</v>
      </c>
      <c r="C201" s="378">
        <f>'MAL1K-2018A.XLS'!C100</f>
        <v>0</v>
      </c>
      <c r="D201" s="393">
        <f>'MAL1K-2018A.XLS'!$C$100</f>
        <v>0</v>
      </c>
      <c r="E201" s="51"/>
      <c r="G201" s="298"/>
    </row>
    <row r="202" spans="1:7" s="2" customFormat="1" hidden="1">
      <c r="A202" s="51" t="s">
        <v>356</v>
      </c>
      <c r="B202" s="380" t="s">
        <v>1070</v>
      </c>
      <c r="C202" s="378">
        <f>'MAL1K-2018A.XLS'!D99</f>
        <v>0</v>
      </c>
      <c r="D202" s="393">
        <f>'MAL1K-2018A.XLS'!$D$99</f>
        <v>0</v>
      </c>
      <c r="E202" s="51"/>
      <c r="G202" s="298"/>
    </row>
    <row r="203" spans="1:7" s="2" customFormat="1" hidden="1">
      <c r="A203" s="51" t="s">
        <v>356</v>
      </c>
      <c r="B203" s="382" t="s">
        <v>1071</v>
      </c>
      <c r="C203" s="195">
        <f>'MAL1K-2018A.XLS'!D100</f>
        <v>0</v>
      </c>
      <c r="D203" s="195">
        <f>'MAL1K-2018A.XLS'!$D$100</f>
        <v>0</v>
      </c>
      <c r="E203" s="51"/>
      <c r="G203" s="298"/>
    </row>
    <row r="204" spans="1:7" s="2" customFormat="1" hidden="1">
      <c r="A204" s="51" t="s">
        <v>356</v>
      </c>
      <c r="B204" s="378" t="s">
        <v>1073</v>
      </c>
      <c r="C204" s="381" t="e">
        <f>'MAL1K-2018A.XLS'!E99</f>
        <v>#DIV/0!</v>
      </c>
      <c r="D204" s="381" t="e">
        <f>'MAL1K-2018A.XLS'!$E$99</f>
        <v>#DIV/0!</v>
      </c>
      <c r="E204" s="51"/>
      <c r="G204" s="298"/>
    </row>
    <row r="205" spans="1:7" s="2" customFormat="1" hidden="1">
      <c r="A205" s="51" t="s">
        <v>356</v>
      </c>
      <c r="B205" s="378" t="s">
        <v>1072</v>
      </c>
      <c r="C205" s="381" t="e">
        <f>'MAL1K-2018A.XLS'!E100</f>
        <v>#DIV/0!</v>
      </c>
      <c r="D205" s="381" t="e">
        <f>'MAL1K-2018A.XLS'!$E$100</f>
        <v>#DIV/0!</v>
      </c>
      <c r="E205" s="51"/>
      <c r="G205" s="298"/>
    </row>
    <row r="206" spans="1:7" s="2" customFormat="1" hidden="1">
      <c r="A206" s="51" t="s">
        <v>356</v>
      </c>
      <c r="B206" s="93"/>
      <c r="C206" s="294"/>
      <c r="D206" s="294"/>
      <c r="E206" s="51"/>
      <c r="G206" s="298"/>
    </row>
    <row r="207" spans="1:7" s="2" customFormat="1">
      <c r="A207" s="51"/>
      <c r="B207" s="396" t="s">
        <v>1176</v>
      </c>
      <c r="C207" s="7"/>
      <c r="D207" s="7"/>
      <c r="E207" s="7"/>
      <c r="G207" s="298"/>
    </row>
    <row r="208" spans="1:7" s="2" customFormat="1">
      <c r="A208" s="401"/>
      <c r="B208" s="418" t="s">
        <v>1348</v>
      </c>
      <c r="C208" s="1103">
        <f>'MAL1K-2018A.XLS'!F104</f>
        <v>0</v>
      </c>
      <c r="D208" s="1103">
        <f>'MAL1K-2018A.XLS'!$F$104</f>
        <v>0</v>
      </c>
      <c r="E208" s="296"/>
      <c r="G208" s="298"/>
    </row>
    <row r="209" spans="1:7" s="2" customFormat="1">
      <c r="A209" s="401"/>
      <c r="B209" s="418" t="s">
        <v>1347</v>
      </c>
      <c r="C209" s="1103">
        <f>'MAL1K-2018A.XLS'!F105</f>
        <v>0</v>
      </c>
      <c r="D209" s="1103">
        <f>'MAL1K-2018A.XLS'!$F$105</f>
        <v>0</v>
      </c>
      <c r="E209" s="296"/>
      <c r="G209" s="298"/>
    </row>
    <row r="210" spans="1:7" s="2" customFormat="1">
      <c r="A210" s="401"/>
      <c r="B210" s="93"/>
      <c r="C210" s="294"/>
      <c r="D210" s="294"/>
      <c r="E210" s="401"/>
      <c r="G210" s="298"/>
    </row>
    <row r="211" spans="1:7">
      <c r="A211" s="401"/>
      <c r="B211" s="93"/>
      <c r="C211" s="294"/>
      <c r="D211" s="294"/>
      <c r="E211" s="401"/>
    </row>
    <row r="212" spans="1:7" ht="55.7" customHeight="1">
      <c r="A212" s="401"/>
      <c r="B212" s="83" t="s">
        <v>223</v>
      </c>
      <c r="C212" s="48"/>
      <c r="D212" s="48"/>
    </row>
    <row r="213" spans="1:7" s="51" customFormat="1" hidden="1">
      <c r="A213" s="7" t="s">
        <v>356</v>
      </c>
      <c r="B213" s="73" t="str">
        <f>'MAL1K-2018A.XLS'!B111</f>
        <v>Personellinnsats innen helsestasjons- og skolehelstetjeneste (KOSTRA-funksjon 232)</v>
      </c>
      <c r="C213" s="48"/>
      <c r="D213" s="48"/>
      <c r="E213" s="7"/>
      <c r="G213" s="296"/>
    </row>
    <row r="214" spans="1:7" s="51" customFormat="1" hidden="1">
      <c r="A214" s="7" t="s">
        <v>356</v>
      </c>
      <c r="B214" s="104" t="s">
        <v>997</v>
      </c>
      <c r="C214" s="48" t="s">
        <v>541</v>
      </c>
      <c r="D214" s="48" t="s">
        <v>541</v>
      </c>
      <c r="E214" s="7"/>
      <c r="G214" s="296"/>
    </row>
    <row r="215" spans="1:7" s="51" customFormat="1" hidden="1">
      <c r="A215" s="7" t="s">
        <v>356</v>
      </c>
      <c r="B215" s="87" t="s">
        <v>386</v>
      </c>
      <c r="C215" s="48">
        <f>'MAL1K-2018A.XLS'!$E$112</f>
        <v>0</v>
      </c>
      <c r="D215" s="48">
        <f>'MAL1K-2018A.XLS'!$E$112</f>
        <v>0</v>
      </c>
      <c r="E215" s="7"/>
      <c r="G215" s="296"/>
    </row>
    <row r="216" spans="1:7" s="51" customFormat="1" hidden="1">
      <c r="A216" s="7" t="s">
        <v>356</v>
      </c>
      <c r="B216" s="87" t="s">
        <v>830</v>
      </c>
      <c r="C216" s="48">
        <f>'MAL1K-2018A.XLS'!$E$113</f>
        <v>0</v>
      </c>
      <c r="D216" s="48">
        <f>'MAL1K-2018A.XLS'!$E$113</f>
        <v>0</v>
      </c>
      <c r="E216" s="7"/>
      <c r="G216" s="296"/>
    </row>
    <row r="217" spans="1:7" s="51" customFormat="1" hidden="1">
      <c r="A217" s="7" t="s">
        <v>356</v>
      </c>
      <c r="B217" s="87" t="s">
        <v>117</v>
      </c>
      <c r="C217" s="48">
        <f>'MAL1K-2018A.XLS'!$E$114</f>
        <v>0</v>
      </c>
      <c r="D217" s="48">
        <f>'MAL1K-2018A.XLS'!$E$114</f>
        <v>0</v>
      </c>
      <c r="E217" s="7"/>
      <c r="G217" s="296"/>
    </row>
    <row r="218" spans="1:7" s="51" customFormat="1" ht="23.45" hidden="1" customHeight="1">
      <c r="A218" s="7" t="s">
        <v>356</v>
      </c>
      <c r="B218" s="87" t="s">
        <v>148</v>
      </c>
      <c r="C218" s="48">
        <f>'MAL1K-2018A.XLS'!$E$115</f>
        <v>0</v>
      </c>
      <c r="D218" s="48">
        <f>'MAL1K-2018A.XLS'!$E$115</f>
        <v>0</v>
      </c>
      <c r="E218" s="7"/>
      <c r="G218" s="296"/>
    </row>
    <row r="219" spans="1:7" s="51" customFormat="1" ht="23.45" hidden="1" customHeight="1">
      <c r="A219" s="7" t="s">
        <v>356</v>
      </c>
      <c r="B219" s="87" t="s">
        <v>14</v>
      </c>
      <c r="C219" s="48">
        <f>'MAL1K-2018A.XLS'!$E$116</f>
        <v>0</v>
      </c>
      <c r="D219" s="48">
        <f>'MAL1K-2018A.XLS'!$E$116</f>
        <v>0</v>
      </c>
      <c r="E219" s="7"/>
      <c r="G219" s="296"/>
    </row>
    <row r="220" spans="1:7" s="51" customFormat="1" ht="23.45" hidden="1" customHeight="1">
      <c r="A220" s="7" t="s">
        <v>356</v>
      </c>
      <c r="B220" s="87" t="s">
        <v>15</v>
      </c>
      <c r="C220" s="48">
        <f>'MAL1K-2018A.XLS'!$E$117</f>
        <v>0</v>
      </c>
      <c r="D220" s="48">
        <f>'MAL1K-2018A.XLS'!$E$117</f>
        <v>0</v>
      </c>
      <c r="E220" s="7"/>
      <c r="G220" s="296"/>
    </row>
    <row r="221" spans="1:7" s="51" customFormat="1" hidden="1">
      <c r="A221" s="7" t="s">
        <v>356</v>
      </c>
      <c r="B221" s="85" t="s">
        <v>980</v>
      </c>
      <c r="C221" s="78">
        <f>'MAL1K-2018A.XLS'!$E$118</f>
        <v>0</v>
      </c>
      <c r="D221" s="78">
        <f>'MAL1K-2018A.XLS'!$E$118</f>
        <v>0</v>
      </c>
      <c r="E221" s="7"/>
      <c r="G221" s="296"/>
    </row>
    <row r="222" spans="1:7" s="51" customFormat="1" hidden="1">
      <c r="A222" s="7" t="s">
        <v>356</v>
      </c>
      <c r="B222" s="84" t="s">
        <v>147</v>
      </c>
      <c r="C222" s="48">
        <f>'MAL1K-2018A.XLS'!$E$119</f>
        <v>0</v>
      </c>
      <c r="D222" s="48">
        <f>'MAL1K-2018A.XLS'!$E$119</f>
        <v>0</v>
      </c>
      <c r="E222" s="7"/>
      <c r="G222" s="296"/>
    </row>
    <row r="223" spans="1:7" s="51" customFormat="1" hidden="1">
      <c r="A223" s="7" t="s">
        <v>356</v>
      </c>
      <c r="B223" s="104" t="s">
        <v>1296</v>
      </c>
      <c r="C223" s="48" t="s">
        <v>541</v>
      </c>
      <c r="D223" s="48" t="s">
        <v>541</v>
      </c>
      <c r="E223" s="7"/>
      <c r="G223" s="296"/>
    </row>
    <row r="224" spans="1:7" s="51" customFormat="1" hidden="1">
      <c r="A224" s="7" t="s">
        <v>356</v>
      </c>
      <c r="B224" s="87" t="s">
        <v>386</v>
      </c>
      <c r="C224" s="48">
        <f>'MAL1K-2018A.XLS'!$F$112</f>
        <v>0</v>
      </c>
      <c r="D224" s="48">
        <f>'MAL1K-2018A.XLS'!$F$112</f>
        <v>0</v>
      </c>
      <c r="E224" s="7"/>
      <c r="G224" s="296"/>
    </row>
    <row r="225" spans="1:7" hidden="1">
      <c r="A225" s="7" t="s">
        <v>356</v>
      </c>
      <c r="B225" s="87" t="s">
        <v>830</v>
      </c>
      <c r="C225" s="48">
        <f>'MAL1K-2018A.XLS'!$F$113</f>
        <v>0</v>
      </c>
      <c r="D225" s="48">
        <f>'MAL1K-2018A.XLS'!$F$113</f>
        <v>0</v>
      </c>
    </row>
    <row r="226" spans="1:7" hidden="1">
      <c r="A226" s="7" t="s">
        <v>356</v>
      </c>
      <c r="B226" s="87" t="s">
        <v>117</v>
      </c>
      <c r="C226" s="48">
        <f>'MAL1K-2018A.XLS'!$F$114</f>
        <v>0</v>
      </c>
      <c r="D226" s="48">
        <f>'MAL1K-2018A.XLS'!$F$114</f>
        <v>0</v>
      </c>
    </row>
    <row r="227" spans="1:7" hidden="1">
      <c r="A227" s="7" t="s">
        <v>356</v>
      </c>
      <c r="B227" s="87" t="s">
        <v>148</v>
      </c>
      <c r="C227" s="48">
        <f>'MAL1K-2018A.XLS'!$F$115</f>
        <v>0</v>
      </c>
      <c r="D227" s="48">
        <f>'MAL1K-2018A.XLS'!$F$115</f>
        <v>0</v>
      </c>
    </row>
    <row r="228" spans="1:7" s="401" customFormat="1" hidden="1">
      <c r="A228" s="7" t="s">
        <v>356</v>
      </c>
      <c r="B228" s="87" t="s">
        <v>14</v>
      </c>
      <c r="C228" s="48">
        <f>'MAL1K-2018A.XLS'!$F$116</f>
        <v>0</v>
      </c>
      <c r="D228" s="48">
        <f>'MAL1K-2018A.XLS'!$F$116</f>
        <v>0</v>
      </c>
      <c r="E228" s="7"/>
      <c r="G228" s="296"/>
    </row>
    <row r="229" spans="1:7" s="401" customFormat="1" hidden="1">
      <c r="A229" s="7" t="s">
        <v>356</v>
      </c>
      <c r="B229" s="87" t="s">
        <v>15</v>
      </c>
      <c r="C229" s="48">
        <f>'MAL1K-2018A.XLS'!$F$117</f>
        <v>0</v>
      </c>
      <c r="D229" s="48">
        <f>'MAL1K-2018A.XLS'!$F$117</f>
        <v>0</v>
      </c>
      <c r="E229" s="7"/>
      <c r="G229" s="296"/>
    </row>
    <row r="230" spans="1:7" ht="33" hidden="1" customHeight="1">
      <c r="A230" s="7" t="s">
        <v>356</v>
      </c>
      <c r="B230" s="85" t="s">
        <v>980</v>
      </c>
      <c r="C230" s="78">
        <f>'MAL1K-2018A.XLS'!$F$118</f>
        <v>0</v>
      </c>
      <c r="D230" s="78">
        <f>'MAL1K-2018A.XLS'!$F$118</f>
        <v>0</v>
      </c>
    </row>
    <row r="231" spans="1:7" ht="43.5" hidden="1" customHeight="1">
      <c r="A231" s="7" t="s">
        <v>356</v>
      </c>
      <c r="B231" s="84" t="s">
        <v>147</v>
      </c>
      <c r="C231" s="48">
        <f>'MAL1K-2018A.XLS'!$F$119</f>
        <v>0</v>
      </c>
      <c r="D231" s="48">
        <f>'MAL1K-2018A.XLS'!$F$119</f>
        <v>0</v>
      </c>
    </row>
    <row r="232" spans="1:7" hidden="1">
      <c r="A232" s="7" t="s">
        <v>356</v>
      </c>
      <c r="B232" s="104" t="s">
        <v>1297</v>
      </c>
      <c r="C232" s="48" t="s">
        <v>541</v>
      </c>
      <c r="D232" s="48" t="s">
        <v>541</v>
      </c>
    </row>
    <row r="233" spans="1:7" hidden="1">
      <c r="A233" s="7" t="s">
        <v>356</v>
      </c>
      <c r="B233" s="1243" t="s">
        <v>386</v>
      </c>
      <c r="C233" s="48">
        <f>'MAL1K-2018A.XLS'!G112</f>
        <v>0</v>
      </c>
      <c r="D233" s="48">
        <f>'MAL1K-2018A.XLS'!$G$112</f>
        <v>0</v>
      </c>
    </row>
    <row r="234" spans="1:7" hidden="1">
      <c r="A234" s="7" t="s">
        <v>356</v>
      </c>
      <c r="B234" s="1243" t="s">
        <v>830</v>
      </c>
      <c r="C234" s="48">
        <f>'MAL1K-2018A.XLS'!G113</f>
        <v>0</v>
      </c>
      <c r="D234" s="48">
        <f>'MAL1K-2018A.XLS'!$G$113</f>
        <v>0</v>
      </c>
    </row>
    <row r="235" spans="1:7" hidden="1">
      <c r="A235" s="7" t="s">
        <v>356</v>
      </c>
      <c r="B235" s="1243" t="s">
        <v>117</v>
      </c>
      <c r="C235" s="48">
        <f>'MAL1K-2018A.XLS'!G114</f>
        <v>0</v>
      </c>
      <c r="D235" s="48">
        <f>'MAL1K-2018A.XLS'!$G$114</f>
        <v>0</v>
      </c>
    </row>
    <row r="236" spans="1:7" hidden="1">
      <c r="A236" s="7" t="s">
        <v>356</v>
      </c>
      <c r="B236" s="1243" t="s">
        <v>148</v>
      </c>
      <c r="C236" s="48">
        <f>'MAL1K-2018A.XLS'!G115</f>
        <v>0</v>
      </c>
      <c r="D236" s="48">
        <f>'MAL1K-2018A.XLS'!$G$115</f>
        <v>0</v>
      </c>
    </row>
    <row r="237" spans="1:7" hidden="1">
      <c r="A237" s="7" t="s">
        <v>356</v>
      </c>
      <c r="B237" s="1243" t="s">
        <v>14</v>
      </c>
      <c r="C237" s="48">
        <f>'MAL1K-2018A.XLS'!G116</f>
        <v>0</v>
      </c>
      <c r="D237" s="48">
        <f>'MAL1K-2018A.XLS'!$G$116</f>
        <v>0</v>
      </c>
    </row>
    <row r="238" spans="1:7" hidden="1">
      <c r="A238" s="7" t="s">
        <v>356</v>
      </c>
      <c r="B238" s="1243" t="s">
        <v>15</v>
      </c>
      <c r="C238" s="48">
        <f>'MAL1K-2018A.XLS'!G117</f>
        <v>0</v>
      </c>
      <c r="D238" s="48">
        <f>'MAL1K-2018A.XLS'!$G$117</f>
        <v>0</v>
      </c>
    </row>
    <row r="239" spans="1:7" hidden="1">
      <c r="A239" s="7" t="s">
        <v>356</v>
      </c>
      <c r="B239" s="85" t="s">
        <v>980</v>
      </c>
      <c r="C239" s="78">
        <f>'MAL1K-2018A.XLS'!G118</f>
        <v>0</v>
      </c>
      <c r="D239" s="78">
        <f>SUM(D233:D238)</f>
        <v>0</v>
      </c>
    </row>
    <row r="240" spans="1:7" hidden="1">
      <c r="A240" s="7" t="s">
        <v>356</v>
      </c>
      <c r="B240" s="84" t="s">
        <v>147</v>
      </c>
      <c r="C240" s="48">
        <f>'MAL1K-2018A.XLS'!G119</f>
        <v>0</v>
      </c>
      <c r="D240" s="48">
        <f>'MAL1K-2018A.XLS'!$G$119</f>
        <v>0</v>
      </c>
    </row>
    <row r="241" spans="1:4" hidden="1">
      <c r="A241" s="7" t="s">
        <v>356</v>
      </c>
      <c r="B241" s="86" t="s">
        <v>144</v>
      </c>
      <c r="C241" s="48" t="s">
        <v>541</v>
      </c>
      <c r="D241" s="48" t="s">
        <v>541</v>
      </c>
    </row>
    <row r="242" spans="1:4" hidden="1">
      <c r="A242" s="7" t="s">
        <v>356</v>
      </c>
      <c r="B242" s="87" t="s">
        <v>386</v>
      </c>
      <c r="C242" s="48">
        <f>'MAL1K-2018A.XLS'!$H$112</f>
        <v>0</v>
      </c>
      <c r="D242" s="48">
        <f>'MAL1K-2018A.XLS'!$H$112</f>
        <v>0</v>
      </c>
    </row>
    <row r="243" spans="1:4" hidden="1">
      <c r="A243" s="7" t="s">
        <v>356</v>
      </c>
      <c r="B243" s="87" t="s">
        <v>830</v>
      </c>
      <c r="C243" s="48">
        <f>'MAL1K-2018A.XLS'!$H$113</f>
        <v>0</v>
      </c>
      <c r="D243" s="48">
        <f>'MAL1K-2018A.XLS'!$H$113</f>
        <v>0</v>
      </c>
    </row>
    <row r="244" spans="1:4" hidden="1">
      <c r="A244" s="7" t="s">
        <v>356</v>
      </c>
      <c r="B244" s="87" t="s">
        <v>117</v>
      </c>
      <c r="C244" s="48">
        <f>'MAL1K-2018A.XLS'!$H$114</f>
        <v>0</v>
      </c>
      <c r="D244" s="48">
        <f>'MAL1K-2018A.XLS'!$H$114</f>
        <v>0</v>
      </c>
    </row>
    <row r="245" spans="1:4" hidden="1">
      <c r="A245" s="7" t="s">
        <v>356</v>
      </c>
      <c r="B245" s="87" t="s">
        <v>148</v>
      </c>
      <c r="C245" s="48">
        <f>'MAL1K-2018A.XLS'!$H$115</f>
        <v>0</v>
      </c>
      <c r="D245" s="48">
        <f>'MAL1K-2018A.XLS'!$H$115</f>
        <v>0</v>
      </c>
    </row>
    <row r="246" spans="1:4" hidden="1">
      <c r="A246" s="7" t="s">
        <v>356</v>
      </c>
      <c r="B246" s="87" t="s">
        <v>14</v>
      </c>
      <c r="C246" s="48">
        <f>'MAL1K-2018A.XLS'!$H$116</f>
        <v>0</v>
      </c>
      <c r="D246" s="48">
        <f>'MAL1K-2018A.XLS'!$H$116</f>
        <v>0</v>
      </c>
    </row>
    <row r="247" spans="1:4" hidden="1">
      <c r="A247" s="7" t="s">
        <v>356</v>
      </c>
      <c r="B247" s="87" t="s">
        <v>15</v>
      </c>
      <c r="C247" s="48">
        <f>'MAL1K-2018A.XLS'!$H$117</f>
        <v>0</v>
      </c>
      <c r="D247" s="48">
        <f>'MAL1K-2018A.XLS'!$H$117</f>
        <v>0</v>
      </c>
    </row>
    <row r="248" spans="1:4" hidden="1">
      <c r="A248" s="7" t="s">
        <v>356</v>
      </c>
      <c r="B248" s="85" t="s">
        <v>980</v>
      </c>
      <c r="C248" s="78">
        <f>'MAL1K-2018A.XLS'!$H$118</f>
        <v>0</v>
      </c>
      <c r="D248" s="78">
        <f>'MAL1K-2018A.XLS'!$H$118</f>
        <v>0</v>
      </c>
    </row>
    <row r="249" spans="1:4" hidden="1">
      <c r="A249" s="7" t="s">
        <v>356</v>
      </c>
      <c r="B249" s="84" t="s">
        <v>147</v>
      </c>
      <c r="C249" s="48">
        <f>'MAL1K-2018A.XLS'!$H$119</f>
        <v>0</v>
      </c>
      <c r="D249" s="48">
        <f>'MAL1K-2018A.XLS'!$H$119</f>
        <v>0</v>
      </c>
    </row>
    <row r="250" spans="1:4" hidden="1">
      <c r="A250" s="7" t="s">
        <v>356</v>
      </c>
      <c r="B250" s="86" t="s">
        <v>998</v>
      </c>
      <c r="C250" s="48" t="s">
        <v>541</v>
      </c>
      <c r="D250" s="48" t="s">
        <v>541</v>
      </c>
    </row>
    <row r="251" spans="1:4" hidden="1">
      <c r="A251" s="7" t="s">
        <v>356</v>
      </c>
      <c r="B251" s="87" t="s">
        <v>386</v>
      </c>
      <c r="C251" s="48">
        <f>'MAL1K-2018A.XLS'!$I$112</f>
        <v>0</v>
      </c>
      <c r="D251" s="48">
        <f>'MAL1K-2018A.XLS'!$I$112</f>
        <v>0</v>
      </c>
    </row>
    <row r="252" spans="1:4" hidden="1">
      <c r="A252" s="7" t="s">
        <v>356</v>
      </c>
      <c r="B252" s="87" t="s">
        <v>830</v>
      </c>
      <c r="C252" s="48">
        <f>'MAL1K-2018A.XLS'!$I$113</f>
        <v>0</v>
      </c>
      <c r="D252" s="48">
        <f>'MAL1K-2018A.XLS'!$I$113</f>
        <v>0</v>
      </c>
    </row>
    <row r="253" spans="1:4" hidden="1">
      <c r="A253" s="7" t="s">
        <v>356</v>
      </c>
      <c r="B253" s="87" t="s">
        <v>117</v>
      </c>
      <c r="C253" s="48">
        <f>'MAL1K-2018A.XLS'!$I$114</f>
        <v>0</v>
      </c>
      <c r="D253" s="48">
        <f>'MAL1K-2018A.XLS'!$I$114</f>
        <v>0</v>
      </c>
    </row>
    <row r="254" spans="1:4" hidden="1">
      <c r="A254" s="7" t="s">
        <v>356</v>
      </c>
      <c r="B254" s="87" t="s">
        <v>148</v>
      </c>
      <c r="C254" s="48">
        <f>'MAL1K-2018A.XLS'!$I$115</f>
        <v>0</v>
      </c>
      <c r="D254" s="48">
        <f>'MAL1K-2018A.XLS'!$I$115</f>
        <v>0</v>
      </c>
    </row>
    <row r="255" spans="1:4" hidden="1">
      <c r="A255" s="7" t="s">
        <v>356</v>
      </c>
      <c r="B255" s="87" t="s">
        <v>14</v>
      </c>
      <c r="C255" s="48">
        <f>'MAL1K-2018A.XLS'!$I$116</f>
        <v>0</v>
      </c>
      <c r="D255" s="48">
        <f>'MAL1K-2018A.XLS'!$I$116</f>
        <v>0</v>
      </c>
    </row>
    <row r="256" spans="1:4" hidden="1">
      <c r="A256" s="7" t="s">
        <v>356</v>
      </c>
      <c r="B256" s="87" t="s">
        <v>15</v>
      </c>
      <c r="C256" s="48">
        <f>'MAL1K-2018A.XLS'!$I$117</f>
        <v>0</v>
      </c>
      <c r="D256" s="48">
        <f>'MAL1K-2018A.XLS'!$I$117</f>
        <v>0</v>
      </c>
    </row>
    <row r="257" spans="1:8" hidden="1">
      <c r="A257" s="7" t="s">
        <v>356</v>
      </c>
      <c r="B257" s="85" t="s">
        <v>980</v>
      </c>
      <c r="C257" s="78">
        <f>'MAL1K-2018A.XLS'!$I$118</f>
        <v>0</v>
      </c>
      <c r="D257" s="78">
        <f>'MAL1K-2018A.XLS'!$I$118</f>
        <v>0</v>
      </c>
      <c r="H257" s="7" t="s">
        <v>152</v>
      </c>
    </row>
    <row r="258" spans="1:8" hidden="1">
      <c r="A258" s="7" t="s">
        <v>356</v>
      </c>
      <c r="B258" s="84" t="s">
        <v>147</v>
      </c>
      <c r="C258" s="48">
        <f>'MAL1K-2018A.XLS'!$I$119</f>
        <v>0</v>
      </c>
      <c r="D258" s="48">
        <f>'MAL1K-2018A.XLS'!$I$119</f>
        <v>0</v>
      </c>
    </row>
    <row r="259" spans="1:8" hidden="1">
      <c r="A259" s="7" t="s">
        <v>356</v>
      </c>
      <c r="B259" s="104" t="s">
        <v>999</v>
      </c>
      <c r="C259" s="48" t="s">
        <v>541</v>
      </c>
      <c r="D259" s="48" t="s">
        <v>541</v>
      </c>
    </row>
    <row r="260" spans="1:8" hidden="1">
      <c r="A260" s="7" t="s">
        <v>356</v>
      </c>
      <c r="B260" s="87" t="s">
        <v>386</v>
      </c>
      <c r="C260" s="48">
        <f>'MAL1K-2018A.XLS'!$J$112</f>
        <v>0</v>
      </c>
      <c r="D260" s="48">
        <f>'MAL1K-2018A.XLS'!$J$112</f>
        <v>0</v>
      </c>
    </row>
    <row r="261" spans="1:8" hidden="1">
      <c r="A261" s="7" t="s">
        <v>356</v>
      </c>
      <c r="B261" s="87" t="s">
        <v>830</v>
      </c>
      <c r="C261" s="48">
        <f>'MAL1K-2018A.XLS'!$J$113</f>
        <v>0</v>
      </c>
      <c r="D261" s="48">
        <f>'MAL1K-2018A.XLS'!$J$113</f>
        <v>0</v>
      </c>
    </row>
    <row r="262" spans="1:8" hidden="1">
      <c r="A262" s="7" t="s">
        <v>356</v>
      </c>
      <c r="B262" s="87" t="s">
        <v>117</v>
      </c>
      <c r="C262" s="48">
        <f>'MAL1K-2018A.XLS'!$J$114</f>
        <v>0</v>
      </c>
      <c r="D262" s="48">
        <f>'MAL1K-2018A.XLS'!$J$114</f>
        <v>0</v>
      </c>
    </row>
    <row r="263" spans="1:8" hidden="1">
      <c r="A263" s="7" t="s">
        <v>356</v>
      </c>
      <c r="B263" s="87" t="s">
        <v>148</v>
      </c>
      <c r="C263" s="48">
        <f>'MAL1K-2018A.XLS'!$J$115</f>
        <v>0</v>
      </c>
      <c r="D263" s="48">
        <f>'MAL1K-2018A.XLS'!$J$115</f>
        <v>0</v>
      </c>
    </row>
    <row r="264" spans="1:8" hidden="1">
      <c r="A264" s="7" t="s">
        <v>356</v>
      </c>
      <c r="B264" s="87" t="s">
        <v>14</v>
      </c>
      <c r="C264" s="48">
        <f>'MAL1K-2018A.XLS'!$J$116</f>
        <v>0</v>
      </c>
      <c r="D264" s="48">
        <f>'MAL1K-2018A.XLS'!$J$116</f>
        <v>0</v>
      </c>
    </row>
    <row r="265" spans="1:8" hidden="1">
      <c r="A265" s="7" t="s">
        <v>356</v>
      </c>
      <c r="B265" s="87" t="s">
        <v>15</v>
      </c>
      <c r="C265" s="48">
        <f>'MAL1K-2018A.XLS'!$J$117</f>
        <v>0</v>
      </c>
      <c r="D265" s="48">
        <f>'MAL1K-2018A.XLS'!$J$117</f>
        <v>0</v>
      </c>
    </row>
    <row r="266" spans="1:8" hidden="1">
      <c r="A266" s="7" t="s">
        <v>356</v>
      </c>
      <c r="B266" s="85" t="s">
        <v>980</v>
      </c>
      <c r="C266" s="78">
        <f>'MAL1K-2018A.XLS'!$J$118</f>
        <v>0</v>
      </c>
      <c r="D266" s="78">
        <f>'MAL1K-2018A.XLS'!$J$118</f>
        <v>0</v>
      </c>
    </row>
    <row r="267" spans="1:8" hidden="1">
      <c r="A267" s="7" t="s">
        <v>356</v>
      </c>
      <c r="B267" s="84" t="s">
        <v>147</v>
      </c>
      <c r="C267" s="48">
        <f>'MAL1K-2018A.XLS'!$J$119</f>
        <v>0</v>
      </c>
      <c r="D267" s="48">
        <f>'MAL1K-2018A.XLS'!$J$119</f>
        <v>0</v>
      </c>
    </row>
    <row r="268" spans="1:8" hidden="1">
      <c r="A268" s="7" t="s">
        <v>356</v>
      </c>
      <c r="B268" s="104" t="s">
        <v>1000</v>
      </c>
      <c r="C268" s="48" t="s">
        <v>541</v>
      </c>
      <c r="D268" s="48" t="s">
        <v>541</v>
      </c>
    </row>
    <row r="269" spans="1:8" hidden="1">
      <c r="A269" s="7" t="s">
        <v>356</v>
      </c>
      <c r="B269" s="87" t="s">
        <v>386</v>
      </c>
      <c r="C269" s="48">
        <f>'MAL1K-2018A.XLS'!$K$112</f>
        <v>0</v>
      </c>
      <c r="D269" s="48">
        <f>'MAL1K-2018A.XLS'!$K$112</f>
        <v>0</v>
      </c>
    </row>
    <row r="270" spans="1:8" hidden="1">
      <c r="A270" s="7" t="s">
        <v>356</v>
      </c>
      <c r="B270" s="87" t="s">
        <v>830</v>
      </c>
      <c r="C270" s="48">
        <f>'MAL1K-2018A.XLS'!$K$113</f>
        <v>0</v>
      </c>
      <c r="D270" s="48">
        <f>'MAL1K-2018A.XLS'!$K$113</f>
        <v>0</v>
      </c>
    </row>
    <row r="271" spans="1:8" hidden="1">
      <c r="A271" s="7" t="s">
        <v>356</v>
      </c>
      <c r="B271" s="87" t="s">
        <v>117</v>
      </c>
      <c r="C271" s="48">
        <f>'MAL1K-2018A.XLS'!$K$114</f>
        <v>0</v>
      </c>
      <c r="D271" s="48">
        <f>'MAL1K-2018A.XLS'!$K$114</f>
        <v>0</v>
      </c>
    </row>
    <row r="272" spans="1:8" hidden="1">
      <c r="A272" s="7" t="s">
        <v>356</v>
      </c>
      <c r="B272" s="87" t="s">
        <v>148</v>
      </c>
      <c r="C272" s="48">
        <f>'MAL1K-2018A.XLS'!$K$115</f>
        <v>0</v>
      </c>
      <c r="D272" s="48">
        <f>'MAL1K-2018A.XLS'!$K$115</f>
        <v>0</v>
      </c>
    </row>
    <row r="273" spans="1:4" hidden="1">
      <c r="A273" s="7" t="s">
        <v>356</v>
      </c>
      <c r="B273" s="87" t="s">
        <v>14</v>
      </c>
      <c r="C273" s="48">
        <f>'MAL1K-2018A.XLS'!$K$116</f>
        <v>0</v>
      </c>
      <c r="D273" s="48">
        <f>'MAL1K-2018A.XLS'!$K$116</f>
        <v>0</v>
      </c>
    </row>
    <row r="274" spans="1:4" hidden="1">
      <c r="A274" s="7" t="s">
        <v>356</v>
      </c>
      <c r="B274" s="87" t="s">
        <v>15</v>
      </c>
      <c r="C274" s="48">
        <f>'MAL1K-2018A.XLS'!$K$117</f>
        <v>0</v>
      </c>
      <c r="D274" s="48">
        <f>'MAL1K-2018A.XLS'!$K$117</f>
        <v>0</v>
      </c>
    </row>
    <row r="275" spans="1:4" hidden="1">
      <c r="A275" s="7" t="s">
        <v>356</v>
      </c>
      <c r="B275" s="85" t="s">
        <v>980</v>
      </c>
      <c r="C275" s="78">
        <f>'MAL1K-2018A.XLS'!$K$118</f>
        <v>0</v>
      </c>
      <c r="D275" s="78">
        <f>'MAL1K-2018A.XLS'!$K$118</f>
        <v>0</v>
      </c>
    </row>
    <row r="276" spans="1:4" hidden="1">
      <c r="A276" s="7" t="s">
        <v>356</v>
      </c>
      <c r="B276" s="84" t="s">
        <v>147</v>
      </c>
      <c r="C276" s="48">
        <f>'MAL1K-2018A.XLS'!$K$119</f>
        <v>0</v>
      </c>
      <c r="D276" s="48">
        <f>'MAL1K-2018A.XLS'!$K$119</f>
        <v>0</v>
      </c>
    </row>
    <row r="277" spans="1:4" hidden="1">
      <c r="A277" s="7" t="s">
        <v>356</v>
      </c>
    </row>
    <row r="278" spans="1:4" hidden="1">
      <c r="A278" s="7" t="s">
        <v>356</v>
      </c>
      <c r="B278" s="105" t="s">
        <v>297</v>
      </c>
      <c r="C278" s="48"/>
      <c r="D278" s="48"/>
    </row>
    <row r="279" spans="1:4" hidden="1">
      <c r="A279" s="7" t="s">
        <v>356</v>
      </c>
      <c r="B279" s="67" t="s">
        <v>783</v>
      </c>
      <c r="C279" s="48">
        <f>'MAL1K-2018A.XLS'!$F$126</f>
        <v>0</v>
      </c>
      <c r="D279" s="48">
        <f>'MAL1K-2018A.XLS'!$F$126</f>
        <v>0</v>
      </c>
    </row>
    <row r="280" spans="1:4" hidden="1">
      <c r="A280" s="7" t="s">
        <v>356</v>
      </c>
      <c r="B280" s="67" t="s">
        <v>784</v>
      </c>
      <c r="C280" s="48">
        <f>'MAL1K-2018A.XLS'!$G$126</f>
        <v>0</v>
      </c>
      <c r="D280" s="48">
        <f>'MAL1K-2018A.XLS'!$G$126</f>
        <v>0</v>
      </c>
    </row>
    <row r="281" spans="1:4" hidden="1">
      <c r="A281" s="7" t="s">
        <v>356</v>
      </c>
      <c r="B281" s="91"/>
      <c r="C281" s="48"/>
      <c r="D281" s="48"/>
    </row>
    <row r="282" spans="1:4" ht="25.5" hidden="1">
      <c r="A282" s="7" t="s">
        <v>356</v>
      </c>
      <c r="B282" s="73" t="s">
        <v>801</v>
      </c>
      <c r="C282" s="48"/>
      <c r="D282" s="48"/>
    </row>
    <row r="283" spans="1:4" hidden="1">
      <c r="A283" s="7" t="s">
        <v>356</v>
      </c>
      <c r="B283" s="86" t="s">
        <v>578</v>
      </c>
      <c r="C283" s="48" t="s">
        <v>604</v>
      </c>
      <c r="D283" s="48" t="s">
        <v>604</v>
      </c>
    </row>
    <row r="284" spans="1:4" hidden="1">
      <c r="A284" s="7" t="s">
        <v>356</v>
      </c>
      <c r="B284" s="84" t="s">
        <v>118</v>
      </c>
      <c r="C284" s="48">
        <f>'MAL1K-2018A.XLS'!$D$144</f>
        <v>0</v>
      </c>
      <c r="D284" s="48">
        <f>'MAL1K-2018A.XLS'!$D$144</f>
        <v>0</v>
      </c>
    </row>
    <row r="285" spans="1:4" hidden="1">
      <c r="A285" s="7" t="s">
        <v>356</v>
      </c>
      <c r="B285" s="84" t="s">
        <v>119</v>
      </c>
      <c r="C285" s="48">
        <f>'MAL1K-2018A.XLS'!$E$144</f>
        <v>0</v>
      </c>
      <c r="D285" s="48">
        <f>'MAL1K-2018A.XLS'!$E$144</f>
        <v>0</v>
      </c>
    </row>
    <row r="286" spans="1:4" hidden="1">
      <c r="A286" s="7" t="s">
        <v>356</v>
      </c>
      <c r="B286" s="84" t="s">
        <v>587</v>
      </c>
      <c r="C286" s="48">
        <f>'MAL1K-2018A.XLS'!$F$144</f>
        <v>0</v>
      </c>
      <c r="D286" s="48">
        <f>'MAL1K-2018A.XLS'!$F$144</f>
        <v>0</v>
      </c>
    </row>
    <row r="287" spans="1:4" hidden="1">
      <c r="A287" s="7" t="s">
        <v>356</v>
      </c>
      <c r="B287" s="84" t="s">
        <v>588</v>
      </c>
      <c r="C287" s="48">
        <f>'MAL1K-2018A.XLS'!$G$144</f>
        <v>0</v>
      </c>
      <c r="D287" s="48">
        <f>'MAL1K-2018A.XLS'!$G$144</f>
        <v>0</v>
      </c>
    </row>
    <row r="288" spans="1:4" hidden="1">
      <c r="A288" s="7" t="s">
        <v>356</v>
      </c>
      <c r="B288" s="82" t="s">
        <v>196</v>
      </c>
      <c r="C288" s="48">
        <f>'MAL1K-2018A.XLS'!$H$144</f>
        <v>0</v>
      </c>
      <c r="D288" s="48">
        <f>'MAL1K-2018A.XLS'!$H$144</f>
        <v>0</v>
      </c>
    </row>
    <row r="289" spans="1:4" hidden="1">
      <c r="A289" s="7" t="s">
        <v>356</v>
      </c>
      <c r="B289" s="86" t="s">
        <v>195</v>
      </c>
      <c r="C289" s="48" t="s">
        <v>604</v>
      </c>
      <c r="D289" s="48" t="s">
        <v>604</v>
      </c>
    </row>
    <row r="290" spans="1:4" hidden="1">
      <c r="A290" s="7" t="s">
        <v>356</v>
      </c>
      <c r="B290" s="84" t="s">
        <v>118</v>
      </c>
      <c r="C290" s="48">
        <f>'MAL1K-2018A.XLS'!$D$151</f>
        <v>0</v>
      </c>
      <c r="D290" s="48">
        <f>'MAL1K-2018A.XLS'!$D$151</f>
        <v>0</v>
      </c>
    </row>
    <row r="291" spans="1:4" hidden="1">
      <c r="A291" s="7" t="s">
        <v>356</v>
      </c>
      <c r="B291" s="84" t="s">
        <v>119</v>
      </c>
      <c r="C291" s="48">
        <f>'MAL1K-2018A.XLS'!$E$151</f>
        <v>0</v>
      </c>
      <c r="D291" s="48">
        <f>'MAL1K-2018A.XLS'!$E$151</f>
        <v>0</v>
      </c>
    </row>
    <row r="292" spans="1:4" hidden="1">
      <c r="A292" s="7" t="s">
        <v>356</v>
      </c>
      <c r="B292" s="84" t="s">
        <v>587</v>
      </c>
      <c r="C292" s="48">
        <f>'MAL1K-2018A.XLS'!$F$151</f>
        <v>0</v>
      </c>
      <c r="D292" s="48">
        <f>'MAL1K-2018A.XLS'!$F$151</f>
        <v>0</v>
      </c>
    </row>
    <row r="293" spans="1:4" hidden="1">
      <c r="A293" s="7" t="s">
        <v>356</v>
      </c>
      <c r="B293" s="84" t="s">
        <v>588</v>
      </c>
      <c r="C293" s="48">
        <f>'MAL1K-2018A.XLS'!$G$151</f>
        <v>0</v>
      </c>
      <c r="D293" s="48">
        <f>'MAL1K-2018A.XLS'!$G$151</f>
        <v>0</v>
      </c>
    </row>
    <row r="294" spans="1:4" hidden="1">
      <c r="A294" s="7" t="s">
        <v>356</v>
      </c>
      <c r="B294" s="82" t="s">
        <v>196</v>
      </c>
      <c r="C294" s="48">
        <f>'MAL1K-2018A.XLS'!$H$151</f>
        <v>0</v>
      </c>
      <c r="D294" s="48">
        <f>'MAL1K-2018A.XLS'!$H$151</f>
        <v>0</v>
      </c>
    </row>
    <row r="295" spans="1:4" hidden="1">
      <c r="A295" s="7" t="s">
        <v>356</v>
      </c>
      <c r="B295" s="86" t="s">
        <v>366</v>
      </c>
      <c r="C295" s="48" t="s">
        <v>604</v>
      </c>
      <c r="D295" s="48" t="s">
        <v>604</v>
      </c>
    </row>
    <row r="296" spans="1:4" hidden="1">
      <c r="A296" s="7" t="s">
        <v>356</v>
      </c>
      <c r="B296" s="84" t="s">
        <v>118</v>
      </c>
      <c r="C296" s="48">
        <f>'MAL1K-2018A.XLS'!$D$158</f>
        <v>0</v>
      </c>
      <c r="D296" s="48">
        <f>'MAL1K-2018A.XLS'!$D$158</f>
        <v>0</v>
      </c>
    </row>
    <row r="297" spans="1:4" hidden="1">
      <c r="A297" s="7" t="s">
        <v>356</v>
      </c>
      <c r="B297" s="84" t="s">
        <v>119</v>
      </c>
      <c r="C297" s="48">
        <f>'MAL1K-2018A.XLS'!$E$158</f>
        <v>0</v>
      </c>
      <c r="D297" s="48">
        <f>'MAL1K-2018A.XLS'!$E$158</f>
        <v>0</v>
      </c>
    </row>
    <row r="298" spans="1:4" hidden="1">
      <c r="A298" s="7" t="s">
        <v>356</v>
      </c>
      <c r="B298" s="84" t="s">
        <v>587</v>
      </c>
      <c r="C298" s="48">
        <f>'MAL1K-2018A.XLS'!$F$158</f>
        <v>0</v>
      </c>
      <c r="D298" s="48">
        <f>'MAL1K-2018A.XLS'!$F$158</f>
        <v>0</v>
      </c>
    </row>
    <row r="299" spans="1:4" hidden="1">
      <c r="A299" s="7" t="s">
        <v>356</v>
      </c>
      <c r="B299" s="84" t="s">
        <v>588</v>
      </c>
      <c r="C299" s="48">
        <f>'MAL1K-2018A.XLS'!$G$158</f>
        <v>0</v>
      </c>
      <c r="D299" s="48">
        <f>'MAL1K-2018A.XLS'!$G$158</f>
        <v>0</v>
      </c>
    </row>
    <row r="300" spans="1:4" ht="45.75" hidden="1" customHeight="1">
      <c r="A300" s="7" t="s">
        <v>356</v>
      </c>
      <c r="B300" s="82" t="s">
        <v>196</v>
      </c>
      <c r="C300" s="48">
        <f>'MAL1K-2018A.XLS'!$H$158</f>
        <v>0</v>
      </c>
      <c r="D300" s="48">
        <f>'MAL1K-2018A.XLS'!$H$158</f>
        <v>0</v>
      </c>
    </row>
    <row r="301" spans="1:4" hidden="1">
      <c r="A301" s="7" t="s">
        <v>356</v>
      </c>
      <c r="B301" s="86" t="s">
        <v>579</v>
      </c>
      <c r="C301" s="48" t="s">
        <v>604</v>
      </c>
      <c r="D301" s="48" t="s">
        <v>604</v>
      </c>
    </row>
    <row r="302" spans="1:4" hidden="1">
      <c r="A302" s="7" t="s">
        <v>356</v>
      </c>
      <c r="B302" s="84" t="s">
        <v>118</v>
      </c>
      <c r="C302" s="48">
        <f>'MAL1K-2018A.XLS'!$D$165</f>
        <v>0</v>
      </c>
      <c r="D302" s="48">
        <f>'MAL1K-2018A.XLS'!$D$165</f>
        <v>0</v>
      </c>
    </row>
    <row r="303" spans="1:4" hidden="1">
      <c r="A303" s="7" t="s">
        <v>356</v>
      </c>
      <c r="B303" s="84" t="s">
        <v>119</v>
      </c>
      <c r="C303" s="48">
        <f>'MAL1K-2018A.XLS'!$E$165</f>
        <v>0</v>
      </c>
      <c r="D303" s="48">
        <f>'MAL1K-2018A.XLS'!$E$165</f>
        <v>0</v>
      </c>
    </row>
    <row r="304" spans="1:4" hidden="1">
      <c r="A304" s="7" t="s">
        <v>356</v>
      </c>
      <c r="B304" s="84" t="s">
        <v>587</v>
      </c>
      <c r="C304" s="48">
        <f>'MAL1K-2018A.XLS'!$F$165</f>
        <v>0</v>
      </c>
      <c r="D304" s="48">
        <f>'MAL1K-2018A.XLS'!$F$165</f>
        <v>0</v>
      </c>
    </row>
    <row r="305" spans="1:4" hidden="1">
      <c r="A305" s="7" t="s">
        <v>356</v>
      </c>
      <c r="B305" s="84" t="s">
        <v>588</v>
      </c>
      <c r="C305" s="48">
        <f>'MAL1K-2018A.XLS'!$G$165</f>
        <v>0</v>
      </c>
      <c r="D305" s="48">
        <f>'MAL1K-2018A.XLS'!$G$165</f>
        <v>0</v>
      </c>
    </row>
    <row r="306" spans="1:4" hidden="1">
      <c r="A306" s="7" t="s">
        <v>356</v>
      </c>
      <c r="B306" s="82" t="s">
        <v>196</v>
      </c>
      <c r="C306" s="48">
        <f>'MAL1K-2018A.XLS'!$H$165</f>
        <v>0</v>
      </c>
      <c r="D306" s="48">
        <f>'MAL1K-2018A.XLS'!$H$165</f>
        <v>0</v>
      </c>
    </row>
    <row r="307" spans="1:4" hidden="1">
      <c r="A307" s="7" t="s">
        <v>356</v>
      </c>
      <c r="B307" s="86" t="s">
        <v>740</v>
      </c>
      <c r="C307" s="48" t="s">
        <v>604</v>
      </c>
      <c r="D307" s="48" t="s">
        <v>604</v>
      </c>
    </row>
    <row r="308" spans="1:4" hidden="1">
      <c r="A308" s="7" t="s">
        <v>356</v>
      </c>
      <c r="B308" s="84" t="s">
        <v>118</v>
      </c>
      <c r="C308" s="48">
        <f>'MAL1K-2018A.XLS'!$D$172</f>
        <v>0</v>
      </c>
      <c r="D308" s="48">
        <f>'MAL1K-2018A.XLS'!$D$172</f>
        <v>0</v>
      </c>
    </row>
    <row r="309" spans="1:4" hidden="1">
      <c r="A309" s="7" t="s">
        <v>356</v>
      </c>
      <c r="B309" s="84" t="s">
        <v>119</v>
      </c>
      <c r="C309" s="48">
        <f>'MAL1K-2018A.XLS'!$E$172</f>
        <v>0</v>
      </c>
      <c r="D309" s="48">
        <f>'MAL1K-2018A.XLS'!$E$172</f>
        <v>0</v>
      </c>
    </row>
    <row r="310" spans="1:4" hidden="1">
      <c r="A310" s="7" t="s">
        <v>356</v>
      </c>
      <c r="B310" s="84" t="s">
        <v>587</v>
      </c>
      <c r="C310" s="48">
        <f>'MAL1K-2018A.XLS'!$F$172</f>
        <v>0</v>
      </c>
      <c r="D310" s="48">
        <f>'MAL1K-2018A.XLS'!$F$172</f>
        <v>0</v>
      </c>
    </row>
    <row r="311" spans="1:4" hidden="1">
      <c r="A311" s="7" t="s">
        <v>356</v>
      </c>
      <c r="B311" s="84" t="s">
        <v>588</v>
      </c>
      <c r="C311" s="48">
        <f>'MAL1K-2018A.XLS'!$G$172</f>
        <v>0</v>
      </c>
      <c r="D311" s="48">
        <f>'MAL1K-2018A.XLS'!$G$172</f>
        <v>0</v>
      </c>
    </row>
    <row r="312" spans="1:4" hidden="1">
      <c r="A312" s="7" t="s">
        <v>356</v>
      </c>
      <c r="B312" s="82" t="s">
        <v>196</v>
      </c>
      <c r="C312" s="48">
        <f>'MAL1K-2018A.XLS'!$H$172</f>
        <v>0</v>
      </c>
      <c r="D312" s="48">
        <f>'MAL1K-2018A.XLS'!$H$172</f>
        <v>0</v>
      </c>
    </row>
    <row r="313" spans="1:4" hidden="1">
      <c r="A313" s="7" t="s">
        <v>356</v>
      </c>
      <c r="B313" s="87"/>
      <c r="C313" s="48"/>
      <c r="D313" s="48"/>
    </row>
    <row r="314" spans="1:4" ht="15.75" hidden="1">
      <c r="A314" s="7" t="s">
        <v>356</v>
      </c>
      <c r="B314" s="106" t="s">
        <v>790</v>
      </c>
      <c r="C314" s="48"/>
      <c r="D314" s="48"/>
    </row>
    <row r="315" spans="1:4" ht="15.75" hidden="1">
      <c r="A315" s="7" t="s">
        <v>356</v>
      </c>
      <c r="B315" s="399"/>
      <c r="C315" s="48"/>
      <c r="D315" s="48"/>
    </row>
    <row r="316" spans="1:4" ht="15.75">
      <c r="A316" s="7" t="s">
        <v>1337</v>
      </c>
      <c r="B316" s="399" t="str">
        <f>'MAL1K-2018A.XLS'!B108</f>
        <v>FUNKSJONSOMRÅDE 2 B - OPPVEKST</v>
      </c>
      <c r="C316" s="48"/>
      <c r="D316" s="48"/>
    </row>
    <row r="317" spans="1:4" ht="15.75">
      <c r="A317" s="7" t="s">
        <v>1337</v>
      </c>
      <c r="B317" s="399"/>
      <c r="C317" s="48"/>
      <c r="D317" s="48"/>
    </row>
    <row r="318" spans="1:4" ht="18.75">
      <c r="A318" s="7" t="s">
        <v>1337</v>
      </c>
      <c r="B318" s="631" t="s">
        <v>790</v>
      </c>
      <c r="C318" s="48"/>
      <c r="D318" s="48"/>
    </row>
    <row r="319" spans="1:4" ht="19.5" thickBot="1">
      <c r="A319" s="7" t="s">
        <v>1337</v>
      </c>
      <c r="B319" s="631"/>
      <c r="C319" s="48"/>
      <c r="D319" s="48"/>
    </row>
    <row r="320" spans="1:4">
      <c r="A320" s="7" t="s">
        <v>1337</v>
      </c>
      <c r="B320" s="946" t="s">
        <v>1094</v>
      </c>
      <c r="C320" s="48"/>
      <c r="D320" s="48"/>
    </row>
    <row r="321" spans="1:10">
      <c r="A321" s="7" t="s">
        <v>1337</v>
      </c>
      <c r="B321" s="947" t="str">
        <f>'MAL1K-2018A.XLS'!B181</f>
        <v>Meldinger til barnevernet i perioden 01.01 - 31.03.</v>
      </c>
      <c r="C321" s="48"/>
      <c r="D321" s="48"/>
    </row>
    <row r="322" spans="1:10" ht="13.5" thickBot="1">
      <c r="A322" s="7" t="s">
        <v>1337</v>
      </c>
      <c r="B322" s="948"/>
      <c r="C322" s="48"/>
      <c r="D322" s="48"/>
    </row>
    <row r="323" spans="1:10">
      <c r="A323" s="7" t="s">
        <v>1337</v>
      </c>
      <c r="B323" s="638" t="s">
        <v>1446</v>
      </c>
      <c r="C323" s="48">
        <f>'MAL1K-2018A.XLS'!G183</f>
        <v>0</v>
      </c>
      <c r="D323" s="48">
        <f>'MAL1K-2018A.XLS'!$G$183</f>
        <v>0</v>
      </c>
    </row>
    <row r="324" spans="1:10" ht="13.5" thickBot="1">
      <c r="A324" s="7" t="s">
        <v>1337</v>
      </c>
      <c r="B324" s="640" t="s">
        <v>1450</v>
      </c>
      <c r="C324" s="48">
        <f>'MAL1K-2018A.XLS'!G184</f>
        <v>0</v>
      </c>
      <c r="D324" s="48">
        <f>'MAL1K-2018A.XLS'!$G$184</f>
        <v>0</v>
      </c>
    </row>
    <row r="325" spans="1:10" ht="13.5" thickBot="1">
      <c r="A325" s="7" t="s">
        <v>1337</v>
      </c>
      <c r="B325" s="637" t="s">
        <v>1096</v>
      </c>
      <c r="C325" s="637">
        <f>'MAL1K-2018A.XLS'!G185</f>
        <v>0</v>
      </c>
      <c r="D325" s="637">
        <f>'MAL1K-2018A.XLS'!$G$185</f>
        <v>0</v>
      </c>
    </row>
    <row r="326" spans="1:10">
      <c r="A326" s="7" t="s">
        <v>1337</v>
      </c>
      <c r="B326" s="638" t="s">
        <v>1447</v>
      </c>
      <c r="C326" s="48">
        <f>'MAL1K-2018A.XLS'!G186</f>
        <v>0</v>
      </c>
      <c r="D326" s="48">
        <f>'MAL1K-2018A.XLS'!$G$186</f>
        <v>0</v>
      </c>
    </row>
    <row r="327" spans="1:10">
      <c r="A327" s="7" t="s">
        <v>1337</v>
      </c>
      <c r="B327" s="638" t="s">
        <v>1448</v>
      </c>
      <c r="C327" s="48">
        <f>'MAL1K-2018A.XLS'!G187</f>
        <v>0</v>
      </c>
      <c r="D327" s="48">
        <f>'MAL1K-2018A.XLS'!$G$187</f>
        <v>0</v>
      </c>
    </row>
    <row r="328" spans="1:10" ht="13.5" thickBot="1">
      <c r="A328" s="7" t="s">
        <v>1337</v>
      </c>
      <c r="B328" s="638" t="s">
        <v>1449</v>
      </c>
      <c r="C328" s="48">
        <f>'MAL1K-2018A.XLS'!G188</f>
        <v>0</v>
      </c>
      <c r="D328" s="48">
        <f>'MAL1K-2018A.XLS'!$G$188</f>
        <v>0</v>
      </c>
    </row>
    <row r="329" spans="1:10" ht="13.5" thickBot="1">
      <c r="A329" s="7" t="s">
        <v>1337</v>
      </c>
      <c r="B329" s="644" t="s">
        <v>1097</v>
      </c>
      <c r="C329" s="644">
        <f>'MAL1K-2018A.XLS'!G189</f>
        <v>0</v>
      </c>
      <c r="D329" s="644">
        <f>'MAL1K-2018A.XLS'!$G$189</f>
        <v>0</v>
      </c>
    </row>
    <row r="330" spans="1:10" ht="13.5" thickBot="1">
      <c r="A330" s="7" t="s">
        <v>1337</v>
      </c>
      <c r="B330" s="640" t="s">
        <v>1098</v>
      </c>
      <c r="C330" s="640">
        <f>'MAL1K-2018A.XLS'!G190</f>
        <v>0</v>
      </c>
      <c r="D330" s="640">
        <f>'MAL1K-2018A.XLS'!$G$190</f>
        <v>0</v>
      </c>
    </row>
    <row r="331" spans="1:10" ht="15.75">
      <c r="A331" s="7" t="s">
        <v>1337</v>
      </c>
      <c r="B331" s="399"/>
      <c r="C331" s="48"/>
      <c r="D331" s="48"/>
    </row>
    <row r="332" spans="1:10" ht="15.75">
      <c r="A332" s="7" t="s">
        <v>1337</v>
      </c>
      <c r="B332" s="399"/>
      <c r="C332" s="48"/>
      <c r="D332" s="48"/>
    </row>
    <row r="333" spans="1:10" ht="16.5" thickBot="1">
      <c r="A333" s="7" t="s">
        <v>1337</v>
      </c>
      <c r="B333" s="399"/>
      <c r="C333" s="48"/>
      <c r="D333" s="48"/>
      <c r="J333" s="7" t="s">
        <v>152</v>
      </c>
    </row>
    <row r="334" spans="1:10">
      <c r="A334" s="7" t="s">
        <v>1337</v>
      </c>
      <c r="B334" s="649" t="s">
        <v>1099</v>
      </c>
      <c r="C334" s="48"/>
      <c r="D334" s="48"/>
    </row>
    <row r="335" spans="1:10">
      <c r="A335" s="7" t="s">
        <v>1337</v>
      </c>
      <c r="B335" s="958" t="s">
        <v>1152</v>
      </c>
      <c r="C335" s="48"/>
      <c r="D335" s="48"/>
    </row>
    <row r="336" spans="1:10" ht="13.5" thickBot="1">
      <c r="A336" s="7" t="s">
        <v>1337</v>
      </c>
      <c r="B336" s="656"/>
      <c r="C336" s="48"/>
      <c r="D336" s="48"/>
    </row>
    <row r="337" spans="1:4">
      <c r="A337" s="7" t="s">
        <v>1337</v>
      </c>
      <c r="B337" s="659" t="s">
        <v>1451</v>
      </c>
      <c r="C337" s="48">
        <f>'MAL1K-2018A.XLS'!J197</f>
        <v>0</v>
      </c>
      <c r="D337" s="48">
        <f>'MAL1K-2018A.XLS'!$J$197</f>
        <v>0</v>
      </c>
    </row>
    <row r="338" spans="1:4" ht="13.5" thickBot="1">
      <c r="A338" s="7" t="s">
        <v>1337</v>
      </c>
      <c r="B338" s="659" t="s">
        <v>1177</v>
      </c>
      <c r="C338" s="48">
        <f>'MAL1K-2018A.XLS'!J198</f>
        <v>0</v>
      </c>
      <c r="D338" s="48">
        <f>'MAL1K-2018A.XLS'!$J$198</f>
        <v>0</v>
      </c>
    </row>
    <row r="339" spans="1:4" ht="13.5" thickBot="1">
      <c r="A339" s="7" t="s">
        <v>1337</v>
      </c>
      <c r="B339" s="664" t="s">
        <v>1100</v>
      </c>
      <c r="C339" s="664">
        <f>'MAL1K-2018A.XLS'!J199</f>
        <v>0</v>
      </c>
      <c r="D339" s="664">
        <f>'MAL1K-2018A.XLS'!$J$199</f>
        <v>0</v>
      </c>
    </row>
    <row r="340" spans="1:4">
      <c r="A340" s="7" t="s">
        <v>1337</v>
      </c>
      <c r="B340" s="667" t="s">
        <v>1101</v>
      </c>
      <c r="C340" s="48" t="str">
        <f>'MAL1K-2018A.XLS'!J200</f>
        <v>xxx</v>
      </c>
      <c r="D340" s="48" t="str">
        <f>'MAL1K-2018A.XLS'!$J$200</f>
        <v>xxx</v>
      </c>
    </row>
    <row r="341" spans="1:4">
      <c r="A341" s="7" t="s">
        <v>1337</v>
      </c>
      <c r="B341" s="659" t="s">
        <v>1102</v>
      </c>
      <c r="C341" s="48">
        <f>'MAL1K-2018A.XLS'!J201</f>
        <v>0</v>
      </c>
      <c r="D341" s="48">
        <f>'MAL1K-2018A.XLS'!$J$201</f>
        <v>0</v>
      </c>
    </row>
    <row r="342" spans="1:4">
      <c r="A342" s="7" t="s">
        <v>1337</v>
      </c>
      <c r="B342" s="659" t="s">
        <v>1103</v>
      </c>
      <c r="C342" s="48">
        <f>'MAL1K-2018A.XLS'!J202</f>
        <v>0</v>
      </c>
      <c r="D342" s="48">
        <f>'MAL1K-2018A.XLS'!$J$202</f>
        <v>0</v>
      </c>
    </row>
    <row r="343" spans="1:4">
      <c r="A343" s="7" t="s">
        <v>1337</v>
      </c>
      <c r="B343" s="659" t="s">
        <v>1104</v>
      </c>
      <c r="C343" s="48" t="str">
        <f>'MAL1K-2018A.XLS'!J203</f>
        <v>xxx</v>
      </c>
      <c r="D343" s="48" t="str">
        <f>'MAL1K-2018A.XLS'!$J$203</f>
        <v>xxx</v>
      </c>
    </row>
    <row r="344" spans="1:4">
      <c r="A344" s="7" t="s">
        <v>1337</v>
      </c>
      <c r="B344" s="670" t="s">
        <v>1105</v>
      </c>
      <c r="C344" s="48">
        <f>'MAL1K-2018A.XLS'!J204</f>
        <v>0</v>
      </c>
      <c r="D344" s="48">
        <f>'MAL1K-2018A.XLS'!$J$204</f>
        <v>0</v>
      </c>
    </row>
    <row r="345" spans="1:4">
      <c r="A345" s="7" t="s">
        <v>1337</v>
      </c>
      <c r="B345" s="670" t="s">
        <v>1106</v>
      </c>
      <c r="C345" s="48">
        <f>'MAL1K-2018A.XLS'!J205</f>
        <v>0</v>
      </c>
      <c r="D345" s="48">
        <f>'MAL1K-2018A.XLS'!$J$205</f>
        <v>0</v>
      </c>
    </row>
    <row r="346" spans="1:4">
      <c r="A346" s="7" t="s">
        <v>1337</v>
      </c>
      <c r="B346" s="670" t="s">
        <v>1107</v>
      </c>
      <c r="C346" s="48">
        <f>'MAL1K-2018A.XLS'!J206</f>
        <v>0</v>
      </c>
      <c r="D346" s="48">
        <f>'MAL1K-2018A.XLS'!$J$206</f>
        <v>0</v>
      </c>
    </row>
    <row r="347" spans="1:4">
      <c r="A347" s="7" t="s">
        <v>1337</v>
      </c>
      <c r="B347" s="670" t="s">
        <v>1146</v>
      </c>
      <c r="C347" s="48">
        <f>'MAL1K-2018A.XLS'!J207</f>
        <v>0</v>
      </c>
      <c r="D347" s="48">
        <f>'MAL1K-2018A.XLS'!$J$207</f>
        <v>0</v>
      </c>
    </row>
    <row r="348" spans="1:4" ht="13.5" thickBot="1">
      <c r="A348" s="7" t="s">
        <v>1337</v>
      </c>
      <c r="B348" s="659" t="s">
        <v>1108</v>
      </c>
      <c r="C348" s="48">
        <f>'MAL1K-2018A.XLS'!J208</f>
        <v>0</v>
      </c>
      <c r="D348" s="48">
        <f>'MAL1K-2018A.XLS'!JK$531</f>
        <v>0</v>
      </c>
    </row>
    <row r="349" spans="1:4" ht="13.5" thickBot="1">
      <c r="A349" s="7" t="s">
        <v>1337</v>
      </c>
      <c r="B349" s="664" t="s">
        <v>1145</v>
      </c>
      <c r="C349" s="664">
        <f>'MAL1K-2018A.XLS'!J209</f>
        <v>0</v>
      </c>
      <c r="D349" s="664">
        <f>'MAL1K-2018A.XLS'!$J$209</f>
        <v>0</v>
      </c>
    </row>
    <row r="350" spans="1:4">
      <c r="A350" s="7" t="s">
        <v>1337</v>
      </c>
      <c r="B350" s="667" t="s">
        <v>1109</v>
      </c>
      <c r="C350" s="48" t="str">
        <f>'MAL1K-2018A.XLS'!J210</f>
        <v>xxx</v>
      </c>
      <c r="D350" s="48" t="str">
        <f>'MAL1K-2018A.XLS'!$J$210</f>
        <v>xxx</v>
      </c>
    </row>
    <row r="351" spans="1:4">
      <c r="A351" s="7" t="s">
        <v>1337</v>
      </c>
      <c r="B351" s="659" t="s">
        <v>1110</v>
      </c>
      <c r="C351" s="48">
        <f>'MAL1K-2018A.XLS'!J211</f>
        <v>0</v>
      </c>
      <c r="D351" s="48">
        <f>'MAL1K-2018A.XLS'!$J$211</f>
        <v>0</v>
      </c>
    </row>
    <row r="352" spans="1:4">
      <c r="A352" s="7" t="s">
        <v>1337</v>
      </c>
      <c r="B352" s="659" t="s">
        <v>1111</v>
      </c>
      <c r="C352" s="48">
        <f>'MAL1K-2018A.XLS'!J212</f>
        <v>0</v>
      </c>
      <c r="D352" s="48">
        <f>'MAL1K-2018A.XLS'!$J$212</f>
        <v>0</v>
      </c>
    </row>
    <row r="353" spans="1:7">
      <c r="A353" s="7" t="s">
        <v>1337</v>
      </c>
      <c r="B353" s="659" t="s">
        <v>1147</v>
      </c>
      <c r="C353" s="48">
        <f>'MAL1K-2018A.XLS'!J213</f>
        <v>0</v>
      </c>
      <c r="D353" s="48">
        <f>'MAL1K-2018A.XLS'!$J$213</f>
        <v>0</v>
      </c>
    </row>
    <row r="354" spans="1:7">
      <c r="A354" s="7" t="s">
        <v>1337</v>
      </c>
      <c r="B354" s="659" t="s">
        <v>1148</v>
      </c>
      <c r="C354" s="48">
        <f>'MAL1K-2018A.XLS'!J214</f>
        <v>0</v>
      </c>
      <c r="D354" s="48">
        <f>'MAL1K-2018A.XLS'!$J$214</f>
        <v>0</v>
      </c>
    </row>
    <row r="355" spans="1:7" ht="13.5" thickBot="1">
      <c r="A355" s="7" t="s">
        <v>1337</v>
      </c>
      <c r="B355" s="659" t="s">
        <v>1149</v>
      </c>
      <c r="C355" s="48">
        <f>'MAL1K-2018A.XLS'!J215</f>
        <v>0</v>
      </c>
      <c r="D355" s="48">
        <f>'MAL1K-2018A.XLS'!$J$215</f>
        <v>0</v>
      </c>
    </row>
    <row r="356" spans="1:7" ht="13.5" thickBot="1">
      <c r="A356" s="7" t="s">
        <v>1337</v>
      </c>
      <c r="B356" s="664" t="s">
        <v>1112</v>
      </c>
      <c r="C356" s="664">
        <f>'MAL1K-2018A.XLS'!J216</f>
        <v>0</v>
      </c>
      <c r="D356" s="664">
        <f>'MAL1K-2018A.XLS'!$J$216</f>
        <v>0</v>
      </c>
    </row>
    <row r="357" spans="1:7">
      <c r="A357" s="7" t="s">
        <v>1337</v>
      </c>
      <c r="B357" s="673" t="s">
        <v>1113</v>
      </c>
      <c r="C357" s="673">
        <f>'MAL1K-2018A.XLS'!J217</f>
        <v>0</v>
      </c>
      <c r="D357" s="673">
        <f>'MAL1K-2018A.XLS'!$J$217</f>
        <v>0</v>
      </c>
    </row>
    <row r="358" spans="1:7" ht="13.5" thickBot="1">
      <c r="A358" s="7" t="s">
        <v>1337</v>
      </c>
      <c r="B358" s="640" t="s">
        <v>1114</v>
      </c>
      <c r="C358" s="640">
        <f>'MAL1K-2018A.XLS'!J218</f>
        <v>0</v>
      </c>
      <c r="D358" s="640">
        <f>'MAL1K-2018A.XLS'!$J$218</f>
        <v>0</v>
      </c>
    </row>
    <row r="359" spans="1:7">
      <c r="A359" s="7" t="s">
        <v>1337</v>
      </c>
      <c r="B359" s="667" t="s">
        <v>1115</v>
      </c>
      <c r="C359" s="48" t="str">
        <f>'MAL1K-2018A.XLS'!J219</f>
        <v>xxx</v>
      </c>
      <c r="D359" s="48" t="str">
        <f>'MAL1K-2018A.XLS'!$J$219</f>
        <v>xxx</v>
      </c>
    </row>
    <row r="360" spans="1:7">
      <c r="A360" s="7" t="s">
        <v>1337</v>
      </c>
      <c r="B360" s="659" t="s">
        <v>1116</v>
      </c>
      <c r="C360" s="48">
        <f>'MAL1K-2018A.XLS'!J220</f>
        <v>0</v>
      </c>
      <c r="D360" s="48">
        <f>'MAL1K-2018A.XLS'!$J$220</f>
        <v>0</v>
      </c>
    </row>
    <row r="361" spans="1:7" ht="13.5" thickBot="1">
      <c r="A361" s="7" t="s">
        <v>1337</v>
      </c>
      <c r="B361" s="659" t="s">
        <v>1117</v>
      </c>
      <c r="C361" s="48">
        <f>'MAL1K-2018A.XLS'!J221</f>
        <v>0</v>
      </c>
      <c r="D361" s="48">
        <f>'MAL1K-2018A.XLS'!$J$221</f>
        <v>0</v>
      </c>
    </row>
    <row r="362" spans="1:7" ht="13.5" thickBot="1">
      <c r="A362" s="7" t="s">
        <v>1337</v>
      </c>
      <c r="B362" s="664" t="s">
        <v>1118</v>
      </c>
      <c r="C362" s="664">
        <f>'MAL1K-2018A.XLS'!J222</f>
        <v>0</v>
      </c>
      <c r="D362" s="664">
        <f>'MAL1K-2018A.XLS'!$J$222</f>
        <v>0</v>
      </c>
    </row>
    <row r="363" spans="1:7">
      <c r="A363" s="7" t="s">
        <v>1337</v>
      </c>
      <c r="B363" s="673" t="s">
        <v>1119</v>
      </c>
      <c r="C363" s="673">
        <f>'MAL1K-2018A.XLS'!J223</f>
        <v>0</v>
      </c>
      <c r="D363" s="673">
        <f>'MAL1K-2018A.XLS'!$J$223</f>
        <v>0</v>
      </c>
    </row>
    <row r="364" spans="1:7" ht="13.5" thickBot="1">
      <c r="A364" s="7" t="s">
        <v>1337</v>
      </c>
      <c r="B364" s="640" t="s">
        <v>1120</v>
      </c>
      <c r="C364" s="640">
        <f>'MAL1K-2018A.XLS'!J224</f>
        <v>0</v>
      </c>
      <c r="D364" s="640">
        <f>'MAL1K-2018A.XLS'!$J$224</f>
        <v>0</v>
      </c>
    </row>
    <row r="365" spans="1:7" ht="13.5" thickBot="1">
      <c r="A365" s="7" t="s">
        <v>1337</v>
      </c>
      <c r="B365" s="682" t="s">
        <v>1121</v>
      </c>
      <c r="C365" s="682">
        <f>'MAL1K-2018A.XLS'!J225</f>
        <v>0</v>
      </c>
      <c r="D365" s="682">
        <f>'MAL1K-2018A.XLS'!$J$225</f>
        <v>0</v>
      </c>
      <c r="G365" s="296" t="s">
        <v>152</v>
      </c>
    </row>
    <row r="366" spans="1:7">
      <c r="A366" s="7" t="s">
        <v>1337</v>
      </c>
      <c r="B366" s="684" t="s">
        <v>1122</v>
      </c>
      <c r="C366" s="684">
        <f>'MAL1K-2018A.XLS'!J226</f>
        <v>0</v>
      </c>
      <c r="D366" s="684">
        <f>'MAL1K-2018A.XLS'!$J$226</f>
        <v>0</v>
      </c>
    </row>
    <row r="367" spans="1:7" ht="13.5" thickBot="1">
      <c r="A367" s="7" t="s">
        <v>1337</v>
      </c>
      <c r="B367" s="661" t="s">
        <v>1123</v>
      </c>
      <c r="C367" s="661">
        <f>'MAL1K-2018A.XLS'!J227</f>
        <v>0</v>
      </c>
      <c r="D367" s="661">
        <f>'MAL1K-2018A.XLS'!$J$227</f>
        <v>0</v>
      </c>
    </row>
    <row r="368" spans="1:7" ht="13.5" thickBot="1">
      <c r="A368" s="7" t="s">
        <v>1337</v>
      </c>
      <c r="B368" s="661" t="s">
        <v>1124</v>
      </c>
      <c r="C368" s="661">
        <f>'MAL1K-2018A.XLS'!J228</f>
        <v>0</v>
      </c>
      <c r="D368" s="661">
        <f>'MAL1K-2018A.XLS'!$J$228</f>
        <v>0</v>
      </c>
    </row>
    <row r="369" spans="1:4" ht="15.75">
      <c r="A369" s="7" t="s">
        <v>1337</v>
      </c>
      <c r="B369" s="399"/>
      <c r="C369" s="48"/>
      <c r="D369" s="48"/>
    </row>
    <row r="370" spans="1:4" ht="14.25">
      <c r="A370" s="7" t="s">
        <v>1337</v>
      </c>
      <c r="B370" s="689" t="s">
        <v>1125</v>
      </c>
      <c r="C370" s="164" t="e">
        <f>'MAL1K-2018A.XLS'!J234</f>
        <v>#DIV/0!</v>
      </c>
      <c r="D370" s="164" t="e">
        <f>'MAL1K-2018A.XLS'!$J$234</f>
        <v>#DIV/0!</v>
      </c>
    </row>
    <row r="371" spans="1:4" ht="15.75">
      <c r="A371" s="7" t="s">
        <v>1337</v>
      </c>
      <c r="B371" s="399"/>
      <c r="C371" s="164"/>
      <c r="D371" s="164"/>
    </row>
    <row r="372" spans="1:4" ht="14.25">
      <c r="A372" s="7" t="s">
        <v>1337</v>
      </c>
      <c r="B372" s="689" t="s">
        <v>1128</v>
      </c>
      <c r="C372" s="164" t="e">
        <f>'MAL1K-2018A.XLS'!J238</f>
        <v>#DIV/0!</v>
      </c>
      <c r="D372" s="164" t="e">
        <f>'MAL1K-2018A.XLS'!$J$238</f>
        <v>#DIV/0!</v>
      </c>
    </row>
    <row r="373" spans="1:4" ht="15.75">
      <c r="A373" s="7" t="s">
        <v>1337</v>
      </c>
      <c r="B373" s="399"/>
      <c r="C373" s="48"/>
      <c r="D373" s="48"/>
    </row>
    <row r="374" spans="1:4" ht="16.5" thickBot="1">
      <c r="A374" s="7" t="s">
        <v>1337</v>
      </c>
      <c r="B374" s="399"/>
      <c r="C374" s="48"/>
      <c r="D374" s="48"/>
    </row>
    <row r="375" spans="1:4" ht="13.5" thickBot="1">
      <c r="A375" s="7" t="s">
        <v>1337</v>
      </c>
      <c r="B375" s="957" t="str">
        <f>'MAL1K-2018A.XLS'!B245</f>
        <v xml:space="preserve">  Tabell 2 - 4 - A1 - Barn og unge med tiltak fra barnevernet</v>
      </c>
      <c r="C375" s="1005" t="str">
        <f>'MAL1K-2018A.XLS'!I245</f>
        <v>pr 31.03.</v>
      </c>
      <c r="D375" s="1005"/>
    </row>
    <row r="376" spans="1:4">
      <c r="A376" s="7" t="s">
        <v>1337</v>
      </c>
      <c r="B376" s="705" t="s">
        <v>1173</v>
      </c>
      <c r="C376" s="395">
        <f>'MAL1K-2018A.XLS'!I246</f>
        <v>0</v>
      </c>
      <c r="D376" s="395">
        <f>'MAL1K-2018A.XLS'!$I$246</f>
        <v>0</v>
      </c>
    </row>
    <row r="377" spans="1:4">
      <c r="A377" s="7" t="s">
        <v>1337</v>
      </c>
      <c r="B377" s="713" t="s">
        <v>1131</v>
      </c>
      <c r="C377" s="48">
        <f>'MAL1K-2018A.XLS'!I247</f>
        <v>0</v>
      </c>
      <c r="D377" s="48">
        <f>'MAL1K-2018A.XLS'!$I$247</f>
        <v>0</v>
      </c>
    </row>
    <row r="378" spans="1:4">
      <c r="A378" s="7" t="s">
        <v>1337</v>
      </c>
      <c r="B378" s="720" t="s">
        <v>1174</v>
      </c>
      <c r="C378" s="395">
        <f>'MAL1K-2018A.XLS'!I248</f>
        <v>0</v>
      </c>
      <c r="D378" s="395">
        <f>'MAL1K-2018A.XLS'!$I$248</f>
        <v>0</v>
      </c>
    </row>
    <row r="379" spans="1:4">
      <c r="A379" s="7" t="s">
        <v>1337</v>
      </c>
      <c r="B379" s="713" t="s">
        <v>1131</v>
      </c>
      <c r="C379" s="48">
        <f>'MAL1K-2018A.XLS'!I249</f>
        <v>0</v>
      </c>
      <c r="D379" s="48">
        <f>'MAL1K-2018A.XLS'!$I$249</f>
        <v>0</v>
      </c>
    </row>
    <row r="380" spans="1:4">
      <c r="A380" s="7" t="s">
        <v>1337</v>
      </c>
      <c r="B380" s="713" t="s">
        <v>1453</v>
      </c>
      <c r="C380" s="48">
        <f>'MAL1K-2018A.XLS'!I250</f>
        <v>0</v>
      </c>
      <c r="D380" s="48">
        <f>'MAL1K-2018A.XLS'!$I$250</f>
        <v>0</v>
      </c>
    </row>
    <row r="381" spans="1:4">
      <c r="A381" s="7" t="s">
        <v>1337</v>
      </c>
      <c r="B381" s="713" t="s">
        <v>1132</v>
      </c>
      <c r="C381" s="48">
        <f>'MAL1K-2018A.XLS'!I251</f>
        <v>0</v>
      </c>
      <c r="D381" s="48">
        <f>'MAL1K-2018A.XLS'!$I$251</f>
        <v>0</v>
      </c>
    </row>
    <row r="382" spans="1:4">
      <c r="A382" s="7" t="s">
        <v>1337</v>
      </c>
      <c r="B382" s="713" t="s">
        <v>1133</v>
      </c>
      <c r="C382" s="48">
        <f>'MAL1K-2018A.XLS'!I252</f>
        <v>0</v>
      </c>
      <c r="D382" s="48">
        <f>'MAL1K-2018A.XLS'!$I$252</f>
        <v>0</v>
      </c>
    </row>
    <row r="383" spans="1:4">
      <c r="A383" s="7" t="s">
        <v>1337</v>
      </c>
      <c r="B383" s="713" t="s">
        <v>1134</v>
      </c>
      <c r="C383" s="48">
        <f>'MAL1K-2018A.XLS'!I253</f>
        <v>0</v>
      </c>
      <c r="D383" s="48">
        <f>'MAL1K-2018A.XLS'!$I$253</f>
        <v>0</v>
      </c>
    </row>
    <row r="384" spans="1:4" ht="13.5" thickBot="1">
      <c r="A384" s="7" t="s">
        <v>1337</v>
      </c>
      <c r="B384" s="726" t="s">
        <v>1135</v>
      </c>
      <c r="C384" s="48">
        <f>'MAL1K-2018A.XLS'!I254</f>
        <v>0</v>
      </c>
      <c r="D384" s="48">
        <f>'MAL1K-2018A.XLS'!$I$254</f>
        <v>0</v>
      </c>
    </row>
    <row r="385" spans="1:6" ht="13.5" thickBot="1">
      <c r="A385" s="7" t="s">
        <v>1337</v>
      </c>
      <c r="B385" s="637" t="s">
        <v>1175</v>
      </c>
      <c r="C385" s="395">
        <f>'MAL1K-2018A.XLS'!I255</f>
        <v>0</v>
      </c>
      <c r="D385" s="395">
        <f>'MAL1K-2018A.XLS'!$I$255</f>
        <v>0</v>
      </c>
    </row>
    <row r="386" spans="1:6" ht="13.5" thickBot="1">
      <c r="A386" s="7" t="s">
        <v>1337</v>
      </c>
      <c r="B386" s="640" t="s">
        <v>1178</v>
      </c>
      <c r="C386" s="48" t="str">
        <f>'MAL1K-2018A.XLS'!I256</f>
        <v>xxxxxx</v>
      </c>
      <c r="D386" s="48" t="str">
        <f>'MAL1K-2018A.XLS'!$I$256</f>
        <v>xxxxxx</v>
      </c>
    </row>
    <row r="387" spans="1:6" ht="13.5" thickBot="1">
      <c r="A387" s="7" t="s">
        <v>1337</v>
      </c>
      <c r="B387" s="640" t="s">
        <v>1150</v>
      </c>
      <c r="C387" s="48" t="str">
        <f>'MAL1K-2018A.XLS'!I257</f>
        <v>xxxxxx</v>
      </c>
      <c r="D387" s="48" t="str">
        <f>'MAL1K-2018A.XLS'!$I$257</f>
        <v>xxxxxx</v>
      </c>
      <c r="F387" s="7" t="s">
        <v>152</v>
      </c>
    </row>
    <row r="388" spans="1:6" ht="13.5" thickBot="1">
      <c r="A388" s="7" t="s">
        <v>1337</v>
      </c>
      <c r="B388" s="640" t="s">
        <v>1151</v>
      </c>
      <c r="C388" s="48">
        <f>'MAL1K-2018A.XLS'!I258</f>
        <v>0</v>
      </c>
      <c r="D388" s="48">
        <f>'MAL1K-2018A.XLS'!$I$258</f>
        <v>0</v>
      </c>
    </row>
    <row r="389" spans="1:6" ht="15.75">
      <c r="A389" s="7" t="s">
        <v>1337</v>
      </c>
      <c r="B389" s="399"/>
      <c r="C389" s="48"/>
      <c r="D389" s="48"/>
    </row>
    <row r="390" spans="1:6" ht="16.5" thickBot="1">
      <c r="A390" s="7" t="s">
        <v>1337</v>
      </c>
      <c r="B390" s="399"/>
      <c r="C390" s="48"/>
      <c r="D390" s="48"/>
    </row>
    <row r="391" spans="1:6" ht="13.5" thickBot="1">
      <c r="A391" s="7" t="s">
        <v>1337</v>
      </c>
      <c r="B391" s="957" t="str">
        <f>'MAL1K-2018A.XLS'!B261</f>
        <v>Kommentar til tabell 2 - 4 - 1:</v>
      </c>
      <c r="C391" s="1005" t="str">
        <f>'MAL1K-2018A.XLS'!J245</f>
        <v>Hittil i år</v>
      </c>
      <c r="D391" s="1005"/>
    </row>
    <row r="392" spans="1:6">
      <c r="A392" s="7" t="s">
        <v>1337</v>
      </c>
      <c r="B392" s="705" t="s">
        <v>1173</v>
      </c>
      <c r="C392" s="1007">
        <f>'MAL1K-2018A.XLS'!J246</f>
        <v>0</v>
      </c>
      <c r="D392" s="1007">
        <f>'MAL1K-2018A.XLS'!$J$246</f>
        <v>0</v>
      </c>
    </row>
    <row r="393" spans="1:6">
      <c r="A393" s="7" t="s">
        <v>1337</v>
      </c>
      <c r="B393" s="713" t="s">
        <v>1131</v>
      </c>
      <c r="C393" s="1006">
        <f>'MAL1K-2018A.XLS'!J247</f>
        <v>0</v>
      </c>
      <c r="D393" s="1006">
        <f>'MAL1K-2018A.XLS'!$J$247</f>
        <v>0</v>
      </c>
    </row>
    <row r="394" spans="1:6">
      <c r="A394" s="7" t="s">
        <v>1337</v>
      </c>
      <c r="B394" s="720" t="s">
        <v>1174</v>
      </c>
      <c r="C394" s="1007">
        <f>'MAL1K-2018A.XLS'!J248</f>
        <v>0</v>
      </c>
      <c r="D394" s="1007">
        <f>'MAL1K-2018A.XLS'!$J$248</f>
        <v>0</v>
      </c>
    </row>
    <row r="395" spans="1:6">
      <c r="A395" s="7" t="s">
        <v>1337</v>
      </c>
      <c r="B395" s="713" t="s">
        <v>1131</v>
      </c>
      <c r="C395" s="1006">
        <f>'MAL1K-2018A.XLS'!J249</f>
        <v>0</v>
      </c>
      <c r="D395" s="1006">
        <f>'MAL1K-2018A.XLS'!$J$249</f>
        <v>0</v>
      </c>
    </row>
    <row r="396" spans="1:6">
      <c r="A396" s="7" t="s">
        <v>1337</v>
      </c>
      <c r="B396" s="713" t="s">
        <v>1454</v>
      </c>
      <c r="C396" s="1008" t="str">
        <f>'MAL1K-2018A.XLS'!J250</f>
        <v>xxxx</v>
      </c>
      <c r="D396" s="1008" t="str">
        <f>'MAL1K-2018A.XLS'!$J$250</f>
        <v>xxxx</v>
      </c>
    </row>
    <row r="397" spans="1:6">
      <c r="A397" s="7" t="s">
        <v>1337</v>
      </c>
      <c r="B397" s="713" t="s">
        <v>1132</v>
      </c>
      <c r="C397" s="1008" t="str">
        <f>'MAL1K-2018A.XLS'!J251</f>
        <v>xxxx</v>
      </c>
      <c r="D397" s="1008" t="str">
        <f>'MAL1K-2018A.XLS'!$J$251</f>
        <v>xxxx</v>
      </c>
    </row>
    <row r="398" spans="1:6">
      <c r="A398" s="7" t="s">
        <v>1337</v>
      </c>
      <c r="B398" s="713" t="s">
        <v>1133</v>
      </c>
      <c r="C398" s="1008" t="str">
        <f>'MAL1K-2018A.XLS'!J252</f>
        <v>xxxx</v>
      </c>
      <c r="D398" s="1008" t="str">
        <f>'MAL1K-2018A.XLS'!$J$252</f>
        <v>xxxx</v>
      </c>
    </row>
    <row r="399" spans="1:6">
      <c r="A399" s="7" t="s">
        <v>1337</v>
      </c>
      <c r="B399" s="713" t="s">
        <v>1134</v>
      </c>
      <c r="C399" s="1008" t="str">
        <f>'MAL1K-2018A.XLS'!J253</f>
        <v>xxxx</v>
      </c>
      <c r="D399" s="1008" t="str">
        <f>'MAL1K-2018A.XLS'!$J$253</f>
        <v>xxxx</v>
      </c>
    </row>
    <row r="400" spans="1:6" ht="13.5" thickBot="1">
      <c r="A400" s="7" t="s">
        <v>1337</v>
      </c>
      <c r="B400" s="726" t="s">
        <v>1135</v>
      </c>
      <c r="C400" s="1008" t="str">
        <f>'MAL1K-2018A.XLS'!J254</f>
        <v>xxxx</v>
      </c>
      <c r="D400" s="1008" t="str">
        <f>'MAL1K-2018A.XLS'!$J$254</f>
        <v>xxxx</v>
      </c>
    </row>
    <row r="401" spans="1:12" ht="13.5" thickBot="1">
      <c r="A401" s="7" t="s">
        <v>1337</v>
      </c>
      <c r="B401" s="637" t="s">
        <v>1175</v>
      </c>
      <c r="C401" s="1007">
        <f>'MAL1K-2018A.XLS'!J255</f>
        <v>0</v>
      </c>
      <c r="D401" s="1007">
        <f>'MAL1K-2018A.XLS'!$J$255</f>
        <v>0</v>
      </c>
    </row>
    <row r="402" spans="1:12" ht="13.5" thickBot="1">
      <c r="A402" s="7" t="s">
        <v>1337</v>
      </c>
      <c r="B402" s="640" t="s">
        <v>1178</v>
      </c>
      <c r="C402" s="1006">
        <f>'MAL1K-2018A.XLS'!J256</f>
        <v>0</v>
      </c>
      <c r="D402" s="1006">
        <f>'MAL1K-2018A.XLS'!$J$256</f>
        <v>0</v>
      </c>
    </row>
    <row r="403" spans="1:12" ht="13.5" thickBot="1">
      <c r="A403" s="7" t="s">
        <v>1337</v>
      </c>
      <c r="B403" s="640" t="s">
        <v>1150</v>
      </c>
      <c r="C403" s="1006">
        <f>'MAL1K-2018A.XLS'!J257</f>
        <v>0</v>
      </c>
      <c r="D403" s="1006">
        <f>'MAL1K-2018A.XLS'!$J$257</f>
        <v>0</v>
      </c>
    </row>
    <row r="404" spans="1:12" ht="13.5" thickBot="1">
      <c r="A404" s="7" t="s">
        <v>1337</v>
      </c>
      <c r="B404" s="640" t="s">
        <v>1151</v>
      </c>
      <c r="C404" s="1006">
        <f>'MAL1K-2018A.XLS'!J258</f>
        <v>0</v>
      </c>
      <c r="D404" s="1006">
        <f>'MAL1K-2018A.XLS'!$J$258</f>
        <v>0</v>
      </c>
    </row>
    <row r="405" spans="1:12" ht="15.75">
      <c r="A405" s="7" t="s">
        <v>1337</v>
      </c>
      <c r="B405" s="399"/>
      <c r="C405" s="48"/>
      <c r="D405" s="48"/>
    </row>
    <row r="406" spans="1:12" ht="16.5" thickBot="1">
      <c r="A406" s="7" t="s">
        <v>1337</v>
      </c>
      <c r="B406" s="399"/>
      <c r="C406" s="48"/>
      <c r="D406" s="48"/>
    </row>
    <row r="407" spans="1:12" ht="13.5" thickBot="1">
      <c r="A407" s="7" t="s">
        <v>1337</v>
      </c>
      <c r="B407" s="957" t="str">
        <f>'MAL1K-2018A.XLS'!B275</f>
        <v>1. Barn med tiltak i barnevernet i alt jf 2-4-1, pkt. 1+2</v>
      </c>
      <c r="C407" s="1005" t="str">
        <f>'MAL1K-2018A.XLS'!K245</f>
        <v>Herav flyttet til andre bydeler i år</v>
      </c>
      <c r="D407" s="1005"/>
    </row>
    <row r="408" spans="1:12">
      <c r="A408" s="7" t="s">
        <v>1337</v>
      </c>
      <c r="B408" s="705" t="s">
        <v>1173</v>
      </c>
      <c r="C408" s="48">
        <f>'MAL1K-2018A.XLS'!K246</f>
        <v>0</v>
      </c>
      <c r="D408" s="48">
        <f>'MAL1K-2018A.XLS'!$K$246</f>
        <v>0</v>
      </c>
    </row>
    <row r="409" spans="1:12" ht="23.45" customHeight="1">
      <c r="A409" s="7" t="s">
        <v>1337</v>
      </c>
      <c r="B409" s="713" t="s">
        <v>1131</v>
      </c>
      <c r="C409" s="48">
        <f>'MAL1K-2018A.XLS'!K247</f>
        <v>0</v>
      </c>
      <c r="D409" s="48">
        <f>'MAL1K-2018A.XLS'!$K$247</f>
        <v>0</v>
      </c>
    </row>
    <row r="410" spans="1:12">
      <c r="A410" s="7" t="s">
        <v>1337</v>
      </c>
      <c r="B410" s="720" t="s">
        <v>1174</v>
      </c>
      <c r="C410" s="48">
        <f>'MAL1K-2018A.XLS'!K248</f>
        <v>0</v>
      </c>
      <c r="D410" s="48">
        <f>'MAL1K-2018A.XLS'!$K$248</f>
        <v>0</v>
      </c>
    </row>
    <row r="411" spans="1:12">
      <c r="A411" s="7" t="s">
        <v>1337</v>
      </c>
      <c r="B411" s="713" t="s">
        <v>1131</v>
      </c>
      <c r="C411" s="48">
        <f>'MAL1K-2018A.XLS'!K249</f>
        <v>0</v>
      </c>
      <c r="D411" s="48">
        <f>'MAL1K-2018A.XLS'!$K$249</f>
        <v>0</v>
      </c>
    </row>
    <row r="412" spans="1:12">
      <c r="A412" s="7" t="s">
        <v>1337</v>
      </c>
      <c r="B412" s="713" t="s">
        <v>1452</v>
      </c>
      <c r="C412" s="48" t="str">
        <f>'MAL1K-2018A.XLS'!K250</f>
        <v>xxxx</v>
      </c>
      <c r="D412" s="48" t="str">
        <f>'MAL1K-2018A.XLS'!$K$250</f>
        <v>xxxx</v>
      </c>
    </row>
    <row r="413" spans="1:12" ht="40.5" customHeight="1">
      <c r="A413" s="7" t="s">
        <v>1337</v>
      </c>
      <c r="B413" s="713" t="s">
        <v>1132</v>
      </c>
      <c r="C413" s="48" t="str">
        <f>'MAL1K-2018A.XLS'!K251</f>
        <v>xxxx</v>
      </c>
      <c r="D413" s="48" t="str">
        <f>'MAL1K-2018A.XLS'!$K$251</f>
        <v>xxxx</v>
      </c>
    </row>
    <row r="414" spans="1:12">
      <c r="A414" s="7" t="s">
        <v>1337</v>
      </c>
      <c r="B414" s="713" t="s">
        <v>1133</v>
      </c>
      <c r="C414" s="48" t="str">
        <f>'MAL1K-2018A.XLS'!K252</f>
        <v>xxxx</v>
      </c>
      <c r="D414" s="48" t="str">
        <f>'MAL1K-2018A.XLS'!$K$252</f>
        <v>xxxx</v>
      </c>
    </row>
    <row r="415" spans="1:12">
      <c r="A415" s="7" t="s">
        <v>1337</v>
      </c>
      <c r="B415" s="713" t="s">
        <v>1134</v>
      </c>
      <c r="C415" s="48" t="str">
        <f>'MAL1K-2018A.XLS'!K253</f>
        <v>xxxx</v>
      </c>
      <c r="D415" s="48" t="str">
        <f>'MAL1K-2018A.XLS'!$K$253</f>
        <v>xxxx</v>
      </c>
    </row>
    <row r="416" spans="1:12" ht="13.5" thickBot="1">
      <c r="A416" s="7" t="s">
        <v>1337</v>
      </c>
      <c r="B416" s="726" t="s">
        <v>1135</v>
      </c>
      <c r="C416" s="48" t="str">
        <f>'MAL1K-2018A.XLS'!K254</f>
        <v>xxxx</v>
      </c>
      <c r="D416" s="48" t="str">
        <f>'MAL1K-2018A.XLS'!$K$254</f>
        <v>xxxx</v>
      </c>
      <c r="L416" s="7" t="s">
        <v>152</v>
      </c>
    </row>
    <row r="417" spans="1:4" ht="13.5" thickBot="1">
      <c r="A417" s="7" t="s">
        <v>1337</v>
      </c>
      <c r="B417" s="637" t="s">
        <v>1175</v>
      </c>
      <c r="C417" s="48">
        <f>'MAL1K-2018A.XLS'!K255</f>
        <v>0</v>
      </c>
      <c r="D417" s="48">
        <f>'MAL1K-2018A.XLS'!$K$255</f>
        <v>0</v>
      </c>
    </row>
    <row r="418" spans="1:4" ht="13.5" thickBot="1">
      <c r="A418" s="7" t="s">
        <v>1337</v>
      </c>
      <c r="B418" s="640" t="s">
        <v>1178</v>
      </c>
      <c r="C418" s="48">
        <f>'MAL1K-2018A.XLS'!K256</f>
        <v>0</v>
      </c>
      <c r="D418" s="48">
        <f>'MAL1K-2018A.XLS'!$K$256</f>
        <v>0</v>
      </c>
    </row>
    <row r="419" spans="1:4" ht="13.5" thickBot="1">
      <c r="A419" s="7" t="s">
        <v>1337</v>
      </c>
      <c r="B419" s="640" t="s">
        <v>1150</v>
      </c>
      <c r="C419" s="48">
        <f>'MAL1K-2018A.XLS'!K257</f>
        <v>0</v>
      </c>
      <c r="D419" s="48">
        <f>'MAL1K-2018A.XLS'!$K$257</f>
        <v>0</v>
      </c>
    </row>
    <row r="420" spans="1:4" ht="13.5" thickBot="1">
      <c r="A420" s="7" t="s">
        <v>1337</v>
      </c>
      <c r="B420" s="640" t="s">
        <v>1151</v>
      </c>
      <c r="C420" s="48">
        <f>'MAL1K-2018A.XLS'!K258</f>
        <v>0</v>
      </c>
      <c r="D420" s="48">
        <f>'MAL1K-2018A.XLS'!$K$258</f>
        <v>0</v>
      </c>
    </row>
    <row r="421" spans="1:4">
      <c r="A421" s="7" t="s">
        <v>1337</v>
      </c>
      <c r="B421" s="379"/>
      <c r="C421" s="48"/>
      <c r="D421" s="48"/>
    </row>
    <row r="422" spans="1:4" ht="13.5" thickBot="1">
      <c r="A422" s="7" t="s">
        <v>1337</v>
      </c>
      <c r="B422" s="4"/>
      <c r="C422" s="48"/>
      <c r="D422" s="48"/>
    </row>
    <row r="423" spans="1:4" ht="13.5" thickBot="1">
      <c r="A423" s="7" t="s">
        <v>1337</v>
      </c>
      <c r="B423" s="956" t="s">
        <v>1137</v>
      </c>
      <c r="C423" s="48"/>
      <c r="D423" s="48"/>
    </row>
    <row r="424" spans="1:4">
      <c r="A424" s="7" t="s">
        <v>1337</v>
      </c>
      <c r="B424" s="744" t="s">
        <v>1138</v>
      </c>
      <c r="C424" s="48">
        <f>'MAL1K-2018A.XLS'!I264</f>
        <v>0</v>
      </c>
      <c r="D424" s="48">
        <f>'MAL1K-2018A.XLS'!$I$264</f>
        <v>0</v>
      </c>
    </row>
    <row r="425" spans="1:4">
      <c r="A425" s="7" t="s">
        <v>1337</v>
      </c>
      <c r="B425" s="638" t="s">
        <v>1139</v>
      </c>
      <c r="C425" s="48">
        <f>'MAL1K-2018A.XLS'!I265</f>
        <v>0</v>
      </c>
      <c r="D425" s="48">
        <f>'MAL1K-2018A.XLS'!$I$265</f>
        <v>0</v>
      </c>
    </row>
    <row r="426" spans="1:4" ht="13.5" thickBot="1">
      <c r="A426" s="7" t="s">
        <v>1337</v>
      </c>
      <c r="B426" s="637" t="s">
        <v>1140</v>
      </c>
      <c r="C426" s="1065" t="e">
        <f>'MAL1K-2018A.XLS'!I266</f>
        <v>#DIV/0!</v>
      </c>
      <c r="D426" s="1065" t="e">
        <f>'MAL1K-2018A.XLS'!$I$266</f>
        <v>#DIV/0!</v>
      </c>
    </row>
    <row r="427" spans="1:4">
      <c r="A427" s="7" t="s">
        <v>1337</v>
      </c>
      <c r="B427" s="744" t="s">
        <v>1141</v>
      </c>
      <c r="C427" s="48">
        <f>'MAL1K-2018A.XLS'!I267</f>
        <v>0</v>
      </c>
      <c r="D427" s="48">
        <f>'MAL1K-2018A.XLS'!$I$267</f>
        <v>0</v>
      </c>
    </row>
    <row r="428" spans="1:4">
      <c r="A428" s="7" t="s">
        <v>1337</v>
      </c>
      <c r="B428" s="638" t="s">
        <v>1142</v>
      </c>
      <c r="C428" s="48">
        <f>'MAL1K-2018A.XLS'!I268</f>
        <v>0</v>
      </c>
      <c r="D428" s="48">
        <f>'MAL1K-2018A.XLS'!$I$268</f>
        <v>0</v>
      </c>
    </row>
    <row r="429" spans="1:4" ht="13.5" thickBot="1">
      <c r="A429" s="7" t="s">
        <v>1337</v>
      </c>
      <c r="B429" s="637" t="s">
        <v>1143</v>
      </c>
      <c r="C429" s="1065" t="e">
        <f>'MAL1K-2018A.XLS'!I269</f>
        <v>#DIV/0!</v>
      </c>
      <c r="D429" s="1065" t="e">
        <f>'MAL1K-2018A.XLS'!$I$269</f>
        <v>#DIV/0!</v>
      </c>
    </row>
    <row r="430" spans="1:4">
      <c r="A430" s="7" t="s">
        <v>1337</v>
      </c>
      <c r="B430" s="379"/>
      <c r="C430" s="48"/>
      <c r="D430" s="48"/>
    </row>
    <row r="431" spans="1:4" hidden="1">
      <c r="A431" s="7" t="s">
        <v>356</v>
      </c>
      <c r="B431" s="1152"/>
      <c r="C431" s="48"/>
      <c r="D431" s="48"/>
    </row>
    <row r="432" spans="1:4" hidden="1">
      <c r="A432" s="7" t="s">
        <v>356</v>
      </c>
      <c r="B432" s="1203" t="s">
        <v>1229</v>
      </c>
      <c r="C432" s="1204"/>
      <c r="D432" s="1205"/>
    </row>
    <row r="433" spans="1:4" ht="13.5" hidden="1" thickBot="1">
      <c r="A433" s="7" t="s">
        <v>356</v>
      </c>
      <c r="B433" s="1206"/>
      <c r="C433" s="1207"/>
      <c r="D433" s="1208"/>
    </row>
    <row r="434" spans="1:4" ht="27.75" hidden="1" thickBot="1">
      <c r="A434" s="7" t="s">
        <v>356</v>
      </c>
      <c r="B434" s="1202" t="s">
        <v>1249</v>
      </c>
      <c r="C434" s="1201"/>
      <c r="D434" s="1201"/>
    </row>
    <row r="435" spans="1:4" ht="13.5" hidden="1" thickBot="1">
      <c r="A435" s="7" t="s">
        <v>356</v>
      </c>
      <c r="B435" s="764" t="s">
        <v>1046</v>
      </c>
      <c r="C435" s="1211">
        <f>'MAL1K-2018A.XLS'!E275</f>
        <v>0</v>
      </c>
      <c r="D435" s="296"/>
    </row>
    <row r="436" spans="1:4" hidden="1">
      <c r="A436" s="7" t="s">
        <v>356</v>
      </c>
      <c r="B436" s="936" t="s">
        <v>1047</v>
      </c>
      <c r="C436" s="7">
        <f>'MAL1K-2018A.XLS'!E276</f>
        <v>0</v>
      </c>
      <c r="D436" s="296"/>
    </row>
    <row r="437" spans="1:4" ht="13.5" hidden="1" thickBot="1">
      <c r="A437" s="7" t="s">
        <v>356</v>
      </c>
      <c r="B437" s="771" t="s">
        <v>1048</v>
      </c>
      <c r="C437" s="7">
        <f>'MAL1K-2018A.XLS'!E277</f>
        <v>0</v>
      </c>
      <c r="D437" s="296"/>
    </row>
    <row r="438" spans="1:4" hidden="1">
      <c r="A438" s="7" t="s">
        <v>356</v>
      </c>
      <c r="B438" s="768" t="s">
        <v>1049</v>
      </c>
      <c r="C438" s="7">
        <f>'MAL1K-2018A.XLS'!E278</f>
        <v>0</v>
      </c>
      <c r="D438" s="296"/>
    </row>
    <row r="439" spans="1:4" hidden="1">
      <c r="A439" s="7" t="s">
        <v>356</v>
      </c>
      <c r="B439" s="777" t="s">
        <v>1048</v>
      </c>
      <c r="C439" s="7">
        <f>'MAL1K-2018A.XLS'!E279</f>
        <v>0</v>
      </c>
      <c r="D439" s="296"/>
    </row>
    <row r="440" spans="1:4" ht="13.5" hidden="1" thickBot="1">
      <c r="A440" s="7" t="s">
        <v>356</v>
      </c>
      <c r="B440" s="771" t="s">
        <v>1092</v>
      </c>
      <c r="C440" s="7" t="str">
        <f>'MAL1K-2018A.XLS'!E280</f>
        <v>xxxx</v>
      </c>
      <c r="D440" s="296"/>
    </row>
    <row r="441" spans="1:4" hidden="1">
      <c r="A441" s="7" t="s">
        <v>356</v>
      </c>
      <c r="B441" s="768" t="s">
        <v>1050</v>
      </c>
      <c r="C441" s="7">
        <f>'MAL1K-2018A.XLS'!E281</f>
        <v>0</v>
      </c>
      <c r="D441" s="296"/>
    </row>
    <row r="442" spans="1:4" hidden="1">
      <c r="A442" s="7" t="s">
        <v>356</v>
      </c>
      <c r="B442" s="777" t="s">
        <v>1048</v>
      </c>
      <c r="C442" s="7">
        <f>'MAL1K-2018A.XLS'!E282</f>
        <v>0</v>
      </c>
      <c r="D442" s="296"/>
    </row>
    <row r="443" spans="1:4" ht="13.5" hidden="1" thickBot="1">
      <c r="A443" s="7" t="s">
        <v>356</v>
      </c>
      <c r="B443" s="771" t="s">
        <v>1051</v>
      </c>
      <c r="C443" s="7" t="str">
        <f>'MAL1K-2018A.XLS'!E283</f>
        <v>xxxx</v>
      </c>
      <c r="D443" s="296"/>
    </row>
    <row r="444" spans="1:4" hidden="1">
      <c r="A444" s="7" t="s">
        <v>356</v>
      </c>
      <c r="B444" s="768" t="s">
        <v>1052</v>
      </c>
      <c r="C444" s="7">
        <f>'MAL1K-2018A.XLS'!E284</f>
        <v>0</v>
      </c>
      <c r="D444" s="296"/>
    </row>
    <row r="445" spans="1:4" hidden="1">
      <c r="A445" s="7" t="s">
        <v>356</v>
      </c>
      <c r="B445" s="777" t="s">
        <v>1048</v>
      </c>
      <c r="C445" s="7">
        <f>'MAL1K-2018A.XLS'!E285</f>
        <v>0</v>
      </c>
      <c r="D445" s="296"/>
    </row>
    <row r="446" spans="1:4" ht="13.5" hidden="1" thickBot="1">
      <c r="A446" s="7" t="s">
        <v>356</v>
      </c>
      <c r="B446" s="771" t="s">
        <v>1053</v>
      </c>
      <c r="C446" s="7" t="str">
        <f>'MAL1K-2018A.XLS'!E286</f>
        <v>xxxx</v>
      </c>
      <c r="D446" s="296"/>
    </row>
    <row r="447" spans="1:4" hidden="1">
      <c r="A447" s="7" t="s">
        <v>356</v>
      </c>
      <c r="B447" s="768" t="s">
        <v>1054</v>
      </c>
      <c r="C447" s="7">
        <f>'MAL1K-2018A.XLS'!E287</f>
        <v>0</v>
      </c>
      <c r="D447" s="296"/>
    </row>
    <row r="448" spans="1:4" hidden="1">
      <c r="A448" s="7" t="s">
        <v>356</v>
      </c>
      <c r="B448" s="777" t="s">
        <v>1048</v>
      </c>
      <c r="C448" s="7">
        <f>'MAL1K-2018A.XLS'!E288</f>
        <v>0</v>
      </c>
      <c r="D448" s="296"/>
    </row>
    <row r="449" spans="1:4" ht="13.5" hidden="1" thickBot="1">
      <c r="A449" s="7" t="s">
        <v>356</v>
      </c>
      <c r="B449" s="771" t="s">
        <v>1055</v>
      </c>
      <c r="C449" s="7" t="str">
        <f>'MAL1K-2018A.XLS'!E289</f>
        <v>xxxx</v>
      </c>
      <c r="D449" s="296"/>
    </row>
    <row r="450" spans="1:4" hidden="1">
      <c r="A450" s="7" t="s">
        <v>356</v>
      </c>
      <c r="B450" s="768" t="s">
        <v>1056</v>
      </c>
      <c r="C450" s="7">
        <f>'MAL1K-2018A.XLS'!E290</f>
        <v>0</v>
      </c>
      <c r="D450" s="296"/>
    </row>
    <row r="451" spans="1:4" hidden="1">
      <c r="A451" s="7" t="s">
        <v>356</v>
      </c>
      <c r="B451" s="777" t="s">
        <v>1048</v>
      </c>
      <c r="C451" s="7">
        <f>'MAL1K-2018A.XLS'!E291</f>
        <v>0</v>
      </c>
      <c r="D451" s="296"/>
    </row>
    <row r="452" spans="1:4" ht="13.5" hidden="1" thickBot="1">
      <c r="A452" s="7" t="s">
        <v>356</v>
      </c>
      <c r="B452" s="771" t="s">
        <v>1057</v>
      </c>
      <c r="C452" s="7" t="str">
        <f>'MAL1K-2018A.XLS'!E292</f>
        <v>xxxx</v>
      </c>
      <c r="D452" s="296"/>
    </row>
    <row r="453" spans="1:4" hidden="1">
      <c r="A453" s="7" t="s">
        <v>356</v>
      </c>
      <c r="B453" s="778" t="s">
        <v>1058</v>
      </c>
      <c r="C453" s="7">
        <f>'MAL1K-2018A.XLS'!E293</f>
        <v>0</v>
      </c>
      <c r="D453" s="296"/>
    </row>
    <row r="454" spans="1:4" hidden="1">
      <c r="A454" s="7" t="s">
        <v>356</v>
      </c>
      <c r="B454" s="777" t="s">
        <v>1048</v>
      </c>
      <c r="C454" s="7">
        <f>'MAL1K-2018A.XLS'!E294</f>
        <v>0</v>
      </c>
      <c r="D454" s="296"/>
    </row>
    <row r="455" spans="1:4" ht="13.5" hidden="1" thickBot="1">
      <c r="A455" s="7" t="s">
        <v>356</v>
      </c>
      <c r="B455" s="771" t="s">
        <v>1059</v>
      </c>
      <c r="C455" s="7" t="str">
        <f>'MAL1K-2018A.XLS'!E295</f>
        <v>xxxx</v>
      </c>
      <c r="D455" s="296"/>
    </row>
    <row r="456" spans="1:4" ht="13.5" hidden="1" thickBot="1">
      <c r="A456" s="7" t="s">
        <v>356</v>
      </c>
      <c r="B456" s="771" t="str">
        <f>'MAL1K-2018A.XLS'!B296</f>
        <v>KONTROLLSUM pkt. 1.1 - 1.6</v>
      </c>
      <c r="C456" s="7">
        <f>'MAL1K-2018A.XLS'!E296</f>
        <v>0</v>
      </c>
      <c r="D456" s="296"/>
    </row>
    <row r="457" spans="1:4" ht="27.75" hidden="1" thickBot="1">
      <c r="A457" s="7" t="s">
        <v>356</v>
      </c>
      <c r="B457" s="1202" t="s">
        <v>1250</v>
      </c>
      <c r="C457" s="48"/>
      <c r="D457" s="48"/>
    </row>
    <row r="458" spans="1:4" ht="13.5" hidden="1" thickBot="1">
      <c r="A458" s="7" t="s">
        <v>356</v>
      </c>
      <c r="B458" s="764" t="s">
        <v>1046</v>
      </c>
      <c r="C458" s="48">
        <f>'MAL1K-2018A.XLS'!F275</f>
        <v>0</v>
      </c>
      <c r="D458" s="48"/>
    </row>
    <row r="459" spans="1:4" hidden="1">
      <c r="A459" s="7" t="s">
        <v>356</v>
      </c>
      <c r="B459" s="936" t="s">
        <v>1047</v>
      </c>
      <c r="C459" s="48">
        <f>'MAL1K-2018A.XLS'!F276</f>
        <v>0</v>
      </c>
      <c r="D459" s="48"/>
    </row>
    <row r="460" spans="1:4" ht="13.5" hidden="1" thickBot="1">
      <c r="A460" s="7" t="s">
        <v>356</v>
      </c>
      <c r="B460" s="771" t="s">
        <v>1048</v>
      </c>
      <c r="C460" s="48">
        <f>'MAL1K-2018A.XLS'!F277</f>
        <v>0</v>
      </c>
      <c r="D460" s="48"/>
    </row>
    <row r="461" spans="1:4" hidden="1">
      <c r="A461" s="7" t="s">
        <v>356</v>
      </c>
      <c r="B461" s="768" t="s">
        <v>1049</v>
      </c>
      <c r="C461" s="48">
        <f>'MAL1K-2018A.XLS'!F278</f>
        <v>0</v>
      </c>
      <c r="D461" s="48"/>
    </row>
    <row r="462" spans="1:4" hidden="1">
      <c r="A462" s="7" t="s">
        <v>356</v>
      </c>
      <c r="B462" s="777" t="s">
        <v>1048</v>
      </c>
      <c r="C462" s="48">
        <f>'MAL1K-2018A.XLS'!F279</f>
        <v>0</v>
      </c>
      <c r="D462" s="48"/>
    </row>
    <row r="463" spans="1:4" ht="13.5" hidden="1" thickBot="1">
      <c r="A463" s="7" t="s">
        <v>356</v>
      </c>
      <c r="B463" s="771" t="s">
        <v>1092</v>
      </c>
      <c r="C463" s="48" t="str">
        <f>'MAL1K-2018A.XLS'!F280</f>
        <v>xxxx</v>
      </c>
      <c r="D463" s="48"/>
    </row>
    <row r="464" spans="1:4" hidden="1">
      <c r="A464" s="7" t="s">
        <v>356</v>
      </c>
      <c r="B464" s="768" t="s">
        <v>1050</v>
      </c>
      <c r="C464" s="48">
        <f>'MAL1K-2018A.XLS'!F281</f>
        <v>0</v>
      </c>
      <c r="D464" s="48"/>
    </row>
    <row r="465" spans="1:4" hidden="1">
      <c r="A465" s="7" t="s">
        <v>356</v>
      </c>
      <c r="B465" s="777" t="s">
        <v>1048</v>
      </c>
      <c r="C465" s="48">
        <f>'MAL1K-2018A.XLS'!F282</f>
        <v>0</v>
      </c>
      <c r="D465" s="48"/>
    </row>
    <row r="466" spans="1:4" ht="13.5" hidden="1" thickBot="1">
      <c r="A466" s="7" t="s">
        <v>356</v>
      </c>
      <c r="B466" s="771" t="s">
        <v>1051</v>
      </c>
      <c r="C466" s="48" t="str">
        <f>'MAL1K-2018A.XLS'!F283</f>
        <v>xxxx</v>
      </c>
      <c r="D466" s="48"/>
    </row>
    <row r="467" spans="1:4" hidden="1">
      <c r="A467" s="7" t="s">
        <v>356</v>
      </c>
      <c r="B467" s="768" t="s">
        <v>1052</v>
      </c>
      <c r="C467" s="48">
        <f>'MAL1K-2018A.XLS'!F284</f>
        <v>0</v>
      </c>
      <c r="D467" s="48"/>
    </row>
    <row r="468" spans="1:4" hidden="1">
      <c r="A468" s="7" t="s">
        <v>356</v>
      </c>
      <c r="B468" s="777" t="s">
        <v>1048</v>
      </c>
      <c r="C468" s="48">
        <f>'MAL1K-2018A.XLS'!F285</f>
        <v>0</v>
      </c>
      <c r="D468" s="48"/>
    </row>
    <row r="469" spans="1:4" ht="13.5" hidden="1" thickBot="1">
      <c r="A469" s="7" t="s">
        <v>356</v>
      </c>
      <c r="B469" s="771" t="s">
        <v>1053</v>
      </c>
      <c r="C469" s="48" t="str">
        <f>'MAL1K-2018A.XLS'!F286</f>
        <v>xxxx</v>
      </c>
      <c r="D469" s="48"/>
    </row>
    <row r="470" spans="1:4" hidden="1">
      <c r="A470" s="7" t="s">
        <v>356</v>
      </c>
      <c r="B470" s="768" t="s">
        <v>1054</v>
      </c>
      <c r="C470" s="48">
        <f>'MAL1K-2018A.XLS'!F287</f>
        <v>0</v>
      </c>
      <c r="D470" s="48"/>
    </row>
    <row r="471" spans="1:4" hidden="1">
      <c r="A471" s="7" t="s">
        <v>356</v>
      </c>
      <c r="B471" s="777" t="s">
        <v>1048</v>
      </c>
      <c r="C471" s="48">
        <f>'MAL1K-2018A.XLS'!F288</f>
        <v>0</v>
      </c>
      <c r="D471" s="48"/>
    </row>
    <row r="472" spans="1:4" ht="13.5" hidden="1" thickBot="1">
      <c r="A472" s="7" t="s">
        <v>356</v>
      </c>
      <c r="B472" s="771" t="s">
        <v>1055</v>
      </c>
      <c r="C472" s="48" t="str">
        <f>'MAL1K-2018A.XLS'!F289</f>
        <v>xxxx</v>
      </c>
      <c r="D472" s="48"/>
    </row>
    <row r="473" spans="1:4" hidden="1">
      <c r="A473" s="7" t="s">
        <v>356</v>
      </c>
      <c r="B473" s="768" t="s">
        <v>1056</v>
      </c>
      <c r="C473" s="48">
        <f>'MAL1K-2018A.XLS'!F290</f>
        <v>0</v>
      </c>
      <c r="D473" s="48"/>
    </row>
    <row r="474" spans="1:4" hidden="1">
      <c r="A474" s="7" t="s">
        <v>356</v>
      </c>
      <c r="B474" s="777" t="s">
        <v>1048</v>
      </c>
      <c r="C474" s="48">
        <f>'MAL1K-2018A.XLS'!F291</f>
        <v>0</v>
      </c>
      <c r="D474" s="48"/>
    </row>
    <row r="475" spans="1:4" ht="13.5" hidden="1" thickBot="1">
      <c r="A475" s="7" t="s">
        <v>356</v>
      </c>
      <c r="B475" s="771" t="s">
        <v>1057</v>
      </c>
      <c r="C475" s="48" t="str">
        <f>'MAL1K-2018A.XLS'!F292</f>
        <v>xxxx</v>
      </c>
      <c r="D475" s="48"/>
    </row>
    <row r="476" spans="1:4" hidden="1">
      <c r="A476" s="7" t="s">
        <v>356</v>
      </c>
      <c r="B476" s="778" t="s">
        <v>1058</v>
      </c>
      <c r="C476" s="48">
        <f>'MAL1K-2018A.XLS'!F293</f>
        <v>0</v>
      </c>
      <c r="D476" s="48"/>
    </row>
    <row r="477" spans="1:4" hidden="1">
      <c r="A477" s="7" t="s">
        <v>356</v>
      </c>
      <c r="B477" s="777" t="s">
        <v>1048</v>
      </c>
      <c r="C477" s="48">
        <f>'MAL1K-2018A.XLS'!F294</f>
        <v>0</v>
      </c>
      <c r="D477" s="48"/>
    </row>
    <row r="478" spans="1:4" ht="13.5" hidden="1" thickBot="1">
      <c r="A478" s="7" t="s">
        <v>356</v>
      </c>
      <c r="B478" s="771" t="s">
        <v>1059</v>
      </c>
      <c r="C478" s="48" t="str">
        <f>'MAL1K-2018A.XLS'!F295</f>
        <v>xxxx</v>
      </c>
      <c r="D478" s="48"/>
    </row>
    <row r="479" spans="1:4" ht="13.5" hidden="1" thickBot="1">
      <c r="A479" s="7" t="s">
        <v>356</v>
      </c>
      <c r="B479" s="771" t="s">
        <v>1060</v>
      </c>
      <c r="C479" s="48">
        <f>'MAL1K-2018A.XLS'!F296</f>
        <v>0</v>
      </c>
      <c r="D479" s="48"/>
    </row>
    <row r="480" spans="1:4" ht="27.75" hidden="1" thickBot="1">
      <c r="A480" s="7" t="s">
        <v>356</v>
      </c>
      <c r="B480" s="1202" t="s">
        <v>1251</v>
      </c>
      <c r="C480" s="48"/>
      <c r="D480" s="48"/>
    </row>
    <row r="481" spans="1:4" ht="13.5" hidden="1" thickBot="1">
      <c r="A481" s="7" t="s">
        <v>356</v>
      </c>
      <c r="B481" s="764" t="s">
        <v>1046</v>
      </c>
      <c r="C481" s="48">
        <f>'MAL1K-2018A.XLS'!G275</f>
        <v>0</v>
      </c>
      <c r="D481" s="48"/>
    </row>
    <row r="482" spans="1:4" hidden="1">
      <c r="A482" s="7" t="s">
        <v>356</v>
      </c>
      <c r="B482" s="936" t="s">
        <v>1047</v>
      </c>
      <c r="C482" s="48">
        <f>'MAL1K-2018A.XLS'!G276</f>
        <v>0</v>
      </c>
      <c r="D482" s="48"/>
    </row>
    <row r="483" spans="1:4" ht="13.5" hidden="1" thickBot="1">
      <c r="A483" s="7" t="s">
        <v>356</v>
      </c>
      <c r="B483" s="771" t="s">
        <v>1048</v>
      </c>
      <c r="C483" s="48">
        <f>'MAL1K-2018A.XLS'!G277</f>
        <v>0</v>
      </c>
      <c r="D483" s="48"/>
    </row>
    <row r="484" spans="1:4" hidden="1">
      <c r="A484" s="7" t="s">
        <v>356</v>
      </c>
      <c r="B484" s="768" t="s">
        <v>1049</v>
      </c>
      <c r="C484" s="48">
        <f>'MAL1K-2018A.XLS'!G278</f>
        <v>0</v>
      </c>
      <c r="D484" s="48"/>
    </row>
    <row r="485" spans="1:4" hidden="1">
      <c r="A485" s="7" t="s">
        <v>356</v>
      </c>
      <c r="B485" s="777" t="s">
        <v>1048</v>
      </c>
      <c r="C485" s="48">
        <f>'MAL1K-2018A.XLS'!G279</f>
        <v>0</v>
      </c>
      <c r="D485" s="48"/>
    </row>
    <row r="486" spans="1:4" ht="13.5" hidden="1" thickBot="1">
      <c r="A486" s="7" t="s">
        <v>356</v>
      </c>
      <c r="B486" s="771" t="s">
        <v>1092</v>
      </c>
      <c r="C486" s="48" t="str">
        <f>'MAL1K-2018A.XLS'!G280</f>
        <v>xxxx</v>
      </c>
      <c r="D486" s="48"/>
    </row>
    <row r="487" spans="1:4" hidden="1">
      <c r="A487" s="7" t="s">
        <v>356</v>
      </c>
      <c r="B487" s="768" t="s">
        <v>1050</v>
      </c>
      <c r="C487" s="48">
        <f>'MAL1K-2018A.XLS'!G281</f>
        <v>0</v>
      </c>
      <c r="D487" s="48"/>
    </row>
    <row r="488" spans="1:4" hidden="1">
      <c r="A488" s="7" t="s">
        <v>356</v>
      </c>
      <c r="B488" s="777" t="s">
        <v>1048</v>
      </c>
      <c r="C488" s="48">
        <f>'MAL1K-2018A.XLS'!G282</f>
        <v>0</v>
      </c>
      <c r="D488" s="48"/>
    </row>
    <row r="489" spans="1:4" ht="13.5" hidden="1" thickBot="1">
      <c r="A489" s="7" t="s">
        <v>356</v>
      </c>
      <c r="B489" s="771" t="s">
        <v>1051</v>
      </c>
      <c r="C489" s="48" t="str">
        <f>'MAL1K-2018A.XLS'!G283</f>
        <v>xxxx</v>
      </c>
      <c r="D489" s="48"/>
    </row>
    <row r="490" spans="1:4" hidden="1">
      <c r="A490" s="7" t="s">
        <v>356</v>
      </c>
      <c r="B490" s="768" t="s">
        <v>1052</v>
      </c>
      <c r="C490" s="48">
        <f>'MAL1K-2018A.XLS'!G284</f>
        <v>0</v>
      </c>
      <c r="D490" s="48"/>
    </row>
    <row r="491" spans="1:4" hidden="1">
      <c r="A491" s="7" t="s">
        <v>356</v>
      </c>
      <c r="B491" s="777" t="s">
        <v>1048</v>
      </c>
      <c r="C491" s="48">
        <f>'MAL1K-2018A.XLS'!G285</f>
        <v>0</v>
      </c>
      <c r="D491" s="48"/>
    </row>
    <row r="492" spans="1:4" ht="13.5" hidden="1" thickBot="1">
      <c r="A492" s="7" t="s">
        <v>356</v>
      </c>
      <c r="B492" s="771" t="s">
        <v>1053</v>
      </c>
      <c r="C492" s="48" t="str">
        <f>'MAL1K-2018A.XLS'!G286</f>
        <v>xxxx</v>
      </c>
      <c r="D492" s="48"/>
    </row>
    <row r="493" spans="1:4" hidden="1">
      <c r="A493" s="7" t="s">
        <v>356</v>
      </c>
      <c r="B493" s="768" t="s">
        <v>1054</v>
      </c>
      <c r="C493" s="48">
        <f>'MAL1K-2018A.XLS'!G287</f>
        <v>0</v>
      </c>
      <c r="D493" s="48"/>
    </row>
    <row r="494" spans="1:4" hidden="1">
      <c r="A494" s="7" t="s">
        <v>356</v>
      </c>
      <c r="B494" s="777" t="s">
        <v>1048</v>
      </c>
      <c r="C494" s="48">
        <f>'MAL1K-2018A.XLS'!G288</f>
        <v>0</v>
      </c>
      <c r="D494" s="48"/>
    </row>
    <row r="495" spans="1:4" ht="13.5" hidden="1" thickBot="1">
      <c r="A495" s="7" t="s">
        <v>356</v>
      </c>
      <c r="B495" s="771" t="s">
        <v>1055</v>
      </c>
      <c r="C495" s="48" t="str">
        <f>'MAL1K-2018A.XLS'!G289</f>
        <v>xxxx</v>
      </c>
      <c r="D495" s="48"/>
    </row>
    <row r="496" spans="1:4" hidden="1">
      <c r="A496" s="7" t="s">
        <v>356</v>
      </c>
      <c r="B496" s="768" t="s">
        <v>1056</v>
      </c>
      <c r="C496" s="48">
        <f>'MAL1K-2018A.XLS'!G290</f>
        <v>0</v>
      </c>
      <c r="D496" s="48"/>
    </row>
    <row r="497" spans="1:8" hidden="1">
      <c r="A497" s="7" t="s">
        <v>356</v>
      </c>
      <c r="B497" s="777" t="s">
        <v>1048</v>
      </c>
      <c r="C497" s="48">
        <f>'MAL1K-2018A.XLS'!G291</f>
        <v>0</v>
      </c>
      <c r="D497" s="48"/>
    </row>
    <row r="498" spans="1:8" ht="13.5" hidden="1" thickBot="1">
      <c r="A498" s="7" t="s">
        <v>356</v>
      </c>
      <c r="B498" s="771" t="s">
        <v>1057</v>
      </c>
      <c r="C498" s="48" t="str">
        <f>'MAL1K-2018A.XLS'!G292</f>
        <v>xxxx</v>
      </c>
      <c r="D498" s="48"/>
    </row>
    <row r="499" spans="1:8" hidden="1">
      <c r="A499" s="7" t="s">
        <v>356</v>
      </c>
      <c r="B499" s="778" t="s">
        <v>1058</v>
      </c>
      <c r="C499" s="48">
        <f>'MAL1K-2018A.XLS'!G293</f>
        <v>0</v>
      </c>
      <c r="D499" s="48"/>
    </row>
    <row r="500" spans="1:8" hidden="1">
      <c r="A500" s="7" t="s">
        <v>356</v>
      </c>
      <c r="B500" s="777" t="s">
        <v>1048</v>
      </c>
      <c r="C500" s="48">
        <f>'MAL1K-2018A.XLS'!G294</f>
        <v>0</v>
      </c>
      <c r="D500" s="48"/>
    </row>
    <row r="501" spans="1:8" ht="13.5" hidden="1" thickBot="1">
      <c r="A501" s="7" t="s">
        <v>356</v>
      </c>
      <c r="B501" s="771" t="s">
        <v>1059</v>
      </c>
      <c r="C501" s="48" t="str">
        <f>'MAL1K-2018A.XLS'!G295</f>
        <v>xxxx</v>
      </c>
      <c r="D501" s="48"/>
    </row>
    <row r="502" spans="1:8" ht="13.5" hidden="1" thickBot="1">
      <c r="A502" s="7" t="s">
        <v>356</v>
      </c>
      <c r="B502" s="771" t="s">
        <v>1060</v>
      </c>
      <c r="C502" s="48">
        <f>'MAL1K-2018A.XLS'!G296</f>
        <v>0</v>
      </c>
      <c r="D502" s="48"/>
      <c r="H502" s="7" t="s">
        <v>152</v>
      </c>
    </row>
    <row r="503" spans="1:8" ht="27.75" hidden="1" thickBot="1">
      <c r="A503" s="7" t="s">
        <v>356</v>
      </c>
      <c r="B503" s="1202" t="s">
        <v>1252</v>
      </c>
      <c r="C503" s="48"/>
      <c r="D503" s="48"/>
    </row>
    <row r="504" spans="1:8" ht="13.5" hidden="1" thickBot="1">
      <c r="A504" s="7" t="s">
        <v>356</v>
      </c>
      <c r="B504" s="764" t="s">
        <v>1046</v>
      </c>
      <c r="C504" s="48">
        <f>'MAL1K-2018A.XLS'!H275</f>
        <v>0</v>
      </c>
      <c r="D504" s="48"/>
    </row>
    <row r="505" spans="1:8" hidden="1">
      <c r="A505" s="7" t="s">
        <v>356</v>
      </c>
      <c r="B505" s="936" t="s">
        <v>1047</v>
      </c>
      <c r="C505" s="48">
        <f>'MAL1K-2018A.XLS'!H276</f>
        <v>0</v>
      </c>
      <c r="D505" s="48"/>
    </row>
    <row r="506" spans="1:8" ht="13.5" hidden="1" thickBot="1">
      <c r="A506" s="7" t="s">
        <v>356</v>
      </c>
      <c r="B506" s="771" t="s">
        <v>1048</v>
      </c>
      <c r="C506" s="48">
        <f>'MAL1K-2018A.XLS'!H277</f>
        <v>0</v>
      </c>
      <c r="D506" s="48"/>
    </row>
    <row r="507" spans="1:8" hidden="1">
      <c r="A507" s="7" t="s">
        <v>356</v>
      </c>
      <c r="B507" s="768" t="s">
        <v>1049</v>
      </c>
      <c r="C507" s="48">
        <f>'MAL1K-2018A.XLS'!H278</f>
        <v>0</v>
      </c>
      <c r="D507" s="48"/>
    </row>
    <row r="508" spans="1:8" hidden="1">
      <c r="A508" s="7" t="s">
        <v>356</v>
      </c>
      <c r="B508" s="777" t="s">
        <v>1048</v>
      </c>
      <c r="C508" s="48">
        <f>'MAL1K-2018A.XLS'!H279</f>
        <v>0</v>
      </c>
      <c r="D508" s="48"/>
    </row>
    <row r="509" spans="1:8" ht="13.5" hidden="1" thickBot="1">
      <c r="A509" s="7" t="s">
        <v>356</v>
      </c>
      <c r="B509" s="771" t="s">
        <v>1092</v>
      </c>
      <c r="C509" s="48" t="str">
        <f>'MAL1K-2018A.XLS'!H280</f>
        <v>xxxx</v>
      </c>
      <c r="D509" s="48"/>
    </row>
    <row r="510" spans="1:8" hidden="1">
      <c r="A510" s="7" t="s">
        <v>356</v>
      </c>
      <c r="B510" s="768" t="s">
        <v>1050</v>
      </c>
      <c r="C510" s="48">
        <f>'MAL1K-2018A.XLS'!H281</f>
        <v>0</v>
      </c>
      <c r="D510" s="48"/>
    </row>
    <row r="511" spans="1:8" hidden="1">
      <c r="A511" s="7" t="s">
        <v>356</v>
      </c>
      <c r="B511" s="777" t="s">
        <v>1048</v>
      </c>
      <c r="C511" s="48">
        <f>'MAL1K-2018A.XLS'!H282</f>
        <v>0</v>
      </c>
      <c r="D511" s="48"/>
    </row>
    <row r="512" spans="1:8" ht="13.5" hidden="1" thickBot="1">
      <c r="A512" s="7" t="s">
        <v>356</v>
      </c>
      <c r="B512" s="771" t="s">
        <v>1051</v>
      </c>
      <c r="C512" s="48" t="str">
        <f>'MAL1K-2018A.XLS'!H283</f>
        <v>xxxx</v>
      </c>
      <c r="D512" s="48"/>
    </row>
    <row r="513" spans="1:9" hidden="1">
      <c r="A513" s="7" t="s">
        <v>356</v>
      </c>
      <c r="B513" s="768" t="s">
        <v>1052</v>
      </c>
      <c r="C513" s="48">
        <f>'MAL1K-2018A.XLS'!H284</f>
        <v>0</v>
      </c>
      <c r="D513" s="48"/>
    </row>
    <row r="514" spans="1:9" hidden="1">
      <c r="A514" s="7" t="s">
        <v>356</v>
      </c>
      <c r="B514" s="777" t="s">
        <v>1048</v>
      </c>
      <c r="C514" s="48">
        <f>'MAL1K-2018A.XLS'!H285</f>
        <v>0</v>
      </c>
      <c r="D514" s="48"/>
    </row>
    <row r="515" spans="1:9" ht="13.5" hidden="1" thickBot="1">
      <c r="A515" s="7" t="s">
        <v>356</v>
      </c>
      <c r="B515" s="771" t="s">
        <v>1053</v>
      </c>
      <c r="C515" s="48" t="str">
        <f>'MAL1K-2018A.XLS'!H286</f>
        <v>xxxx</v>
      </c>
      <c r="D515" s="48"/>
    </row>
    <row r="516" spans="1:9" hidden="1">
      <c r="A516" s="7" t="s">
        <v>356</v>
      </c>
      <c r="B516" s="768" t="s">
        <v>1054</v>
      </c>
      <c r="C516" s="48">
        <f>'MAL1K-2018A.XLS'!H287</f>
        <v>0</v>
      </c>
      <c r="D516" s="48"/>
    </row>
    <row r="517" spans="1:9" hidden="1">
      <c r="A517" s="7" t="s">
        <v>356</v>
      </c>
      <c r="B517" s="777" t="s">
        <v>1048</v>
      </c>
      <c r="C517" s="48">
        <f>'MAL1K-2018A.XLS'!H288</f>
        <v>0</v>
      </c>
      <c r="D517" s="48"/>
    </row>
    <row r="518" spans="1:9" ht="13.5" hidden="1" thickBot="1">
      <c r="A518" s="7" t="s">
        <v>356</v>
      </c>
      <c r="B518" s="771" t="s">
        <v>1055</v>
      </c>
      <c r="C518" s="48" t="str">
        <f>'MAL1K-2018A.XLS'!H289</f>
        <v>xxxx</v>
      </c>
      <c r="D518" s="48"/>
    </row>
    <row r="519" spans="1:9" hidden="1">
      <c r="A519" s="7" t="s">
        <v>356</v>
      </c>
      <c r="B519" s="768" t="s">
        <v>1056</v>
      </c>
      <c r="C519" s="48">
        <f>'MAL1K-2018A.XLS'!H290</f>
        <v>0</v>
      </c>
      <c r="D519" s="48"/>
      <c r="I519" s="7" t="s">
        <v>152</v>
      </c>
    </row>
    <row r="520" spans="1:9" hidden="1">
      <c r="A520" s="7" t="s">
        <v>356</v>
      </c>
      <c r="B520" s="777" t="s">
        <v>1048</v>
      </c>
      <c r="C520" s="48">
        <f>'MAL1K-2018A.XLS'!H291</f>
        <v>0</v>
      </c>
      <c r="D520" s="48"/>
    </row>
    <row r="521" spans="1:9" ht="13.5" hidden="1" thickBot="1">
      <c r="A521" s="7" t="s">
        <v>356</v>
      </c>
      <c r="B521" s="771" t="s">
        <v>1057</v>
      </c>
      <c r="C521" s="48" t="str">
        <f>'MAL1K-2018A.XLS'!H292</f>
        <v>xxxx</v>
      </c>
      <c r="D521" s="48"/>
    </row>
    <row r="522" spans="1:9" hidden="1">
      <c r="A522" s="7" t="s">
        <v>356</v>
      </c>
      <c r="B522" s="778" t="s">
        <v>1058</v>
      </c>
      <c r="C522" s="48">
        <f>'MAL1K-2018A.XLS'!H293</f>
        <v>0</v>
      </c>
      <c r="D522" s="48"/>
    </row>
    <row r="523" spans="1:9" hidden="1">
      <c r="A523" s="7" t="s">
        <v>356</v>
      </c>
      <c r="B523" s="777" t="s">
        <v>1048</v>
      </c>
      <c r="C523" s="48">
        <f>'MAL1K-2018A.XLS'!H294</f>
        <v>0</v>
      </c>
      <c r="D523" s="48"/>
    </row>
    <row r="524" spans="1:9" ht="13.5" hidden="1" thickBot="1">
      <c r="A524" s="7" t="s">
        <v>356</v>
      </c>
      <c r="B524" s="771" t="s">
        <v>1059</v>
      </c>
      <c r="C524" s="48" t="str">
        <f>'MAL1K-2018A.XLS'!H295</f>
        <v>xxxx</v>
      </c>
      <c r="D524" s="48"/>
    </row>
    <row r="525" spans="1:9" ht="13.5" hidden="1" thickBot="1">
      <c r="A525" s="7" t="s">
        <v>356</v>
      </c>
      <c r="B525" s="771" t="s">
        <v>1060</v>
      </c>
      <c r="C525" s="48">
        <f>'MAL1K-2018A.XLS'!H296</f>
        <v>0</v>
      </c>
      <c r="D525" s="48"/>
    </row>
    <row r="526" spans="1:9" ht="27.75" hidden="1" thickBot="1">
      <c r="A526" s="7" t="s">
        <v>356</v>
      </c>
      <c r="B526" s="1202" t="s">
        <v>1253</v>
      </c>
      <c r="C526" s="48"/>
      <c r="D526" s="48"/>
    </row>
    <row r="527" spans="1:9" ht="13.5" hidden="1" thickBot="1">
      <c r="A527" s="7" t="s">
        <v>356</v>
      </c>
      <c r="B527" s="764" t="s">
        <v>1046</v>
      </c>
      <c r="C527" s="48">
        <f>'MAL1K-2018A.XLS'!I275</f>
        <v>0</v>
      </c>
      <c r="D527" s="48"/>
    </row>
    <row r="528" spans="1:9" hidden="1">
      <c r="A528" s="7" t="s">
        <v>356</v>
      </c>
      <c r="B528" s="936" t="s">
        <v>1047</v>
      </c>
      <c r="C528" s="48">
        <f>'MAL1K-2018A.XLS'!I276</f>
        <v>0</v>
      </c>
      <c r="D528" s="48"/>
    </row>
    <row r="529" spans="1:4" ht="13.5" hidden="1" thickBot="1">
      <c r="A529" s="7" t="s">
        <v>356</v>
      </c>
      <c r="B529" s="771" t="s">
        <v>1048</v>
      </c>
      <c r="C529" s="48">
        <f>'MAL1K-2018A.XLS'!I277</f>
        <v>0</v>
      </c>
      <c r="D529" s="48"/>
    </row>
    <row r="530" spans="1:4" hidden="1">
      <c r="A530" s="7" t="s">
        <v>356</v>
      </c>
      <c r="B530" s="768" t="s">
        <v>1049</v>
      </c>
      <c r="C530" s="48">
        <f>'MAL1K-2018A.XLS'!I278</f>
        <v>0</v>
      </c>
      <c r="D530" s="48"/>
    </row>
    <row r="531" spans="1:4" hidden="1">
      <c r="A531" s="7" t="s">
        <v>356</v>
      </c>
      <c r="B531" s="777" t="s">
        <v>1048</v>
      </c>
      <c r="C531" s="48">
        <f>'MAL1K-2018A.XLS'!I279</f>
        <v>0</v>
      </c>
      <c r="D531" s="48"/>
    </row>
    <row r="532" spans="1:4" ht="13.5" hidden="1" thickBot="1">
      <c r="A532" s="7" t="s">
        <v>356</v>
      </c>
      <c r="B532" s="771" t="s">
        <v>1092</v>
      </c>
      <c r="C532" s="48" t="str">
        <f>'MAL1K-2018A.XLS'!I280</f>
        <v>xxxx</v>
      </c>
      <c r="D532" s="48"/>
    </row>
    <row r="533" spans="1:4" hidden="1">
      <c r="A533" s="7" t="s">
        <v>356</v>
      </c>
      <c r="B533" s="768" t="s">
        <v>1050</v>
      </c>
      <c r="C533" s="48">
        <f>'MAL1K-2018A.XLS'!I281</f>
        <v>0</v>
      </c>
      <c r="D533" s="48"/>
    </row>
    <row r="534" spans="1:4" hidden="1">
      <c r="A534" s="7" t="s">
        <v>356</v>
      </c>
      <c r="B534" s="777" t="s">
        <v>1048</v>
      </c>
      <c r="C534" s="48">
        <f>'MAL1K-2018A.XLS'!I282</f>
        <v>0</v>
      </c>
      <c r="D534" s="48"/>
    </row>
    <row r="535" spans="1:4" ht="13.5" hidden="1" thickBot="1">
      <c r="A535" s="7" t="s">
        <v>356</v>
      </c>
      <c r="B535" s="771" t="s">
        <v>1051</v>
      </c>
      <c r="C535" s="48" t="str">
        <f>'MAL1K-2018A.XLS'!I283</f>
        <v>xxxx</v>
      </c>
      <c r="D535" s="48"/>
    </row>
    <row r="536" spans="1:4" hidden="1">
      <c r="A536" s="7" t="s">
        <v>356</v>
      </c>
      <c r="B536" s="768" t="s">
        <v>1052</v>
      </c>
      <c r="C536" s="48">
        <f>'MAL1K-2018A.XLS'!I284</f>
        <v>0</v>
      </c>
      <c r="D536" s="48"/>
    </row>
    <row r="537" spans="1:4" hidden="1">
      <c r="A537" s="7" t="s">
        <v>356</v>
      </c>
      <c r="B537" s="777" t="s">
        <v>1048</v>
      </c>
      <c r="C537" s="48">
        <f>'MAL1K-2018A.XLS'!I285</f>
        <v>0</v>
      </c>
      <c r="D537" s="48"/>
    </row>
    <row r="538" spans="1:4" ht="13.5" hidden="1" thickBot="1">
      <c r="A538" s="7" t="s">
        <v>356</v>
      </c>
      <c r="B538" s="771" t="s">
        <v>1053</v>
      </c>
      <c r="C538" s="48" t="str">
        <f>'MAL1K-2018A.XLS'!I286</f>
        <v>xxxx</v>
      </c>
      <c r="D538" s="48"/>
    </row>
    <row r="539" spans="1:4" hidden="1">
      <c r="A539" s="7" t="s">
        <v>356</v>
      </c>
      <c r="B539" s="768" t="s">
        <v>1054</v>
      </c>
      <c r="C539" s="48">
        <f>'MAL1K-2018A.XLS'!I287</f>
        <v>0</v>
      </c>
      <c r="D539" s="48"/>
    </row>
    <row r="540" spans="1:4" hidden="1">
      <c r="A540" s="7" t="s">
        <v>356</v>
      </c>
      <c r="B540" s="777" t="s">
        <v>1048</v>
      </c>
      <c r="C540" s="48">
        <f>'MAL1K-2018A.XLS'!I288</f>
        <v>0</v>
      </c>
      <c r="D540" s="48"/>
    </row>
    <row r="541" spans="1:4" ht="13.5" hidden="1" thickBot="1">
      <c r="A541" s="7" t="s">
        <v>356</v>
      </c>
      <c r="B541" s="771" t="s">
        <v>1055</v>
      </c>
      <c r="C541" s="48" t="str">
        <f>'MAL1K-2018A.XLS'!I289</f>
        <v>xxxx</v>
      </c>
      <c r="D541" s="48"/>
    </row>
    <row r="542" spans="1:4" hidden="1">
      <c r="A542" s="7" t="s">
        <v>356</v>
      </c>
      <c r="B542" s="768" t="s">
        <v>1056</v>
      </c>
      <c r="C542" s="48">
        <f>'MAL1K-2018A.XLS'!I290</f>
        <v>0</v>
      </c>
      <c r="D542" s="48"/>
    </row>
    <row r="543" spans="1:4" hidden="1">
      <c r="A543" s="7" t="s">
        <v>356</v>
      </c>
      <c r="B543" s="777" t="s">
        <v>1048</v>
      </c>
      <c r="C543" s="48">
        <f>'MAL1K-2018A.XLS'!I291</f>
        <v>0</v>
      </c>
      <c r="D543" s="48"/>
    </row>
    <row r="544" spans="1:4" ht="13.5" hidden="1" thickBot="1">
      <c r="A544" s="7" t="s">
        <v>356</v>
      </c>
      <c r="B544" s="771" t="s">
        <v>1057</v>
      </c>
      <c r="C544" s="48" t="str">
        <f>'MAL1K-2018A.XLS'!I292</f>
        <v>xxxx</v>
      </c>
      <c r="D544" s="48"/>
    </row>
    <row r="545" spans="1:4" hidden="1">
      <c r="A545" s="7" t="s">
        <v>356</v>
      </c>
      <c r="B545" s="778" t="s">
        <v>1058</v>
      </c>
      <c r="C545" s="48">
        <f>'MAL1K-2018A.XLS'!I293</f>
        <v>0</v>
      </c>
      <c r="D545" s="48"/>
    </row>
    <row r="546" spans="1:4" hidden="1">
      <c r="A546" s="7" t="s">
        <v>356</v>
      </c>
      <c r="B546" s="777" t="s">
        <v>1048</v>
      </c>
      <c r="C546" s="48">
        <f>'MAL1K-2018A.XLS'!I294</f>
        <v>0</v>
      </c>
      <c r="D546" s="48"/>
    </row>
    <row r="547" spans="1:4" ht="13.5" hidden="1" thickBot="1">
      <c r="A547" s="7" t="s">
        <v>356</v>
      </c>
      <c r="B547" s="771" t="s">
        <v>1059</v>
      </c>
      <c r="C547" s="48" t="str">
        <f>'MAL1K-2018A.XLS'!I295</f>
        <v>xxxx</v>
      </c>
      <c r="D547" s="48"/>
    </row>
    <row r="548" spans="1:4" ht="13.5" hidden="1" thickBot="1">
      <c r="A548" s="7" t="s">
        <v>356</v>
      </c>
      <c r="B548" s="771" t="s">
        <v>1060</v>
      </c>
      <c r="C548" s="48">
        <f>'MAL1K-2018A.XLS'!I296</f>
        <v>0</v>
      </c>
      <c r="D548" s="48"/>
    </row>
    <row r="549" spans="1:4" ht="27.75" hidden="1" thickBot="1">
      <c r="A549" s="7" t="s">
        <v>356</v>
      </c>
      <c r="B549" s="1202" t="s">
        <v>1041</v>
      </c>
      <c r="C549" s="48"/>
      <c r="D549" s="48"/>
    </row>
    <row r="550" spans="1:4" ht="13.5" hidden="1" thickBot="1">
      <c r="A550" s="7" t="s">
        <v>356</v>
      </c>
      <c r="B550" s="764" t="s">
        <v>1046</v>
      </c>
      <c r="C550" s="48">
        <f>'MAL1K-2018A.XLS'!K275</f>
        <v>0</v>
      </c>
      <c r="D550" s="48"/>
    </row>
    <row r="551" spans="1:4" hidden="1">
      <c r="A551" s="7" t="s">
        <v>356</v>
      </c>
      <c r="B551" s="936" t="s">
        <v>1047</v>
      </c>
      <c r="C551" s="48">
        <f>'MAL1K-2018A.XLS'!K276</f>
        <v>0</v>
      </c>
      <c r="D551" s="48"/>
    </row>
    <row r="552" spans="1:4" ht="13.5" hidden="1" thickBot="1">
      <c r="A552" s="7" t="s">
        <v>356</v>
      </c>
      <c r="B552" s="771" t="s">
        <v>1048</v>
      </c>
      <c r="C552" s="48">
        <f>'MAL1K-2018A.XLS'!K277</f>
        <v>0</v>
      </c>
      <c r="D552" s="48"/>
    </row>
    <row r="553" spans="1:4" hidden="1">
      <c r="A553" s="7" t="s">
        <v>356</v>
      </c>
      <c r="B553" s="768" t="s">
        <v>1049</v>
      </c>
      <c r="C553" s="48">
        <f>'MAL1K-2018A.XLS'!K278</f>
        <v>0</v>
      </c>
      <c r="D553" s="48"/>
    </row>
    <row r="554" spans="1:4" hidden="1">
      <c r="A554" s="7" t="s">
        <v>356</v>
      </c>
      <c r="B554" s="777" t="s">
        <v>1048</v>
      </c>
      <c r="C554" s="48">
        <f>'MAL1K-2018A.XLS'!K279</f>
        <v>0</v>
      </c>
      <c r="D554" s="48"/>
    </row>
    <row r="555" spans="1:4" ht="13.5" hidden="1" thickBot="1">
      <c r="A555" s="7" t="s">
        <v>356</v>
      </c>
      <c r="B555" s="771" t="s">
        <v>1092</v>
      </c>
      <c r="C555" s="48">
        <f>'MAL1K-2018A.XLS'!K280</f>
        <v>0</v>
      </c>
      <c r="D555" s="48"/>
    </row>
    <row r="556" spans="1:4" hidden="1">
      <c r="A556" s="7" t="s">
        <v>356</v>
      </c>
      <c r="B556" s="768" t="s">
        <v>1050</v>
      </c>
      <c r="C556" s="48">
        <f>'MAL1K-2018A.XLS'!K281</f>
        <v>0</v>
      </c>
      <c r="D556" s="48"/>
    </row>
    <row r="557" spans="1:4" hidden="1">
      <c r="A557" s="7" t="s">
        <v>356</v>
      </c>
      <c r="B557" s="777" t="s">
        <v>1048</v>
      </c>
      <c r="C557" s="48">
        <f>'MAL1K-2018A.XLS'!K282</f>
        <v>0</v>
      </c>
      <c r="D557" s="48"/>
    </row>
    <row r="558" spans="1:4" ht="13.5" hidden="1" thickBot="1">
      <c r="A558" s="7" t="s">
        <v>356</v>
      </c>
      <c r="B558" s="771" t="s">
        <v>1051</v>
      </c>
      <c r="C558" s="48">
        <f>'MAL1K-2018A.XLS'!K283</f>
        <v>0</v>
      </c>
      <c r="D558" s="48"/>
    </row>
    <row r="559" spans="1:4" hidden="1">
      <c r="A559" s="7" t="s">
        <v>356</v>
      </c>
      <c r="B559" s="768" t="s">
        <v>1052</v>
      </c>
      <c r="C559" s="48">
        <f>'MAL1K-2018A.XLS'!K284</f>
        <v>0</v>
      </c>
      <c r="D559" s="48"/>
    </row>
    <row r="560" spans="1:4" hidden="1">
      <c r="A560" s="7" t="s">
        <v>356</v>
      </c>
      <c r="B560" s="777" t="s">
        <v>1048</v>
      </c>
      <c r="C560" s="48">
        <f>'MAL1K-2018A.XLS'!K285</f>
        <v>0</v>
      </c>
      <c r="D560" s="48"/>
    </row>
    <row r="561" spans="1:5" ht="13.5" hidden="1" thickBot="1">
      <c r="A561" s="7" t="s">
        <v>356</v>
      </c>
      <c r="B561" s="771" t="s">
        <v>1053</v>
      </c>
      <c r="C561" s="48">
        <f>'MAL1K-2018A.XLS'!K286</f>
        <v>0</v>
      </c>
      <c r="D561" s="48"/>
    </row>
    <row r="562" spans="1:5" hidden="1">
      <c r="A562" s="7" t="s">
        <v>356</v>
      </c>
      <c r="B562" s="768" t="s">
        <v>1054</v>
      </c>
      <c r="C562" s="48">
        <f>'MAL1K-2018A.XLS'!K287</f>
        <v>0</v>
      </c>
      <c r="D562" s="48"/>
    </row>
    <row r="563" spans="1:5" hidden="1">
      <c r="A563" s="7" t="s">
        <v>356</v>
      </c>
      <c r="B563" s="777" t="s">
        <v>1048</v>
      </c>
      <c r="C563" s="48">
        <f>'MAL1K-2018A.XLS'!K288</f>
        <v>0</v>
      </c>
      <c r="D563" s="48"/>
    </row>
    <row r="564" spans="1:5" ht="13.5" hidden="1" thickBot="1">
      <c r="A564" s="7" t="s">
        <v>356</v>
      </c>
      <c r="B564" s="771" t="s">
        <v>1055</v>
      </c>
      <c r="C564" s="48">
        <f>'MAL1K-2018A.XLS'!K289</f>
        <v>0</v>
      </c>
      <c r="D564" s="48"/>
    </row>
    <row r="565" spans="1:5" hidden="1">
      <c r="A565" s="7" t="s">
        <v>356</v>
      </c>
      <c r="B565" s="768" t="s">
        <v>1056</v>
      </c>
      <c r="C565" s="48">
        <f>'MAL1K-2018A.XLS'!K290</f>
        <v>0</v>
      </c>
      <c r="D565" s="48"/>
    </row>
    <row r="566" spans="1:5" hidden="1">
      <c r="A566" s="7" t="s">
        <v>356</v>
      </c>
      <c r="B566" s="777" t="s">
        <v>1048</v>
      </c>
      <c r="C566" s="48">
        <f>'MAL1K-2018A.XLS'!K291</f>
        <v>0</v>
      </c>
      <c r="D566" s="48"/>
    </row>
    <row r="567" spans="1:5" ht="13.5" hidden="1" thickBot="1">
      <c r="A567" s="7" t="s">
        <v>356</v>
      </c>
      <c r="B567" s="771" t="s">
        <v>1057</v>
      </c>
      <c r="C567" s="48">
        <f>'MAL1K-2018A.XLS'!K292</f>
        <v>0</v>
      </c>
      <c r="D567" s="48"/>
    </row>
    <row r="568" spans="1:5" hidden="1">
      <c r="A568" s="7" t="s">
        <v>356</v>
      </c>
      <c r="B568" s="778" t="s">
        <v>1058</v>
      </c>
      <c r="C568" s="48">
        <f>'MAL1K-2018A.XLS'!K293</f>
        <v>0</v>
      </c>
      <c r="D568" s="48"/>
    </row>
    <row r="569" spans="1:5" hidden="1">
      <c r="A569" s="7" t="s">
        <v>356</v>
      </c>
      <c r="B569" s="777" t="s">
        <v>1048</v>
      </c>
      <c r="C569" s="48">
        <f>'MAL1K-2018A.XLS'!K294</f>
        <v>0</v>
      </c>
      <c r="D569" s="48"/>
    </row>
    <row r="570" spans="1:5" ht="13.5" hidden="1" thickBot="1">
      <c r="A570" s="7" t="s">
        <v>356</v>
      </c>
      <c r="B570" s="771" t="s">
        <v>1059</v>
      </c>
      <c r="C570" s="48">
        <f>'MAL1K-2018A.XLS'!K295</f>
        <v>0</v>
      </c>
      <c r="D570" s="48"/>
    </row>
    <row r="571" spans="1:5" ht="13.5" hidden="1" thickBot="1">
      <c r="A571" s="7" t="s">
        <v>356</v>
      </c>
      <c r="B571" s="771" t="s">
        <v>1060</v>
      </c>
      <c r="C571" s="48">
        <f>'MAL1K-2018A.XLS'!K296</f>
        <v>0</v>
      </c>
      <c r="D571" s="48"/>
    </row>
    <row r="572" spans="1:5" hidden="1">
      <c r="A572" s="7" t="s">
        <v>356</v>
      </c>
      <c r="B572" s="1152"/>
      <c r="C572" s="48"/>
      <c r="D572" s="48"/>
    </row>
    <row r="573" spans="1:5" hidden="1">
      <c r="A573" s="7" t="s">
        <v>356</v>
      </c>
      <c r="B573" s="1152"/>
      <c r="C573" s="48"/>
      <c r="D573" s="48"/>
    </row>
    <row r="574" spans="1:5" ht="29.25" hidden="1" thickBot="1">
      <c r="A574" s="7" t="s">
        <v>356</v>
      </c>
      <c r="B574" s="1209" t="s">
        <v>1254</v>
      </c>
      <c r="C574" s="48"/>
      <c r="D574" s="48"/>
    </row>
    <row r="575" spans="1:5" hidden="1">
      <c r="A575" s="7" t="s">
        <v>356</v>
      </c>
      <c r="B575" s="1168" t="s">
        <v>1196</v>
      </c>
      <c r="C575" s="42">
        <f>'MAL1K-2018A.XLS'!J305</f>
        <v>0</v>
      </c>
      <c r="D575" s="1152"/>
      <c r="E575" s="1152"/>
    </row>
    <row r="576" spans="1:5" ht="13.5" hidden="1" thickBot="1">
      <c r="A576" s="7" t="s">
        <v>356</v>
      </c>
      <c r="B576" s="1143" t="s">
        <v>1197</v>
      </c>
      <c r="C576" s="42">
        <f>'MAL1K-2018A.XLS'!J306</f>
        <v>0</v>
      </c>
      <c r="D576" s="1152"/>
      <c r="E576" s="1152"/>
    </row>
    <row r="577" spans="1:5" ht="13.5" hidden="1" thickBot="1">
      <c r="A577" s="7" t="s">
        <v>356</v>
      </c>
      <c r="B577" s="1171" t="s">
        <v>1198</v>
      </c>
      <c r="C577" s="42">
        <f>'MAL1K-2018A.XLS'!J307</f>
        <v>0</v>
      </c>
      <c r="D577" s="48"/>
    </row>
    <row r="578" spans="1:5" hidden="1">
      <c r="A578" s="7" t="s">
        <v>356</v>
      </c>
      <c r="B578" s="1168" t="s">
        <v>1199</v>
      </c>
      <c r="C578" s="42">
        <f>'MAL1K-2018A.XLS'!J308</f>
        <v>0</v>
      </c>
      <c r="D578" s="48"/>
    </row>
    <row r="579" spans="1:5" hidden="1">
      <c r="A579" s="7" t="s">
        <v>356</v>
      </c>
      <c r="B579" s="1153" t="s">
        <v>1200</v>
      </c>
      <c r="C579" s="42">
        <f>'MAL1K-2018A.XLS'!J309</f>
        <v>0</v>
      </c>
      <c r="D579" s="1152"/>
      <c r="E579" s="1152"/>
    </row>
    <row r="580" spans="1:5" ht="13.5" hidden="1" thickBot="1">
      <c r="A580" s="7" t="s">
        <v>356</v>
      </c>
      <c r="B580" s="1143" t="s">
        <v>1201</v>
      </c>
      <c r="C580" s="42">
        <f>'MAL1K-2018A.XLS'!J310</f>
        <v>0</v>
      </c>
      <c r="D580" s="48"/>
    </row>
    <row r="581" spans="1:5" hidden="1">
      <c r="A581" s="7" t="s">
        <v>356</v>
      </c>
      <c r="B581" s="1152"/>
      <c r="C581" s="48"/>
      <c r="D581" s="48"/>
    </row>
    <row r="582" spans="1:5" hidden="1">
      <c r="A582" s="7" t="s">
        <v>356</v>
      </c>
      <c r="B582" s="1152"/>
      <c r="C582" s="48"/>
      <c r="D582" s="48"/>
    </row>
    <row r="583" spans="1:5" ht="13.5" hidden="1" thickBot="1">
      <c r="A583" s="7" t="s">
        <v>356</v>
      </c>
      <c r="B583" s="1183" t="s">
        <v>1255</v>
      </c>
      <c r="C583" s="48"/>
      <c r="D583" s="48"/>
    </row>
    <row r="584" spans="1:5" hidden="1">
      <c r="A584" s="7" t="s">
        <v>356</v>
      </c>
      <c r="B584" s="1112" t="s">
        <v>1230</v>
      </c>
      <c r="C584" s="48">
        <f>'MAL1K-2018A.XLS'!H315</f>
        <v>0</v>
      </c>
      <c r="D584" s="48"/>
    </row>
    <row r="585" spans="1:5" hidden="1">
      <c r="A585" s="7" t="s">
        <v>356</v>
      </c>
      <c r="B585" s="1137" t="s">
        <v>1202</v>
      </c>
      <c r="C585" s="48">
        <f>'MAL1K-2018A.XLS'!H316</f>
        <v>0</v>
      </c>
      <c r="D585" s="48"/>
    </row>
    <row r="586" spans="1:5" hidden="1">
      <c r="A586" s="7" t="s">
        <v>356</v>
      </c>
      <c r="B586" s="1177" t="s">
        <v>1203</v>
      </c>
      <c r="C586" s="48" t="e">
        <f>'MAL1K-2018A.XLS'!H317</f>
        <v>#DIV/0!</v>
      </c>
      <c r="D586" s="48"/>
    </row>
    <row r="587" spans="1:5" hidden="1">
      <c r="A587" s="7" t="s">
        <v>356</v>
      </c>
      <c r="B587" s="1112" t="s">
        <v>1232</v>
      </c>
      <c r="C587" s="48">
        <f>'MAL1K-2018A.XLS'!H318</f>
        <v>0</v>
      </c>
      <c r="D587" s="48"/>
    </row>
    <row r="588" spans="1:5" hidden="1">
      <c r="A588" s="7" t="s">
        <v>356</v>
      </c>
      <c r="B588" s="1137" t="s">
        <v>1204</v>
      </c>
      <c r="C588" s="48">
        <f>'MAL1K-2018A.XLS'!H319</f>
        <v>0</v>
      </c>
      <c r="D588" s="48"/>
    </row>
    <row r="589" spans="1:5" ht="13.5" hidden="1" thickBot="1">
      <c r="A589" s="7" t="s">
        <v>356</v>
      </c>
      <c r="B589" s="1174" t="s">
        <v>1205</v>
      </c>
      <c r="C589" s="48" t="e">
        <f>'MAL1K-2018A.XLS'!H320</f>
        <v>#DIV/0!</v>
      </c>
      <c r="D589" s="48"/>
    </row>
    <row r="590" spans="1:5" hidden="1">
      <c r="A590" s="7" t="s">
        <v>356</v>
      </c>
      <c r="B590" s="1112" t="s">
        <v>1230</v>
      </c>
      <c r="C590" s="48">
        <f>'MAL1K-2018A.XLS'!H321</f>
        <v>0</v>
      </c>
      <c r="D590" s="48"/>
    </row>
    <row r="591" spans="1:5" hidden="1">
      <c r="A591" s="7" t="s">
        <v>356</v>
      </c>
      <c r="B591" s="1137" t="s">
        <v>1206</v>
      </c>
      <c r="C591" s="48">
        <f>'MAL1K-2018A.XLS'!H322</f>
        <v>0</v>
      </c>
      <c r="D591" s="48"/>
    </row>
    <row r="592" spans="1:5" ht="13.5" hidden="1" thickBot="1">
      <c r="A592" s="7" t="s">
        <v>356</v>
      </c>
      <c r="B592" s="1174" t="s">
        <v>1207</v>
      </c>
      <c r="C592" s="48" t="e">
        <f>'MAL1K-2018A.XLS'!H323</f>
        <v>#DIV/0!</v>
      </c>
      <c r="D592" s="48"/>
    </row>
    <row r="593" spans="1:9" hidden="1">
      <c r="A593" s="7" t="s">
        <v>356</v>
      </c>
      <c r="B593" s="1152"/>
      <c r="C593" s="48"/>
      <c r="D593" s="48"/>
      <c r="F593" s="1152"/>
      <c r="G593" s="1152"/>
      <c r="H593" s="1152"/>
      <c r="I593" s="1152"/>
    </row>
    <row r="594" spans="1:9" hidden="1">
      <c r="A594" s="7" t="s">
        <v>356</v>
      </c>
      <c r="B594" s="1152"/>
      <c r="C594" s="48"/>
      <c r="D594" s="48"/>
      <c r="F594" s="1152"/>
      <c r="G594" s="1152"/>
      <c r="H594" s="1152"/>
      <c r="I594" s="1152"/>
    </row>
    <row r="595" spans="1:9" hidden="1">
      <c r="A595" s="7" t="s">
        <v>356</v>
      </c>
      <c r="B595" s="1136" t="s">
        <v>1209</v>
      </c>
      <c r="C595" s="48"/>
      <c r="D595" s="48"/>
    </row>
    <row r="596" spans="1:9" hidden="1">
      <c r="A596" s="7" t="s">
        <v>356</v>
      </c>
      <c r="B596" s="1136" t="s">
        <v>1213</v>
      </c>
      <c r="C596" s="48"/>
      <c r="D596" s="48"/>
    </row>
    <row r="597" spans="1:9" ht="19.5" hidden="1" thickBot="1">
      <c r="A597" s="7" t="s">
        <v>356</v>
      </c>
      <c r="B597" s="1210" t="s">
        <v>1256</v>
      </c>
      <c r="C597" s="48"/>
      <c r="D597" s="48"/>
      <c r="F597" s="1152"/>
      <c r="G597" s="1152"/>
      <c r="H597" s="1152"/>
      <c r="I597" s="1152"/>
    </row>
    <row r="598" spans="1:9" ht="13.5" hidden="1" thickBot="1">
      <c r="A598" s="7" t="s">
        <v>356</v>
      </c>
      <c r="B598" s="10" t="s">
        <v>1217</v>
      </c>
      <c r="C598" s="48">
        <f>'MAL1K-2018A.XLS'!G332</f>
        <v>0</v>
      </c>
      <c r="D598" s="48"/>
    </row>
    <row r="599" spans="1:9" hidden="1">
      <c r="A599" s="7" t="s">
        <v>356</v>
      </c>
      <c r="B599" s="1137" t="s">
        <v>1218</v>
      </c>
      <c r="C599" s="48" t="str">
        <f>'MAL1K-2018A.XLS'!G333</f>
        <v>xxxx</v>
      </c>
      <c r="D599" s="48"/>
    </row>
    <row r="600" spans="1:9" hidden="1">
      <c r="A600" s="7" t="s">
        <v>356</v>
      </c>
      <c r="B600" s="1137" t="s">
        <v>1219</v>
      </c>
      <c r="C600" s="48">
        <f>'MAL1K-2018A.XLS'!G334</f>
        <v>0</v>
      </c>
      <c r="D600" s="48"/>
    </row>
    <row r="601" spans="1:9" hidden="1">
      <c r="A601" s="7" t="s">
        <v>356</v>
      </c>
      <c r="B601" s="1137" t="s">
        <v>1220</v>
      </c>
      <c r="C601" s="48">
        <f>'MAL1K-2018A.XLS'!G335</f>
        <v>0</v>
      </c>
      <c r="D601" s="48"/>
    </row>
    <row r="602" spans="1:9" hidden="1">
      <c r="A602" s="7" t="s">
        <v>356</v>
      </c>
      <c r="B602" s="1137" t="s">
        <v>1221</v>
      </c>
      <c r="C602" s="48">
        <f>'MAL1K-2018A.XLS'!G336</f>
        <v>0</v>
      </c>
      <c r="D602" s="48"/>
    </row>
    <row r="603" spans="1:9" hidden="1">
      <c r="A603" s="7" t="s">
        <v>356</v>
      </c>
      <c r="B603" s="1137" t="s">
        <v>1222</v>
      </c>
      <c r="C603" s="48">
        <f>'MAL1K-2018A.XLS'!G337</f>
        <v>0</v>
      </c>
      <c r="D603" s="48"/>
    </row>
    <row r="604" spans="1:9" ht="13.5" hidden="1" thickBot="1">
      <c r="A604" s="7" t="s">
        <v>356</v>
      </c>
      <c r="B604" s="1139" t="s">
        <v>1223</v>
      </c>
      <c r="C604" s="48">
        <f>'MAL1K-2018A.XLS'!G338</f>
        <v>0</v>
      </c>
      <c r="D604" s="48"/>
    </row>
    <row r="605" spans="1:9" ht="13.5" hidden="1" thickBot="1">
      <c r="A605" s="7" t="s">
        <v>356</v>
      </c>
      <c r="B605" s="11" t="s">
        <v>1224</v>
      </c>
      <c r="C605" s="48">
        <f>'MAL1K-2018A.XLS'!G339</f>
        <v>0</v>
      </c>
      <c r="D605" s="48"/>
    </row>
    <row r="606" spans="1:9" ht="13.5" hidden="1" thickBot="1">
      <c r="A606" s="7" t="s">
        <v>356</v>
      </c>
      <c r="B606" s="11" t="s">
        <v>1225</v>
      </c>
      <c r="C606" s="48">
        <f>'MAL1K-2018A.XLS'!G340</f>
        <v>0</v>
      </c>
      <c r="D606" s="48"/>
    </row>
    <row r="607" spans="1:9" ht="19.5" hidden="1" thickBot="1">
      <c r="A607" s="7" t="s">
        <v>356</v>
      </c>
      <c r="B607" s="1210" t="s">
        <v>1257</v>
      </c>
      <c r="C607" s="48"/>
      <c r="D607" s="48"/>
    </row>
    <row r="608" spans="1:9" ht="13.5" hidden="1" thickBot="1">
      <c r="A608" s="7" t="s">
        <v>356</v>
      </c>
      <c r="B608" s="10" t="s">
        <v>1217</v>
      </c>
      <c r="C608" s="48">
        <f>'MAL1K-2018A.XLS'!H332</f>
        <v>0</v>
      </c>
      <c r="D608" s="48"/>
    </row>
    <row r="609" spans="1:4" hidden="1">
      <c r="A609" s="7" t="s">
        <v>356</v>
      </c>
      <c r="B609" s="1137" t="s">
        <v>1218</v>
      </c>
      <c r="C609" s="48" t="str">
        <f>'MAL1K-2018A.XLS'!H333</f>
        <v>xxxx</v>
      </c>
      <c r="D609" s="48"/>
    </row>
    <row r="610" spans="1:4" hidden="1">
      <c r="A610" s="7" t="s">
        <v>356</v>
      </c>
      <c r="B610" s="1137" t="s">
        <v>1219</v>
      </c>
      <c r="C610" s="48">
        <f>'MAL1K-2018A.XLS'!H334</f>
        <v>0</v>
      </c>
      <c r="D610" s="48"/>
    </row>
    <row r="611" spans="1:4" hidden="1">
      <c r="A611" s="7" t="s">
        <v>356</v>
      </c>
      <c r="B611" s="1137" t="s">
        <v>1220</v>
      </c>
      <c r="C611" s="48">
        <f>'MAL1K-2018A.XLS'!H335</f>
        <v>0</v>
      </c>
      <c r="D611" s="48"/>
    </row>
    <row r="612" spans="1:4" hidden="1">
      <c r="A612" s="7" t="s">
        <v>356</v>
      </c>
      <c r="B612" s="1137" t="s">
        <v>1221</v>
      </c>
      <c r="C612" s="48">
        <f>'MAL1K-2018A.XLS'!H336</f>
        <v>0</v>
      </c>
      <c r="D612" s="48"/>
    </row>
    <row r="613" spans="1:4" hidden="1">
      <c r="A613" s="7" t="s">
        <v>356</v>
      </c>
      <c r="B613" s="1137" t="s">
        <v>1222</v>
      </c>
      <c r="C613" s="48">
        <f>'MAL1K-2018A.XLS'!H337</f>
        <v>0</v>
      </c>
      <c r="D613" s="48"/>
    </row>
    <row r="614" spans="1:4" ht="13.5" hidden="1" thickBot="1">
      <c r="A614" s="7" t="s">
        <v>356</v>
      </c>
      <c r="B614" s="1139" t="s">
        <v>1223</v>
      </c>
      <c r="C614" s="48">
        <f>'MAL1K-2018A.XLS'!H338</f>
        <v>0</v>
      </c>
      <c r="D614" s="48"/>
    </row>
    <row r="615" spans="1:4" ht="13.5" hidden="1" thickBot="1">
      <c r="A615" s="7" t="s">
        <v>356</v>
      </c>
      <c r="B615" s="11" t="s">
        <v>1224</v>
      </c>
      <c r="C615" s="48">
        <f>'MAL1K-2018A.XLS'!H339</f>
        <v>0</v>
      </c>
      <c r="D615" s="48"/>
    </row>
    <row r="616" spans="1:4" ht="13.5" hidden="1" thickBot="1">
      <c r="A616" s="7" t="s">
        <v>356</v>
      </c>
      <c r="B616" s="11" t="s">
        <v>1225</v>
      </c>
      <c r="C616" s="48">
        <f>'MAL1K-2018A.XLS'!H340</f>
        <v>0</v>
      </c>
      <c r="D616" s="48"/>
    </row>
    <row r="617" spans="1:4" ht="19.5" hidden="1" thickBot="1">
      <c r="A617" s="7" t="s">
        <v>356</v>
      </c>
      <c r="B617" s="1210" t="s">
        <v>1258</v>
      </c>
      <c r="C617" s="48"/>
      <c r="D617" s="48"/>
    </row>
    <row r="618" spans="1:4" ht="13.5" hidden="1" thickBot="1">
      <c r="A618" s="7" t="s">
        <v>356</v>
      </c>
      <c r="B618" s="10" t="s">
        <v>1217</v>
      </c>
      <c r="C618" s="48">
        <f>'MAL1K-2018A.XLS'!I332</f>
        <v>0</v>
      </c>
      <c r="D618" s="48"/>
    </row>
    <row r="619" spans="1:4" hidden="1">
      <c r="A619" s="7" t="s">
        <v>356</v>
      </c>
      <c r="B619" s="1137" t="s">
        <v>1218</v>
      </c>
      <c r="C619" s="48" t="str">
        <f>'MAL1K-2018A.XLS'!I333</f>
        <v>xxxx</v>
      </c>
      <c r="D619" s="48"/>
    </row>
    <row r="620" spans="1:4" hidden="1">
      <c r="A620" s="7" t="s">
        <v>356</v>
      </c>
      <c r="B620" s="1137" t="s">
        <v>1219</v>
      </c>
      <c r="C620" s="48">
        <f>'MAL1K-2018A.XLS'!I334</f>
        <v>0</v>
      </c>
      <c r="D620" s="48"/>
    </row>
    <row r="621" spans="1:4" hidden="1">
      <c r="A621" s="7" t="s">
        <v>356</v>
      </c>
      <c r="B621" s="1137" t="s">
        <v>1220</v>
      </c>
      <c r="C621" s="48">
        <f>'MAL1K-2018A.XLS'!I335</f>
        <v>0</v>
      </c>
      <c r="D621" s="48"/>
    </row>
    <row r="622" spans="1:4" hidden="1">
      <c r="A622" s="7" t="s">
        <v>356</v>
      </c>
      <c r="B622" s="1137" t="s">
        <v>1221</v>
      </c>
      <c r="C622" s="48">
        <f>'MAL1K-2018A.XLS'!I336</f>
        <v>0</v>
      </c>
      <c r="D622" s="48"/>
    </row>
    <row r="623" spans="1:4" hidden="1">
      <c r="A623" s="7" t="s">
        <v>356</v>
      </c>
      <c r="B623" s="1137" t="s">
        <v>1222</v>
      </c>
      <c r="C623" s="48">
        <f>'MAL1K-2018A.XLS'!I337</f>
        <v>0</v>
      </c>
      <c r="D623" s="48"/>
    </row>
    <row r="624" spans="1:4" ht="13.5" hidden="1" thickBot="1">
      <c r="A624" s="7" t="s">
        <v>356</v>
      </c>
      <c r="B624" s="1139" t="s">
        <v>1223</v>
      </c>
      <c r="C624" s="48">
        <f>'MAL1K-2018A.XLS'!I338</f>
        <v>0</v>
      </c>
      <c r="D624" s="48"/>
    </row>
    <row r="625" spans="1:5" ht="13.5" hidden="1" thickBot="1">
      <c r="A625" s="7" t="s">
        <v>356</v>
      </c>
      <c r="B625" s="11" t="s">
        <v>1224</v>
      </c>
      <c r="C625" s="48">
        <f>'MAL1K-2018A.XLS'!I339</f>
        <v>0</v>
      </c>
      <c r="D625" s="48"/>
    </row>
    <row r="626" spans="1:5" ht="13.5" hidden="1" thickBot="1">
      <c r="A626" s="7" t="s">
        <v>356</v>
      </c>
      <c r="B626" s="11" t="s">
        <v>1225</v>
      </c>
      <c r="C626" s="48">
        <f>'MAL1K-2018A.XLS'!I340</f>
        <v>0</v>
      </c>
      <c r="D626" s="48"/>
    </row>
    <row r="627" spans="1:5" hidden="1">
      <c r="A627" s="7" t="s">
        <v>356</v>
      </c>
      <c r="B627" s="1152"/>
      <c r="C627" s="48"/>
      <c r="D627" s="48"/>
    </row>
    <row r="628" spans="1:5">
      <c r="B628" s="1152"/>
      <c r="C628" s="48"/>
      <c r="D628" s="48"/>
    </row>
    <row r="629" spans="1:5">
      <c r="B629" s="1152"/>
      <c r="C629" s="48"/>
      <c r="D629" s="48"/>
    </row>
    <row r="630" spans="1:5">
      <c r="B630" s="1152"/>
      <c r="C630" s="48"/>
      <c r="D630" s="48"/>
    </row>
    <row r="631" spans="1:5">
      <c r="B631" s="379"/>
      <c r="C631" s="48"/>
      <c r="D631" s="48"/>
    </row>
    <row r="632" spans="1:5">
      <c r="B632" s="67"/>
      <c r="C632" s="46"/>
      <c r="D632" s="46"/>
    </row>
    <row r="633" spans="1:5" ht="18.75">
      <c r="B633" s="83" t="s">
        <v>983</v>
      </c>
    </row>
    <row r="634" spans="1:5" ht="18.75">
      <c r="B634" s="83"/>
    </row>
    <row r="635" spans="1:5" ht="18.75">
      <c r="B635" s="83"/>
    </row>
    <row r="636" spans="1:5" hidden="1">
      <c r="A636" s="7" t="s">
        <v>356</v>
      </c>
      <c r="B636" s="72" t="s">
        <v>1329</v>
      </c>
      <c r="E636" s="45"/>
    </row>
    <row r="637" spans="1:5" hidden="1">
      <c r="A637" s="7" t="s">
        <v>356</v>
      </c>
      <c r="B637" s="72" t="s">
        <v>1323</v>
      </c>
      <c r="E637" s="45"/>
    </row>
    <row r="638" spans="1:5" hidden="1">
      <c r="A638" s="7" t="s">
        <v>356</v>
      </c>
      <c r="B638" s="1273" t="s">
        <v>1328</v>
      </c>
      <c r="C638" s="45">
        <f>'MAL1K-2018A.XLS'!G348</f>
        <v>0</v>
      </c>
      <c r="D638" s="48">
        <f>'MAL1K-2018A.XLS'!$G$348</f>
        <v>0</v>
      </c>
      <c r="E638" s="1273"/>
    </row>
    <row r="639" spans="1:5" hidden="1">
      <c r="A639" s="7" t="s">
        <v>356</v>
      </c>
      <c r="B639" s="1273" t="s">
        <v>1324</v>
      </c>
      <c r="C639" s="45">
        <f>'MAL1K-2018A.XLS'!G349</f>
        <v>0</v>
      </c>
      <c r="D639" s="48">
        <f>'MAL1K-2018A.XLS'!$G$349</f>
        <v>0</v>
      </c>
      <c r="E639" s="1273"/>
    </row>
    <row r="640" spans="1:5" hidden="1">
      <c r="A640" s="7" t="s">
        <v>356</v>
      </c>
      <c r="B640" s="1273" t="s">
        <v>1325</v>
      </c>
      <c r="C640" s="45">
        <f>'MAL1K-2018A.XLS'!G350</f>
        <v>0</v>
      </c>
      <c r="D640" s="48">
        <f>'MAL1K-2018A.XLS'!$G$350</f>
        <v>0</v>
      </c>
      <c r="E640" s="1273"/>
    </row>
    <row r="641" spans="1:5" hidden="1">
      <c r="A641" s="7" t="s">
        <v>356</v>
      </c>
      <c r="B641" s="1273" t="s">
        <v>1327</v>
      </c>
      <c r="C641" s="45">
        <f>'MAL1K-2018A.XLS'!G351</f>
        <v>0</v>
      </c>
      <c r="D641" s="48">
        <f>'MAL1K-2018A.XLS'!$G$351</f>
        <v>0</v>
      </c>
      <c r="E641" s="1273"/>
    </row>
    <row r="642" spans="1:5" hidden="1">
      <c r="A642" s="7" t="s">
        <v>356</v>
      </c>
      <c r="B642" s="72" t="s">
        <v>1333</v>
      </c>
    </row>
    <row r="643" spans="1:5" hidden="1">
      <c r="A643" s="7" t="s">
        <v>356</v>
      </c>
      <c r="B643" s="1273" t="s">
        <v>1328</v>
      </c>
      <c r="C643" s="48">
        <f>'MAL1K-2018A.XLS'!H348</f>
        <v>0</v>
      </c>
      <c r="D643" s="48">
        <f>'MAL1K-2018A.XLS'!$H$348</f>
        <v>0</v>
      </c>
    </row>
    <row r="644" spans="1:5" hidden="1">
      <c r="A644" s="7" t="s">
        <v>356</v>
      </c>
      <c r="B644" s="1273" t="s">
        <v>1324</v>
      </c>
      <c r="C644" s="48">
        <f>'MAL1K-2018A.XLS'!H349</f>
        <v>0</v>
      </c>
      <c r="D644" s="48">
        <f>'MAL1K-2018A.XLS'!$H$349</f>
        <v>0</v>
      </c>
    </row>
    <row r="645" spans="1:5" hidden="1">
      <c r="A645" s="7" t="s">
        <v>356</v>
      </c>
      <c r="B645" s="1273" t="s">
        <v>1325</v>
      </c>
      <c r="C645" s="48">
        <f>'MAL1K-2018A.XLS'!H350</f>
        <v>0</v>
      </c>
      <c r="D645" s="48">
        <f>'MAL1K-2018A.XLS'!$H$350</f>
        <v>0</v>
      </c>
    </row>
    <row r="646" spans="1:5" hidden="1">
      <c r="A646" s="7" t="s">
        <v>356</v>
      </c>
      <c r="B646" s="1273" t="s">
        <v>1335</v>
      </c>
      <c r="C646" s="48">
        <f>'MAL1K-2018A.XLS'!H351</f>
        <v>0</v>
      </c>
      <c r="D646" s="48">
        <f>'MAL1K-2018A.XLS'!$H$351</f>
        <v>0</v>
      </c>
    </row>
    <row r="647" spans="1:5" hidden="1">
      <c r="A647" s="7" t="s">
        <v>356</v>
      </c>
      <c r="B647" s="84"/>
      <c r="C647" s="48"/>
      <c r="D647" s="48"/>
      <c r="E647" s="48"/>
    </row>
    <row r="648" spans="1:5" hidden="1">
      <c r="A648" s="7" t="s">
        <v>356</v>
      </c>
      <c r="B648" s="72" t="s">
        <v>1331</v>
      </c>
      <c r="C648" s="48"/>
      <c r="D648" s="48"/>
      <c r="E648" s="48"/>
    </row>
    <row r="649" spans="1:5" hidden="1">
      <c r="A649" s="7" t="s">
        <v>356</v>
      </c>
      <c r="B649" s="72" t="s">
        <v>1323</v>
      </c>
      <c r="C649" s="48"/>
      <c r="D649" s="48"/>
      <c r="E649" s="48"/>
    </row>
    <row r="650" spans="1:5" hidden="1">
      <c r="A650" s="7" t="s">
        <v>356</v>
      </c>
      <c r="B650" s="1273" t="s">
        <v>1326</v>
      </c>
      <c r="C650" s="48">
        <f>'MAL1K-2018A.XLS'!G355</f>
        <v>0</v>
      </c>
      <c r="D650" s="48">
        <f>'MAL1K-2018A.XLS'!$G$355</f>
        <v>0</v>
      </c>
      <c r="E650" s="48"/>
    </row>
    <row r="651" spans="1:5" hidden="1">
      <c r="A651" s="7" t="s">
        <v>356</v>
      </c>
      <c r="B651" s="72" t="s">
        <v>1333</v>
      </c>
      <c r="C651" s="48"/>
      <c r="D651" s="48"/>
      <c r="E651" s="48"/>
    </row>
    <row r="652" spans="1:5" hidden="1">
      <c r="A652" s="7" t="s">
        <v>356</v>
      </c>
      <c r="B652" s="1273" t="s">
        <v>1326</v>
      </c>
      <c r="C652" s="48">
        <f>'MAL1K-2018A.XLS'!H355</f>
        <v>0</v>
      </c>
      <c r="D652" s="48">
        <f>'MAL1K-2018A.XLS'!$H$355</f>
        <v>0</v>
      </c>
      <c r="E652" s="48"/>
    </row>
    <row r="653" spans="1:5">
      <c r="B653" s="84"/>
      <c r="C653" s="48"/>
      <c r="D653" s="48"/>
      <c r="E653" s="48"/>
    </row>
    <row r="654" spans="1:5" ht="18.75">
      <c r="A654" s="401" t="s">
        <v>1337</v>
      </c>
      <c r="B654" s="83"/>
    </row>
    <row r="655" spans="1:5" ht="44.25" customHeight="1">
      <c r="A655" s="401" t="s">
        <v>1337</v>
      </c>
      <c r="B655" s="72" t="s">
        <v>189</v>
      </c>
    </row>
    <row r="656" spans="1:5">
      <c r="A656" s="401" t="s">
        <v>1337</v>
      </c>
      <c r="B656" s="88" t="s">
        <v>741</v>
      </c>
      <c r="C656" s="45" t="s">
        <v>10</v>
      </c>
      <c r="D656" s="45" t="s">
        <v>10</v>
      </c>
    </row>
    <row r="657" spans="1:4">
      <c r="A657" s="401" t="s">
        <v>1337</v>
      </c>
      <c r="B657" s="84" t="s">
        <v>554</v>
      </c>
      <c r="C657" s="45">
        <f>'MAL1K-2018A.XLS'!$C$416</f>
        <v>0</v>
      </c>
      <c r="D657" s="45">
        <f>'MAL1K-2018A.XLS'!$C$416</f>
        <v>0</v>
      </c>
    </row>
    <row r="658" spans="1:4">
      <c r="A658" s="401" t="s">
        <v>1337</v>
      </c>
      <c r="B658" s="84" t="s">
        <v>757</v>
      </c>
      <c r="C658" s="45">
        <f>'MAL1K-2018A.XLS'!$C$417</f>
        <v>0</v>
      </c>
      <c r="D658" s="45">
        <f>'MAL1K-2018A.XLS'!$C$417</f>
        <v>0</v>
      </c>
    </row>
    <row r="659" spans="1:4">
      <c r="A659" s="401" t="s">
        <v>1337</v>
      </c>
      <c r="B659" s="85" t="s">
        <v>878</v>
      </c>
      <c r="C659" s="77">
        <f>'MAL1K-2018A.XLS'!$C$418</f>
        <v>0</v>
      </c>
      <c r="D659" s="77">
        <f>'MAL1K-2018A.XLS'!$C$418</f>
        <v>0</v>
      </c>
    </row>
    <row r="660" spans="1:4">
      <c r="A660" s="401" t="s">
        <v>1337</v>
      </c>
      <c r="B660" s="84" t="s">
        <v>879</v>
      </c>
      <c r="C660" s="45" t="str">
        <f>'MAL1K-2018A.XLS'!$C$419</f>
        <v>xxxx</v>
      </c>
      <c r="D660" s="45" t="str">
        <f>'MAL1K-2018A.XLS'!$C$419</f>
        <v>xxxx</v>
      </c>
    </row>
    <row r="661" spans="1:4">
      <c r="A661" s="401" t="s">
        <v>1337</v>
      </c>
      <c r="B661" s="84" t="s">
        <v>880</v>
      </c>
      <c r="C661" s="45">
        <f>'MAL1K-2018A.XLS'!$C$420</f>
        <v>0</v>
      </c>
      <c r="D661" s="45">
        <f>'MAL1K-2018A.XLS'!$C$420</f>
        <v>0</v>
      </c>
    </row>
    <row r="662" spans="1:4">
      <c r="A662" s="401" t="s">
        <v>1337</v>
      </c>
      <c r="B662" s="84" t="s">
        <v>881</v>
      </c>
      <c r="C662" s="45">
        <f>'MAL1K-2018A.XLS'!$C$421</f>
        <v>0</v>
      </c>
      <c r="D662" s="45">
        <f>'MAL1K-2018A.XLS'!$C$421</f>
        <v>0</v>
      </c>
    </row>
    <row r="663" spans="1:4">
      <c r="A663" s="401" t="s">
        <v>1337</v>
      </c>
      <c r="B663" s="84" t="s">
        <v>2</v>
      </c>
      <c r="C663" s="45">
        <f>'MAL1K-2018A.XLS'!$C$422</f>
        <v>0</v>
      </c>
      <c r="D663" s="45">
        <f>'MAL1K-2018A.XLS'!$C$422</f>
        <v>0</v>
      </c>
    </row>
    <row r="664" spans="1:4">
      <c r="A664" s="401" t="s">
        <v>1337</v>
      </c>
      <c r="B664" s="84" t="s">
        <v>394</v>
      </c>
      <c r="C664" s="45">
        <f>'MAL1K-2018A.XLS'!$C$423</f>
        <v>0</v>
      </c>
      <c r="D664" s="45">
        <f>'MAL1K-2018A.XLS'!$C$423</f>
        <v>0</v>
      </c>
    </row>
    <row r="665" spans="1:4">
      <c r="A665" s="401" t="s">
        <v>1337</v>
      </c>
      <c r="B665" s="85" t="s">
        <v>153</v>
      </c>
      <c r="C665" s="77">
        <f>'MAL1K-2018A.XLS'!$C$424</f>
        <v>0</v>
      </c>
      <c r="D665" s="77">
        <f>'MAL1K-2018A.XLS'!$C$424</f>
        <v>0</v>
      </c>
    </row>
    <row r="666" spans="1:4">
      <c r="A666" s="401" t="s">
        <v>1337</v>
      </c>
      <c r="B666" s="84" t="s">
        <v>879</v>
      </c>
      <c r="C666" s="45" t="str">
        <f>'MAL1K-2018A.XLS'!$C$425</f>
        <v>xxxx</v>
      </c>
      <c r="D666" s="45" t="str">
        <f>'MAL1K-2018A.XLS'!$C$425</f>
        <v>xxxx</v>
      </c>
    </row>
    <row r="667" spans="1:4">
      <c r="A667" s="401" t="s">
        <v>1337</v>
      </c>
      <c r="B667" s="84" t="s">
        <v>224</v>
      </c>
      <c r="C667" s="45">
        <f>'MAL1K-2018A.XLS'!$C$426</f>
        <v>0</v>
      </c>
      <c r="D667" s="45">
        <f>'MAL1K-2018A.XLS'!$C$426</f>
        <v>0</v>
      </c>
    </row>
    <row r="668" spans="1:4">
      <c r="A668" s="401" t="s">
        <v>1337</v>
      </c>
      <c r="B668" s="84" t="s">
        <v>882</v>
      </c>
      <c r="C668" s="45">
        <f>'MAL1K-2018A.XLS'!$C$427</f>
        <v>0</v>
      </c>
      <c r="D668" s="45">
        <f>'MAL1K-2018A.XLS'!$C$427</f>
        <v>0</v>
      </c>
    </row>
    <row r="669" spans="1:4">
      <c r="A669" s="401" t="s">
        <v>1337</v>
      </c>
      <c r="B669" s="85" t="s">
        <v>785</v>
      </c>
      <c r="C669" s="77">
        <f>'MAL1K-2018A.XLS'!$C$428</f>
        <v>0</v>
      </c>
      <c r="D669" s="77">
        <f>'MAL1K-2018A.XLS'!$C$428</f>
        <v>0</v>
      </c>
    </row>
    <row r="670" spans="1:4">
      <c r="A670" s="401" t="s">
        <v>1337</v>
      </c>
      <c r="B670" s="88" t="s">
        <v>742</v>
      </c>
      <c r="C670" s="45" t="s">
        <v>10</v>
      </c>
      <c r="D670" s="45" t="s">
        <v>10</v>
      </c>
    </row>
    <row r="671" spans="1:4">
      <c r="A671" s="401" t="s">
        <v>1337</v>
      </c>
      <c r="B671" s="84" t="s">
        <v>554</v>
      </c>
      <c r="C671" s="45">
        <f>'MAL1K-2018A.XLS'!$D$416</f>
        <v>0</v>
      </c>
      <c r="D671" s="45">
        <f>'MAL1K-2018A.XLS'!$D$416</f>
        <v>0</v>
      </c>
    </row>
    <row r="672" spans="1:4">
      <c r="A672" s="401" t="s">
        <v>1337</v>
      </c>
      <c r="B672" s="84" t="s">
        <v>757</v>
      </c>
      <c r="C672" s="45">
        <f>'MAL1K-2018A.XLS'!$D$417</f>
        <v>0</v>
      </c>
      <c r="D672" s="45">
        <f>'MAL1K-2018A.XLS'!$D$417</f>
        <v>0</v>
      </c>
    </row>
    <row r="673" spans="1:4">
      <c r="A673" s="401" t="s">
        <v>1337</v>
      </c>
      <c r="B673" s="85" t="s">
        <v>878</v>
      </c>
      <c r="C673" s="77">
        <f>'MAL1K-2018A.XLS'!$D$418</f>
        <v>0</v>
      </c>
      <c r="D673" s="77">
        <f>'MAL1K-2018A.XLS'!$D$418</f>
        <v>0</v>
      </c>
    </row>
    <row r="674" spans="1:4">
      <c r="A674" s="401" t="s">
        <v>1337</v>
      </c>
      <c r="B674" s="84" t="s">
        <v>879</v>
      </c>
      <c r="C674" s="45" t="str">
        <f>'MAL1K-2018A.XLS'!$D$419</f>
        <v>xxxx</v>
      </c>
      <c r="D674" s="45" t="str">
        <f>'MAL1K-2018A.XLS'!$D$419</f>
        <v>xxxx</v>
      </c>
    </row>
    <row r="675" spans="1:4">
      <c r="A675" s="401" t="s">
        <v>1337</v>
      </c>
      <c r="B675" s="84" t="s">
        <v>880</v>
      </c>
      <c r="C675" s="45">
        <f>'MAL1K-2018A.XLS'!$D$420</f>
        <v>0</v>
      </c>
      <c r="D675" s="45">
        <f>'MAL1K-2018A.XLS'!$D$420</f>
        <v>0</v>
      </c>
    </row>
    <row r="676" spans="1:4">
      <c r="A676" s="401" t="s">
        <v>1337</v>
      </c>
      <c r="B676" s="84" t="s">
        <v>881</v>
      </c>
      <c r="C676" s="45">
        <f>'MAL1K-2018A.XLS'!$D$421</f>
        <v>0</v>
      </c>
      <c r="D676" s="45">
        <f>'MAL1K-2018A.XLS'!$D$421</f>
        <v>0</v>
      </c>
    </row>
    <row r="677" spans="1:4">
      <c r="A677" s="401" t="s">
        <v>1337</v>
      </c>
      <c r="B677" s="84" t="s">
        <v>2</v>
      </c>
      <c r="C677" s="45">
        <f>'MAL1K-2018A.XLS'!$D$422</f>
        <v>0</v>
      </c>
      <c r="D677" s="45">
        <f>'MAL1K-2018A.XLS'!$D$422</f>
        <v>0</v>
      </c>
    </row>
    <row r="678" spans="1:4">
      <c r="A678" s="401" t="s">
        <v>1337</v>
      </c>
      <c r="B678" s="84" t="s">
        <v>394</v>
      </c>
      <c r="C678" s="45">
        <f>'MAL1K-2018A.XLS'!$D$423</f>
        <v>0</v>
      </c>
      <c r="D678" s="45">
        <f>'MAL1K-2018A.XLS'!$D$423</f>
        <v>0</v>
      </c>
    </row>
    <row r="679" spans="1:4">
      <c r="A679" s="401" t="s">
        <v>1337</v>
      </c>
      <c r="B679" s="85" t="s">
        <v>153</v>
      </c>
      <c r="C679" s="77">
        <f>'MAL1K-2018A.XLS'!$D$424</f>
        <v>0</v>
      </c>
      <c r="D679" s="77">
        <f>'MAL1K-2018A.XLS'!$D$424</f>
        <v>0</v>
      </c>
    </row>
    <row r="680" spans="1:4">
      <c r="A680" s="401" t="s">
        <v>1337</v>
      </c>
      <c r="B680" s="84" t="s">
        <v>879</v>
      </c>
      <c r="C680" s="45" t="str">
        <f>'MAL1K-2018A.XLS'!$D$425</f>
        <v>xxxx</v>
      </c>
      <c r="D680" s="45" t="str">
        <f>'MAL1K-2018A.XLS'!$D$425</f>
        <v>xxxx</v>
      </c>
    </row>
    <row r="681" spans="1:4">
      <c r="A681" s="401" t="s">
        <v>1337</v>
      </c>
      <c r="B681" s="84" t="s">
        <v>224</v>
      </c>
      <c r="C681" s="45">
        <f>'MAL1K-2018A.XLS'!$D$426</f>
        <v>0</v>
      </c>
      <c r="D681" s="45">
        <f>'MAL1K-2018A.XLS'!$D$426</f>
        <v>0</v>
      </c>
    </row>
    <row r="682" spans="1:4">
      <c r="A682" s="401" t="s">
        <v>1337</v>
      </c>
      <c r="B682" s="84" t="s">
        <v>882</v>
      </c>
      <c r="C682" s="45">
        <f>'MAL1K-2018A.XLS'!$D$427</f>
        <v>0</v>
      </c>
      <c r="D682" s="45">
        <f>'MAL1K-2018A.XLS'!$D$427</f>
        <v>0</v>
      </c>
    </row>
    <row r="683" spans="1:4">
      <c r="A683" s="401" t="s">
        <v>1337</v>
      </c>
      <c r="B683" s="85" t="s">
        <v>785</v>
      </c>
      <c r="C683" s="77">
        <f>'MAL1K-2018A.XLS'!$D$428</f>
        <v>0</v>
      </c>
      <c r="D683" s="77">
        <f>'MAL1K-2018A.XLS'!$D$428</f>
        <v>0</v>
      </c>
    </row>
    <row r="684" spans="1:4">
      <c r="A684" s="401" t="s">
        <v>1337</v>
      </c>
      <c r="B684" s="88" t="s">
        <v>743</v>
      </c>
      <c r="C684" s="45" t="s">
        <v>10</v>
      </c>
      <c r="D684" s="45" t="s">
        <v>10</v>
      </c>
    </row>
    <row r="685" spans="1:4">
      <c r="A685" s="401" t="s">
        <v>1337</v>
      </c>
      <c r="B685" s="84" t="s">
        <v>554</v>
      </c>
      <c r="C685" s="45">
        <f>'MAL1K-2018A.XLS'!$E$416</f>
        <v>0</v>
      </c>
      <c r="D685" s="45">
        <f>'MAL1K-2018A.XLS'!$E$416</f>
        <v>0</v>
      </c>
    </row>
    <row r="686" spans="1:4">
      <c r="A686" s="401" t="s">
        <v>1337</v>
      </c>
      <c r="B686" s="84" t="s">
        <v>757</v>
      </c>
      <c r="C686" s="45">
        <f>'MAL1K-2018A.XLS'!$E$417</f>
        <v>0</v>
      </c>
      <c r="D686" s="45">
        <f>'MAL1K-2018A.XLS'!$E$417</f>
        <v>0</v>
      </c>
    </row>
    <row r="687" spans="1:4">
      <c r="A687" s="401" t="s">
        <v>1337</v>
      </c>
      <c r="B687" s="85" t="s">
        <v>878</v>
      </c>
      <c r="C687" s="77">
        <f>'MAL1K-2018A.XLS'!$E$418</f>
        <v>0</v>
      </c>
      <c r="D687" s="77">
        <f>'MAL1K-2018A.XLS'!$E$418</f>
        <v>0</v>
      </c>
    </row>
    <row r="688" spans="1:4">
      <c r="A688" s="401" t="s">
        <v>1337</v>
      </c>
      <c r="B688" s="84" t="s">
        <v>879</v>
      </c>
      <c r="C688" s="45" t="str">
        <f>'MAL1K-2018A.XLS'!$E$419</f>
        <v>xxxx</v>
      </c>
      <c r="D688" s="45" t="str">
        <f>'MAL1K-2018A.XLS'!$E$419</f>
        <v>xxxx</v>
      </c>
    </row>
    <row r="689" spans="1:4">
      <c r="A689" s="401" t="s">
        <v>1337</v>
      </c>
      <c r="B689" s="84" t="s">
        <v>880</v>
      </c>
      <c r="C689" s="45">
        <f>'MAL1K-2018A.XLS'!$E$420</f>
        <v>0</v>
      </c>
      <c r="D689" s="45">
        <f>'MAL1K-2018A.XLS'!$E$420</f>
        <v>0</v>
      </c>
    </row>
    <row r="690" spans="1:4">
      <c r="A690" s="401" t="s">
        <v>1337</v>
      </c>
      <c r="B690" s="84" t="s">
        <v>881</v>
      </c>
      <c r="C690" s="45">
        <f>'MAL1K-2018A.XLS'!$E$421</f>
        <v>0</v>
      </c>
      <c r="D690" s="45">
        <f>'MAL1K-2018A.XLS'!$E$421</f>
        <v>0</v>
      </c>
    </row>
    <row r="691" spans="1:4">
      <c r="A691" s="401" t="s">
        <v>1337</v>
      </c>
      <c r="B691" s="84" t="s">
        <v>2</v>
      </c>
      <c r="C691" s="45">
        <f>'MAL1K-2018A.XLS'!$E$422</f>
        <v>0</v>
      </c>
      <c r="D691" s="45">
        <f>'MAL1K-2018A.XLS'!$E$422</f>
        <v>0</v>
      </c>
    </row>
    <row r="692" spans="1:4">
      <c r="A692" s="401" t="s">
        <v>1337</v>
      </c>
      <c r="B692" s="84" t="s">
        <v>394</v>
      </c>
      <c r="C692" s="45">
        <f>'MAL1K-2018A.XLS'!$E$423</f>
        <v>0</v>
      </c>
      <c r="D692" s="45">
        <f>'MAL1K-2018A.XLS'!$E$423</f>
        <v>0</v>
      </c>
    </row>
    <row r="693" spans="1:4">
      <c r="A693" s="401" t="s">
        <v>1337</v>
      </c>
      <c r="B693" s="85" t="s">
        <v>153</v>
      </c>
      <c r="C693" s="77">
        <f>'MAL1K-2018A.XLS'!$E$424</f>
        <v>0</v>
      </c>
      <c r="D693" s="77">
        <f>'MAL1K-2018A.XLS'!$E$424</f>
        <v>0</v>
      </c>
    </row>
    <row r="694" spans="1:4">
      <c r="A694" s="401" t="s">
        <v>1337</v>
      </c>
      <c r="B694" s="84" t="s">
        <v>879</v>
      </c>
      <c r="C694" s="45" t="str">
        <f>'MAL1K-2018A.XLS'!$E$425</f>
        <v>xxxx</v>
      </c>
      <c r="D694" s="45" t="str">
        <f>'MAL1K-2018A.XLS'!$E$425</f>
        <v>xxxx</v>
      </c>
    </row>
    <row r="695" spans="1:4">
      <c r="A695" s="401" t="s">
        <v>1337</v>
      </c>
      <c r="B695" s="84" t="s">
        <v>224</v>
      </c>
      <c r="C695" s="45">
        <f>'MAL1K-2018A.XLS'!$E$426</f>
        <v>0</v>
      </c>
      <c r="D695" s="45">
        <f>'MAL1K-2018A.XLS'!$E$426</f>
        <v>0</v>
      </c>
    </row>
    <row r="696" spans="1:4">
      <c r="A696" s="401" t="s">
        <v>1337</v>
      </c>
      <c r="B696" s="84" t="s">
        <v>882</v>
      </c>
      <c r="C696" s="45">
        <f>'MAL1K-2018A.XLS'!$E$427</f>
        <v>0</v>
      </c>
      <c r="D696" s="45">
        <f>'MAL1K-2018A.XLS'!$E$427</f>
        <v>0</v>
      </c>
    </row>
    <row r="697" spans="1:4">
      <c r="A697" s="401" t="s">
        <v>1337</v>
      </c>
      <c r="B697" s="85" t="s">
        <v>785</v>
      </c>
      <c r="C697" s="77">
        <f>'MAL1K-2018A.XLS'!$E$428</f>
        <v>0</v>
      </c>
      <c r="D697" s="77">
        <f>'MAL1K-2018A.XLS'!$E$428</f>
        <v>0</v>
      </c>
    </row>
    <row r="698" spans="1:4">
      <c r="A698" s="401" t="s">
        <v>1337</v>
      </c>
      <c r="B698" s="88" t="s">
        <v>744</v>
      </c>
      <c r="C698" s="45" t="s">
        <v>10</v>
      </c>
      <c r="D698" s="45" t="s">
        <v>10</v>
      </c>
    </row>
    <row r="699" spans="1:4">
      <c r="A699" s="401" t="s">
        <v>1337</v>
      </c>
      <c r="B699" s="84" t="s">
        <v>554</v>
      </c>
      <c r="C699" s="45">
        <f>'MAL1K-2018A.XLS'!$F$416</f>
        <v>0</v>
      </c>
      <c r="D699" s="45">
        <f>'MAL1K-2018A.XLS'!$F$416</f>
        <v>0</v>
      </c>
    </row>
    <row r="700" spans="1:4">
      <c r="A700" s="401" t="s">
        <v>1337</v>
      </c>
      <c r="B700" s="84" t="s">
        <v>757</v>
      </c>
      <c r="C700" s="45">
        <f>'MAL1K-2018A.XLS'!$F$417</f>
        <v>0</v>
      </c>
      <c r="D700" s="45">
        <f>'MAL1K-2018A.XLS'!$F$417</f>
        <v>0</v>
      </c>
    </row>
    <row r="701" spans="1:4">
      <c r="A701" s="401" t="s">
        <v>1337</v>
      </c>
      <c r="B701" s="85" t="s">
        <v>878</v>
      </c>
      <c r="C701" s="77">
        <f>'MAL1K-2018A.XLS'!$F$418</f>
        <v>0</v>
      </c>
      <c r="D701" s="77">
        <f>'MAL1K-2018A.XLS'!$F$418</f>
        <v>0</v>
      </c>
    </row>
    <row r="702" spans="1:4">
      <c r="A702" s="401" t="s">
        <v>1337</v>
      </c>
      <c r="B702" s="84" t="s">
        <v>879</v>
      </c>
      <c r="C702" s="45" t="str">
        <f>'MAL1K-2018A.XLS'!$F$419</f>
        <v>xxxx</v>
      </c>
      <c r="D702" s="45" t="str">
        <f>'MAL1K-2018A.XLS'!$F$419</f>
        <v>xxxx</v>
      </c>
    </row>
    <row r="703" spans="1:4">
      <c r="A703" s="401" t="s">
        <v>1337</v>
      </c>
      <c r="B703" s="84" t="s">
        <v>880</v>
      </c>
      <c r="C703" s="45">
        <f>'MAL1K-2018A.XLS'!$F$420</f>
        <v>0</v>
      </c>
      <c r="D703" s="45">
        <f>'MAL1K-2018A.XLS'!$F$420</f>
        <v>0</v>
      </c>
    </row>
    <row r="704" spans="1:4">
      <c r="A704" s="401" t="s">
        <v>1337</v>
      </c>
      <c r="B704" s="84" t="s">
        <v>881</v>
      </c>
      <c r="C704" s="45">
        <f>'MAL1K-2018A.XLS'!$F$421</f>
        <v>0</v>
      </c>
      <c r="D704" s="45">
        <f>'MAL1K-2018A.XLS'!$F$421</f>
        <v>0</v>
      </c>
    </row>
    <row r="705" spans="1:4">
      <c r="A705" s="401" t="s">
        <v>1337</v>
      </c>
      <c r="B705" s="84" t="s">
        <v>2</v>
      </c>
      <c r="C705" s="45">
        <f>'MAL1K-2018A.XLS'!$F$422</f>
        <v>0</v>
      </c>
      <c r="D705" s="45">
        <f>'MAL1K-2018A.XLS'!$F$422</f>
        <v>0</v>
      </c>
    </row>
    <row r="706" spans="1:4">
      <c r="A706" s="401" t="s">
        <v>1337</v>
      </c>
      <c r="B706" s="84" t="s">
        <v>394</v>
      </c>
      <c r="C706" s="45">
        <f>'MAL1K-2018A.XLS'!$F$423</f>
        <v>0</v>
      </c>
      <c r="D706" s="45">
        <f>'MAL1K-2018A.XLS'!$F$423</f>
        <v>0</v>
      </c>
    </row>
    <row r="707" spans="1:4">
      <c r="A707" s="401" t="s">
        <v>1337</v>
      </c>
      <c r="B707" s="85" t="s">
        <v>153</v>
      </c>
      <c r="C707" s="77">
        <f>'MAL1K-2018A.XLS'!$F$424</f>
        <v>0</v>
      </c>
      <c r="D707" s="77">
        <f>'MAL1K-2018A.XLS'!$F$424</f>
        <v>0</v>
      </c>
    </row>
    <row r="708" spans="1:4">
      <c r="A708" s="401" t="s">
        <v>1337</v>
      </c>
      <c r="B708" s="84" t="s">
        <v>879</v>
      </c>
      <c r="C708" s="45" t="str">
        <f>'MAL1K-2018A.XLS'!$F$425</f>
        <v>xxxx</v>
      </c>
      <c r="D708" s="45" t="str">
        <f>'MAL1K-2018A.XLS'!$F$425</f>
        <v>xxxx</v>
      </c>
    </row>
    <row r="709" spans="1:4">
      <c r="A709" s="401" t="s">
        <v>1337</v>
      </c>
      <c r="B709" s="84" t="s">
        <v>224</v>
      </c>
      <c r="C709" s="45">
        <f>'MAL1K-2018A.XLS'!$F$426</f>
        <v>0</v>
      </c>
      <c r="D709" s="45">
        <f>'MAL1K-2018A.XLS'!$F$426</f>
        <v>0</v>
      </c>
    </row>
    <row r="710" spans="1:4">
      <c r="A710" s="401" t="s">
        <v>1337</v>
      </c>
      <c r="B710" s="84" t="s">
        <v>882</v>
      </c>
      <c r="C710" s="45">
        <f>'MAL1K-2018A.XLS'!$F$427</f>
        <v>0</v>
      </c>
      <c r="D710" s="45">
        <f>'MAL1K-2018A.XLS'!$F$427</f>
        <v>0</v>
      </c>
    </row>
    <row r="711" spans="1:4">
      <c r="A711" s="401" t="s">
        <v>1337</v>
      </c>
      <c r="B711" s="85" t="s">
        <v>785</v>
      </c>
      <c r="C711" s="77">
        <f>'MAL1K-2018A.XLS'!$F$428</f>
        <v>0</v>
      </c>
      <c r="D711" s="77">
        <f>'MAL1K-2018A.XLS'!$F$428</f>
        <v>0</v>
      </c>
    </row>
    <row r="712" spans="1:4">
      <c r="A712" s="401" t="s">
        <v>1337</v>
      </c>
      <c r="B712" s="88" t="s">
        <v>745</v>
      </c>
      <c r="C712" s="45" t="s">
        <v>10</v>
      </c>
      <c r="D712" s="45" t="s">
        <v>10</v>
      </c>
    </row>
    <row r="713" spans="1:4">
      <c r="A713" s="401" t="s">
        <v>1337</v>
      </c>
      <c r="B713" s="84" t="s">
        <v>554</v>
      </c>
      <c r="C713" s="45">
        <f>'MAL1K-2018A.XLS'!$G$416</f>
        <v>0</v>
      </c>
      <c r="D713" s="45">
        <f>'MAL1K-2018A.XLS'!$G$416</f>
        <v>0</v>
      </c>
    </row>
    <row r="714" spans="1:4">
      <c r="A714" s="401" t="s">
        <v>1337</v>
      </c>
      <c r="B714" s="84" t="s">
        <v>757</v>
      </c>
      <c r="C714" s="45">
        <f>'MAL1K-2018A.XLS'!$G$417</f>
        <v>0</v>
      </c>
      <c r="D714" s="45">
        <f>'MAL1K-2018A.XLS'!$G$417</f>
        <v>0</v>
      </c>
    </row>
    <row r="715" spans="1:4">
      <c r="A715" s="401" t="s">
        <v>1337</v>
      </c>
      <c r="B715" s="85" t="s">
        <v>878</v>
      </c>
      <c r="C715" s="77">
        <f>'MAL1K-2018A.XLS'!$G$418</f>
        <v>0</v>
      </c>
      <c r="D715" s="77">
        <f>'MAL1K-2018A.XLS'!$G$418</f>
        <v>0</v>
      </c>
    </row>
    <row r="716" spans="1:4">
      <c r="A716" s="401" t="s">
        <v>1337</v>
      </c>
      <c r="B716" s="84" t="s">
        <v>879</v>
      </c>
      <c r="C716" s="45" t="str">
        <f>'MAL1K-2018A.XLS'!$G$419</f>
        <v>xxxx</v>
      </c>
      <c r="D716" s="45" t="str">
        <f>'MAL1K-2018A.XLS'!$G$419</f>
        <v>xxxx</v>
      </c>
    </row>
    <row r="717" spans="1:4">
      <c r="A717" s="401" t="s">
        <v>1337</v>
      </c>
      <c r="B717" s="84" t="s">
        <v>880</v>
      </c>
      <c r="C717" s="45">
        <f>'MAL1K-2018A.XLS'!$G$420</f>
        <v>0</v>
      </c>
      <c r="D717" s="45">
        <f>'MAL1K-2018A.XLS'!$G$420</f>
        <v>0</v>
      </c>
    </row>
    <row r="718" spans="1:4">
      <c r="A718" s="401" t="s">
        <v>1337</v>
      </c>
      <c r="B718" s="84" t="s">
        <v>881</v>
      </c>
      <c r="C718" s="45">
        <f>'MAL1K-2018A.XLS'!$G$421</f>
        <v>0</v>
      </c>
      <c r="D718" s="45">
        <f>'MAL1K-2018A.XLS'!$G$421</f>
        <v>0</v>
      </c>
    </row>
    <row r="719" spans="1:4">
      <c r="A719" s="401" t="s">
        <v>1337</v>
      </c>
      <c r="B719" s="84" t="s">
        <v>2</v>
      </c>
      <c r="C719" s="45">
        <f>'MAL1K-2018A.XLS'!$G$422</f>
        <v>0</v>
      </c>
      <c r="D719" s="45">
        <f>'MAL1K-2018A.XLS'!$G$422</f>
        <v>0</v>
      </c>
    </row>
    <row r="720" spans="1:4">
      <c r="A720" s="401" t="s">
        <v>1337</v>
      </c>
      <c r="B720" s="84" t="s">
        <v>394</v>
      </c>
      <c r="C720" s="45">
        <f>'MAL1K-2018A.XLS'!$G$423</f>
        <v>0</v>
      </c>
      <c r="D720" s="45">
        <f>'MAL1K-2018A.XLS'!$G$423</f>
        <v>0</v>
      </c>
    </row>
    <row r="721" spans="1:4">
      <c r="A721" s="401" t="s">
        <v>1337</v>
      </c>
      <c r="B721" s="85" t="s">
        <v>153</v>
      </c>
      <c r="C721" s="77">
        <f>'MAL1K-2018A.XLS'!$G$424</f>
        <v>0</v>
      </c>
      <c r="D721" s="77">
        <f>'MAL1K-2018A.XLS'!$G$424</f>
        <v>0</v>
      </c>
    </row>
    <row r="722" spans="1:4">
      <c r="A722" s="401" t="s">
        <v>1337</v>
      </c>
      <c r="B722" s="84" t="s">
        <v>879</v>
      </c>
      <c r="C722" s="45" t="str">
        <f>'MAL1K-2018A.XLS'!$G$425</f>
        <v>xxxx</v>
      </c>
      <c r="D722" s="45" t="str">
        <f>'MAL1K-2018A.XLS'!$G$425</f>
        <v>xxxx</v>
      </c>
    </row>
    <row r="723" spans="1:4">
      <c r="A723" s="401" t="s">
        <v>1337</v>
      </c>
      <c r="B723" s="84" t="s">
        <v>224</v>
      </c>
      <c r="C723" s="45">
        <f>'MAL1K-2018A.XLS'!$G$426</f>
        <v>0</v>
      </c>
      <c r="D723" s="45">
        <f>'MAL1K-2018A.XLS'!$G$426</f>
        <v>0</v>
      </c>
    </row>
    <row r="724" spans="1:4">
      <c r="A724" s="401" t="s">
        <v>1337</v>
      </c>
      <c r="B724" s="84" t="s">
        <v>882</v>
      </c>
      <c r="C724" s="45">
        <f>'MAL1K-2018A.XLS'!$G$427</f>
        <v>0</v>
      </c>
      <c r="D724" s="45">
        <f>'MAL1K-2018A.XLS'!$G$427</f>
        <v>0</v>
      </c>
    </row>
    <row r="725" spans="1:4">
      <c r="A725" s="401" t="s">
        <v>1337</v>
      </c>
      <c r="B725" s="85" t="s">
        <v>785</v>
      </c>
      <c r="C725" s="77">
        <f>'MAL1K-2018A.XLS'!$G$428</f>
        <v>0</v>
      </c>
      <c r="D725" s="77">
        <f>'MAL1K-2018A.XLS'!$G$428</f>
        <v>0</v>
      </c>
    </row>
    <row r="726" spans="1:4">
      <c r="A726" s="401" t="s">
        <v>1337</v>
      </c>
      <c r="B726" s="88" t="s">
        <v>746</v>
      </c>
      <c r="C726" s="45" t="s">
        <v>10</v>
      </c>
      <c r="D726" s="45" t="s">
        <v>10</v>
      </c>
    </row>
    <row r="727" spans="1:4">
      <c r="A727" s="401" t="s">
        <v>1337</v>
      </c>
      <c r="B727" s="84" t="s">
        <v>554</v>
      </c>
      <c r="C727" s="45">
        <f>'MAL1K-2018A.XLS'!$H$416</f>
        <v>0</v>
      </c>
      <c r="D727" s="45">
        <f>'MAL1K-2018A.XLS'!$H$416</f>
        <v>0</v>
      </c>
    </row>
    <row r="728" spans="1:4">
      <c r="A728" s="401" t="s">
        <v>1337</v>
      </c>
      <c r="B728" s="84" t="s">
        <v>757</v>
      </c>
      <c r="C728" s="45">
        <f>'MAL1K-2018A.XLS'!$H$417</f>
        <v>0</v>
      </c>
      <c r="D728" s="45">
        <f>'MAL1K-2018A.XLS'!$H$417</f>
        <v>0</v>
      </c>
    </row>
    <row r="729" spans="1:4">
      <c r="A729" s="401" t="s">
        <v>1337</v>
      </c>
      <c r="B729" s="85" t="s">
        <v>878</v>
      </c>
      <c r="C729" s="77">
        <f>'MAL1K-2018A.XLS'!$H$418</f>
        <v>0</v>
      </c>
      <c r="D729" s="77">
        <f>'MAL1K-2018A.XLS'!$H$418</f>
        <v>0</v>
      </c>
    </row>
    <row r="730" spans="1:4">
      <c r="A730" s="401" t="s">
        <v>1337</v>
      </c>
      <c r="B730" s="84" t="s">
        <v>879</v>
      </c>
      <c r="C730" s="45" t="str">
        <f>'MAL1K-2018A.XLS'!$H$419</f>
        <v>xxxx</v>
      </c>
      <c r="D730" s="45" t="str">
        <f>'MAL1K-2018A.XLS'!$H$419</f>
        <v>xxxx</v>
      </c>
    </row>
    <row r="731" spans="1:4">
      <c r="A731" s="401" t="s">
        <v>1337</v>
      </c>
      <c r="B731" s="84" t="s">
        <v>880</v>
      </c>
      <c r="C731" s="45">
        <f>'MAL1K-2018A.XLS'!$H$420</f>
        <v>0</v>
      </c>
      <c r="D731" s="45">
        <f>'MAL1K-2018A.XLS'!$H$420</f>
        <v>0</v>
      </c>
    </row>
    <row r="732" spans="1:4">
      <c r="A732" s="401" t="s">
        <v>1337</v>
      </c>
      <c r="B732" s="84" t="s">
        <v>881</v>
      </c>
      <c r="C732" s="45">
        <f>'MAL1K-2018A.XLS'!$H$421</f>
        <v>0</v>
      </c>
      <c r="D732" s="45">
        <f>'MAL1K-2018A.XLS'!$H$421</f>
        <v>0</v>
      </c>
    </row>
    <row r="733" spans="1:4">
      <c r="A733" s="401" t="s">
        <v>1337</v>
      </c>
      <c r="B733" s="84" t="s">
        <v>2</v>
      </c>
      <c r="C733" s="45">
        <f>'MAL1K-2018A.XLS'!$H$422</f>
        <v>0</v>
      </c>
      <c r="D733" s="45">
        <f>'MAL1K-2018A.XLS'!$H$422</f>
        <v>0</v>
      </c>
    </row>
    <row r="734" spans="1:4">
      <c r="A734" s="401" t="s">
        <v>1337</v>
      </c>
      <c r="B734" s="84" t="s">
        <v>394</v>
      </c>
      <c r="C734" s="45">
        <f>'MAL1K-2018A.XLS'!$H$423</f>
        <v>0</v>
      </c>
      <c r="D734" s="45">
        <f>'MAL1K-2018A.XLS'!$H$423</f>
        <v>0</v>
      </c>
    </row>
    <row r="735" spans="1:4">
      <c r="A735" s="401" t="s">
        <v>1337</v>
      </c>
      <c r="B735" s="85" t="s">
        <v>153</v>
      </c>
      <c r="C735" s="77">
        <f>'MAL1K-2018A.XLS'!$H$424</f>
        <v>0</v>
      </c>
      <c r="D735" s="77">
        <f>'MAL1K-2018A.XLS'!$H$424</f>
        <v>0</v>
      </c>
    </row>
    <row r="736" spans="1:4">
      <c r="A736" s="401" t="s">
        <v>1337</v>
      </c>
      <c r="B736" s="84" t="s">
        <v>879</v>
      </c>
      <c r="C736" s="45" t="str">
        <f>'MAL1K-2018A.XLS'!$H$425</f>
        <v>xxxx</v>
      </c>
      <c r="D736" s="45" t="str">
        <f>'MAL1K-2018A.XLS'!$H$425</f>
        <v>xxxx</v>
      </c>
    </row>
    <row r="737" spans="1:4">
      <c r="A737" s="401" t="s">
        <v>1337</v>
      </c>
      <c r="B737" s="84" t="s">
        <v>224</v>
      </c>
      <c r="C737" s="45">
        <f>'MAL1K-2018A.XLS'!$H$426</f>
        <v>0</v>
      </c>
      <c r="D737" s="45">
        <f>'MAL1K-2018A.XLS'!$H$426</f>
        <v>0</v>
      </c>
    </row>
    <row r="738" spans="1:4">
      <c r="A738" s="401" t="s">
        <v>1337</v>
      </c>
      <c r="B738" s="84" t="s">
        <v>882</v>
      </c>
      <c r="C738" s="45">
        <f>'MAL1K-2018A.XLS'!$H$427</f>
        <v>0</v>
      </c>
      <c r="D738" s="45">
        <f>'MAL1K-2018A.XLS'!$H$427</f>
        <v>0</v>
      </c>
    </row>
    <row r="739" spans="1:4">
      <c r="A739" s="401" t="s">
        <v>1337</v>
      </c>
      <c r="B739" s="85" t="s">
        <v>785</v>
      </c>
      <c r="C739" s="77">
        <f>'MAL1K-2018A.XLS'!$H$428</f>
        <v>0</v>
      </c>
      <c r="D739" s="77">
        <f>'MAL1K-2018A.XLS'!$H$428</f>
        <v>0</v>
      </c>
    </row>
    <row r="740" spans="1:4">
      <c r="A740" s="401" t="s">
        <v>1337</v>
      </c>
      <c r="B740" s="88" t="s">
        <v>747</v>
      </c>
      <c r="C740" s="45" t="s">
        <v>10</v>
      </c>
      <c r="D740" s="45" t="s">
        <v>10</v>
      </c>
    </row>
    <row r="741" spans="1:4">
      <c r="A741" s="401" t="s">
        <v>1337</v>
      </c>
      <c r="B741" s="84" t="s">
        <v>554</v>
      </c>
      <c r="C741" s="45">
        <f>'MAL1K-2018A.XLS'!$I$416</f>
        <v>0</v>
      </c>
      <c r="D741" s="45">
        <f>'MAL1K-2018A.XLS'!$I$416</f>
        <v>0</v>
      </c>
    </row>
    <row r="742" spans="1:4">
      <c r="A742" s="401" t="s">
        <v>1337</v>
      </c>
      <c r="B742" s="84" t="s">
        <v>757</v>
      </c>
      <c r="C742" s="45">
        <f>'MAL1K-2018A.XLS'!$I$417</f>
        <v>0</v>
      </c>
      <c r="D742" s="45">
        <f>'MAL1K-2018A.XLS'!$I$417</f>
        <v>0</v>
      </c>
    </row>
    <row r="743" spans="1:4">
      <c r="A743" s="401" t="s">
        <v>1337</v>
      </c>
      <c r="B743" s="85" t="s">
        <v>878</v>
      </c>
      <c r="C743" s="77">
        <f>'MAL1K-2018A.XLS'!$I$418</f>
        <v>0</v>
      </c>
      <c r="D743" s="77">
        <f>'MAL1K-2018A.XLS'!$I$418</f>
        <v>0</v>
      </c>
    </row>
    <row r="744" spans="1:4">
      <c r="A744" s="401" t="s">
        <v>1337</v>
      </c>
      <c r="B744" s="84" t="s">
        <v>879</v>
      </c>
      <c r="C744" s="45" t="str">
        <f>'MAL1K-2018A.XLS'!$I$419</f>
        <v>xxxx</v>
      </c>
      <c r="D744" s="45" t="str">
        <f>'MAL1K-2018A.XLS'!$I$419</f>
        <v>xxxx</v>
      </c>
    </row>
    <row r="745" spans="1:4">
      <c r="A745" s="401" t="s">
        <v>1337</v>
      </c>
      <c r="B745" s="84" t="s">
        <v>880</v>
      </c>
      <c r="C745" s="45">
        <f>'MAL1K-2018A.XLS'!$I$420</f>
        <v>0</v>
      </c>
      <c r="D745" s="45">
        <f>'MAL1K-2018A.XLS'!$I$420</f>
        <v>0</v>
      </c>
    </row>
    <row r="746" spans="1:4">
      <c r="A746" s="401" t="s">
        <v>1337</v>
      </c>
      <c r="B746" s="84" t="s">
        <v>881</v>
      </c>
      <c r="C746" s="45">
        <f>'MAL1K-2018A.XLS'!$I$421</f>
        <v>0</v>
      </c>
      <c r="D746" s="45">
        <f>'MAL1K-2018A.XLS'!$I$421</f>
        <v>0</v>
      </c>
    </row>
    <row r="747" spans="1:4">
      <c r="A747" s="401" t="s">
        <v>1337</v>
      </c>
      <c r="B747" s="84" t="s">
        <v>2</v>
      </c>
      <c r="C747" s="45">
        <f>'MAL1K-2018A.XLS'!$I$422</f>
        <v>0</v>
      </c>
      <c r="D747" s="45">
        <f>'MAL1K-2018A.XLS'!$I$422</f>
        <v>0</v>
      </c>
    </row>
    <row r="748" spans="1:4">
      <c r="A748" s="401" t="s">
        <v>1337</v>
      </c>
      <c r="B748" s="84" t="s">
        <v>394</v>
      </c>
      <c r="C748" s="45">
        <f>'MAL1K-2018A.XLS'!$I$423</f>
        <v>0</v>
      </c>
      <c r="D748" s="45">
        <f>'MAL1K-2018A.XLS'!$I$423</f>
        <v>0</v>
      </c>
    </row>
    <row r="749" spans="1:4">
      <c r="A749" s="401" t="s">
        <v>1337</v>
      </c>
      <c r="B749" s="85" t="s">
        <v>153</v>
      </c>
      <c r="C749" s="77">
        <f>'MAL1K-2018A.XLS'!$I$424</f>
        <v>0</v>
      </c>
      <c r="D749" s="77">
        <f>'MAL1K-2018A.XLS'!$I$424</f>
        <v>0</v>
      </c>
    </row>
    <row r="750" spans="1:4">
      <c r="A750" s="401" t="s">
        <v>1337</v>
      </c>
      <c r="B750" s="84" t="s">
        <v>879</v>
      </c>
      <c r="C750" s="45" t="str">
        <f>'MAL1K-2018A.XLS'!$I$425</f>
        <v>xxxx</v>
      </c>
      <c r="D750" s="45" t="str">
        <f>'MAL1K-2018A.XLS'!$I$425</f>
        <v>xxxx</v>
      </c>
    </row>
    <row r="751" spans="1:4">
      <c r="A751" s="401" t="s">
        <v>1337</v>
      </c>
      <c r="B751" s="84" t="s">
        <v>224</v>
      </c>
      <c r="C751" s="45">
        <f>'MAL1K-2018A.XLS'!$I$426</f>
        <v>0</v>
      </c>
      <c r="D751" s="45">
        <f>'MAL1K-2018A.XLS'!$I$426</f>
        <v>0</v>
      </c>
    </row>
    <row r="752" spans="1:4">
      <c r="A752" s="401" t="s">
        <v>1337</v>
      </c>
      <c r="B752" s="84" t="s">
        <v>882</v>
      </c>
      <c r="C752" s="45">
        <f>'MAL1K-2018A.XLS'!$I$427</f>
        <v>0</v>
      </c>
      <c r="D752" s="45">
        <f>'MAL1K-2018A.XLS'!$I$427</f>
        <v>0</v>
      </c>
    </row>
    <row r="753" spans="1:4">
      <c r="A753" s="401" t="s">
        <v>1337</v>
      </c>
      <c r="B753" s="85" t="s">
        <v>785</v>
      </c>
      <c r="C753" s="77">
        <f>'MAL1K-2018A.XLS'!$I$428</f>
        <v>0</v>
      </c>
      <c r="D753" s="77">
        <f>'MAL1K-2018A.XLS'!$I$428</f>
        <v>0</v>
      </c>
    </row>
    <row r="754" spans="1:4">
      <c r="A754" s="401" t="s">
        <v>1337</v>
      </c>
      <c r="B754" s="397" t="s">
        <v>1264</v>
      </c>
      <c r="C754" s="45" t="s">
        <v>10</v>
      </c>
      <c r="D754" s="45" t="s">
        <v>10</v>
      </c>
    </row>
    <row r="755" spans="1:4">
      <c r="A755" s="401" t="s">
        <v>1337</v>
      </c>
      <c r="B755" s="84" t="s">
        <v>554</v>
      </c>
      <c r="C755" s="45">
        <f>'MAL1K-2018A.XLS'!J416</f>
        <v>0</v>
      </c>
      <c r="D755" s="45">
        <f>'MAL1K-2018A.XLS'!$J$416</f>
        <v>0</v>
      </c>
    </row>
    <row r="756" spans="1:4">
      <c r="A756" s="401" t="s">
        <v>1337</v>
      </c>
      <c r="B756" s="84" t="s">
        <v>757</v>
      </c>
      <c r="C756" s="45">
        <f>'MAL1K-2018A.XLS'!J417</f>
        <v>0</v>
      </c>
      <c r="D756" s="45">
        <f>'MAL1K-2018A.XLS'!J417</f>
        <v>0</v>
      </c>
    </row>
    <row r="757" spans="1:4">
      <c r="A757" s="401" t="s">
        <v>1337</v>
      </c>
      <c r="B757" s="85" t="s">
        <v>878</v>
      </c>
      <c r="C757" s="77">
        <f>'MAL1K-2018A.XLS'!J418</f>
        <v>0</v>
      </c>
      <c r="D757" s="77">
        <f>'MAL1K-2018A.XLS'!$J$418</f>
        <v>0</v>
      </c>
    </row>
    <row r="758" spans="1:4">
      <c r="A758" s="401" t="s">
        <v>1337</v>
      </c>
      <c r="B758" s="84" t="s">
        <v>879</v>
      </c>
      <c r="C758" s="45" t="str">
        <f>'MAL1K-2018A.XLS'!$J$419</f>
        <v>xxxx</v>
      </c>
      <c r="D758" s="45" t="str">
        <f>'MAL1K-2018A.XLS'!$J$419</f>
        <v>xxxx</v>
      </c>
    </row>
    <row r="759" spans="1:4">
      <c r="A759" s="401" t="s">
        <v>1337</v>
      </c>
      <c r="B759" s="84" t="s">
        <v>880</v>
      </c>
      <c r="C759" s="45">
        <f>'MAL1K-2018A.XLS'!J420</f>
        <v>0</v>
      </c>
      <c r="D759" s="45">
        <f>'MAL1K-2018A.XLS'!$J$420</f>
        <v>0</v>
      </c>
    </row>
    <row r="760" spans="1:4">
      <c r="A760" s="401" t="s">
        <v>1337</v>
      </c>
      <c r="B760" s="84" t="s">
        <v>881</v>
      </c>
      <c r="C760" s="45">
        <f>'MAL1K-2018A.XLS'!J421</f>
        <v>0</v>
      </c>
      <c r="D760" s="45">
        <f>'MAL1K-2018A.XLS'!$J$421</f>
        <v>0</v>
      </c>
    </row>
    <row r="761" spans="1:4">
      <c r="A761" s="401" t="s">
        <v>1337</v>
      </c>
      <c r="B761" s="84" t="s">
        <v>2</v>
      </c>
      <c r="C761" s="45">
        <f>'MAL1K-2018A.XLS'!J422</f>
        <v>0</v>
      </c>
      <c r="D761" s="45">
        <f>'MAL1K-2018A.XLS'!$J$422</f>
        <v>0</v>
      </c>
    </row>
    <row r="762" spans="1:4">
      <c r="A762" s="401" t="s">
        <v>1337</v>
      </c>
      <c r="B762" s="84" t="s">
        <v>394</v>
      </c>
      <c r="C762" s="45">
        <f>'MAL1K-2018A.XLS'!J423</f>
        <v>0</v>
      </c>
      <c r="D762" s="45">
        <f>'MAL1K-2018A.XLS'!$J$423</f>
        <v>0</v>
      </c>
    </row>
    <row r="763" spans="1:4">
      <c r="A763" s="401" t="s">
        <v>1337</v>
      </c>
      <c r="B763" s="85" t="s">
        <v>153</v>
      </c>
      <c r="C763" s="77">
        <f>'MAL1K-2018A.XLS'!$J$424</f>
        <v>0</v>
      </c>
      <c r="D763" s="77">
        <f>'MAL1K-2018A.XLS'!$J$424</f>
        <v>0</v>
      </c>
    </row>
    <row r="764" spans="1:4">
      <c r="A764" s="401" t="s">
        <v>1337</v>
      </c>
      <c r="B764" s="84" t="s">
        <v>879</v>
      </c>
      <c r="C764" s="45" t="str">
        <f>'MAL1K-2018A.XLS'!$J$425</f>
        <v>xxxx</v>
      </c>
      <c r="D764" s="45" t="str">
        <f>'MAL1K-2018A.XLS'!$J$425</f>
        <v>xxxx</v>
      </c>
    </row>
    <row r="765" spans="1:4">
      <c r="A765" s="401" t="s">
        <v>1337</v>
      </c>
      <c r="B765" s="84" t="s">
        <v>224</v>
      </c>
      <c r="C765" s="45">
        <f>'MAL1K-2018A.XLS'!J426</f>
        <v>0</v>
      </c>
      <c r="D765" s="45">
        <f>'MAL1K-2018A.XLS'!$J$426</f>
        <v>0</v>
      </c>
    </row>
    <row r="766" spans="1:4">
      <c r="A766" s="401" t="s">
        <v>1337</v>
      </c>
      <c r="B766" s="84" t="s">
        <v>882</v>
      </c>
      <c r="C766" s="45">
        <f>'MAL1K-2018A.XLS'!J427</f>
        <v>0</v>
      </c>
      <c r="D766" s="45">
        <f>'MAL1K-2018A.XLS'!$J$427</f>
        <v>0</v>
      </c>
    </row>
    <row r="767" spans="1:4">
      <c r="A767" s="401" t="s">
        <v>1337</v>
      </c>
      <c r="B767" s="85" t="s">
        <v>785</v>
      </c>
      <c r="C767" s="77">
        <f>'MAL1K-2018A.XLS'!$J$428</f>
        <v>0</v>
      </c>
      <c r="D767" s="77">
        <f>'MAL1K-2018A.XLS'!$J$428</f>
        <v>0</v>
      </c>
    </row>
    <row r="768" spans="1:4">
      <c r="A768" s="401" t="s">
        <v>1337</v>
      </c>
      <c r="B768" s="88" t="s">
        <v>1260</v>
      </c>
      <c r="C768" s="45" t="s">
        <v>10</v>
      </c>
      <c r="D768" s="45" t="s">
        <v>10</v>
      </c>
    </row>
    <row r="769" spans="1:4">
      <c r="A769" s="401" t="s">
        <v>1337</v>
      </c>
      <c r="B769" s="84" t="s">
        <v>554</v>
      </c>
      <c r="C769" s="45">
        <f>'MAL1K-2018A.XLS'!K416</f>
        <v>0</v>
      </c>
      <c r="D769" s="45">
        <f>'MAL1K-2018A.XLS'!$K$416</f>
        <v>0</v>
      </c>
    </row>
    <row r="770" spans="1:4">
      <c r="A770" s="401" t="s">
        <v>1337</v>
      </c>
      <c r="B770" s="84" t="s">
        <v>757</v>
      </c>
      <c r="C770" s="45">
        <f>'MAL1K-2018A.XLS'!K417</f>
        <v>0</v>
      </c>
      <c r="D770" s="45">
        <f>'MAL1K-2018A.XLS'!$K$417</f>
        <v>0</v>
      </c>
    </row>
    <row r="771" spans="1:4">
      <c r="A771" s="401" t="s">
        <v>1337</v>
      </c>
      <c r="B771" s="85" t="s">
        <v>878</v>
      </c>
      <c r="C771" s="77">
        <f>'MAL1K-2018A.XLS'!K418</f>
        <v>0</v>
      </c>
      <c r="D771" s="77">
        <f>'MAL1K-2018A.XLS'!$K$418</f>
        <v>0</v>
      </c>
    </row>
    <row r="772" spans="1:4">
      <c r="A772" s="401" t="s">
        <v>1337</v>
      </c>
      <c r="B772" s="84" t="s">
        <v>879</v>
      </c>
      <c r="C772" s="45" t="str">
        <f>'MAL1K-2018A.XLS'!$J$419</f>
        <v>xxxx</v>
      </c>
      <c r="D772" s="45" t="str">
        <f>'MAL1K-2018A.XLS'!$J$419</f>
        <v>xxxx</v>
      </c>
    </row>
    <row r="773" spans="1:4">
      <c r="A773" s="401" t="s">
        <v>1337</v>
      </c>
      <c r="B773" s="84" t="s">
        <v>880</v>
      </c>
      <c r="C773" s="45">
        <f>'MAL1K-2018A.XLS'!K420</f>
        <v>0</v>
      </c>
      <c r="D773" s="45">
        <f>'MAL1K-2018A.XLS'!$K$420</f>
        <v>0</v>
      </c>
    </row>
    <row r="774" spans="1:4">
      <c r="A774" s="401" t="s">
        <v>1337</v>
      </c>
      <c r="B774" s="84" t="s">
        <v>881</v>
      </c>
      <c r="C774" s="45">
        <f>'MAL1K-2018A.XLS'!K421</f>
        <v>0</v>
      </c>
      <c r="D774" s="45">
        <f>'MAL1K-2018A.XLS'!$K$421</f>
        <v>0</v>
      </c>
    </row>
    <row r="775" spans="1:4">
      <c r="A775" s="401" t="s">
        <v>1337</v>
      </c>
      <c r="B775" s="84" t="s">
        <v>2</v>
      </c>
      <c r="C775" s="45">
        <f>'MAL1K-2018A.XLS'!K422</f>
        <v>0</v>
      </c>
      <c r="D775" s="45">
        <f>'MAL1K-2018A.XLS'!$K$422</f>
        <v>0</v>
      </c>
    </row>
    <row r="776" spans="1:4">
      <c r="A776" s="401" t="s">
        <v>1337</v>
      </c>
      <c r="B776" s="84" t="s">
        <v>394</v>
      </c>
      <c r="C776" s="45">
        <f>'MAL1K-2018A.XLS'!K423</f>
        <v>0</v>
      </c>
      <c r="D776" s="45">
        <f>'MAL1K-2018A.XLS'!$K$423</f>
        <v>0</v>
      </c>
    </row>
    <row r="777" spans="1:4">
      <c r="A777" s="401" t="s">
        <v>1337</v>
      </c>
      <c r="B777" s="85" t="s">
        <v>153</v>
      </c>
      <c r="C777" s="77">
        <f>'MAL1K-2018A.XLS'!K424</f>
        <v>0</v>
      </c>
      <c r="D777" s="77">
        <f>'MAL1K-2018A.XLS'!$K$424</f>
        <v>0</v>
      </c>
    </row>
    <row r="778" spans="1:4">
      <c r="A778" s="401" t="s">
        <v>1337</v>
      </c>
      <c r="B778" s="84" t="s">
        <v>879</v>
      </c>
      <c r="C778" s="45" t="str">
        <f>'MAL1K-2018A.XLS'!$J$425</f>
        <v>xxxx</v>
      </c>
      <c r="D778" s="45" t="str">
        <f>'MAL1K-2018A.XLS'!$J$425</f>
        <v>xxxx</v>
      </c>
    </row>
    <row r="779" spans="1:4">
      <c r="A779" s="401" t="s">
        <v>1337</v>
      </c>
      <c r="B779" s="84" t="s">
        <v>224</v>
      </c>
      <c r="C779" s="45">
        <f>'MAL1K-2018A.XLS'!K426</f>
        <v>0</v>
      </c>
      <c r="D779" s="45">
        <f>'MAL1K-2018A.XLS'!$K$426</f>
        <v>0</v>
      </c>
    </row>
    <row r="780" spans="1:4">
      <c r="A780" s="401" t="s">
        <v>1337</v>
      </c>
      <c r="B780" s="84" t="s">
        <v>882</v>
      </c>
      <c r="C780" s="45">
        <f>'MAL1K-2018A.XLS'!K427</f>
        <v>0</v>
      </c>
      <c r="D780" s="45">
        <f>'MAL1K-2018A.XLS'!$K$427</f>
        <v>0</v>
      </c>
    </row>
    <row r="781" spans="1:4">
      <c r="A781" s="401" t="s">
        <v>1337</v>
      </c>
      <c r="B781" s="85" t="s">
        <v>785</v>
      </c>
      <c r="C781" s="77">
        <f>'MAL1K-2018A.XLS'!K428</f>
        <v>0</v>
      </c>
      <c r="D781" s="77">
        <f>'MAL1K-2018A.XLS'!$K$428</f>
        <v>0</v>
      </c>
    </row>
    <row r="782" spans="1:4">
      <c r="A782" s="401" t="s">
        <v>1337</v>
      </c>
      <c r="B782" s="88" t="s">
        <v>542</v>
      </c>
      <c r="C782" s="45" t="s">
        <v>10</v>
      </c>
      <c r="D782" s="45" t="s">
        <v>10</v>
      </c>
    </row>
    <row r="783" spans="1:4">
      <c r="A783" s="401" t="s">
        <v>1337</v>
      </c>
      <c r="B783" s="84" t="s">
        <v>554</v>
      </c>
      <c r="C783" s="45">
        <f>'MAL1K-2018A.XLS'!L416</f>
        <v>0</v>
      </c>
      <c r="D783" s="45">
        <f>'MAL1K-2018A.XLS'!$L$416</f>
        <v>0</v>
      </c>
    </row>
    <row r="784" spans="1:4">
      <c r="A784" s="401" t="s">
        <v>1337</v>
      </c>
      <c r="B784" s="84" t="s">
        <v>757</v>
      </c>
      <c r="C784" s="45">
        <f>'MAL1K-2018A.XLS'!L417</f>
        <v>0</v>
      </c>
      <c r="D784" s="45">
        <f>'MAL1K-2018A.XLS'!$L$417</f>
        <v>0</v>
      </c>
    </row>
    <row r="785" spans="1:6">
      <c r="A785" s="401" t="s">
        <v>1337</v>
      </c>
      <c r="B785" s="85" t="s">
        <v>878</v>
      </c>
      <c r="C785" s="77">
        <f>'MAL1K-2018A.XLS'!L418</f>
        <v>0</v>
      </c>
      <c r="D785" s="77">
        <f>'MAL1K-2018A.XLS'!L418</f>
        <v>0</v>
      </c>
    </row>
    <row r="786" spans="1:6">
      <c r="A786" s="401" t="s">
        <v>1337</v>
      </c>
      <c r="B786" s="84" t="s">
        <v>879</v>
      </c>
      <c r="C786" s="45" t="str">
        <f>'MAL1K-2018A.XLS'!$K$419</f>
        <v>xxxx</v>
      </c>
      <c r="D786" s="45" t="str">
        <f>'MAL1K-2018A.XLS'!$K$419</f>
        <v>xxxx</v>
      </c>
    </row>
    <row r="787" spans="1:6">
      <c r="A787" s="401" t="s">
        <v>1337</v>
      </c>
      <c r="B787" s="84" t="s">
        <v>880</v>
      </c>
      <c r="C787" s="45">
        <f>'MAL1K-2018A.XLS'!L420</f>
        <v>0</v>
      </c>
      <c r="D787" s="45">
        <f>'MAL1K-2018A.XLS'!$L$420</f>
        <v>0</v>
      </c>
    </row>
    <row r="788" spans="1:6">
      <c r="A788" s="401" t="s">
        <v>1337</v>
      </c>
      <c r="B788" s="84" t="s">
        <v>881</v>
      </c>
      <c r="C788" s="45">
        <f>'MAL1K-2018A.XLS'!L421</f>
        <v>0</v>
      </c>
      <c r="D788" s="45">
        <f>'MAL1K-2018A.XLS'!$L$421</f>
        <v>0</v>
      </c>
    </row>
    <row r="789" spans="1:6">
      <c r="A789" s="401" t="s">
        <v>1337</v>
      </c>
      <c r="B789" s="84" t="s">
        <v>2</v>
      </c>
      <c r="C789" s="45">
        <f>'MAL1K-2018A.XLS'!L422</f>
        <v>0</v>
      </c>
      <c r="D789" s="45">
        <f>'MAL1K-2018A.XLS'!$L$422</f>
        <v>0</v>
      </c>
    </row>
    <row r="790" spans="1:6">
      <c r="A790" s="401" t="s">
        <v>1337</v>
      </c>
      <c r="B790" s="84" t="s">
        <v>394</v>
      </c>
      <c r="C790" s="45">
        <f>'MAL1K-2018A.XLS'!L423</f>
        <v>0</v>
      </c>
      <c r="D790" s="45">
        <f>'MAL1K-2018A.XLS'!$L$423</f>
        <v>0</v>
      </c>
    </row>
    <row r="791" spans="1:6">
      <c r="A791" s="401" t="s">
        <v>1337</v>
      </c>
      <c r="B791" s="85" t="s">
        <v>153</v>
      </c>
      <c r="C791" s="77">
        <f>'MAL1K-2018A.XLS'!L424</f>
        <v>0</v>
      </c>
      <c r="D791" s="77">
        <f>'MAL1K-2018A.XLS'!L424</f>
        <v>0</v>
      </c>
    </row>
    <row r="792" spans="1:6">
      <c r="A792" s="401" t="s">
        <v>1337</v>
      </c>
      <c r="B792" s="84" t="s">
        <v>879</v>
      </c>
      <c r="C792" s="45" t="str">
        <f>'MAL1K-2018A.XLS'!$K$425</f>
        <v>xxxx</v>
      </c>
      <c r="D792" s="45" t="str">
        <f>'MAL1K-2018A.XLS'!$K$425</f>
        <v>xxxx</v>
      </c>
    </row>
    <row r="793" spans="1:6">
      <c r="A793" s="401" t="s">
        <v>1337</v>
      </c>
      <c r="B793" s="84" t="s">
        <v>224</v>
      </c>
      <c r="C793" s="45">
        <f>'MAL1K-2018A.XLS'!L426</f>
        <v>0</v>
      </c>
      <c r="D793" s="45">
        <f>'MAL1K-2018A.XLS'!$L$426</f>
        <v>0</v>
      </c>
    </row>
    <row r="794" spans="1:6">
      <c r="A794" s="401" t="s">
        <v>1337</v>
      </c>
      <c r="B794" s="84" t="s">
        <v>882</v>
      </c>
      <c r="C794" s="45">
        <f>'MAL1K-2018A.XLS'!L427</f>
        <v>0</v>
      </c>
      <c r="D794" s="45">
        <f>'MAL1K-2018A.XLS'!$L$427</f>
        <v>0</v>
      </c>
    </row>
    <row r="795" spans="1:6">
      <c r="A795" s="401" t="s">
        <v>1337</v>
      </c>
      <c r="B795" s="85" t="s">
        <v>785</v>
      </c>
      <c r="C795" s="77">
        <f>'MAL1K-2018A.XLS'!L428</f>
        <v>0</v>
      </c>
      <c r="D795" s="77">
        <f>'MAL1K-2018A.XLS'!$L$428</f>
        <v>0</v>
      </c>
    </row>
    <row r="796" spans="1:6">
      <c r="A796" s="401" t="s">
        <v>1337</v>
      </c>
      <c r="B796" s="86"/>
    </row>
    <row r="797" spans="1:6">
      <c r="A797" s="401" t="s">
        <v>1337</v>
      </c>
      <c r="B797" s="92" t="s">
        <v>116</v>
      </c>
      <c r="C797" s="59" t="str">
        <f>'MAL1K-2018A.XLS'!$H$434</f>
        <v/>
      </c>
      <c r="D797" s="59" t="str">
        <f>'MAL1K-2018A.XLS'!$H$434</f>
        <v/>
      </c>
    </row>
    <row r="798" spans="1:6">
      <c r="A798" s="401" t="s">
        <v>1337</v>
      </c>
      <c r="B798" s="86"/>
    </row>
    <row r="799" spans="1:6" ht="25.5">
      <c r="A799" s="401" t="s">
        <v>1337</v>
      </c>
      <c r="B799" s="86" t="str">
        <f>'MAL1K-2018A.XLS'!B436:J436</f>
        <v>Andel beboere i korttidsplasser i sykehjem som bydelen betaler for, i forhold til samlet antall beboere i sykehjem</v>
      </c>
      <c r="C799" s="138" t="e">
        <f>'MAL1K-2018A.XLS'!$K$436</f>
        <v>#DIV/0!</v>
      </c>
      <c r="D799" s="138" t="e">
        <f>D793/D785</f>
        <v>#DIV/0!</v>
      </c>
      <c r="E799" s="135" t="s">
        <v>301</v>
      </c>
      <c r="F799" s="7" t="s">
        <v>149</v>
      </c>
    </row>
    <row r="800" spans="1:6" ht="25.5">
      <c r="A800" s="401" t="s">
        <v>1337</v>
      </c>
      <c r="B800" s="86" t="str">
        <f>'MAL1K-2018A.XLS'!B439:J439</f>
        <v>Andel beboere i skjermede enheter som bydelen betaler for, i forhold til samlet antall beboere i sykehjem</v>
      </c>
      <c r="C800" s="138" t="e">
        <f>'MAL1K-2018A.XLS'!$K$439</f>
        <v>#DIV/0!</v>
      </c>
      <c r="D800" s="138" t="e">
        <f>D794/D785</f>
        <v>#DIV/0!</v>
      </c>
      <c r="E800" s="135" t="s">
        <v>301</v>
      </c>
      <c r="F800" s="7" t="s">
        <v>149</v>
      </c>
    </row>
    <row r="801" spans="1:4">
      <c r="A801" s="401" t="s">
        <v>1337</v>
      </c>
      <c r="B801" s="86"/>
    </row>
    <row r="802" spans="1:4" hidden="1">
      <c r="A802" s="7" t="s">
        <v>1277</v>
      </c>
      <c r="B802" s="72" t="s">
        <v>190</v>
      </c>
    </row>
    <row r="803" spans="1:4" hidden="1">
      <c r="A803" s="7" t="s">
        <v>1277</v>
      </c>
      <c r="B803" s="84" t="s">
        <v>821</v>
      </c>
    </row>
    <row r="804" spans="1:4" hidden="1">
      <c r="A804" s="7" t="s">
        <v>1277</v>
      </c>
      <c r="B804" s="86" t="s">
        <v>748</v>
      </c>
      <c r="C804" s="45" t="s">
        <v>541</v>
      </c>
      <c r="D804" s="45" t="s">
        <v>541</v>
      </c>
    </row>
    <row r="805" spans="1:4" hidden="1">
      <c r="A805" s="7" t="s">
        <v>1277</v>
      </c>
      <c r="B805" s="84" t="s">
        <v>681</v>
      </c>
      <c r="C805" s="45">
        <f>'MAL1K-2018A.XLS'!$I$452</f>
        <v>0</v>
      </c>
      <c r="D805" s="45">
        <f>'MAL1K-2018A.XLS'!$I$452</f>
        <v>0</v>
      </c>
    </row>
    <row r="806" spans="1:4" hidden="1">
      <c r="A806" s="7" t="s">
        <v>1277</v>
      </c>
      <c r="B806" s="84" t="s">
        <v>682</v>
      </c>
      <c r="C806" s="45">
        <f>'MAL1K-2018A.XLS'!$J$452</f>
        <v>0</v>
      </c>
      <c r="D806" s="45">
        <f>'MAL1K-2018A.XLS'!$J$452</f>
        <v>0</v>
      </c>
    </row>
    <row r="807" spans="1:4" hidden="1">
      <c r="A807" s="7" t="s">
        <v>1277</v>
      </c>
      <c r="B807" s="84" t="s">
        <v>532</v>
      </c>
      <c r="C807" s="45">
        <f>'MAL1K-2018A.XLS'!$K$452</f>
        <v>0</v>
      </c>
      <c r="D807" s="45">
        <f>'MAL1K-2018A.XLS'!$K$452</f>
        <v>0</v>
      </c>
    </row>
    <row r="808" spans="1:4" hidden="1">
      <c r="A808" s="7" t="s">
        <v>1277</v>
      </c>
      <c r="B808" s="86" t="s">
        <v>749</v>
      </c>
      <c r="C808" s="45" t="s">
        <v>541</v>
      </c>
      <c r="D808" s="45" t="s">
        <v>541</v>
      </c>
    </row>
    <row r="809" spans="1:4" hidden="1">
      <c r="A809" s="7" t="s">
        <v>1277</v>
      </c>
      <c r="B809" s="84" t="s">
        <v>681</v>
      </c>
      <c r="C809" s="45">
        <f>'MAL1K-2018A.XLS'!$I$461</f>
        <v>0</v>
      </c>
      <c r="D809" s="45">
        <f>'MAL1K-2018A.XLS'!$I$461</f>
        <v>0</v>
      </c>
    </row>
    <row r="810" spans="1:4" hidden="1">
      <c r="A810" s="7" t="s">
        <v>1277</v>
      </c>
      <c r="B810" s="84" t="s">
        <v>682</v>
      </c>
      <c r="C810" s="45">
        <f>'MAL1K-2018A.XLS'!$J$461</f>
        <v>0</v>
      </c>
      <c r="D810" s="45">
        <f>'MAL1K-2018A.XLS'!$J$461</f>
        <v>0</v>
      </c>
    </row>
    <row r="811" spans="1:4" hidden="1">
      <c r="A811" s="7" t="s">
        <v>1277</v>
      </c>
      <c r="B811" s="84" t="s">
        <v>683</v>
      </c>
      <c r="C811" s="45">
        <f>'MAL1K-2018A.XLS'!$K$461</f>
        <v>0</v>
      </c>
      <c r="D811" s="45">
        <f>'MAL1K-2018A.XLS'!$K$461</f>
        <v>0</v>
      </c>
    </row>
    <row r="812" spans="1:4" hidden="1">
      <c r="A812" s="7" t="s">
        <v>1277</v>
      </c>
      <c r="B812" s="86" t="s">
        <v>750</v>
      </c>
      <c r="C812" s="45" t="s">
        <v>541</v>
      </c>
      <c r="D812" s="45" t="s">
        <v>541</v>
      </c>
    </row>
    <row r="813" spans="1:4" hidden="1">
      <c r="A813" s="7" t="s">
        <v>1277</v>
      </c>
      <c r="B813" s="84" t="s">
        <v>681</v>
      </c>
      <c r="C813" s="45">
        <f>'MAL1K-2018A.XLS'!$I$462</f>
        <v>0</v>
      </c>
      <c r="D813" s="45">
        <f>'MAL1K-2018A.XLS'!$I$462</f>
        <v>0</v>
      </c>
    </row>
    <row r="814" spans="1:4" hidden="1">
      <c r="A814" s="7" t="s">
        <v>1277</v>
      </c>
      <c r="B814" s="84" t="s">
        <v>682</v>
      </c>
      <c r="C814" s="45">
        <f>'MAL1K-2018A.XLS'!$J$462</f>
        <v>0</v>
      </c>
      <c r="D814" s="45">
        <f>'MAL1K-2018A.XLS'!$J$462</f>
        <v>0</v>
      </c>
    </row>
    <row r="815" spans="1:4" hidden="1">
      <c r="A815" s="7" t="s">
        <v>1277</v>
      </c>
      <c r="B815" s="84" t="s">
        <v>684</v>
      </c>
      <c r="C815" s="45">
        <f>'MAL1K-2018A.XLS'!$K$462</f>
        <v>0</v>
      </c>
      <c r="D815" s="45">
        <f>'MAL1K-2018A.XLS'!$K$462</f>
        <v>0</v>
      </c>
    </row>
    <row r="816" spans="1:4" hidden="1">
      <c r="A816" s="7" t="s">
        <v>1277</v>
      </c>
      <c r="B816" s="67"/>
    </row>
    <row r="817" spans="1:4" hidden="1">
      <c r="A817" s="7" t="s">
        <v>1277</v>
      </c>
      <c r="B817" s="72" t="s">
        <v>58</v>
      </c>
      <c r="C817" s="45">
        <f>'MAL1K-2018A.XLS'!$K$486</f>
        <v>0</v>
      </c>
      <c r="D817" s="45">
        <f>'MAL1K-2018A.XLS'!$K$486</f>
        <v>0</v>
      </c>
    </row>
    <row r="818" spans="1:4" hidden="1">
      <c r="A818" s="7" t="s">
        <v>1277</v>
      </c>
      <c r="B818" s="84"/>
    </row>
    <row r="819" spans="1:4" hidden="1">
      <c r="A819" s="7" t="s">
        <v>1277</v>
      </c>
      <c r="B819" s="72" t="s">
        <v>39</v>
      </c>
    </row>
    <row r="820" spans="1:4" hidden="1">
      <c r="A820" s="7" t="s">
        <v>1277</v>
      </c>
      <c r="B820" s="89" t="s">
        <v>325</v>
      </c>
      <c r="C820" s="45" t="s">
        <v>604</v>
      </c>
    </row>
    <row r="821" spans="1:4" hidden="1">
      <c r="A821" s="7" t="s">
        <v>1277</v>
      </c>
      <c r="B821" s="82" t="s">
        <v>1484</v>
      </c>
      <c r="C821" s="45">
        <f>'MAL1K-2018A.XLS'!$D$506</f>
        <v>0</v>
      </c>
    </row>
    <row r="822" spans="1:4" hidden="1">
      <c r="A822" s="7" t="s">
        <v>1277</v>
      </c>
      <c r="B822" s="82" t="s">
        <v>1485</v>
      </c>
      <c r="C822" s="45">
        <f>'MAL1K-2018A.XLS'!$E$506</f>
        <v>0</v>
      </c>
    </row>
    <row r="823" spans="1:4" hidden="1">
      <c r="A823" s="7" t="s">
        <v>1277</v>
      </c>
      <c r="B823" s="94" t="s">
        <v>751</v>
      </c>
      <c r="C823" s="77">
        <f>'MAL1K-2018A.XLS'!F506</f>
        <v>0</v>
      </c>
      <c r="D823" s="77"/>
    </row>
    <row r="824" spans="1:4" hidden="1">
      <c r="A824" s="7" t="s">
        <v>1277</v>
      </c>
      <c r="B824" s="89" t="s">
        <v>415</v>
      </c>
      <c r="C824" s="45" t="s">
        <v>604</v>
      </c>
    </row>
    <row r="825" spans="1:4" hidden="1">
      <c r="A825" s="7" t="s">
        <v>1277</v>
      </c>
      <c r="B825" s="82" t="s">
        <v>1484</v>
      </c>
      <c r="C825" s="45">
        <f>'MAL1K-2018A.XLS'!$D$507</f>
        <v>0</v>
      </c>
    </row>
    <row r="826" spans="1:4" hidden="1">
      <c r="A826" s="7" t="s">
        <v>1277</v>
      </c>
      <c r="B826" s="82" t="s">
        <v>1485</v>
      </c>
      <c r="C826" s="45">
        <f>'MAL1K-2018A.XLS'!$E$507</f>
        <v>0</v>
      </c>
    </row>
    <row r="827" spans="1:4" hidden="1">
      <c r="A827" s="7" t="s">
        <v>1277</v>
      </c>
      <c r="B827" s="94" t="s">
        <v>448</v>
      </c>
      <c r="C827" s="77">
        <f>'MAL1K-2018A.XLS'!F507</f>
        <v>0</v>
      </c>
      <c r="D827" s="77"/>
    </row>
    <row r="828" spans="1:4" hidden="1">
      <c r="A828" s="7" t="s">
        <v>1277</v>
      </c>
      <c r="B828" s="89" t="s">
        <v>752</v>
      </c>
      <c r="C828" s="44" t="s">
        <v>604</v>
      </c>
      <c r="D828" s="44"/>
    </row>
    <row r="829" spans="1:4" hidden="1">
      <c r="A829" s="7" t="s">
        <v>1277</v>
      </c>
      <c r="B829" s="82" t="s">
        <v>1484</v>
      </c>
      <c r="C829" s="45">
        <f>'MAL1K-2018A.XLS'!$D$508</f>
        <v>0</v>
      </c>
    </row>
    <row r="830" spans="1:4" hidden="1">
      <c r="A830" s="7" t="s">
        <v>1277</v>
      </c>
      <c r="B830" s="82" t="s">
        <v>1485</v>
      </c>
      <c r="C830" s="45">
        <f>'MAL1K-2018A.XLS'!$E$508</f>
        <v>0</v>
      </c>
    </row>
    <row r="831" spans="1:4" hidden="1">
      <c r="A831" s="7" t="s">
        <v>1277</v>
      </c>
      <c r="B831" s="94" t="s">
        <v>320</v>
      </c>
      <c r="C831" s="77">
        <f>'MAL1K-2018A.XLS'!F508</f>
        <v>0</v>
      </c>
      <c r="D831" s="77"/>
    </row>
    <row r="832" spans="1:4" hidden="1">
      <c r="A832" s="7" t="s">
        <v>1277</v>
      </c>
      <c r="B832" s="89" t="s">
        <v>753</v>
      </c>
      <c r="C832" s="45" t="s">
        <v>604</v>
      </c>
    </row>
    <row r="833" spans="1:7" hidden="1">
      <c r="A833" s="7" t="s">
        <v>1277</v>
      </c>
      <c r="B833" s="82" t="s">
        <v>1484</v>
      </c>
      <c r="C833" s="45">
        <f>'MAL1K-2018A.XLS'!D509</f>
        <v>0</v>
      </c>
    </row>
    <row r="834" spans="1:7" hidden="1">
      <c r="A834" s="7" t="s">
        <v>1277</v>
      </c>
      <c r="B834" s="82" t="s">
        <v>1485</v>
      </c>
      <c r="C834" s="45">
        <f>'MAL1K-2018A.XLS'!E509</f>
        <v>0</v>
      </c>
    </row>
    <row r="835" spans="1:7" hidden="1">
      <c r="A835" s="7" t="s">
        <v>1277</v>
      </c>
      <c r="B835" s="94" t="s">
        <v>12</v>
      </c>
      <c r="C835" s="77">
        <f>'MAL1K-2018A.XLS'!F509</f>
        <v>0</v>
      </c>
      <c r="D835" s="77"/>
    </row>
    <row r="836" spans="1:7" hidden="1">
      <c r="A836" s="7" t="s">
        <v>1277</v>
      </c>
      <c r="B836" s="89" t="s">
        <v>1027</v>
      </c>
      <c r="C836" s="45" t="s">
        <v>604</v>
      </c>
    </row>
    <row r="837" spans="1:7" hidden="1">
      <c r="A837" s="7" t="s">
        <v>1277</v>
      </c>
      <c r="B837" s="82" t="s">
        <v>1484</v>
      </c>
      <c r="C837" s="45">
        <f>'MAL1K-2018A.XLS'!$D$510</f>
        <v>0</v>
      </c>
    </row>
    <row r="838" spans="1:7" hidden="1">
      <c r="A838" s="7" t="s">
        <v>1277</v>
      </c>
      <c r="B838" s="82" t="s">
        <v>1485</v>
      </c>
      <c r="C838" s="45">
        <f>'MAL1K-2018A.XLS'!$E$510</f>
        <v>0</v>
      </c>
    </row>
    <row r="839" spans="1:7" hidden="1">
      <c r="A839" s="7" t="s">
        <v>1277</v>
      </c>
      <c r="B839" s="94" t="s">
        <v>48</v>
      </c>
      <c r="C839" s="77">
        <f>'MAL1K-2018A.XLS'!F510</f>
        <v>0</v>
      </c>
      <c r="D839" s="77"/>
    </row>
    <row r="840" spans="1:7" hidden="1">
      <c r="A840" s="7" t="s">
        <v>1277</v>
      </c>
      <c r="B840" s="89"/>
    </row>
    <row r="841" spans="1:7" hidden="1">
      <c r="A841" s="7" t="s">
        <v>1277</v>
      </c>
      <c r="B841" s="91"/>
      <c r="C841" s="48"/>
      <c r="D841" s="48"/>
    </row>
    <row r="842" spans="1:7" s="70" customFormat="1" ht="25.5" hidden="1">
      <c r="A842" s="7" t="s">
        <v>1277</v>
      </c>
      <c r="B842" s="66" t="s">
        <v>191</v>
      </c>
      <c r="C842" s="69"/>
      <c r="D842" s="69"/>
      <c r="G842" s="297"/>
    </row>
    <row r="843" spans="1:7" hidden="1">
      <c r="A843" s="7" t="s">
        <v>1277</v>
      </c>
      <c r="B843" s="84" t="s">
        <v>965</v>
      </c>
      <c r="C843" s="60">
        <f>'MAL1K-2018A.XLS'!$J$516</f>
        <v>0</v>
      </c>
      <c r="D843" s="60">
        <f>'MAL1K-2018A.XLS'!$J$516</f>
        <v>0</v>
      </c>
    </row>
    <row r="844" spans="1:7" hidden="1">
      <c r="A844" s="7" t="s">
        <v>1277</v>
      </c>
      <c r="B844" s="108" t="s">
        <v>1008</v>
      </c>
      <c r="C844" s="60">
        <f>'MAL1K-2018A.XLS'!$J$517</f>
        <v>0</v>
      </c>
      <c r="D844" s="60">
        <f>'MAL1K-2018A.XLS'!$J$517</f>
        <v>0</v>
      </c>
    </row>
    <row r="845" spans="1:7" hidden="1">
      <c r="A845" s="7" t="s">
        <v>1277</v>
      </c>
      <c r="B845" s="108" t="s">
        <v>1009</v>
      </c>
      <c r="C845" s="60">
        <f>'MAL1K-2018A.XLS'!$J$518</f>
        <v>0</v>
      </c>
      <c r="D845" s="60">
        <f>'MAL1K-2018A.XLS'!$J$518</f>
        <v>0</v>
      </c>
    </row>
    <row r="846" spans="1:7" hidden="1">
      <c r="A846" s="7" t="s">
        <v>1277</v>
      </c>
      <c r="B846" s="108" t="s">
        <v>1010</v>
      </c>
      <c r="C846" s="60">
        <f>'MAL1K-2018A.XLS'!$J$519</f>
        <v>0</v>
      </c>
      <c r="D846" s="60">
        <f>'MAL1K-2018A.XLS'!$J$519</f>
        <v>0</v>
      </c>
    </row>
    <row r="847" spans="1:7" hidden="1">
      <c r="A847" s="7" t="s">
        <v>1277</v>
      </c>
      <c r="B847" s="108" t="s">
        <v>1011</v>
      </c>
      <c r="C847" s="60">
        <f>'MAL1K-2018A.XLS'!$J$520</f>
        <v>0</v>
      </c>
      <c r="D847" s="60">
        <f>'MAL1K-2018A.XLS'!$J$520</f>
        <v>0</v>
      </c>
    </row>
    <row r="848" spans="1:7">
      <c r="B848" s="89"/>
    </row>
    <row r="849" spans="1:4" ht="41.45" hidden="1" customHeight="1">
      <c r="A849" s="7" t="s">
        <v>356</v>
      </c>
      <c r="B849" s="73" t="s">
        <v>57</v>
      </c>
    </row>
    <row r="850" spans="1:4" hidden="1">
      <c r="A850" s="7" t="s">
        <v>356</v>
      </c>
      <c r="B850" s="86" t="s">
        <v>482</v>
      </c>
      <c r="C850" s="45" t="s">
        <v>604</v>
      </c>
      <c r="D850" s="45" t="s">
        <v>604</v>
      </c>
    </row>
    <row r="851" spans="1:4" hidden="1">
      <c r="A851" s="7" t="s">
        <v>356</v>
      </c>
      <c r="B851" s="87" t="s">
        <v>614</v>
      </c>
      <c r="C851" s="45">
        <f>'MAL1K-2018A.XLS'!$E$530</f>
        <v>0</v>
      </c>
      <c r="D851" s="45">
        <f>'MAL1K-2018A.XLS'!$E$530</f>
        <v>0</v>
      </c>
    </row>
    <row r="852" spans="1:4" hidden="1">
      <c r="A852" s="7" t="s">
        <v>356</v>
      </c>
      <c r="B852" s="87" t="s">
        <v>615</v>
      </c>
      <c r="C852" s="45">
        <f>'MAL1K-2018A.XLS'!$E$531</f>
        <v>0</v>
      </c>
      <c r="D852" s="45">
        <f>'MAL1K-2018A.XLS'!$E$531</f>
        <v>0</v>
      </c>
    </row>
    <row r="853" spans="1:4" hidden="1">
      <c r="A853" s="7" t="s">
        <v>356</v>
      </c>
      <c r="B853" s="85" t="s">
        <v>613</v>
      </c>
      <c r="C853" s="77">
        <f>'MAL1K-2018A.XLS'!$E$532</f>
        <v>0</v>
      </c>
      <c r="D853" s="77">
        <f>'MAL1K-2018A.XLS'!$E$532</f>
        <v>0</v>
      </c>
    </row>
    <row r="854" spans="1:4" hidden="1">
      <c r="A854" s="7" t="s">
        <v>356</v>
      </c>
      <c r="B854" s="86" t="s">
        <v>820</v>
      </c>
      <c r="C854" s="45" t="s">
        <v>604</v>
      </c>
      <c r="D854" s="45" t="s">
        <v>604</v>
      </c>
    </row>
    <row r="855" spans="1:4" hidden="1">
      <c r="A855" s="7" t="s">
        <v>356</v>
      </c>
      <c r="B855" s="87" t="s">
        <v>614</v>
      </c>
      <c r="C855" s="45">
        <f>'MAL1K-2018A.XLS'!$F$530</f>
        <v>0</v>
      </c>
      <c r="D855" s="45">
        <f>'MAL1K-2018A.XLS'!$F$530</f>
        <v>0</v>
      </c>
    </row>
    <row r="856" spans="1:4" hidden="1">
      <c r="A856" s="7" t="s">
        <v>356</v>
      </c>
      <c r="B856" s="87" t="s">
        <v>615</v>
      </c>
      <c r="C856" s="45">
        <f>'MAL1K-2018A.XLS'!$F$531</f>
        <v>0</v>
      </c>
      <c r="D856" s="45">
        <f>'MAL1K-2018A.XLS'!$F$531</f>
        <v>0</v>
      </c>
    </row>
    <row r="857" spans="1:4" hidden="1">
      <c r="A857" s="7" t="s">
        <v>356</v>
      </c>
      <c r="B857" s="85" t="s">
        <v>613</v>
      </c>
      <c r="C857" s="77">
        <f>'MAL1K-2018A.XLS'!$F$532</f>
        <v>0</v>
      </c>
      <c r="D857" s="77">
        <f>'MAL1K-2018A.XLS'!$F$532</f>
        <v>0</v>
      </c>
    </row>
    <row r="858" spans="1:4" hidden="1">
      <c r="A858" s="7" t="s">
        <v>356</v>
      </c>
      <c r="B858" s="89" t="s">
        <v>1028</v>
      </c>
      <c r="C858" s="45" t="s">
        <v>604</v>
      </c>
      <c r="D858" s="45" t="s">
        <v>604</v>
      </c>
    </row>
    <row r="859" spans="1:4" hidden="1">
      <c r="A859" s="7" t="s">
        <v>356</v>
      </c>
      <c r="B859" s="87" t="s">
        <v>614</v>
      </c>
      <c r="C859" s="45">
        <f>'MAL1K-2018A.XLS'!$G$530</f>
        <v>0</v>
      </c>
      <c r="D859" s="45">
        <f>'MAL1K-2018A.XLS'!$G$530</f>
        <v>0</v>
      </c>
    </row>
    <row r="860" spans="1:4" hidden="1">
      <c r="A860" s="7" t="s">
        <v>356</v>
      </c>
      <c r="B860" s="87" t="s">
        <v>615</v>
      </c>
      <c r="C860" s="45" t="str">
        <f>'MAL1K-2018A.XLS'!$G$531</f>
        <v>xxxxxxx</v>
      </c>
      <c r="D860" s="45" t="str">
        <f>'MAL1K-2018A.XLS'!$G$531</f>
        <v>xxxxxxx</v>
      </c>
    </row>
    <row r="861" spans="1:4" hidden="1">
      <c r="A861" s="7" t="s">
        <v>356</v>
      </c>
      <c r="B861" s="85" t="s">
        <v>613</v>
      </c>
      <c r="C861" s="77" t="str">
        <f>'MAL1K-2018A.XLS'!$I$532</f>
        <v xml:space="preserve"> </v>
      </c>
      <c r="D861" s="77" t="str">
        <f>'MAL1K-2018A.XLS'!$I$532</f>
        <v xml:space="preserve"> </v>
      </c>
    </row>
    <row r="862" spans="1:4" hidden="1">
      <c r="A862" s="7" t="s">
        <v>356</v>
      </c>
      <c r="B862" s="67"/>
      <c r="C862" s="44"/>
      <c r="D862" s="44"/>
    </row>
    <row r="863" spans="1:4" hidden="1">
      <c r="A863" s="7" t="s">
        <v>356</v>
      </c>
      <c r="B863" s="73" t="s">
        <v>936</v>
      </c>
      <c r="C863" s="44"/>
      <c r="D863" s="44"/>
    </row>
    <row r="864" spans="1:4" hidden="1">
      <c r="A864" s="7" t="s">
        <v>356</v>
      </c>
      <c r="B864" s="86" t="s">
        <v>948</v>
      </c>
    </row>
    <row r="865" spans="1:4" hidden="1">
      <c r="A865" s="7" t="s">
        <v>356</v>
      </c>
      <c r="B865" s="84" t="s">
        <v>31</v>
      </c>
      <c r="C865" s="45">
        <f>'MAL1K-2018A.XLS'!$E$546</f>
        <v>0</v>
      </c>
      <c r="D865" s="45">
        <f>'MAL1K-2018A.XLS'!$E$546</f>
        <v>0</v>
      </c>
    </row>
    <row r="866" spans="1:4" hidden="1">
      <c r="A866" s="7" t="s">
        <v>356</v>
      </c>
      <c r="B866" s="84" t="s">
        <v>29</v>
      </c>
      <c r="C866" s="45">
        <f>'MAL1K-2018A.XLS'!$E$547</f>
        <v>0</v>
      </c>
      <c r="D866" s="45">
        <f>'MAL1K-2018A.XLS'!$E$547</f>
        <v>0</v>
      </c>
    </row>
    <row r="867" spans="1:4" hidden="1">
      <c r="A867" s="7" t="s">
        <v>356</v>
      </c>
      <c r="B867" s="7" t="s">
        <v>919</v>
      </c>
      <c r="C867" s="45">
        <f>'MAL1K-2018A.XLS'!$E$548</f>
        <v>0</v>
      </c>
      <c r="D867" s="45">
        <f>'MAL1K-2018A.XLS'!$E$548</f>
        <v>0</v>
      </c>
    </row>
    <row r="868" spans="1:4" hidden="1">
      <c r="A868" s="7" t="s">
        <v>356</v>
      </c>
      <c r="B868" s="84" t="s">
        <v>904</v>
      </c>
      <c r="C868" s="45">
        <f>'MAL1K-2018A.XLS'!$E$549</f>
        <v>0</v>
      </c>
      <c r="D868" s="45">
        <f>'MAL1K-2018A.XLS'!$E$549</f>
        <v>0</v>
      </c>
    </row>
    <row r="869" spans="1:4" hidden="1">
      <c r="A869" s="7" t="s">
        <v>356</v>
      </c>
      <c r="B869" s="84" t="str">
        <f>'MAL1K-2018A.XLS'!B550</f>
        <v>Ant. saker som ikke er beh. av andre årsaker (dødfall mm)</v>
      </c>
      <c r="C869" s="45">
        <f>'MAL1K-2018A.XLS'!E550</f>
        <v>0</v>
      </c>
      <c r="D869" s="45">
        <f>'MAL1K-2018A.XLS'!$E$550</f>
        <v>0</v>
      </c>
    </row>
    <row r="870" spans="1:4" hidden="1">
      <c r="A870" s="7" t="s">
        <v>356</v>
      </c>
      <c r="B870" s="84" t="s">
        <v>920</v>
      </c>
      <c r="C870" s="45">
        <f>'MAL1K-2018A.XLS'!$E$551</f>
        <v>0</v>
      </c>
      <c r="D870" s="45">
        <f>'MAL1K-2018A.XLS'!$E$551</f>
        <v>0</v>
      </c>
    </row>
    <row r="871" spans="1:4" hidden="1">
      <c r="A871" s="7" t="s">
        <v>356</v>
      </c>
      <c r="B871" s="161" t="s">
        <v>30</v>
      </c>
      <c r="C871" s="320">
        <f>'MAL1K-2018A.XLS'!$E$552</f>
        <v>0</v>
      </c>
      <c r="D871" s="320">
        <f>'MAL1K-2018A.XLS'!$E$552</f>
        <v>0</v>
      </c>
    </row>
    <row r="872" spans="1:4" hidden="1">
      <c r="A872" s="7" t="s">
        <v>356</v>
      </c>
      <c r="B872" s="85" t="s">
        <v>921</v>
      </c>
      <c r="C872" s="162" t="e">
        <f>'MAL1K-2018A.XLS'!$E$553</f>
        <v>#DIV/0!</v>
      </c>
      <c r="D872" s="162" t="e">
        <f>'MAL1K-2018A.XLS'!$E$553</f>
        <v>#DIV/0!</v>
      </c>
    </row>
    <row r="873" spans="1:4" hidden="1">
      <c r="A873" s="7" t="s">
        <v>356</v>
      </c>
      <c r="B873" s="86" t="s">
        <v>918</v>
      </c>
    </row>
    <row r="874" spans="1:4" hidden="1">
      <c r="A874" s="7" t="s">
        <v>356</v>
      </c>
      <c r="B874" s="84" t="s">
        <v>31</v>
      </c>
      <c r="C874" s="45">
        <f>'MAL1K-2018A.XLS'!$F$546</f>
        <v>0</v>
      </c>
      <c r="D874" s="45">
        <f>'MAL1K-2018A.XLS'!$F$546</f>
        <v>0</v>
      </c>
    </row>
    <row r="875" spans="1:4" hidden="1">
      <c r="A875" s="7" t="s">
        <v>356</v>
      </c>
      <c r="B875" s="84" t="s">
        <v>29</v>
      </c>
      <c r="C875" s="45">
        <f>'MAL1K-2018A.XLS'!$F$547</f>
        <v>0</v>
      </c>
      <c r="D875" s="45">
        <f>'MAL1K-2018A.XLS'!$F$547</f>
        <v>0</v>
      </c>
    </row>
    <row r="876" spans="1:4" hidden="1">
      <c r="A876" s="7" t="s">
        <v>356</v>
      </c>
      <c r="B876" s="7" t="s">
        <v>919</v>
      </c>
      <c r="C876" s="45">
        <f>'MAL1K-2018A.XLS'!$F$548</f>
        <v>0</v>
      </c>
      <c r="D876" s="45">
        <f>'MAL1K-2018A.XLS'!$F$548</f>
        <v>0</v>
      </c>
    </row>
    <row r="877" spans="1:4" hidden="1">
      <c r="A877" s="7" t="s">
        <v>356</v>
      </c>
      <c r="B877" s="84" t="s">
        <v>904</v>
      </c>
      <c r="C877" s="45">
        <f>'MAL1K-2018A.XLS'!$F$549</f>
        <v>0</v>
      </c>
      <c r="D877" s="45">
        <f>'MAL1K-2018A.XLS'!$F$549</f>
        <v>0</v>
      </c>
    </row>
    <row r="878" spans="1:4" hidden="1">
      <c r="A878" s="7" t="s">
        <v>356</v>
      </c>
      <c r="B878" s="84" t="str">
        <f>'MAL1K-2018A.XLS'!B550</f>
        <v>Ant. saker som ikke er beh. av andre årsaker (dødfall mm)</v>
      </c>
      <c r="C878" s="45">
        <f>'MAL1K-2018A.XLS'!F550</f>
        <v>0</v>
      </c>
      <c r="D878" s="45">
        <f>'MAL1K-2018A.XLS'!$F$550</f>
        <v>0</v>
      </c>
    </row>
    <row r="879" spans="1:4" hidden="1">
      <c r="A879" s="7" t="s">
        <v>356</v>
      </c>
      <c r="B879" s="84" t="s">
        <v>920</v>
      </c>
      <c r="C879" s="45">
        <f>'MAL1K-2018A.XLS'!$F$551</f>
        <v>0</v>
      </c>
      <c r="D879" s="45">
        <f>'MAL1K-2018A.XLS'!$F$551</f>
        <v>0</v>
      </c>
    </row>
    <row r="880" spans="1:4" hidden="1">
      <c r="A880" s="7" t="s">
        <v>356</v>
      </c>
      <c r="B880" s="161" t="s">
        <v>30</v>
      </c>
      <c r="C880" s="320">
        <f>'MAL1K-2018A.XLS'!$F$552</f>
        <v>0</v>
      </c>
      <c r="D880" s="320">
        <f>'MAL1K-2018A.XLS'!$F$552</f>
        <v>0</v>
      </c>
    </row>
    <row r="881" spans="1:9" hidden="1">
      <c r="A881" s="7" t="s">
        <v>356</v>
      </c>
      <c r="B881" s="85" t="s">
        <v>921</v>
      </c>
      <c r="C881" s="162" t="e">
        <f>'MAL1K-2018A.XLS'!$F$553</f>
        <v>#DIV/0!</v>
      </c>
      <c r="D881" s="162" t="e">
        <f>'MAL1K-2018A.XLS'!$F$553</f>
        <v>#DIV/0!</v>
      </c>
    </row>
    <row r="882" spans="1:9" hidden="1">
      <c r="A882" s="7" t="s">
        <v>356</v>
      </c>
      <c r="B882" s="84"/>
    </row>
    <row r="883" spans="1:9" hidden="1">
      <c r="A883" s="7" t="s">
        <v>356</v>
      </c>
      <c r="B883" s="1198" t="s">
        <v>1246</v>
      </c>
      <c r="C883" s="1198"/>
      <c r="D883" s="1198"/>
    </row>
    <row r="884" spans="1:9" hidden="1">
      <c r="A884" s="7" t="s">
        <v>356</v>
      </c>
      <c r="B884" s="1198" t="s">
        <v>1239</v>
      </c>
      <c r="C884" s="7"/>
      <c r="D884" s="1198"/>
    </row>
    <row r="885" spans="1:9" hidden="1">
      <c r="A885" s="7" t="s">
        <v>356</v>
      </c>
      <c r="B885" s="86" t="s">
        <v>1247</v>
      </c>
      <c r="C885" s="1198"/>
      <c r="D885" s="1198"/>
    </row>
    <row r="886" spans="1:9" hidden="1">
      <c r="A886" s="7" t="s">
        <v>356</v>
      </c>
      <c r="B886" s="84" t="s">
        <v>1242</v>
      </c>
      <c r="C886" s="45">
        <f>'MAL1K-2018A.XLS'!E559</f>
        <v>0</v>
      </c>
      <c r="D886" s="45">
        <f>'MAL1K-2018A.XLS'!$E$559</f>
        <v>0</v>
      </c>
    </row>
    <row r="887" spans="1:9" hidden="1">
      <c r="A887" s="7" t="s">
        <v>356</v>
      </c>
      <c r="B887" s="84" t="s">
        <v>1243</v>
      </c>
      <c r="C887" s="45">
        <f>'MAL1K-2018A.XLS'!E560</f>
        <v>0</v>
      </c>
      <c r="D887" s="45">
        <f>'MAL1K-2018A.XLS'!$E$560</f>
        <v>0</v>
      </c>
    </row>
    <row r="888" spans="1:9" hidden="1">
      <c r="A888" s="7" t="s">
        <v>356</v>
      </c>
      <c r="B888" s="7" t="s">
        <v>1244</v>
      </c>
      <c r="C888" s="45">
        <f>'MAL1K-2018A.XLS'!E561</f>
        <v>0</v>
      </c>
      <c r="D888" s="45">
        <f>'MAL1K-2018A.XLS'!$E$561</f>
        <v>0</v>
      </c>
    </row>
    <row r="889" spans="1:9" hidden="1">
      <c r="A889" s="7" t="s">
        <v>356</v>
      </c>
      <c r="B889" s="84" t="s">
        <v>904</v>
      </c>
      <c r="C889" s="45">
        <f>'MAL1K-2018A.XLS'!E562</f>
        <v>0</v>
      </c>
      <c r="D889" s="45">
        <f>'MAL1K-2018A.XLS'!$E$562</f>
        <v>0</v>
      </c>
    </row>
    <row r="890" spans="1:9" hidden="1">
      <c r="A890" s="7" t="s">
        <v>356</v>
      </c>
      <c r="B890" s="84" t="s">
        <v>1238</v>
      </c>
      <c r="C890" s="45">
        <f>'MAL1K-2018A.XLS'!E563</f>
        <v>0</v>
      </c>
      <c r="D890" s="45">
        <f>'MAL1K-2018A.XLS'!$E$563</f>
        <v>0</v>
      </c>
      <c r="I890" s="401" t="s">
        <v>152</v>
      </c>
    </row>
    <row r="891" spans="1:9" hidden="1">
      <c r="A891" s="7" t="s">
        <v>356</v>
      </c>
      <c r="B891" s="85" t="s">
        <v>30</v>
      </c>
      <c r="C891" s="320">
        <f>'MAL1K-2018A.XLS'!E564</f>
        <v>0</v>
      </c>
      <c r="D891" s="320">
        <f>'MAL1K-2018A.XLS'!$E$564</f>
        <v>0</v>
      </c>
    </row>
    <row r="892" spans="1:9" hidden="1">
      <c r="A892" s="7" t="s">
        <v>356</v>
      </c>
      <c r="B892" s="86" t="s">
        <v>948</v>
      </c>
      <c r="C892" s="1198"/>
      <c r="D892" s="1198"/>
    </row>
    <row r="893" spans="1:9" hidden="1">
      <c r="A893" s="7" t="s">
        <v>356</v>
      </c>
      <c r="B893" s="84" t="s">
        <v>1242</v>
      </c>
      <c r="C893" s="45" t="s">
        <v>604</v>
      </c>
      <c r="D893" s="45" t="s">
        <v>604</v>
      </c>
    </row>
    <row r="894" spans="1:9" hidden="1">
      <c r="A894" s="7" t="s">
        <v>356</v>
      </c>
      <c r="B894" s="84" t="s">
        <v>1243</v>
      </c>
      <c r="C894" s="45" t="s">
        <v>604</v>
      </c>
      <c r="D894" s="45" t="s">
        <v>604</v>
      </c>
    </row>
    <row r="895" spans="1:9" hidden="1">
      <c r="A895" s="7" t="s">
        <v>356</v>
      </c>
      <c r="B895" s="7" t="s">
        <v>1244</v>
      </c>
      <c r="C895" s="45">
        <f>'MAL1K-2018A.XLS'!F561</f>
        <v>0</v>
      </c>
      <c r="D895" s="45">
        <f>'MAL1K-2018A.XLS'!$F$561</f>
        <v>0</v>
      </c>
    </row>
    <row r="896" spans="1:9" hidden="1">
      <c r="A896" s="7" t="s">
        <v>356</v>
      </c>
      <c r="B896" s="84" t="s">
        <v>904</v>
      </c>
      <c r="C896" s="45" t="s">
        <v>604</v>
      </c>
      <c r="D896" s="45" t="s">
        <v>604</v>
      </c>
    </row>
    <row r="897" spans="1:4" hidden="1">
      <c r="A897" s="7" t="s">
        <v>356</v>
      </c>
      <c r="B897" s="84" t="s">
        <v>1238</v>
      </c>
      <c r="C897" s="45" t="s">
        <v>604</v>
      </c>
      <c r="D897" s="45" t="s">
        <v>604</v>
      </c>
    </row>
    <row r="898" spans="1:4" hidden="1">
      <c r="A898" s="7" t="s">
        <v>356</v>
      </c>
      <c r="B898" s="85" t="s">
        <v>30</v>
      </c>
      <c r="C898" s="320" t="s">
        <v>604</v>
      </c>
      <c r="D898" s="320" t="s">
        <v>604</v>
      </c>
    </row>
    <row r="899" spans="1:4" hidden="1">
      <c r="A899" s="7" t="s">
        <v>356</v>
      </c>
      <c r="B899" s="84"/>
    </row>
    <row r="900" spans="1:4" hidden="1">
      <c r="A900" s="7" t="s">
        <v>356</v>
      </c>
      <c r="B900" s="73" t="s">
        <v>937</v>
      </c>
    </row>
    <row r="901" spans="1:4" hidden="1">
      <c r="A901" s="7" t="s">
        <v>356</v>
      </c>
      <c r="B901" s="86" t="s">
        <v>948</v>
      </c>
    </row>
    <row r="902" spans="1:4" hidden="1">
      <c r="A902" s="7" t="s">
        <v>356</v>
      </c>
      <c r="B902" s="84" t="s">
        <v>922</v>
      </c>
      <c r="C902" s="45">
        <f>'MAL1K-2018A.XLS'!$J$571</f>
        <v>0</v>
      </c>
      <c r="D902" s="45">
        <f>'MAL1K-2018A.XLS'!$J$571</f>
        <v>0</v>
      </c>
    </row>
    <row r="903" spans="1:4" hidden="1">
      <c r="A903" s="7" t="s">
        <v>356</v>
      </c>
      <c r="B903" s="84" t="s">
        <v>923</v>
      </c>
      <c r="C903" s="45">
        <f>'MAL1K-2018A.XLS'!$J$572</f>
        <v>0</v>
      </c>
      <c r="D903" s="45">
        <f>'MAL1K-2018A.XLS'!$J$572</f>
        <v>0</v>
      </c>
    </row>
    <row r="904" spans="1:4" hidden="1">
      <c r="A904" s="7" t="s">
        <v>356</v>
      </c>
      <c r="B904" s="84" t="s">
        <v>924</v>
      </c>
      <c r="C904" s="45">
        <f>'MAL1K-2018A.XLS'!$J$573</f>
        <v>0</v>
      </c>
      <c r="D904" s="45">
        <f>'MAL1K-2018A.XLS'!$J$573</f>
        <v>0</v>
      </c>
    </row>
    <row r="905" spans="1:4" hidden="1">
      <c r="A905" s="7" t="s">
        <v>356</v>
      </c>
      <c r="B905" s="84" t="s">
        <v>925</v>
      </c>
      <c r="C905" s="45">
        <f>'MAL1K-2018A.XLS'!$J$574</f>
        <v>0</v>
      </c>
      <c r="D905" s="45">
        <f>'MAL1K-2018A.XLS'!$J$574</f>
        <v>0</v>
      </c>
    </row>
    <row r="906" spans="1:4" hidden="1">
      <c r="A906" s="7" t="s">
        <v>356</v>
      </c>
      <c r="B906" s="85" t="s">
        <v>926</v>
      </c>
      <c r="C906" s="77">
        <f>'MAL1K-2018A.XLS'!$J$575</f>
        <v>0</v>
      </c>
      <c r="D906" s="77">
        <f>'MAL1K-2018A.XLS'!$J$575</f>
        <v>0</v>
      </c>
    </row>
    <row r="907" spans="1:4" hidden="1">
      <c r="A907" s="7" t="s">
        <v>356</v>
      </c>
      <c r="B907" s="84" t="s">
        <v>927</v>
      </c>
      <c r="C907" s="45">
        <f>'MAL1K-2018A.XLS'!$J$576</f>
        <v>0</v>
      </c>
      <c r="D907" s="45">
        <f>'MAL1K-2018A.XLS'!$J$576</f>
        <v>0</v>
      </c>
    </row>
    <row r="908" spans="1:4" ht="25.5" hidden="1">
      <c r="A908" s="7" t="s">
        <v>356</v>
      </c>
      <c r="B908" s="84" t="s">
        <v>1183</v>
      </c>
      <c r="C908" s="45">
        <f>'MAL1K-2018A.XLS'!J577</f>
        <v>0</v>
      </c>
      <c r="D908" s="45">
        <f>'MAL1K-2018A.XLS'!$J$577</f>
        <v>0</v>
      </c>
    </row>
    <row r="909" spans="1:4" hidden="1">
      <c r="A909" s="7" t="s">
        <v>356</v>
      </c>
      <c r="B909" s="84" t="s">
        <v>928</v>
      </c>
      <c r="C909" s="45">
        <f>'MAL1K-2018A.XLS'!$J$578</f>
        <v>0</v>
      </c>
      <c r="D909" s="45">
        <f>'MAL1K-2018A.XLS'!$J$578</f>
        <v>0</v>
      </c>
    </row>
    <row r="910" spans="1:4" hidden="1">
      <c r="A910" s="7" t="s">
        <v>356</v>
      </c>
      <c r="B910" s="86" t="s">
        <v>918</v>
      </c>
    </row>
    <row r="911" spans="1:4" hidden="1">
      <c r="A911" s="7" t="s">
        <v>356</v>
      </c>
      <c r="B911" s="84" t="s">
        <v>922</v>
      </c>
      <c r="C911" s="45">
        <f>'MAL1K-2018A.XLS'!$K$571</f>
        <v>0</v>
      </c>
      <c r="D911" s="45">
        <f>'MAL1K-2018A.XLS'!$K$571</f>
        <v>0</v>
      </c>
    </row>
    <row r="912" spans="1:4" hidden="1">
      <c r="A912" s="7" t="s">
        <v>356</v>
      </c>
      <c r="B912" s="84" t="s">
        <v>923</v>
      </c>
      <c r="C912" s="45">
        <f>'MAL1K-2018A.XLS'!$K$572</f>
        <v>0</v>
      </c>
      <c r="D912" s="45">
        <f>'MAL1K-2018A.XLS'!$K$572</f>
        <v>0</v>
      </c>
    </row>
    <row r="913" spans="1:10" hidden="1">
      <c r="A913" s="7" t="s">
        <v>356</v>
      </c>
      <c r="B913" s="84" t="s">
        <v>924</v>
      </c>
      <c r="C913" s="45">
        <f>'MAL1K-2018A.XLS'!$K$573</f>
        <v>0</v>
      </c>
      <c r="D913" s="45">
        <f>'MAL1K-2018A.XLS'!$K$573</f>
        <v>0</v>
      </c>
    </row>
    <row r="914" spans="1:10" hidden="1">
      <c r="A914" s="7" t="s">
        <v>356</v>
      </c>
      <c r="B914" s="84" t="s">
        <v>925</v>
      </c>
      <c r="C914" s="45">
        <f>'MAL1K-2018A.XLS'!$K$574</f>
        <v>0</v>
      </c>
      <c r="D914" s="45">
        <f>'MAL1K-2018A.XLS'!$K$574</f>
        <v>0</v>
      </c>
      <c r="J914" s="7" t="s">
        <v>152</v>
      </c>
    </row>
    <row r="915" spans="1:10" hidden="1">
      <c r="A915" s="7" t="s">
        <v>356</v>
      </c>
      <c r="B915" s="85" t="s">
        <v>926</v>
      </c>
      <c r="C915" s="77">
        <f>'MAL1K-2018A.XLS'!$K$575</f>
        <v>0</v>
      </c>
      <c r="D915" s="77">
        <f>'MAL1K-2018A.XLS'!$K$575</f>
        <v>0</v>
      </c>
    </row>
    <row r="916" spans="1:10" hidden="1">
      <c r="A916" s="7" t="s">
        <v>356</v>
      </c>
      <c r="B916" s="84" t="s">
        <v>927</v>
      </c>
      <c r="C916" s="45">
        <f>'MAL1K-2018A.XLS'!$K$576</f>
        <v>0</v>
      </c>
      <c r="D916" s="50">
        <f>'MAL1K-2018A.XLS'!$K$576</f>
        <v>0</v>
      </c>
    </row>
    <row r="917" spans="1:10" ht="25.5" hidden="1">
      <c r="A917" s="7" t="s">
        <v>356</v>
      </c>
      <c r="B917" s="84" t="s">
        <v>1183</v>
      </c>
      <c r="C917" s="1186">
        <f>'MAL1K-2018A.XLS'!K577</f>
        <v>0</v>
      </c>
      <c r="D917" s="1186">
        <f>'MAL1K-2018A.XLS'!$K$577</f>
        <v>0</v>
      </c>
      <c r="E917" s="1186"/>
      <c r="F917" s="1186"/>
      <c r="G917" s="1186"/>
      <c r="H917" s="1186"/>
      <c r="I917" s="1186"/>
    </row>
    <row r="918" spans="1:10" hidden="1">
      <c r="A918" s="7" t="s">
        <v>356</v>
      </c>
      <c r="B918" s="84" t="s">
        <v>928</v>
      </c>
      <c r="C918" s="45">
        <f>'MAL1K-2018A.XLS'!$K$578</f>
        <v>0</v>
      </c>
      <c r="D918" s="50">
        <f>'MAL1K-2018A.XLS'!$K$578</f>
        <v>0</v>
      </c>
    </row>
    <row r="919" spans="1:10" hidden="1">
      <c r="A919" s="7" t="s">
        <v>356</v>
      </c>
      <c r="B919" s="84"/>
      <c r="D919" s="50"/>
    </row>
    <row r="920" spans="1:10" hidden="1">
      <c r="A920" s="7" t="s">
        <v>356</v>
      </c>
      <c r="B920" s="377" t="s">
        <v>950</v>
      </c>
      <c r="D920" s="50"/>
    </row>
    <row r="921" spans="1:10" hidden="1">
      <c r="A921" s="7" t="s">
        <v>356</v>
      </c>
      <c r="B921" s="261" t="s">
        <v>1065</v>
      </c>
      <c r="D921" s="50"/>
    </row>
    <row r="922" spans="1:10" hidden="1">
      <c r="A922" s="7" t="s">
        <v>356</v>
      </c>
      <c r="B922" s="261" t="s">
        <v>948</v>
      </c>
      <c r="D922" s="50"/>
    </row>
    <row r="923" spans="1:10" hidden="1">
      <c r="A923" s="7" t="s">
        <v>356</v>
      </c>
      <c r="B923" s="191" t="s">
        <v>1066</v>
      </c>
      <c r="C923" s="45">
        <f>'MAL1K-2018A.XLS'!$J$588</f>
        <v>0</v>
      </c>
      <c r="D923" s="50">
        <f>'MAL1K-2018A.XLS'!$J$588</f>
        <v>0</v>
      </c>
    </row>
    <row r="924" spans="1:10" hidden="1">
      <c r="A924" s="7" t="s">
        <v>356</v>
      </c>
      <c r="B924" s="191" t="s">
        <v>1067</v>
      </c>
      <c r="C924" s="45">
        <f>'MAL1K-2018A.XLS'!$J$589</f>
        <v>0</v>
      </c>
      <c r="D924" s="50">
        <f>'MAL1K-2018A.XLS'!$J$589</f>
        <v>0</v>
      </c>
    </row>
    <row r="925" spans="1:10" hidden="1">
      <c r="A925" s="7" t="s">
        <v>356</v>
      </c>
      <c r="B925" s="261" t="s">
        <v>918</v>
      </c>
      <c r="D925" s="50"/>
      <c r="G925" s="296" t="s">
        <v>152</v>
      </c>
    </row>
    <row r="926" spans="1:10" hidden="1">
      <c r="A926" s="7" t="s">
        <v>356</v>
      </c>
      <c r="B926" s="191" t="s">
        <v>1066</v>
      </c>
      <c r="C926" s="45">
        <f>'MAL1K-2018A.XLS'!$K$588</f>
        <v>0</v>
      </c>
      <c r="D926" s="50">
        <f>'MAL1K-2018A.XLS'!$K$588</f>
        <v>0</v>
      </c>
    </row>
    <row r="927" spans="1:10" hidden="1">
      <c r="A927" s="7" t="s">
        <v>356</v>
      </c>
      <c r="B927" s="191" t="s">
        <v>1067</v>
      </c>
      <c r="C927" s="45">
        <f>'MAL1K-2018A.XLS'!$K$589</f>
        <v>0</v>
      </c>
      <c r="D927" s="50">
        <f>'MAL1K-2018A.XLS'!$K$589</f>
        <v>0</v>
      </c>
    </row>
    <row r="928" spans="1:10" hidden="1">
      <c r="A928" s="7" t="s">
        <v>356</v>
      </c>
      <c r="B928" s="84"/>
      <c r="D928" s="383"/>
    </row>
    <row r="929" spans="1:7" hidden="1">
      <c r="A929" s="7" t="s">
        <v>356</v>
      </c>
      <c r="B929" s="84"/>
      <c r="D929" s="383"/>
    </row>
    <row r="930" spans="1:7" hidden="1">
      <c r="A930" s="7" t="s">
        <v>356</v>
      </c>
      <c r="B930" s="84"/>
    </row>
    <row r="931" spans="1:7" hidden="1">
      <c r="A931" s="7" t="s">
        <v>356</v>
      </c>
      <c r="B931" s="73" t="s">
        <v>1074</v>
      </c>
    </row>
    <row r="932" spans="1:7" hidden="1">
      <c r="A932" s="7" t="s">
        <v>356</v>
      </c>
      <c r="B932" s="161" t="s">
        <v>933</v>
      </c>
      <c r="C932" s="76">
        <f>'MAL1K-2018A.XLS'!$I$595</f>
        <v>0</v>
      </c>
      <c r="D932" s="76">
        <f>'MAL1K-2018A.XLS'!$I$595</f>
        <v>0</v>
      </c>
    </row>
    <row r="933" spans="1:7" hidden="1">
      <c r="A933" s="7" t="s">
        <v>356</v>
      </c>
      <c r="B933" s="84" t="s">
        <v>934</v>
      </c>
      <c r="C933" s="45">
        <f>'MAL1K-2018A.XLS'!$I$596</f>
        <v>0</v>
      </c>
      <c r="D933" s="45">
        <f>'MAL1K-2018A.XLS'!$I$596</f>
        <v>0</v>
      </c>
    </row>
    <row r="934" spans="1:7" hidden="1">
      <c r="A934" s="7" t="s">
        <v>356</v>
      </c>
      <c r="B934" s="84" t="s">
        <v>298</v>
      </c>
      <c r="C934" s="45">
        <f>'MAL1K-2018A.XLS'!$I$597</f>
        <v>0</v>
      </c>
      <c r="D934" s="45">
        <f>'MAL1K-2018A.XLS'!$I$597</f>
        <v>0</v>
      </c>
    </row>
    <row r="935" spans="1:7" hidden="1">
      <c r="A935" s="7" t="s">
        <v>356</v>
      </c>
      <c r="B935" s="84" t="s">
        <v>935</v>
      </c>
      <c r="C935" s="45">
        <f>'MAL1K-2018A.XLS'!$I$598</f>
        <v>0</v>
      </c>
      <c r="D935" s="45">
        <f>'MAL1K-2018A.XLS'!$I$598</f>
        <v>0</v>
      </c>
    </row>
    <row r="936" spans="1:7" hidden="1">
      <c r="A936" s="7" t="s">
        <v>356</v>
      </c>
      <c r="B936" s="84" t="s">
        <v>299</v>
      </c>
      <c r="C936" s="45">
        <f>'MAL1K-2018A.XLS'!$I$599</f>
        <v>0</v>
      </c>
      <c r="D936" s="45">
        <f>'MAL1K-2018A.XLS'!$I$599</f>
        <v>0</v>
      </c>
    </row>
    <row r="937" spans="1:7" ht="25.5" hidden="1">
      <c r="A937" s="7" t="s">
        <v>356</v>
      </c>
      <c r="B937" s="84" t="s">
        <v>939</v>
      </c>
      <c r="C937" s="45">
        <f>'MAL1K-2018A.XLS'!$I$600</f>
        <v>0</v>
      </c>
      <c r="D937" s="45">
        <f>'MAL1K-2018A.XLS'!$I$600</f>
        <v>0</v>
      </c>
    </row>
    <row r="938" spans="1:7" hidden="1">
      <c r="A938" s="7" t="s">
        <v>356</v>
      </c>
      <c r="B938" s="84" t="s">
        <v>940</v>
      </c>
      <c r="C938" s="45">
        <f>'MAL1K-2018A.XLS'!$I$601</f>
        <v>0</v>
      </c>
      <c r="D938" s="45">
        <f>'MAL1K-2018A.XLS'!$I$601</f>
        <v>0</v>
      </c>
    </row>
    <row r="939" spans="1:7" hidden="1">
      <c r="A939" s="7" t="s">
        <v>356</v>
      </c>
      <c r="B939" s="84" t="s">
        <v>941</v>
      </c>
      <c r="C939" s="45">
        <f>'MAL1K-2018A.XLS'!$I$602</f>
        <v>0</v>
      </c>
      <c r="D939" s="45">
        <f>'MAL1K-2018A.XLS'!$I$602</f>
        <v>0</v>
      </c>
    </row>
    <row r="940" spans="1:7" hidden="1">
      <c r="A940" s="7" t="s">
        <v>356</v>
      </c>
      <c r="B940" s="85" t="s">
        <v>942</v>
      </c>
      <c r="C940" s="77">
        <f>'MAL1K-2018A.XLS'!$I$603</f>
        <v>0</v>
      </c>
      <c r="D940" s="77">
        <f>'MAL1K-2018A.XLS'!$I$603</f>
        <v>0</v>
      </c>
    </row>
    <row r="941" spans="1:7" hidden="1">
      <c r="A941" s="7" t="s">
        <v>356</v>
      </c>
      <c r="B941" s="84"/>
    </row>
    <row r="942" spans="1:7" s="8" customFormat="1" hidden="1">
      <c r="A942" s="7" t="s">
        <v>356</v>
      </c>
      <c r="B942" s="87"/>
      <c r="C942" s="42"/>
      <c r="D942" s="42"/>
      <c r="E942" s="61"/>
      <c r="F942" s="61"/>
      <c r="G942" s="298"/>
    </row>
    <row r="943" spans="1:7" s="8" customFormat="1" ht="25.5" hidden="1" customHeight="1">
      <c r="A943" s="7" t="s">
        <v>356</v>
      </c>
      <c r="B943" s="73" t="s">
        <v>1362</v>
      </c>
      <c r="C943" s="42"/>
      <c r="D943" s="42"/>
      <c r="E943" s="61"/>
      <c r="F943" s="61"/>
      <c r="G943" s="298"/>
    </row>
    <row r="944" spans="1:7" s="8" customFormat="1" hidden="1">
      <c r="A944" s="7" t="s">
        <v>356</v>
      </c>
      <c r="B944" s="104" t="s">
        <v>446</v>
      </c>
      <c r="C944" s="42"/>
      <c r="D944" s="42"/>
      <c r="E944" s="61"/>
      <c r="F944" s="61"/>
      <c r="G944" s="298"/>
    </row>
    <row r="945" spans="1:7" s="8" customFormat="1" hidden="1">
      <c r="A945" s="7" t="s">
        <v>356</v>
      </c>
      <c r="B945" s="87" t="str">
        <f>'MAL1K-2018A.XLS'!B615</f>
        <v>Antall beboere som har avsluttet opphold i sykehjem hittil i år</v>
      </c>
      <c r="C945" s="42">
        <f>'MAL1K-2018A.XLS'!$G$615</f>
        <v>0</v>
      </c>
      <c r="D945" s="42">
        <f>'MAL1K-2018A.XLS'!$G$615</f>
        <v>0</v>
      </c>
      <c r="E945" s="61"/>
      <c r="F945" s="61"/>
      <c r="G945" s="298"/>
    </row>
    <row r="946" spans="1:7" s="8" customFormat="1" hidden="1">
      <c r="A946" s="7" t="s">
        <v>356</v>
      </c>
      <c r="B946" s="385" t="str">
        <f>'MAL1K-2018A.XLS'!B616</f>
        <v>Antall avsluttede opphold (korttids) hittil i år 1)</v>
      </c>
      <c r="C946" s="42" t="str">
        <f>'MAL1K-2018A.XLS'!$G$616</f>
        <v>xxxxxx</v>
      </c>
      <c r="D946" s="42" t="str">
        <f>'MAL1K-2018A.XLS'!$G$616</f>
        <v>xxxxxx</v>
      </c>
      <c r="E946" s="61"/>
      <c r="F946" s="61"/>
      <c r="G946" s="298"/>
    </row>
    <row r="947" spans="1:7" s="8" customFormat="1" ht="27.2" hidden="1" customHeight="1">
      <c r="A947" s="7" t="s">
        <v>356</v>
      </c>
      <c r="B947" s="385" t="str">
        <f>'MAL1K-2018A.XLS'!B617</f>
        <v>Ant. opph.døgn tot. for alle beboere som har avsluttet sitt opphold hittil i år 2)</v>
      </c>
      <c r="C947" s="42">
        <f>'MAL1K-2018A.XLS'!$G$617</f>
        <v>0</v>
      </c>
      <c r="D947" s="42">
        <f>'MAL1K-2018A.XLS'!$G$617</f>
        <v>0</v>
      </c>
      <c r="E947" s="61"/>
      <c r="F947" s="61"/>
      <c r="G947" s="298"/>
    </row>
    <row r="948" spans="1:7" s="8" customFormat="1" hidden="1">
      <c r="A948" s="7" t="s">
        <v>356</v>
      </c>
      <c r="B948" s="385" t="str">
        <f>'MAL1K-2018A.XLS'!B618</f>
        <v>Gjennomsnittlig antall oppholdsdøgn per opphold (korttid) 1) 2)</v>
      </c>
      <c r="C948" s="42" t="str">
        <f>'MAL1K-2018A.XLS'!$G$618</f>
        <v>xxxxxx</v>
      </c>
      <c r="D948" s="42" t="str">
        <f>'MAL1K-2018A.XLS'!$G$618</f>
        <v>xxxxxx</v>
      </c>
      <c r="E948" s="61"/>
      <c r="F948" s="61"/>
      <c r="G948" s="298"/>
    </row>
    <row r="949" spans="1:7" s="8" customFormat="1" hidden="1">
      <c r="A949" s="7" t="s">
        <v>356</v>
      </c>
      <c r="B949" s="1281" t="str">
        <f>'MAL1K-2018A.XLS'!B619</f>
        <v>Gjennomsnittlig antall oppholdsdøgn per beboer 2)</v>
      </c>
      <c r="C949" s="42">
        <f>'MAL1K-2018A.XLS'!$G$619</f>
        <v>0</v>
      </c>
      <c r="D949" s="42">
        <f>'MAL1K-2018A.XLS'!$G$619</f>
        <v>0</v>
      </c>
      <c r="E949" s="61"/>
      <c r="F949" s="61"/>
      <c r="G949" s="298"/>
    </row>
    <row r="950" spans="1:7" s="8" customFormat="1" hidden="1">
      <c r="A950" s="7" t="s">
        <v>356</v>
      </c>
      <c r="B950" s="104" t="s">
        <v>447</v>
      </c>
      <c r="C950" s="42"/>
      <c r="D950" s="42"/>
      <c r="E950" s="61"/>
      <c r="F950" s="61"/>
      <c r="G950" s="298"/>
    </row>
    <row r="951" spans="1:7" s="8" customFormat="1" hidden="1">
      <c r="A951" s="7" t="s">
        <v>356</v>
      </c>
      <c r="B951" s="87" t="str">
        <f>'MAL1K-2018A.XLS'!B615</f>
        <v>Antall beboere som har avsluttet opphold i sykehjem hittil i år</v>
      </c>
      <c r="C951" s="42">
        <f>'MAL1K-2018A.XLS'!$H$615</f>
        <v>0</v>
      </c>
      <c r="D951" s="42">
        <f>'MAL1K-2018A.XLS'!$H$615</f>
        <v>0</v>
      </c>
      <c r="E951" s="61"/>
      <c r="F951" s="61"/>
      <c r="G951" s="298"/>
    </row>
    <row r="952" spans="1:7" s="8" customFormat="1" hidden="1">
      <c r="A952" s="7" t="s">
        <v>356</v>
      </c>
      <c r="B952" s="385" t="str">
        <f>'MAL1K-2018A.XLS'!B616</f>
        <v>Antall avsluttede opphold (korttids) hittil i år 1)</v>
      </c>
      <c r="C952" s="42">
        <f>'MAL1K-2018A.XLS'!$H$616</f>
        <v>0</v>
      </c>
      <c r="D952" s="42">
        <f>'MAL1K-2018A.XLS'!$H$616</f>
        <v>0</v>
      </c>
      <c r="E952" s="61"/>
      <c r="F952" s="61"/>
      <c r="G952" s="298"/>
    </row>
    <row r="953" spans="1:7" s="8" customFormat="1" hidden="1">
      <c r="A953" s="7" t="s">
        <v>356</v>
      </c>
      <c r="B953" s="385" t="str">
        <f>'MAL1K-2018A.XLS'!B617</f>
        <v>Ant. opph.døgn tot. for alle beboere som har avsluttet sitt opphold hittil i år 2)</v>
      </c>
      <c r="C953" s="42">
        <f>'MAL1K-2018A.XLS'!$H$617</f>
        <v>0</v>
      </c>
      <c r="D953" s="42">
        <f>'MAL1K-2018A.XLS'!$H$617</f>
        <v>0</v>
      </c>
      <c r="E953" s="61"/>
      <c r="F953" s="61"/>
      <c r="G953" s="298"/>
    </row>
    <row r="954" spans="1:7" s="8" customFormat="1" hidden="1">
      <c r="A954" s="7" t="s">
        <v>356</v>
      </c>
      <c r="B954" s="385" t="str">
        <f>'MAL1K-2018A.XLS'!B618</f>
        <v>Gjennomsnittlig antall oppholdsdøgn per opphold (korttid) 1) 2)</v>
      </c>
      <c r="C954" s="42">
        <f>'MAL1K-2018A.XLS'!$H$618</f>
        <v>0</v>
      </c>
      <c r="D954" s="42">
        <f>'MAL1K-2018A.XLS'!$H$618</f>
        <v>0</v>
      </c>
      <c r="E954" s="61"/>
      <c r="F954" s="61"/>
      <c r="G954" s="298"/>
    </row>
    <row r="955" spans="1:7" s="8" customFormat="1" hidden="1">
      <c r="A955" s="7" t="s">
        <v>356</v>
      </c>
      <c r="B955" s="1281" t="str">
        <f>'MAL1K-2018A.XLS'!B619</f>
        <v>Gjennomsnittlig antall oppholdsdøgn per beboer 2)</v>
      </c>
      <c r="C955" s="42">
        <f>'MAL1K-2018A.XLS'!$H$619</f>
        <v>0</v>
      </c>
      <c r="D955" s="42">
        <f>'MAL1K-2018A.XLS'!$H$619</f>
        <v>0</v>
      </c>
      <c r="E955" s="61"/>
      <c r="F955" s="61"/>
      <c r="G955" s="298"/>
    </row>
    <row r="956" spans="1:7" s="8" customFormat="1" hidden="1">
      <c r="A956" s="7" t="s">
        <v>356</v>
      </c>
      <c r="B956" s="1281"/>
      <c r="C956" s="42"/>
      <c r="D956" s="42"/>
      <c r="E956" s="61"/>
      <c r="F956" s="61"/>
      <c r="G956" s="298"/>
    </row>
    <row r="957" spans="1:7" s="8" customFormat="1" hidden="1">
      <c r="A957" s="7" t="s">
        <v>356</v>
      </c>
      <c r="B957" s="87"/>
      <c r="C957" s="42"/>
      <c r="D957" s="42"/>
      <c r="E957" s="61"/>
      <c r="F957" s="61"/>
      <c r="G957" s="298"/>
    </row>
    <row r="958" spans="1:7" s="8" customFormat="1" ht="25.5" hidden="1">
      <c r="A958" s="7" t="s">
        <v>356</v>
      </c>
      <c r="B958" s="73" t="s">
        <v>449</v>
      </c>
      <c r="C958" s="42"/>
      <c r="D958" s="42"/>
      <c r="E958" s="61"/>
      <c r="F958" s="61"/>
      <c r="G958" s="298"/>
    </row>
    <row r="959" spans="1:7" s="8" customFormat="1" hidden="1">
      <c r="A959" s="7" t="s">
        <v>356</v>
      </c>
      <c r="B959" s="104" t="s">
        <v>451</v>
      </c>
      <c r="C959" s="42"/>
      <c r="E959" s="61"/>
      <c r="F959" s="61"/>
      <c r="G959" s="298"/>
    </row>
    <row r="960" spans="1:7" s="8" customFormat="1" hidden="1">
      <c r="A960" s="7" t="s">
        <v>356</v>
      </c>
      <c r="B960" s="67" t="s">
        <v>453</v>
      </c>
      <c r="C960" s="22" t="str">
        <f>'MAL1K-2018A.XLS'!$G$631</f>
        <v>xxx</v>
      </c>
      <c r="D960" s="22" t="str">
        <f>'MAL1K-2018A.XLS'!$G$631</f>
        <v>xxx</v>
      </c>
      <c r="E960" s="61"/>
      <c r="F960" s="61"/>
      <c r="G960" s="298"/>
    </row>
    <row r="961" spans="1:7" s="8" customFormat="1" hidden="1">
      <c r="A961" s="7" t="s">
        <v>356</v>
      </c>
      <c r="B961" s="87" t="s">
        <v>422</v>
      </c>
      <c r="C961" s="42">
        <f>'MAL1K-2018A.XLS'!$G$632</f>
        <v>0</v>
      </c>
      <c r="D961" s="42">
        <f>'MAL1K-2018A.XLS'!$G$632</f>
        <v>0</v>
      </c>
      <c r="E961" s="61"/>
      <c r="F961" s="61"/>
      <c r="G961" s="298"/>
    </row>
    <row r="962" spans="1:7" s="8" customFormat="1" hidden="1">
      <c r="A962" s="7" t="s">
        <v>356</v>
      </c>
      <c r="B962" s="87" t="s">
        <v>423</v>
      </c>
      <c r="C962" s="42">
        <f>'MAL1K-2018A.XLS'!$G$633</f>
        <v>0</v>
      </c>
      <c r="D962" s="42">
        <f>'MAL1K-2018A.XLS'!$G$633</f>
        <v>0</v>
      </c>
      <c r="E962" s="61"/>
      <c r="F962" s="61"/>
      <c r="G962" s="298"/>
    </row>
    <row r="963" spans="1:7" s="8" customFormat="1" hidden="1">
      <c r="A963" s="7" t="s">
        <v>356</v>
      </c>
      <c r="B963" s="87" t="s">
        <v>429</v>
      </c>
      <c r="C963" s="42">
        <f>'MAL1K-2018A.XLS'!$G$634</f>
        <v>0</v>
      </c>
      <c r="D963" s="42">
        <f>'MAL1K-2018A.XLS'!$G$634</f>
        <v>0</v>
      </c>
      <c r="E963" s="61"/>
      <c r="F963" s="61"/>
      <c r="G963" s="298"/>
    </row>
    <row r="964" spans="1:7" s="8" customFormat="1" hidden="1">
      <c r="A964" s="7" t="s">
        <v>356</v>
      </c>
      <c r="B964" s="67" t="s">
        <v>454</v>
      </c>
      <c r="C964" s="22" t="str">
        <f>'MAL1K-2018A.XLS'!$G$635</f>
        <v>xxx</v>
      </c>
      <c r="D964" s="22" t="str">
        <f>'MAL1K-2018A.XLS'!$G$635</f>
        <v>xxx</v>
      </c>
      <c r="E964" s="61"/>
      <c r="F964" s="61"/>
      <c r="G964" s="298"/>
    </row>
    <row r="965" spans="1:7" s="8" customFormat="1" hidden="1">
      <c r="A965" s="7" t="s">
        <v>356</v>
      </c>
      <c r="B965" s="87" t="s">
        <v>424</v>
      </c>
      <c r="C965" s="42">
        <f>'MAL1K-2018A.XLS'!$G$636</f>
        <v>0</v>
      </c>
      <c r="D965" s="42">
        <f>'MAL1K-2018A.XLS'!$G$636</f>
        <v>0</v>
      </c>
      <c r="E965" s="61"/>
      <c r="F965" s="61"/>
      <c r="G965" s="298"/>
    </row>
    <row r="966" spans="1:7" s="8" customFormat="1" hidden="1">
      <c r="A966" s="7" t="s">
        <v>356</v>
      </c>
      <c r="B966" s="87" t="s">
        <v>425</v>
      </c>
      <c r="C966" s="42">
        <f>'MAL1K-2018A.XLS'!$G$637</f>
        <v>0</v>
      </c>
      <c r="D966" s="42">
        <f>'MAL1K-2018A.XLS'!$G$637</f>
        <v>0</v>
      </c>
      <c r="E966" s="61"/>
      <c r="F966" s="61"/>
      <c r="G966" s="298"/>
    </row>
    <row r="967" spans="1:7" s="8" customFormat="1" hidden="1">
      <c r="A967" s="7" t="s">
        <v>356</v>
      </c>
      <c r="B967" s="87" t="s">
        <v>426</v>
      </c>
      <c r="C967" s="42">
        <f>'MAL1K-2018A.XLS'!$G$638</f>
        <v>0</v>
      </c>
      <c r="D967" s="42">
        <f>'MAL1K-2018A.XLS'!$G$638</f>
        <v>0</v>
      </c>
      <c r="E967" s="61"/>
      <c r="F967" s="61"/>
      <c r="G967" s="298"/>
    </row>
    <row r="968" spans="1:7" s="8" customFormat="1" hidden="1">
      <c r="A968" s="7" t="s">
        <v>356</v>
      </c>
      <c r="B968" s="87" t="s">
        <v>427</v>
      </c>
      <c r="C968" s="42">
        <f>'MAL1K-2018A.XLS'!$G$639</f>
        <v>0</v>
      </c>
      <c r="D968" s="42">
        <f>'MAL1K-2018A.XLS'!$G$639</f>
        <v>0</v>
      </c>
      <c r="E968" s="61"/>
      <c r="F968" s="61"/>
      <c r="G968" s="298"/>
    </row>
    <row r="969" spans="1:7" s="8" customFormat="1" hidden="1">
      <c r="A969" s="7" t="s">
        <v>356</v>
      </c>
      <c r="B969" s="87" t="s">
        <v>428</v>
      </c>
      <c r="C969" s="42">
        <f>'MAL1K-2018A.XLS'!$G$640</f>
        <v>0</v>
      </c>
      <c r="D969" s="42">
        <f>'MAL1K-2018A.XLS'!$G$640</f>
        <v>0</v>
      </c>
      <c r="E969" s="61"/>
      <c r="F969" s="61"/>
      <c r="G969" s="298"/>
    </row>
    <row r="970" spans="1:7" s="8" customFormat="1" hidden="1">
      <c r="A970" s="7" t="s">
        <v>356</v>
      </c>
      <c r="B970" s="87" t="s">
        <v>430</v>
      </c>
      <c r="C970" s="42">
        <f>'MAL1K-2018A.XLS'!$G$641</f>
        <v>0</v>
      </c>
      <c r="D970" s="42">
        <f>'MAL1K-2018A.XLS'!$G$641</f>
        <v>0</v>
      </c>
      <c r="E970" s="61"/>
      <c r="F970" s="61"/>
      <c r="G970" s="298"/>
    </row>
    <row r="971" spans="1:7" s="8" customFormat="1" hidden="1">
      <c r="A971" s="7" t="s">
        <v>356</v>
      </c>
      <c r="B971" s="87" t="s">
        <v>901</v>
      </c>
      <c r="C971" s="42">
        <f>'MAL1K-2018A.XLS'!$G$642</f>
        <v>0</v>
      </c>
      <c r="D971" s="42">
        <f>'MAL1K-2018A.XLS'!$G$642</f>
        <v>0</v>
      </c>
      <c r="E971" s="61"/>
      <c r="F971" s="61"/>
      <c r="G971" s="298"/>
    </row>
    <row r="972" spans="1:7" s="8" customFormat="1" hidden="1">
      <c r="A972" s="7" t="s">
        <v>356</v>
      </c>
      <c r="B972" s="67" t="s">
        <v>455</v>
      </c>
      <c r="C972" s="22" t="str">
        <f>'MAL1K-2018A.XLS'!$G$643</f>
        <v>xxx</v>
      </c>
      <c r="D972" s="22" t="str">
        <f>'MAL1K-2018A.XLS'!$G$643</f>
        <v>xxx</v>
      </c>
      <c r="E972" s="61"/>
      <c r="F972" s="61"/>
      <c r="G972" s="298"/>
    </row>
    <row r="973" spans="1:7" s="8" customFormat="1" hidden="1">
      <c r="A973" s="7" t="s">
        <v>356</v>
      </c>
      <c r="B973" s="87" t="s">
        <v>431</v>
      </c>
      <c r="C973" s="42">
        <f>'MAL1K-2018A.XLS'!$G$644</f>
        <v>0</v>
      </c>
      <c r="D973" s="42">
        <f>'MAL1K-2018A.XLS'!$G$644</f>
        <v>0</v>
      </c>
      <c r="E973" s="61"/>
      <c r="F973" s="61"/>
      <c r="G973" s="298"/>
    </row>
    <row r="974" spans="1:7" s="8" customFormat="1" hidden="1">
      <c r="A974" s="7" t="s">
        <v>356</v>
      </c>
      <c r="B974" s="87" t="s">
        <v>432</v>
      </c>
      <c r="C974" s="42">
        <f>'MAL1K-2018A.XLS'!$G$645</f>
        <v>0</v>
      </c>
      <c r="D974" s="42">
        <f>'MAL1K-2018A.XLS'!$G$645</f>
        <v>0</v>
      </c>
      <c r="E974" s="61"/>
      <c r="F974" s="61"/>
      <c r="G974" s="298"/>
    </row>
    <row r="975" spans="1:7" s="8" customFormat="1" hidden="1">
      <c r="A975" s="7" t="s">
        <v>356</v>
      </c>
      <c r="B975" s="87" t="s">
        <v>433</v>
      </c>
      <c r="C975" s="42">
        <f>'MAL1K-2018A.XLS'!$G$646</f>
        <v>0</v>
      </c>
      <c r="D975" s="42">
        <f>'MAL1K-2018A.XLS'!$G$646</f>
        <v>0</v>
      </c>
      <c r="E975" s="61"/>
      <c r="F975" s="61"/>
      <c r="G975" s="298"/>
    </row>
    <row r="976" spans="1:7" s="8" customFormat="1" hidden="1">
      <c r="A976" s="7" t="s">
        <v>356</v>
      </c>
      <c r="B976" s="85" t="s">
        <v>785</v>
      </c>
      <c r="C976" s="166">
        <f>'MAL1K-2018A.XLS'!$G$647</f>
        <v>0</v>
      </c>
      <c r="D976" s="166">
        <f>'MAL1K-2018A.XLS'!$G$647</f>
        <v>0</v>
      </c>
      <c r="E976" s="61"/>
      <c r="F976" s="61"/>
      <c r="G976" s="298"/>
    </row>
    <row r="977" spans="1:7" s="8" customFormat="1" hidden="1">
      <c r="A977" s="7" t="s">
        <v>356</v>
      </c>
      <c r="B977" s="104" t="s">
        <v>450</v>
      </c>
      <c r="C977" s="42"/>
      <c r="D977" s="42"/>
      <c r="E977" s="61"/>
      <c r="F977" s="61"/>
      <c r="G977" s="298"/>
    </row>
    <row r="978" spans="1:7" s="8" customFormat="1" hidden="1">
      <c r="A978" s="7" t="s">
        <v>356</v>
      </c>
      <c r="B978" s="67" t="s">
        <v>453</v>
      </c>
      <c r="C978" s="22" t="str">
        <f>'MAL1K-2018A.XLS'!$H$631</f>
        <v>xxx</v>
      </c>
      <c r="D978" s="22" t="str">
        <f>'MAL1K-2018A.XLS'!$H$631</f>
        <v>xxx</v>
      </c>
      <c r="E978" s="61"/>
      <c r="F978" s="61"/>
      <c r="G978" s="298"/>
    </row>
    <row r="979" spans="1:7" s="8" customFormat="1" hidden="1">
      <c r="A979" s="7" t="s">
        <v>356</v>
      </c>
      <c r="B979" s="87" t="s">
        <v>422</v>
      </c>
      <c r="C979" s="42">
        <f>'MAL1K-2018A.XLS'!$H$632</f>
        <v>0</v>
      </c>
      <c r="D979" s="42">
        <f>'MAL1K-2018A.XLS'!$H$632</f>
        <v>0</v>
      </c>
      <c r="E979" s="61"/>
      <c r="F979" s="61"/>
      <c r="G979" s="298"/>
    </row>
    <row r="980" spans="1:7" s="8" customFormat="1" hidden="1">
      <c r="A980" s="7" t="s">
        <v>356</v>
      </c>
      <c r="B980" s="87" t="s">
        <v>423</v>
      </c>
      <c r="C980" s="42">
        <f>'MAL1K-2018A.XLS'!$H$633</f>
        <v>0</v>
      </c>
      <c r="D980" s="42">
        <f>'MAL1K-2018A.XLS'!$H$633</f>
        <v>0</v>
      </c>
      <c r="E980" s="61"/>
      <c r="F980" s="61"/>
      <c r="G980" s="298"/>
    </row>
    <row r="981" spans="1:7" s="8" customFormat="1" hidden="1">
      <c r="A981" s="7" t="s">
        <v>356</v>
      </c>
      <c r="B981" s="87" t="s">
        <v>429</v>
      </c>
      <c r="C981" s="42">
        <f>'MAL1K-2018A.XLS'!$H$634</f>
        <v>0</v>
      </c>
      <c r="D981" s="42">
        <f>'MAL1K-2018A.XLS'!$H$634</f>
        <v>0</v>
      </c>
      <c r="E981" s="61"/>
      <c r="F981" s="61"/>
      <c r="G981" s="298"/>
    </row>
    <row r="982" spans="1:7" s="8" customFormat="1" hidden="1">
      <c r="A982" s="7" t="s">
        <v>356</v>
      </c>
      <c r="B982" s="67" t="s">
        <v>454</v>
      </c>
      <c r="C982" s="22" t="str">
        <f>'MAL1K-2018A.XLS'!$H$635</f>
        <v>xxx</v>
      </c>
      <c r="D982" s="22" t="str">
        <f>'MAL1K-2018A.XLS'!$H$635</f>
        <v>xxx</v>
      </c>
      <c r="E982" s="61"/>
      <c r="F982" s="61"/>
      <c r="G982" s="298"/>
    </row>
    <row r="983" spans="1:7" s="8" customFormat="1" hidden="1">
      <c r="A983" s="7" t="s">
        <v>356</v>
      </c>
      <c r="B983" s="87" t="s">
        <v>424</v>
      </c>
      <c r="C983" s="42">
        <f>'MAL1K-2018A.XLS'!$H$636</f>
        <v>0</v>
      </c>
      <c r="D983" s="42">
        <f>'MAL1K-2018A.XLS'!$H$636</f>
        <v>0</v>
      </c>
      <c r="E983" s="61"/>
      <c r="F983" s="61"/>
      <c r="G983" s="298"/>
    </row>
    <row r="984" spans="1:7" s="8" customFormat="1" hidden="1">
      <c r="A984" s="7" t="s">
        <v>356</v>
      </c>
      <c r="B984" s="87" t="s">
        <v>425</v>
      </c>
      <c r="C984" s="42">
        <f>'MAL1K-2018A.XLS'!$H$637</f>
        <v>0</v>
      </c>
      <c r="D984" s="42">
        <f>'MAL1K-2018A.XLS'!$H$637</f>
        <v>0</v>
      </c>
      <c r="E984" s="61"/>
      <c r="F984" s="61"/>
      <c r="G984" s="298"/>
    </row>
    <row r="985" spans="1:7" s="8" customFormat="1" hidden="1">
      <c r="A985" s="7" t="s">
        <v>356</v>
      </c>
      <c r="B985" s="87" t="s">
        <v>426</v>
      </c>
      <c r="C985" s="42">
        <f>'MAL1K-2018A.XLS'!$H$638</f>
        <v>0</v>
      </c>
      <c r="D985" s="42">
        <f>'MAL1K-2018A.XLS'!$H$638</f>
        <v>0</v>
      </c>
      <c r="E985" s="61"/>
      <c r="F985" s="61"/>
      <c r="G985" s="298"/>
    </row>
    <row r="986" spans="1:7" s="8" customFormat="1" hidden="1">
      <c r="A986" s="7" t="s">
        <v>356</v>
      </c>
      <c r="B986" s="87" t="s">
        <v>427</v>
      </c>
      <c r="C986" s="42">
        <f>'MAL1K-2018A.XLS'!$H$639</f>
        <v>0</v>
      </c>
      <c r="D986" s="42">
        <f>'MAL1K-2018A.XLS'!$H$639</f>
        <v>0</v>
      </c>
      <c r="E986" s="61"/>
      <c r="F986" s="61"/>
      <c r="G986" s="298"/>
    </row>
    <row r="987" spans="1:7" s="8" customFormat="1" hidden="1">
      <c r="A987" s="7" t="s">
        <v>356</v>
      </c>
      <c r="B987" s="87" t="s">
        <v>428</v>
      </c>
      <c r="C987" s="42">
        <f>'MAL1K-2018A.XLS'!$H$640</f>
        <v>0</v>
      </c>
      <c r="D987" s="42">
        <f>'MAL1K-2018A.XLS'!$H$640</f>
        <v>0</v>
      </c>
      <c r="E987" s="61"/>
      <c r="F987" s="61"/>
      <c r="G987" s="298"/>
    </row>
    <row r="988" spans="1:7" s="8" customFormat="1" hidden="1">
      <c r="A988" s="7" t="s">
        <v>356</v>
      </c>
      <c r="B988" s="87" t="s">
        <v>430</v>
      </c>
      <c r="C988" s="42">
        <f>'MAL1K-2018A.XLS'!$H$641</f>
        <v>0</v>
      </c>
      <c r="D988" s="42">
        <f>'MAL1K-2018A.XLS'!$H$641</f>
        <v>0</v>
      </c>
      <c r="E988" s="61"/>
      <c r="F988" s="61"/>
      <c r="G988" s="298"/>
    </row>
    <row r="989" spans="1:7" s="8" customFormat="1" hidden="1">
      <c r="A989" s="7" t="s">
        <v>356</v>
      </c>
      <c r="B989" s="87" t="s">
        <v>901</v>
      </c>
      <c r="C989" s="42">
        <f>'MAL1K-2018A.XLS'!$H$642</f>
        <v>0</v>
      </c>
      <c r="D989" s="42">
        <f>'MAL1K-2018A.XLS'!$H$642</f>
        <v>0</v>
      </c>
      <c r="E989" s="61"/>
      <c r="F989" s="61"/>
      <c r="G989" s="298"/>
    </row>
    <row r="990" spans="1:7" s="8" customFormat="1" hidden="1">
      <c r="A990" s="7" t="s">
        <v>356</v>
      </c>
      <c r="B990" s="67" t="s">
        <v>455</v>
      </c>
      <c r="C990" s="22" t="str">
        <f>'MAL1K-2018A.XLS'!$H$643</f>
        <v>xxx</v>
      </c>
      <c r="D990" s="22" t="str">
        <f>'MAL1K-2018A.XLS'!$H$643</f>
        <v>xxx</v>
      </c>
      <c r="E990" s="61"/>
      <c r="F990" s="61"/>
      <c r="G990" s="298"/>
    </row>
    <row r="991" spans="1:7" s="8" customFormat="1" hidden="1">
      <c r="A991" s="7" t="s">
        <v>356</v>
      </c>
      <c r="B991" s="87" t="s">
        <v>431</v>
      </c>
      <c r="C991" s="42">
        <f>'MAL1K-2018A.XLS'!$H$644</f>
        <v>0</v>
      </c>
      <c r="D991" s="42">
        <f>'MAL1K-2018A.XLS'!$H$644</f>
        <v>0</v>
      </c>
      <c r="E991" s="61"/>
      <c r="F991" s="61"/>
      <c r="G991" s="298"/>
    </row>
    <row r="992" spans="1:7" s="8" customFormat="1" hidden="1">
      <c r="A992" s="7" t="s">
        <v>356</v>
      </c>
      <c r="B992" s="87" t="s">
        <v>432</v>
      </c>
      <c r="C992" s="42">
        <f>'MAL1K-2018A.XLS'!$H$645</f>
        <v>0</v>
      </c>
      <c r="D992" s="42">
        <f>'MAL1K-2018A.XLS'!$H$645</f>
        <v>0</v>
      </c>
      <c r="E992" s="61"/>
      <c r="F992" s="61"/>
      <c r="G992" s="298"/>
    </row>
    <row r="993" spans="1:7" s="8" customFormat="1" hidden="1">
      <c r="A993" s="7" t="s">
        <v>356</v>
      </c>
      <c r="B993" s="87" t="s">
        <v>433</v>
      </c>
      <c r="C993" s="42">
        <f>'MAL1K-2018A.XLS'!$H$646</f>
        <v>0</v>
      </c>
      <c r="D993" s="42">
        <f>'MAL1K-2018A.XLS'!$H$646</f>
        <v>0</v>
      </c>
      <c r="E993" s="61"/>
      <c r="F993" s="61"/>
      <c r="G993" s="298"/>
    </row>
    <row r="994" spans="1:7" s="8" customFormat="1" hidden="1">
      <c r="A994" s="7" t="s">
        <v>356</v>
      </c>
      <c r="B994" s="85" t="s">
        <v>785</v>
      </c>
      <c r="C994" s="166">
        <f>'MAL1K-2018A.XLS'!$H$647</f>
        <v>0</v>
      </c>
      <c r="D994" s="166">
        <f>'MAL1K-2018A.XLS'!$H$647</f>
        <v>0</v>
      </c>
      <c r="E994" s="61"/>
      <c r="F994" s="61"/>
      <c r="G994" s="298"/>
    </row>
    <row r="995" spans="1:7" s="8" customFormat="1" hidden="1">
      <c r="A995" s="7" t="s">
        <v>356</v>
      </c>
      <c r="B995" s="104" t="s">
        <v>452</v>
      </c>
      <c r="C995" s="42"/>
      <c r="D995" s="42"/>
      <c r="E995" s="61"/>
      <c r="F995" s="61"/>
      <c r="G995" s="298"/>
    </row>
    <row r="996" spans="1:7" s="8" customFormat="1" hidden="1">
      <c r="A996" s="7" t="s">
        <v>356</v>
      </c>
      <c r="B996" s="67" t="s">
        <v>453</v>
      </c>
      <c r="C996" s="22" t="str">
        <f>'MAL1K-2018A.XLS'!$I$631</f>
        <v>xxx</v>
      </c>
      <c r="D996" s="22" t="str">
        <f>'MAL1K-2018A.XLS'!$I$631</f>
        <v>xxx</v>
      </c>
      <c r="E996" s="61"/>
      <c r="F996" s="61"/>
      <c r="G996" s="298"/>
    </row>
    <row r="997" spans="1:7" s="8" customFormat="1" hidden="1">
      <c r="A997" s="7" t="s">
        <v>356</v>
      </c>
      <c r="B997" s="87" t="s">
        <v>422</v>
      </c>
      <c r="C997" s="42">
        <f>'MAL1K-2018A.XLS'!$I$632</f>
        <v>0</v>
      </c>
      <c r="D997" s="42">
        <f>'MAL1K-2018A.XLS'!$I$632</f>
        <v>0</v>
      </c>
      <c r="E997" s="61"/>
      <c r="F997" s="61"/>
      <c r="G997" s="298"/>
    </row>
    <row r="998" spans="1:7" s="8" customFormat="1" hidden="1">
      <c r="A998" s="7" t="s">
        <v>356</v>
      </c>
      <c r="B998" s="87" t="s">
        <v>423</v>
      </c>
      <c r="C998" s="42">
        <f>'MAL1K-2018A.XLS'!$I$633</f>
        <v>0</v>
      </c>
      <c r="D998" s="42">
        <f>'MAL1K-2018A.XLS'!$I$633</f>
        <v>0</v>
      </c>
      <c r="E998" s="61"/>
      <c r="F998" s="61"/>
      <c r="G998" s="298"/>
    </row>
    <row r="999" spans="1:7" s="8" customFormat="1" hidden="1">
      <c r="A999" s="7" t="s">
        <v>356</v>
      </c>
      <c r="B999" s="87" t="s">
        <v>429</v>
      </c>
      <c r="C999" s="42">
        <f>'MAL1K-2018A.XLS'!$I$634</f>
        <v>0</v>
      </c>
      <c r="D999" s="42">
        <f>'MAL1K-2018A.XLS'!$I$634</f>
        <v>0</v>
      </c>
      <c r="E999" s="61"/>
      <c r="F999" s="61"/>
      <c r="G999" s="298"/>
    </row>
    <row r="1000" spans="1:7" s="8" customFormat="1" hidden="1">
      <c r="A1000" s="7" t="s">
        <v>356</v>
      </c>
      <c r="B1000" s="67" t="s">
        <v>454</v>
      </c>
      <c r="C1000" s="22" t="str">
        <f>'MAL1K-2018A.XLS'!$I$635</f>
        <v>xxx</v>
      </c>
      <c r="D1000" s="22" t="str">
        <f>'MAL1K-2018A.XLS'!$I$635</f>
        <v>xxx</v>
      </c>
      <c r="E1000" s="61"/>
      <c r="F1000" s="61"/>
      <c r="G1000" s="298"/>
    </row>
    <row r="1001" spans="1:7" s="8" customFormat="1" hidden="1">
      <c r="A1001" s="7" t="s">
        <v>356</v>
      </c>
      <c r="B1001" s="87" t="s">
        <v>424</v>
      </c>
      <c r="C1001" s="42">
        <f>'MAL1K-2018A.XLS'!$I$636</f>
        <v>0</v>
      </c>
      <c r="D1001" s="42">
        <f>'MAL1K-2018A.XLS'!$I$636</f>
        <v>0</v>
      </c>
      <c r="E1001" s="61"/>
      <c r="F1001" s="61"/>
      <c r="G1001" s="298"/>
    </row>
    <row r="1002" spans="1:7" s="8" customFormat="1" hidden="1">
      <c r="A1002" s="7" t="s">
        <v>356</v>
      </c>
      <c r="B1002" s="87" t="s">
        <v>425</v>
      </c>
      <c r="C1002" s="42">
        <f>'MAL1K-2018A.XLS'!$I$637</f>
        <v>0</v>
      </c>
      <c r="D1002" s="42">
        <f>'MAL1K-2018A.XLS'!$I$637</f>
        <v>0</v>
      </c>
      <c r="E1002" s="61"/>
      <c r="F1002" s="61"/>
      <c r="G1002" s="298"/>
    </row>
    <row r="1003" spans="1:7" s="8" customFormat="1" hidden="1">
      <c r="A1003" s="7" t="s">
        <v>356</v>
      </c>
      <c r="B1003" s="87" t="s">
        <v>426</v>
      </c>
      <c r="C1003" s="42">
        <f>'MAL1K-2018A.XLS'!$I$638</f>
        <v>0</v>
      </c>
      <c r="D1003" s="42">
        <f>'MAL1K-2018A.XLS'!$I$638</f>
        <v>0</v>
      </c>
      <c r="E1003" s="61"/>
      <c r="F1003" s="61"/>
      <c r="G1003" s="298"/>
    </row>
    <row r="1004" spans="1:7" s="8" customFormat="1" hidden="1">
      <c r="A1004" s="7" t="s">
        <v>356</v>
      </c>
      <c r="B1004" s="87" t="s">
        <v>427</v>
      </c>
      <c r="C1004" s="42">
        <f>'MAL1K-2018A.XLS'!$I$639</f>
        <v>0</v>
      </c>
      <c r="D1004" s="42">
        <f>'MAL1K-2018A.XLS'!$I$639</f>
        <v>0</v>
      </c>
      <c r="E1004" s="61"/>
      <c r="F1004" s="61"/>
      <c r="G1004" s="298"/>
    </row>
    <row r="1005" spans="1:7" s="8" customFormat="1" hidden="1">
      <c r="A1005" s="7" t="s">
        <v>356</v>
      </c>
      <c r="B1005" s="87" t="s">
        <v>428</v>
      </c>
      <c r="C1005" s="42">
        <f>'MAL1K-2018A.XLS'!$I$640</f>
        <v>0</v>
      </c>
      <c r="D1005" s="42">
        <f>'MAL1K-2018A.XLS'!$I$640</f>
        <v>0</v>
      </c>
      <c r="E1005" s="61"/>
      <c r="F1005" s="61"/>
      <c r="G1005" s="298"/>
    </row>
    <row r="1006" spans="1:7" s="8" customFormat="1" hidden="1">
      <c r="A1006" s="7" t="s">
        <v>356</v>
      </c>
      <c r="B1006" s="87" t="s">
        <v>430</v>
      </c>
      <c r="C1006" s="42">
        <f>'MAL1K-2018A.XLS'!$I$641</f>
        <v>0</v>
      </c>
      <c r="D1006" s="42">
        <f>'MAL1K-2018A.XLS'!$I$641</f>
        <v>0</v>
      </c>
      <c r="E1006" s="61"/>
      <c r="F1006" s="61"/>
      <c r="G1006" s="298"/>
    </row>
    <row r="1007" spans="1:7" s="8" customFormat="1" hidden="1">
      <c r="A1007" s="7" t="s">
        <v>356</v>
      </c>
      <c r="B1007" s="87" t="s">
        <v>901</v>
      </c>
      <c r="C1007" s="42">
        <f>'MAL1K-2018A.XLS'!$I$642</f>
        <v>0</v>
      </c>
      <c r="D1007" s="42">
        <f>'MAL1K-2018A.XLS'!$I$642</f>
        <v>0</v>
      </c>
      <c r="E1007" s="61"/>
      <c r="F1007" s="61"/>
      <c r="G1007" s="298"/>
    </row>
    <row r="1008" spans="1:7" s="8" customFormat="1" hidden="1">
      <c r="A1008" s="7" t="s">
        <v>356</v>
      </c>
      <c r="B1008" s="67" t="s">
        <v>455</v>
      </c>
      <c r="C1008" s="22" t="str">
        <f>'MAL1K-2018A.XLS'!$I$643</f>
        <v>xxx</v>
      </c>
      <c r="D1008" s="22" t="str">
        <f>'MAL1K-2018A.XLS'!$I$643</f>
        <v>xxx</v>
      </c>
      <c r="E1008" s="61"/>
      <c r="F1008" s="61"/>
      <c r="G1008" s="298"/>
    </row>
    <row r="1009" spans="1:7" s="8" customFormat="1" hidden="1">
      <c r="A1009" s="7" t="s">
        <v>356</v>
      </c>
      <c r="B1009" s="87" t="s">
        <v>431</v>
      </c>
      <c r="C1009" s="42">
        <f>'MAL1K-2018A.XLS'!$I$644</f>
        <v>0</v>
      </c>
      <c r="D1009" s="42">
        <f>'MAL1K-2018A.XLS'!$I$644</f>
        <v>0</v>
      </c>
      <c r="E1009" s="61"/>
      <c r="F1009" s="61"/>
      <c r="G1009" s="298"/>
    </row>
    <row r="1010" spans="1:7" s="8" customFormat="1" hidden="1">
      <c r="A1010" s="7" t="s">
        <v>356</v>
      </c>
      <c r="B1010" s="87" t="s">
        <v>432</v>
      </c>
      <c r="C1010" s="42">
        <f>'MAL1K-2018A.XLS'!$I$645</f>
        <v>0</v>
      </c>
      <c r="D1010" s="42">
        <f>'MAL1K-2018A.XLS'!$I$645</f>
        <v>0</v>
      </c>
      <c r="E1010" s="61"/>
      <c r="F1010" s="61"/>
      <c r="G1010" s="298"/>
    </row>
    <row r="1011" spans="1:7" s="8" customFormat="1" hidden="1">
      <c r="A1011" s="7" t="s">
        <v>356</v>
      </c>
      <c r="B1011" s="87" t="s">
        <v>433</v>
      </c>
      <c r="C1011" s="42">
        <f>'MAL1K-2018A.XLS'!$I$646</f>
        <v>0</v>
      </c>
      <c r="D1011" s="42">
        <f>'MAL1K-2018A.XLS'!$I$646</f>
        <v>0</v>
      </c>
      <c r="E1011" s="61"/>
      <c r="F1011" s="61"/>
      <c r="G1011" s="298"/>
    </row>
    <row r="1012" spans="1:7" s="8" customFormat="1" hidden="1">
      <c r="A1012" s="7" t="s">
        <v>356</v>
      </c>
      <c r="B1012" s="85" t="s">
        <v>785</v>
      </c>
      <c r="C1012" s="166">
        <f>'MAL1K-2018A.XLS'!$I$647</f>
        <v>0</v>
      </c>
      <c r="D1012" s="166">
        <f>'MAL1K-2018A.XLS'!$I$647</f>
        <v>0</v>
      </c>
      <c r="E1012" s="61"/>
      <c r="F1012" s="61"/>
      <c r="G1012" s="298"/>
    </row>
    <row r="1013" spans="1:7" s="8" customFormat="1" hidden="1">
      <c r="A1013" s="7" t="s">
        <v>356</v>
      </c>
      <c r="B1013" s="104" t="s">
        <v>1000</v>
      </c>
      <c r="C1013" s="42"/>
      <c r="D1013" s="42"/>
      <c r="E1013" s="61"/>
      <c r="F1013" s="61"/>
      <c r="G1013" s="298"/>
    </row>
    <row r="1014" spans="1:7" s="8" customFormat="1" hidden="1">
      <c r="A1014" s="7" t="s">
        <v>356</v>
      </c>
      <c r="B1014" s="67" t="s">
        <v>453</v>
      </c>
      <c r="C1014" s="22" t="str">
        <f>'MAL1K-2018A.XLS'!$J$631</f>
        <v>xxx</v>
      </c>
      <c r="D1014" s="22" t="str">
        <f>'MAL1K-2018A.XLS'!$J$631</f>
        <v>xxx</v>
      </c>
      <c r="E1014" s="61"/>
      <c r="F1014" s="61"/>
      <c r="G1014" s="298"/>
    </row>
    <row r="1015" spans="1:7" s="8" customFormat="1" hidden="1">
      <c r="A1015" s="7" t="s">
        <v>356</v>
      </c>
      <c r="B1015" s="87" t="s">
        <v>422</v>
      </c>
      <c r="C1015" s="42">
        <f>'MAL1K-2018A.XLS'!$J$632</f>
        <v>0</v>
      </c>
      <c r="D1015" s="42">
        <f>'MAL1K-2018A.XLS'!$J$632</f>
        <v>0</v>
      </c>
      <c r="E1015" s="61"/>
      <c r="F1015" s="61"/>
      <c r="G1015" s="298"/>
    </row>
    <row r="1016" spans="1:7" s="8" customFormat="1" hidden="1">
      <c r="A1016" s="7" t="s">
        <v>356</v>
      </c>
      <c r="B1016" s="87" t="s">
        <v>423</v>
      </c>
      <c r="C1016" s="42">
        <f>'MAL1K-2018A.XLS'!$J$633</f>
        <v>0</v>
      </c>
      <c r="D1016" s="42">
        <f>'MAL1K-2018A.XLS'!$J$633</f>
        <v>0</v>
      </c>
      <c r="E1016" s="61"/>
      <c r="F1016" s="61"/>
      <c r="G1016" s="298"/>
    </row>
    <row r="1017" spans="1:7" s="8" customFormat="1" hidden="1">
      <c r="A1017" s="7" t="s">
        <v>356</v>
      </c>
      <c r="B1017" s="87" t="s">
        <v>429</v>
      </c>
      <c r="C1017" s="42">
        <f>'MAL1K-2018A.XLS'!$J$634</f>
        <v>0</v>
      </c>
      <c r="D1017" s="42">
        <f>'MAL1K-2018A.XLS'!$J$634</f>
        <v>0</v>
      </c>
      <c r="E1017" s="61"/>
      <c r="F1017" s="61"/>
      <c r="G1017" s="298"/>
    </row>
    <row r="1018" spans="1:7" s="8" customFormat="1" hidden="1">
      <c r="A1018" s="7" t="s">
        <v>356</v>
      </c>
      <c r="B1018" s="67" t="s">
        <v>454</v>
      </c>
      <c r="C1018" s="22" t="str">
        <f>'MAL1K-2018A.XLS'!$J$635</f>
        <v>xxx</v>
      </c>
      <c r="D1018" s="22" t="str">
        <f>'MAL1K-2018A.XLS'!$J$635</f>
        <v>xxx</v>
      </c>
      <c r="E1018" s="61"/>
      <c r="F1018" s="61"/>
      <c r="G1018" s="298"/>
    </row>
    <row r="1019" spans="1:7" s="8" customFormat="1" hidden="1">
      <c r="A1019" s="7" t="s">
        <v>356</v>
      </c>
      <c r="B1019" s="87" t="s">
        <v>424</v>
      </c>
      <c r="C1019" s="42">
        <f>'MAL1K-2018A.XLS'!$J$636</f>
        <v>0</v>
      </c>
      <c r="D1019" s="42">
        <f>'MAL1K-2018A.XLS'!$J$636</f>
        <v>0</v>
      </c>
      <c r="E1019" s="61"/>
      <c r="F1019" s="61"/>
      <c r="G1019" s="298"/>
    </row>
    <row r="1020" spans="1:7" s="8" customFormat="1" hidden="1">
      <c r="A1020" s="7" t="s">
        <v>356</v>
      </c>
      <c r="B1020" s="87" t="s">
        <v>425</v>
      </c>
      <c r="C1020" s="42">
        <f>'MAL1K-2018A.XLS'!$J$637</f>
        <v>0</v>
      </c>
      <c r="D1020" s="42">
        <f>'MAL1K-2018A.XLS'!$J$637</f>
        <v>0</v>
      </c>
      <c r="E1020" s="61"/>
      <c r="F1020" s="61"/>
      <c r="G1020" s="298"/>
    </row>
    <row r="1021" spans="1:7" s="8" customFormat="1" hidden="1">
      <c r="A1021" s="7" t="s">
        <v>356</v>
      </c>
      <c r="B1021" s="87" t="s">
        <v>426</v>
      </c>
      <c r="C1021" s="42">
        <f>'MAL1K-2018A.XLS'!$J$638</f>
        <v>0</v>
      </c>
      <c r="D1021" s="42">
        <f>'MAL1K-2018A.XLS'!$J$638</f>
        <v>0</v>
      </c>
      <c r="E1021" s="61"/>
      <c r="F1021" s="61"/>
      <c r="G1021" s="298"/>
    </row>
    <row r="1022" spans="1:7" s="8" customFormat="1" hidden="1">
      <c r="A1022" s="7" t="s">
        <v>356</v>
      </c>
      <c r="B1022" s="87" t="s">
        <v>427</v>
      </c>
      <c r="C1022" s="42">
        <f>'MAL1K-2018A.XLS'!$J$639</f>
        <v>0</v>
      </c>
      <c r="D1022" s="42">
        <f>'MAL1K-2018A.XLS'!$J$639</f>
        <v>0</v>
      </c>
      <c r="E1022" s="61"/>
      <c r="F1022" s="61"/>
      <c r="G1022" s="298"/>
    </row>
    <row r="1023" spans="1:7" s="8" customFormat="1" hidden="1">
      <c r="A1023" s="7" t="s">
        <v>356</v>
      </c>
      <c r="B1023" s="87" t="s">
        <v>428</v>
      </c>
      <c r="C1023" s="42">
        <f>'MAL1K-2018A.XLS'!$J$640</f>
        <v>0</v>
      </c>
      <c r="D1023" s="42">
        <f>'MAL1K-2018A.XLS'!$J$640</f>
        <v>0</v>
      </c>
      <c r="E1023" s="61"/>
      <c r="F1023" s="61"/>
      <c r="G1023" s="298"/>
    </row>
    <row r="1024" spans="1:7" s="8" customFormat="1" hidden="1">
      <c r="A1024" s="7" t="s">
        <v>356</v>
      </c>
      <c r="B1024" s="87" t="s">
        <v>430</v>
      </c>
      <c r="C1024" s="42">
        <f>'MAL1K-2018A.XLS'!$J$641</f>
        <v>0</v>
      </c>
      <c r="D1024" s="42">
        <f>'MAL1K-2018A.XLS'!$J$641</f>
        <v>0</v>
      </c>
      <c r="E1024" s="61"/>
      <c r="F1024" s="61"/>
      <c r="G1024" s="298"/>
    </row>
    <row r="1025" spans="1:7" s="8" customFormat="1" hidden="1">
      <c r="A1025" s="7" t="s">
        <v>356</v>
      </c>
      <c r="B1025" s="87" t="s">
        <v>901</v>
      </c>
      <c r="C1025" s="42">
        <f>'MAL1K-2018A.XLS'!$J$642</f>
        <v>0</v>
      </c>
      <c r="D1025" s="42">
        <f>'MAL1K-2018A.XLS'!$J$642</f>
        <v>0</v>
      </c>
      <c r="E1025" s="61"/>
      <c r="F1025" s="61"/>
      <c r="G1025" s="298"/>
    </row>
    <row r="1026" spans="1:7" s="8" customFormat="1" hidden="1">
      <c r="A1026" s="7" t="s">
        <v>356</v>
      </c>
      <c r="B1026" s="67" t="s">
        <v>455</v>
      </c>
      <c r="C1026" s="22" t="str">
        <f>'MAL1K-2018A.XLS'!$J$643</f>
        <v>xxx</v>
      </c>
      <c r="D1026" s="22" t="str">
        <f>'MAL1K-2018A.XLS'!$J$643</f>
        <v>xxx</v>
      </c>
      <c r="E1026" s="61"/>
      <c r="F1026" s="61"/>
      <c r="G1026" s="298"/>
    </row>
    <row r="1027" spans="1:7" s="8" customFormat="1" hidden="1">
      <c r="A1027" s="7" t="s">
        <v>356</v>
      </c>
      <c r="B1027" s="87" t="s">
        <v>431</v>
      </c>
      <c r="C1027" s="42">
        <f>'MAL1K-2018A.XLS'!$J$644</f>
        <v>0</v>
      </c>
      <c r="D1027" s="42">
        <f>'MAL1K-2018A.XLS'!$J$644</f>
        <v>0</v>
      </c>
      <c r="E1027" s="61"/>
      <c r="F1027" s="61"/>
      <c r="G1027" s="298"/>
    </row>
    <row r="1028" spans="1:7" s="8" customFormat="1" hidden="1">
      <c r="A1028" s="7" t="s">
        <v>356</v>
      </c>
      <c r="B1028" s="87" t="s">
        <v>432</v>
      </c>
      <c r="C1028" s="42">
        <f>'MAL1K-2018A.XLS'!$J$645</f>
        <v>0</v>
      </c>
      <c r="D1028" s="42">
        <f>'MAL1K-2018A.XLS'!$J$645</f>
        <v>0</v>
      </c>
      <c r="E1028" s="61"/>
      <c r="F1028" s="61"/>
      <c r="G1028" s="298"/>
    </row>
    <row r="1029" spans="1:7" s="8" customFormat="1" hidden="1">
      <c r="A1029" s="7" t="s">
        <v>356</v>
      </c>
      <c r="B1029" s="87" t="s">
        <v>433</v>
      </c>
      <c r="C1029" s="42">
        <f>'MAL1K-2018A.XLS'!$J$646</f>
        <v>0</v>
      </c>
      <c r="D1029" s="42">
        <f>'MAL1K-2018A.XLS'!$J$646</f>
        <v>0</v>
      </c>
      <c r="E1029" s="61"/>
      <c r="F1029" s="61"/>
      <c r="G1029" s="298"/>
    </row>
    <row r="1030" spans="1:7" s="8" customFormat="1" hidden="1">
      <c r="A1030" s="7" t="s">
        <v>356</v>
      </c>
      <c r="B1030" s="85" t="s">
        <v>785</v>
      </c>
      <c r="C1030" s="166">
        <f>'MAL1K-2018A.XLS'!$J$647</f>
        <v>0</v>
      </c>
      <c r="D1030" s="166">
        <f>'MAL1K-2018A.XLS'!$J$647</f>
        <v>0</v>
      </c>
      <c r="E1030" s="61"/>
      <c r="F1030" s="61"/>
      <c r="G1030" s="298"/>
    </row>
    <row r="1031" spans="1:7" s="8" customFormat="1" hidden="1">
      <c r="A1031" s="7" t="s">
        <v>356</v>
      </c>
      <c r="B1031" s="104"/>
      <c r="C1031" s="42"/>
      <c r="D1031" s="42"/>
      <c r="E1031" s="61"/>
      <c r="F1031" s="61"/>
      <c r="G1031" s="298"/>
    </row>
    <row r="1032" spans="1:7" s="8" customFormat="1" hidden="1">
      <c r="A1032" s="8" t="s">
        <v>356</v>
      </c>
      <c r="B1032" s="86"/>
      <c r="C1032" s="42"/>
      <c r="D1032" s="42"/>
      <c r="E1032" s="61"/>
      <c r="F1032" s="61"/>
      <c r="G1032" s="298"/>
    </row>
    <row r="1033" spans="1:7" ht="25.5" hidden="1">
      <c r="A1033" s="8" t="s">
        <v>356</v>
      </c>
      <c r="B1033" s="72" t="s">
        <v>56</v>
      </c>
    </row>
    <row r="1034" spans="1:7" hidden="1">
      <c r="A1034" s="7" t="s">
        <v>356</v>
      </c>
      <c r="B1034" s="87" t="s">
        <v>348</v>
      </c>
      <c r="C1034" s="45">
        <f>'MAL1K-2018A.XLS'!$F$657</f>
        <v>0</v>
      </c>
      <c r="D1034" s="45">
        <f>'MAL1K-2018A.XLS'!$F$657</f>
        <v>0</v>
      </c>
    </row>
    <row r="1035" spans="1:7" hidden="1">
      <c r="A1035" s="7" t="s">
        <v>356</v>
      </c>
      <c r="B1035" s="87" t="s">
        <v>349</v>
      </c>
      <c r="C1035" s="45">
        <f>'MAL1K-2018A.XLS'!$F$658</f>
        <v>0</v>
      </c>
      <c r="D1035" s="45">
        <f>'MAL1K-2018A.XLS'!$F$658</f>
        <v>0</v>
      </c>
    </row>
    <row r="1036" spans="1:7" hidden="1">
      <c r="A1036" s="7" t="s">
        <v>356</v>
      </c>
      <c r="B1036" s="87" t="s">
        <v>350</v>
      </c>
      <c r="C1036" s="45">
        <f>'MAL1K-2018A.XLS'!$F$659</f>
        <v>0</v>
      </c>
      <c r="D1036" s="45">
        <f>'MAL1K-2018A.XLS'!$F$659</f>
        <v>0</v>
      </c>
    </row>
    <row r="1037" spans="1:7" hidden="1">
      <c r="A1037" s="7" t="s">
        <v>356</v>
      </c>
      <c r="B1037" s="109"/>
    </row>
    <row r="1038" spans="1:7" hidden="1">
      <c r="A1038" s="7" t="s">
        <v>356</v>
      </c>
      <c r="B1038" s="110" t="s">
        <v>861</v>
      </c>
      <c r="C1038" s="43">
        <f>$C$785-$C$790-$C$1036</f>
        <v>0</v>
      </c>
      <c r="D1038" s="43">
        <f>$C$785-$C$790-$C$1036</f>
        <v>0</v>
      </c>
    </row>
    <row r="1039" spans="1:7" hidden="1">
      <c r="A1039" s="7" t="s">
        <v>356</v>
      </c>
      <c r="B1039" s="109"/>
    </row>
    <row r="1040" spans="1:7" hidden="1">
      <c r="A1040" s="7" t="s">
        <v>356</v>
      </c>
      <c r="B1040" s="111" t="s">
        <v>1012</v>
      </c>
    </row>
    <row r="1041" spans="1:4" hidden="1">
      <c r="A1041" s="7" t="s">
        <v>356</v>
      </c>
      <c r="B1041" s="87" t="s">
        <v>348</v>
      </c>
      <c r="C1041" s="62">
        <f>'MAL1K-2018A.XLS'!$G$657</f>
        <v>0</v>
      </c>
      <c r="D1041" s="62">
        <f>'MAL1K-2018A.XLS'!$G$657</f>
        <v>0</v>
      </c>
    </row>
    <row r="1042" spans="1:4" hidden="1">
      <c r="A1042" s="7" t="s">
        <v>356</v>
      </c>
      <c r="B1042" s="87" t="s">
        <v>348</v>
      </c>
      <c r="C1042" s="62">
        <f>'MAL1K-2018A.XLS'!$H$657</f>
        <v>0</v>
      </c>
      <c r="D1042" s="62">
        <f>'MAL1K-2018A.XLS'!$H$657</f>
        <v>0</v>
      </c>
    </row>
    <row r="1043" spans="1:4" hidden="1">
      <c r="A1043" s="7" t="s">
        <v>356</v>
      </c>
      <c r="B1043" s="87" t="s">
        <v>348</v>
      </c>
      <c r="C1043" s="62">
        <f>'MAL1K-2018A.XLS'!$I$657</f>
        <v>0</v>
      </c>
      <c r="D1043" s="62">
        <f>'MAL1K-2018A.XLS'!$I$657</f>
        <v>0</v>
      </c>
    </row>
    <row r="1044" spans="1:4" hidden="1">
      <c r="A1044" s="7" t="s">
        <v>356</v>
      </c>
      <c r="B1044" s="111" t="s">
        <v>1012</v>
      </c>
      <c r="C1044" s="63"/>
      <c r="D1044" s="63"/>
    </row>
    <row r="1045" spans="1:4" hidden="1">
      <c r="A1045" s="7" t="s">
        <v>356</v>
      </c>
      <c r="B1045" s="87" t="s">
        <v>349</v>
      </c>
      <c r="C1045" s="62">
        <f>'MAL1K-2018A.XLS'!$G$658</f>
        <v>0</v>
      </c>
      <c r="D1045" s="62">
        <f>'MAL1K-2018A.XLS'!$G$658</f>
        <v>0</v>
      </c>
    </row>
    <row r="1046" spans="1:4" hidden="1">
      <c r="A1046" s="7" t="s">
        <v>356</v>
      </c>
      <c r="B1046" s="87" t="s">
        <v>349</v>
      </c>
      <c r="C1046" s="62">
        <f>'MAL1K-2018A.XLS'!$H$658</f>
        <v>0</v>
      </c>
      <c r="D1046" s="62">
        <f>'MAL1K-2018A.XLS'!$H$658</f>
        <v>0</v>
      </c>
    </row>
    <row r="1047" spans="1:4" hidden="1">
      <c r="A1047" s="7" t="s">
        <v>356</v>
      </c>
      <c r="B1047" s="87" t="s">
        <v>349</v>
      </c>
      <c r="C1047" s="62">
        <f>'MAL1K-2018A.XLS'!$I$658</f>
        <v>0</v>
      </c>
      <c r="D1047" s="62">
        <f>'MAL1K-2018A.XLS'!$I$658</f>
        <v>0</v>
      </c>
    </row>
    <row r="1048" spans="1:4" hidden="1">
      <c r="A1048" s="7" t="s">
        <v>356</v>
      </c>
      <c r="B1048" s="84"/>
    </row>
    <row r="1049" spans="1:4" hidden="1">
      <c r="A1049" s="7" t="s">
        <v>356</v>
      </c>
      <c r="B1049" s="86" t="s">
        <v>763</v>
      </c>
    </row>
    <row r="1050" spans="1:4" ht="25.5" hidden="1">
      <c r="A1050" s="7" t="s">
        <v>356</v>
      </c>
      <c r="B1050" s="67" t="s">
        <v>47</v>
      </c>
      <c r="C1050" s="45">
        <f>'MAL1K-2018A.XLS'!$K$670</f>
        <v>0</v>
      </c>
      <c r="D1050" s="45">
        <f>'MAL1K-2018A.XLS'!$K$670</f>
        <v>0</v>
      </c>
    </row>
    <row r="1051" spans="1:4" hidden="1">
      <c r="A1051" s="7" t="s">
        <v>356</v>
      </c>
      <c r="B1051" s="67" t="s">
        <v>100</v>
      </c>
      <c r="C1051" s="48" t="str">
        <f>'MAL1K-2018A.XLS'!$K$672</f>
        <v>00/00</v>
      </c>
      <c r="D1051" s="48" t="str">
        <f>'MAL1K-2018A.XLS'!$K$672</f>
        <v>00/00</v>
      </c>
    </row>
    <row r="1052" spans="1:4" hidden="1">
      <c r="A1052" s="7" t="s">
        <v>356</v>
      </c>
      <c r="B1052" s="67"/>
      <c r="C1052" s="48"/>
      <c r="D1052" s="48"/>
    </row>
    <row r="1053" spans="1:4" hidden="1">
      <c r="A1053" s="7" t="s">
        <v>356</v>
      </c>
      <c r="B1053" s="86" t="s">
        <v>602</v>
      </c>
      <c r="C1053" s="48"/>
      <c r="D1053" s="48"/>
    </row>
    <row r="1054" spans="1:4" hidden="1">
      <c r="A1054" s="7" t="s">
        <v>356</v>
      </c>
      <c r="B1054" s="67" t="s">
        <v>812</v>
      </c>
      <c r="C1054" s="48" t="str">
        <f>'MAL1K-2018A.XLS'!$K$678</f>
        <v>00/00</v>
      </c>
      <c r="D1054" s="48" t="str">
        <f>'MAL1K-2018A.XLS'!$K$678</f>
        <v>00/00</v>
      </c>
    </row>
    <row r="1055" spans="1:4" hidden="1">
      <c r="A1055" s="7" t="s">
        <v>356</v>
      </c>
      <c r="B1055" s="67" t="s">
        <v>551</v>
      </c>
      <c r="C1055" s="48">
        <f>'MAL1K-2018A.XLS'!$K$681</f>
        <v>0</v>
      </c>
      <c r="D1055" s="48">
        <f>'MAL1K-2018A.XLS'!$K$681</f>
        <v>0</v>
      </c>
    </row>
    <row r="1056" spans="1:4" hidden="1">
      <c r="A1056" s="7" t="s">
        <v>356</v>
      </c>
      <c r="B1056" s="384"/>
      <c r="C1056" s="48"/>
      <c r="D1056" s="48"/>
    </row>
    <row r="1057" spans="1:12" hidden="1">
      <c r="A1057" s="7" t="s">
        <v>356</v>
      </c>
      <c r="B1057" s="86" t="str">
        <f>'MAL1K-2018A.XLS'!B683</f>
        <v>Kompetanseplan for helse- og omsorgstjenester</v>
      </c>
      <c r="C1057" s="48"/>
      <c r="D1057" s="48"/>
    </row>
    <row r="1058" spans="1:12" hidden="1">
      <c r="A1058" s="7" t="s">
        <v>356</v>
      </c>
      <c r="B1058" s="384" t="str">
        <f>'MAL1K-2018A.XLS'!B684</f>
        <v>Har bydelen utarbeidet en egen kompetanseplan for helse- og omsorgstjenester?</v>
      </c>
      <c r="C1058" s="48">
        <f>'MAL1K-2018A.XLS'!K684</f>
        <v>0</v>
      </c>
      <c r="D1058" s="48">
        <f>'MAL1K-2018A.XLS'!K684</f>
        <v>0</v>
      </c>
    </row>
    <row r="1059" spans="1:12" hidden="1">
      <c r="A1059" s="7" t="s">
        <v>356</v>
      </c>
      <c r="B1059" s="384" t="str">
        <f>'MAL1K-2018A.XLS'!B685</f>
        <v>Når ble kompetanseplanen sist revidert (skriv slik: 08/17)?</v>
      </c>
      <c r="C1059" s="48" t="str">
        <f>'MAL1K-2018A.XLS'!K685</f>
        <v>00/00</v>
      </c>
      <c r="D1059" s="48" t="str">
        <f>'MAL1K-2018A.XLS'!K685</f>
        <v>00/00</v>
      </c>
    </row>
    <row r="1060" spans="1:12">
      <c r="A1060" s="401" t="s">
        <v>1337</v>
      </c>
      <c r="C1060" s="48"/>
      <c r="D1060" s="48"/>
    </row>
    <row r="1061" spans="1:12">
      <c r="A1061" s="401" t="s">
        <v>1337</v>
      </c>
      <c r="B1061" s="74" t="str">
        <f>'MAL1K-2018A.XLS'!B689</f>
        <v xml:space="preserve">  Tabell 3 - 5A -1  Antall personer som mottar hjemmetjenester pr 31.03.    1)</v>
      </c>
    </row>
    <row r="1062" spans="1:12">
      <c r="A1062" s="401" t="s">
        <v>1337</v>
      </c>
      <c r="B1062" s="89" t="s">
        <v>811</v>
      </c>
      <c r="C1062" s="45" t="s">
        <v>541</v>
      </c>
      <c r="D1062" s="45" t="s">
        <v>541</v>
      </c>
    </row>
    <row r="1063" spans="1:12">
      <c r="A1063" s="401" t="s">
        <v>1337</v>
      </c>
      <c r="B1063" s="1" t="s">
        <v>533</v>
      </c>
      <c r="C1063" s="45">
        <f>'MAL1K-2018A.XLS'!$F$690</f>
        <v>0</v>
      </c>
      <c r="D1063" s="45">
        <f>'MAL1K-2018A.XLS'!$F$690</f>
        <v>0</v>
      </c>
    </row>
    <row r="1064" spans="1:12">
      <c r="A1064" s="401" t="s">
        <v>1337</v>
      </c>
      <c r="B1064" s="1" t="s">
        <v>59</v>
      </c>
      <c r="C1064" s="45">
        <f>'MAL1K-2018A.XLS'!$F$691</f>
        <v>0</v>
      </c>
      <c r="D1064" s="45">
        <f>'MAL1K-2018A.XLS'!$F$691</f>
        <v>0</v>
      </c>
    </row>
    <row r="1065" spans="1:12">
      <c r="A1065" s="401" t="s">
        <v>1337</v>
      </c>
      <c r="B1065" s="1" t="s">
        <v>220</v>
      </c>
      <c r="C1065" s="45">
        <f>'MAL1K-2018A.XLS'!$F$692</f>
        <v>0</v>
      </c>
      <c r="D1065" s="45">
        <f>'MAL1K-2018A.XLS'!$F$692</f>
        <v>0</v>
      </c>
    </row>
    <row r="1066" spans="1:12">
      <c r="A1066" s="401" t="s">
        <v>1337</v>
      </c>
      <c r="B1066" s="1" t="s">
        <v>60</v>
      </c>
      <c r="C1066" s="45">
        <f>'MAL1K-2018A.XLS'!$F$693</f>
        <v>0</v>
      </c>
      <c r="D1066" s="45">
        <f>'MAL1K-2018A.XLS'!$F$693</f>
        <v>0</v>
      </c>
    </row>
    <row r="1067" spans="1:12">
      <c r="A1067" s="401" t="s">
        <v>1337</v>
      </c>
      <c r="B1067" s="1" t="s">
        <v>61</v>
      </c>
      <c r="C1067" s="45">
        <f>'MAL1K-2018A.XLS'!$F$694</f>
        <v>0</v>
      </c>
      <c r="D1067" s="45">
        <f>'MAL1K-2018A.XLS'!$F$694</f>
        <v>0</v>
      </c>
    </row>
    <row r="1068" spans="1:12">
      <c r="A1068" s="401" t="s">
        <v>1337</v>
      </c>
      <c r="B1068" s="1" t="s">
        <v>1262</v>
      </c>
      <c r="C1068" s="45">
        <f>'MAL1K-2018A.XLS'!F695</f>
        <v>0</v>
      </c>
      <c r="D1068" s="45">
        <f>'MAL1K-2018A.XLS'!$F$695</f>
        <v>0</v>
      </c>
    </row>
    <row r="1069" spans="1:12">
      <c r="A1069" s="401" t="s">
        <v>1337</v>
      </c>
      <c r="B1069" s="1" t="s">
        <v>1263</v>
      </c>
      <c r="C1069" s="45">
        <f>'MAL1K-2018A.XLS'!F696</f>
        <v>0</v>
      </c>
      <c r="D1069" s="45">
        <f>'MAL1K-2018A.XLS'!$F$696</f>
        <v>0</v>
      </c>
    </row>
    <row r="1070" spans="1:12">
      <c r="A1070" s="401" t="s">
        <v>1337</v>
      </c>
      <c r="B1070" s="1" t="s">
        <v>221</v>
      </c>
      <c r="C1070" s="45">
        <f>'MAL1K-2018A.XLS'!$F$697</f>
        <v>0</v>
      </c>
      <c r="D1070" s="45">
        <f>'MAL1K-2018A.XLS'!$F$697</f>
        <v>0</v>
      </c>
    </row>
    <row r="1071" spans="1:12">
      <c r="A1071" s="401" t="s">
        <v>1337</v>
      </c>
      <c r="B1071" s="133" t="s">
        <v>222</v>
      </c>
      <c r="C1071" s="77">
        <f>'MAL1K-2018A.XLS'!$F$698</f>
        <v>0</v>
      </c>
      <c r="D1071" s="77">
        <f>'MAL1K-2018A.XLS'!$F$698</f>
        <v>0</v>
      </c>
      <c r="L1071" s="7" t="s">
        <v>152</v>
      </c>
    </row>
    <row r="1072" spans="1:12">
      <c r="A1072" s="401" t="s">
        <v>1337</v>
      </c>
      <c r="B1072" s="89" t="s">
        <v>813</v>
      </c>
      <c r="C1072" s="45" t="s">
        <v>541</v>
      </c>
      <c r="D1072" s="45" t="s">
        <v>541</v>
      </c>
    </row>
    <row r="1073" spans="1:4">
      <c r="A1073" s="401" t="s">
        <v>1337</v>
      </c>
      <c r="B1073" s="1" t="s">
        <v>533</v>
      </c>
      <c r="C1073" s="45">
        <f>'MAL1K-2018A.XLS'!$G$690</f>
        <v>0</v>
      </c>
      <c r="D1073" s="45">
        <f>'MAL1K-2018A.XLS'!$G$690</f>
        <v>0</v>
      </c>
    </row>
    <row r="1074" spans="1:4">
      <c r="A1074" s="401" t="s">
        <v>1337</v>
      </c>
      <c r="B1074" s="1" t="s">
        <v>59</v>
      </c>
      <c r="C1074" s="45">
        <f>'MAL1K-2018A.XLS'!$G$691</f>
        <v>0</v>
      </c>
      <c r="D1074" s="45">
        <f>'MAL1K-2018A.XLS'!$G$691</f>
        <v>0</v>
      </c>
    </row>
    <row r="1075" spans="1:4">
      <c r="A1075" s="401" t="s">
        <v>1337</v>
      </c>
      <c r="B1075" s="1" t="s">
        <v>220</v>
      </c>
      <c r="C1075" s="45">
        <f>'MAL1K-2018A.XLS'!$G$692</f>
        <v>0</v>
      </c>
      <c r="D1075" s="45">
        <f>'MAL1K-2018A.XLS'!$G$692</f>
        <v>0</v>
      </c>
    </row>
    <row r="1076" spans="1:4">
      <c r="A1076" s="401" t="s">
        <v>1337</v>
      </c>
      <c r="B1076" s="1" t="s">
        <v>60</v>
      </c>
      <c r="C1076" s="45">
        <f>'MAL1K-2018A.XLS'!$G$693</f>
        <v>0</v>
      </c>
      <c r="D1076" s="45">
        <f>'MAL1K-2018A.XLS'!$G$693</f>
        <v>0</v>
      </c>
    </row>
    <row r="1077" spans="1:4">
      <c r="A1077" s="401" t="s">
        <v>1337</v>
      </c>
      <c r="B1077" s="1" t="s">
        <v>61</v>
      </c>
      <c r="C1077" s="45">
        <f>'MAL1K-2018A.XLS'!$G$694</f>
        <v>0</v>
      </c>
      <c r="D1077" s="45">
        <f>'MAL1K-2018A.XLS'!$G$694</f>
        <v>0</v>
      </c>
    </row>
    <row r="1078" spans="1:4">
      <c r="A1078" s="401" t="s">
        <v>1337</v>
      </c>
      <c r="B1078" s="1" t="s">
        <v>1262</v>
      </c>
      <c r="C1078" s="45">
        <f>'MAL1K-2018A.XLS'!G695</f>
        <v>0</v>
      </c>
      <c r="D1078" s="45">
        <f>'MAL1K-2018A.XLS'!$H$695</f>
        <v>0</v>
      </c>
    </row>
    <row r="1079" spans="1:4">
      <c r="A1079" s="401" t="s">
        <v>1337</v>
      </c>
      <c r="B1079" s="1" t="s">
        <v>1263</v>
      </c>
      <c r="C1079" s="45">
        <f>'MAL1K-2018A.XLS'!G696</f>
        <v>0</v>
      </c>
      <c r="D1079" s="45">
        <f>'MAL1K-2018A.XLS'!$G$696</f>
        <v>0</v>
      </c>
    </row>
    <row r="1080" spans="1:4">
      <c r="A1080" s="401" t="s">
        <v>1337</v>
      </c>
      <c r="B1080" s="1" t="s">
        <v>221</v>
      </c>
      <c r="C1080" s="45">
        <f>'MAL1K-2018A.XLS'!$G$697</f>
        <v>0</v>
      </c>
      <c r="D1080" s="45">
        <f>'MAL1K-2018A.XLS'!$G$697</f>
        <v>0</v>
      </c>
    </row>
    <row r="1081" spans="1:4">
      <c r="A1081" s="401" t="s">
        <v>1337</v>
      </c>
      <c r="B1081" s="133" t="s">
        <v>222</v>
      </c>
      <c r="C1081" s="77">
        <f>'MAL1K-2018A.XLS'!$G$698</f>
        <v>0</v>
      </c>
      <c r="D1081" s="77">
        <f>'MAL1K-2018A.XLS'!$G$698</f>
        <v>0</v>
      </c>
    </row>
    <row r="1082" spans="1:4">
      <c r="A1082" s="401" t="s">
        <v>1337</v>
      </c>
      <c r="B1082" s="89" t="s">
        <v>814</v>
      </c>
      <c r="C1082" s="45" t="s">
        <v>541</v>
      </c>
      <c r="D1082" s="45" t="s">
        <v>541</v>
      </c>
    </row>
    <row r="1083" spans="1:4">
      <c r="A1083" s="401" t="s">
        <v>1337</v>
      </c>
      <c r="B1083" s="1" t="s">
        <v>533</v>
      </c>
      <c r="C1083" s="45">
        <f>'MAL1K-2018A.XLS'!$H$690</f>
        <v>0</v>
      </c>
      <c r="D1083" s="45">
        <f>'MAL1K-2018A.XLS'!$H$690</f>
        <v>0</v>
      </c>
    </row>
    <row r="1084" spans="1:4">
      <c r="A1084" s="401" t="s">
        <v>1337</v>
      </c>
      <c r="B1084" s="1" t="s">
        <v>59</v>
      </c>
      <c r="C1084" s="45">
        <f>'MAL1K-2018A.XLS'!$H$691</f>
        <v>0</v>
      </c>
      <c r="D1084" s="45">
        <f>'MAL1K-2018A.XLS'!$H$691</f>
        <v>0</v>
      </c>
    </row>
    <row r="1085" spans="1:4">
      <c r="A1085" s="401" t="s">
        <v>1337</v>
      </c>
      <c r="B1085" s="1" t="s">
        <v>220</v>
      </c>
      <c r="C1085" s="45">
        <f>'MAL1K-2018A.XLS'!$H$692</f>
        <v>0</v>
      </c>
      <c r="D1085" s="45">
        <f>'MAL1K-2018A.XLS'!$H$692</f>
        <v>0</v>
      </c>
    </row>
    <row r="1086" spans="1:4">
      <c r="A1086" s="401" t="s">
        <v>1337</v>
      </c>
      <c r="B1086" s="1" t="s">
        <v>60</v>
      </c>
      <c r="C1086" s="45">
        <f>'MAL1K-2018A.XLS'!$H$693</f>
        <v>0</v>
      </c>
      <c r="D1086" s="45">
        <f>'MAL1K-2018A.XLS'!$H$693</f>
        <v>0</v>
      </c>
    </row>
    <row r="1087" spans="1:4">
      <c r="A1087" s="401" t="s">
        <v>1337</v>
      </c>
      <c r="B1087" s="1" t="s">
        <v>61</v>
      </c>
      <c r="C1087" s="45">
        <f>'MAL1K-2018A.XLS'!$H$694</f>
        <v>0</v>
      </c>
      <c r="D1087" s="45">
        <f>'MAL1K-2018A.XLS'!$H$694</f>
        <v>0</v>
      </c>
    </row>
    <row r="1088" spans="1:4">
      <c r="A1088" s="401" t="s">
        <v>1337</v>
      </c>
      <c r="B1088" s="1" t="s">
        <v>1262</v>
      </c>
      <c r="C1088" s="45">
        <f>'MAL1K-2018A.XLS'!H695</f>
        <v>0</v>
      </c>
      <c r="D1088" s="45">
        <f>'MAL1K-2018A.XLS'!$H$695</f>
        <v>0</v>
      </c>
    </row>
    <row r="1089" spans="1:10">
      <c r="A1089" s="401" t="s">
        <v>1337</v>
      </c>
      <c r="B1089" s="1" t="s">
        <v>1263</v>
      </c>
      <c r="C1089" s="45">
        <f>'MAL1K-2018A.XLS'!H696</f>
        <v>0</v>
      </c>
      <c r="D1089" s="45">
        <f>'MAL1K-2018A.XLS'!H696</f>
        <v>0</v>
      </c>
    </row>
    <row r="1090" spans="1:10">
      <c r="A1090" s="401" t="s">
        <v>1337</v>
      </c>
      <c r="B1090" s="1" t="s">
        <v>221</v>
      </c>
      <c r="C1090" s="45">
        <f>'MAL1K-2018A.XLS'!$H$697</f>
        <v>0</v>
      </c>
      <c r="D1090" s="45">
        <f>'MAL1K-2018A.XLS'!$H$697</f>
        <v>0</v>
      </c>
      <c r="J1090" s="7" t="s">
        <v>152</v>
      </c>
    </row>
    <row r="1091" spans="1:10">
      <c r="A1091" s="401" t="s">
        <v>1337</v>
      </c>
      <c r="B1091" s="133" t="s">
        <v>222</v>
      </c>
      <c r="C1091" s="77">
        <f>'MAL1K-2018A.XLS'!$H$698</f>
        <v>0</v>
      </c>
      <c r="D1091" s="77">
        <f>'MAL1K-2018A.XLS'!$H$698</f>
        <v>0</v>
      </c>
    </row>
    <row r="1092" spans="1:10">
      <c r="A1092" s="401" t="s">
        <v>1337</v>
      </c>
      <c r="B1092" s="89" t="s">
        <v>815</v>
      </c>
      <c r="C1092" s="45" t="s">
        <v>541</v>
      </c>
      <c r="D1092" s="45" t="s">
        <v>541</v>
      </c>
    </row>
    <row r="1093" spans="1:10">
      <c r="A1093" s="401" t="s">
        <v>1337</v>
      </c>
      <c r="B1093" s="1" t="s">
        <v>533</v>
      </c>
      <c r="C1093" s="45">
        <f>'MAL1K-2018A.XLS'!$I$690</f>
        <v>0</v>
      </c>
      <c r="D1093" s="45">
        <f>'MAL1K-2018A.XLS'!$I$690</f>
        <v>0</v>
      </c>
    </row>
    <row r="1094" spans="1:10">
      <c r="A1094" s="401" t="s">
        <v>1337</v>
      </c>
      <c r="B1094" s="1" t="s">
        <v>59</v>
      </c>
      <c r="C1094" s="45">
        <f>'MAL1K-2018A.XLS'!$I$691</f>
        <v>0</v>
      </c>
      <c r="D1094" s="45">
        <f>'MAL1K-2018A.XLS'!$I$691</f>
        <v>0</v>
      </c>
    </row>
    <row r="1095" spans="1:10">
      <c r="A1095" s="401" t="s">
        <v>1337</v>
      </c>
      <c r="B1095" s="1" t="s">
        <v>220</v>
      </c>
      <c r="C1095" s="45">
        <f>'MAL1K-2018A.XLS'!$I$692</f>
        <v>0</v>
      </c>
      <c r="D1095" s="45">
        <f>'MAL1K-2018A.XLS'!$I$692</f>
        <v>0</v>
      </c>
    </row>
    <row r="1096" spans="1:10">
      <c r="A1096" s="401" t="s">
        <v>1337</v>
      </c>
      <c r="B1096" s="1" t="s">
        <v>60</v>
      </c>
      <c r="C1096" s="45">
        <f>'MAL1K-2018A.XLS'!$I$693</f>
        <v>0</v>
      </c>
      <c r="D1096" s="45">
        <f>'MAL1K-2018A.XLS'!$I$693</f>
        <v>0</v>
      </c>
    </row>
    <row r="1097" spans="1:10">
      <c r="A1097" s="401" t="s">
        <v>1337</v>
      </c>
      <c r="B1097" s="1" t="s">
        <v>61</v>
      </c>
      <c r="C1097" s="45">
        <f>'MAL1K-2018A.XLS'!$I$694</f>
        <v>0</v>
      </c>
      <c r="D1097" s="45">
        <f>'MAL1K-2018A.XLS'!$I$694</f>
        <v>0</v>
      </c>
    </row>
    <row r="1098" spans="1:10">
      <c r="A1098" s="401" t="s">
        <v>1337</v>
      </c>
      <c r="B1098" s="1" t="s">
        <v>1262</v>
      </c>
      <c r="C1098" s="45">
        <f>'MAL1K-2018A.XLS'!I695</f>
        <v>0</v>
      </c>
      <c r="D1098" s="45">
        <f>'MAL1K-2018A.XLS'!I695</f>
        <v>0</v>
      </c>
    </row>
    <row r="1099" spans="1:10">
      <c r="A1099" s="401" t="s">
        <v>1337</v>
      </c>
      <c r="B1099" s="1" t="s">
        <v>1263</v>
      </c>
      <c r="C1099" s="45">
        <f>'MAL1K-2018A.XLS'!I696</f>
        <v>0</v>
      </c>
      <c r="D1099" s="45">
        <f>'MAL1K-2018A.XLS'!$I696</f>
        <v>0</v>
      </c>
    </row>
    <row r="1100" spans="1:10">
      <c r="A1100" s="401" t="s">
        <v>1337</v>
      </c>
      <c r="B1100" s="1" t="s">
        <v>221</v>
      </c>
      <c r="C1100" s="45">
        <f>'MAL1K-2018A.XLS'!$I$697</f>
        <v>0</v>
      </c>
      <c r="D1100" s="45">
        <f>'MAL1K-2018A.XLS'!$I$697</f>
        <v>0</v>
      </c>
    </row>
    <row r="1101" spans="1:10">
      <c r="A1101" s="401" t="s">
        <v>1337</v>
      </c>
      <c r="B1101" s="133" t="s">
        <v>222</v>
      </c>
      <c r="C1101" s="77">
        <f>'MAL1K-2018A.XLS'!$I$698</f>
        <v>0</v>
      </c>
      <c r="D1101" s="77">
        <f>'MAL1K-2018A.XLS'!$I$698</f>
        <v>0</v>
      </c>
    </row>
    <row r="1102" spans="1:10">
      <c r="A1102" s="401" t="s">
        <v>1337</v>
      </c>
      <c r="B1102" s="89" t="s">
        <v>990</v>
      </c>
      <c r="C1102" s="45" t="s">
        <v>541</v>
      </c>
      <c r="D1102" s="45" t="s">
        <v>541</v>
      </c>
    </row>
    <row r="1103" spans="1:10">
      <c r="A1103" s="401" t="s">
        <v>1337</v>
      </c>
      <c r="B1103" s="1" t="s">
        <v>533</v>
      </c>
      <c r="C1103" s="45">
        <f>'MAL1K-2018A.XLS'!$J$690</f>
        <v>0</v>
      </c>
      <c r="D1103" s="45">
        <f>'MAL1K-2018A.XLS'!$J$690</f>
        <v>0</v>
      </c>
    </row>
    <row r="1104" spans="1:10">
      <c r="A1104" s="401" t="s">
        <v>1337</v>
      </c>
      <c r="B1104" s="1" t="s">
        <v>59</v>
      </c>
      <c r="C1104" s="45">
        <f>'MAL1K-2018A.XLS'!$J$691</f>
        <v>0</v>
      </c>
      <c r="D1104" s="45">
        <f>'MAL1K-2018A.XLS'!$J$691</f>
        <v>0</v>
      </c>
    </row>
    <row r="1105" spans="1:5">
      <c r="A1105" s="401" t="s">
        <v>1337</v>
      </c>
      <c r="B1105" s="1" t="s">
        <v>220</v>
      </c>
      <c r="C1105" s="45">
        <f>'MAL1K-2018A.XLS'!$J$692</f>
        <v>0</v>
      </c>
      <c r="D1105" s="45">
        <f>'MAL1K-2018A.XLS'!$J$692</f>
        <v>0</v>
      </c>
    </row>
    <row r="1106" spans="1:5">
      <c r="A1106" s="401" t="s">
        <v>1337</v>
      </c>
      <c r="B1106" s="1" t="s">
        <v>60</v>
      </c>
      <c r="C1106" s="45">
        <f>'MAL1K-2018A.XLS'!$J$693</f>
        <v>0</v>
      </c>
      <c r="D1106" s="45">
        <f>'MAL1K-2018A.XLS'!$J$693</f>
        <v>0</v>
      </c>
    </row>
    <row r="1107" spans="1:5">
      <c r="A1107" s="401" t="s">
        <v>1337</v>
      </c>
      <c r="B1107" s="1" t="s">
        <v>61</v>
      </c>
      <c r="C1107" s="45">
        <f>'MAL1K-2018A.XLS'!$J$694</f>
        <v>0</v>
      </c>
      <c r="D1107" s="45">
        <f>'MAL1K-2018A.XLS'!$J$694</f>
        <v>0</v>
      </c>
    </row>
    <row r="1108" spans="1:5">
      <c r="A1108" s="401" t="s">
        <v>1337</v>
      </c>
      <c r="B1108" s="1" t="s">
        <v>1262</v>
      </c>
      <c r="C1108" s="45">
        <f>'MAL1K-2018A.XLS'!J695</f>
        <v>0</v>
      </c>
      <c r="D1108" s="45">
        <f>'MAL1K-2018A.XLS'!$J$695</f>
        <v>0</v>
      </c>
    </row>
    <row r="1109" spans="1:5">
      <c r="A1109" s="401" t="s">
        <v>1337</v>
      </c>
      <c r="B1109" s="1" t="s">
        <v>1263</v>
      </c>
      <c r="C1109" s="45">
        <f>'MAL1K-2018A.XLS'!J696</f>
        <v>0</v>
      </c>
      <c r="D1109" s="45">
        <f>'MAL1K-2018A.XLS'!$J$696</f>
        <v>0</v>
      </c>
    </row>
    <row r="1110" spans="1:5">
      <c r="A1110" s="401" t="s">
        <v>1337</v>
      </c>
      <c r="B1110" s="133" t="s">
        <v>221</v>
      </c>
      <c r="C1110" s="77">
        <f>'MAL1K-2018A.XLS'!$J$697</f>
        <v>0</v>
      </c>
      <c r="D1110" s="77">
        <f>'MAL1K-2018A.XLS'!$J$697</f>
        <v>0</v>
      </c>
    </row>
    <row r="1111" spans="1:5">
      <c r="A1111" s="401" t="s">
        <v>1337</v>
      </c>
      <c r="B1111" s="1" t="s">
        <v>222</v>
      </c>
      <c r="C1111" s="45">
        <f>'MAL1K-2018A.XLS'!$J$698</f>
        <v>0</v>
      </c>
      <c r="D1111" s="45">
        <f>'MAL1K-2018A.XLS'!$J$698</f>
        <v>0</v>
      </c>
    </row>
    <row r="1112" spans="1:5">
      <c r="A1112" s="401" t="s">
        <v>1337</v>
      </c>
      <c r="B1112" s="84"/>
    </row>
    <row r="1113" spans="1:5" ht="34.5" hidden="1" customHeight="1" thickBot="1">
      <c r="A1113" s="7" t="s">
        <v>1277</v>
      </c>
      <c r="B1113" s="1239" t="s">
        <v>1282</v>
      </c>
      <c r="C1113" s="1240"/>
      <c r="D1113" s="1240"/>
      <c r="E1113" s="296"/>
    </row>
    <row r="1114" spans="1:5" ht="20.25" hidden="1" customHeight="1" thickBot="1">
      <c r="A1114" s="7" t="s">
        <v>1277</v>
      </c>
      <c r="B1114" s="977" t="s">
        <v>1280</v>
      </c>
      <c r="C1114" s="45" t="s">
        <v>541</v>
      </c>
      <c r="D1114" s="45" t="s">
        <v>541</v>
      </c>
      <c r="E1114" s="296"/>
    </row>
    <row r="1115" spans="1:5" hidden="1">
      <c r="A1115" s="7" t="s">
        <v>1277</v>
      </c>
      <c r="B1115" s="850" t="s">
        <v>533</v>
      </c>
      <c r="C1115" s="45">
        <f>'MAL1K-2018A.XLS'!F705</f>
        <v>0</v>
      </c>
      <c r="D1115" s="45">
        <f>'MAL1K-2018A.XLS'!$F$705</f>
        <v>0</v>
      </c>
      <c r="E1115" s="296"/>
    </row>
    <row r="1116" spans="1:5" hidden="1">
      <c r="A1116" s="7" t="s">
        <v>1277</v>
      </c>
      <c r="B1116" s="850" t="s">
        <v>59</v>
      </c>
      <c r="C1116" s="45">
        <f>'MAL1K-2018A.XLS'!F706</f>
        <v>0</v>
      </c>
      <c r="D1116" s="45">
        <f>'MAL1K-2018A.XLS'!$F$706</f>
        <v>0</v>
      </c>
      <c r="E1116" s="296"/>
    </row>
    <row r="1117" spans="1:5" hidden="1">
      <c r="A1117" s="7" t="s">
        <v>1277</v>
      </c>
      <c r="B1117" s="850" t="s">
        <v>220</v>
      </c>
      <c r="C1117" s="45">
        <f>'MAL1K-2018A.XLS'!F707</f>
        <v>0</v>
      </c>
      <c r="D1117" s="45">
        <f>'MAL1K-2018A.XLS'!$F$707</f>
        <v>0</v>
      </c>
      <c r="E1117" s="296"/>
    </row>
    <row r="1118" spans="1:5" hidden="1">
      <c r="A1118" s="7" t="s">
        <v>1277</v>
      </c>
      <c r="B1118" s="850" t="s">
        <v>60</v>
      </c>
      <c r="C1118" s="45">
        <f>'MAL1K-2018A.XLS'!F708</f>
        <v>0</v>
      </c>
      <c r="D1118" s="45">
        <f>'MAL1K-2018A.XLS'!$F$708</f>
        <v>0</v>
      </c>
      <c r="E1118" s="296"/>
    </row>
    <row r="1119" spans="1:5" hidden="1">
      <c r="A1119" s="7" t="s">
        <v>1277</v>
      </c>
      <c r="B1119" s="850" t="s">
        <v>61</v>
      </c>
      <c r="C1119" s="45">
        <f>'MAL1K-2018A.XLS'!F709</f>
        <v>0</v>
      </c>
      <c r="D1119" s="45">
        <f>'MAL1K-2018A.XLS'!$F$709</f>
        <v>0</v>
      </c>
      <c r="E1119" s="296"/>
    </row>
    <row r="1120" spans="1:5" hidden="1">
      <c r="A1120" s="7" t="s">
        <v>1277</v>
      </c>
      <c r="B1120" s="850" t="s">
        <v>1262</v>
      </c>
      <c r="C1120" s="45">
        <f>'MAL1K-2018A.XLS'!F710</f>
        <v>0</v>
      </c>
      <c r="D1120" s="45">
        <f>'MAL1K-2018A.XLS'!$F$710</f>
        <v>0</v>
      </c>
      <c r="E1120" s="296"/>
    </row>
    <row r="1121" spans="1:6" ht="13.5" hidden="1" thickBot="1">
      <c r="A1121" s="7" t="s">
        <v>1277</v>
      </c>
      <c r="B1121" s="1217" t="s">
        <v>1263</v>
      </c>
      <c r="C1121" s="45">
        <f>'MAL1K-2018A.XLS'!F711</f>
        <v>0</v>
      </c>
      <c r="D1121" s="45">
        <f>'MAL1K-2018A.XLS'!$F$711</f>
        <v>0</v>
      </c>
      <c r="E1121" s="296"/>
    </row>
    <row r="1122" spans="1:6" ht="13.5" hidden="1" thickBot="1">
      <c r="A1122" s="7" t="s">
        <v>1277</v>
      </c>
      <c r="B1122" s="625" t="s">
        <v>221</v>
      </c>
      <c r="C1122" s="77">
        <f>'MAL1K-2018A.XLS'!F712</f>
        <v>0</v>
      </c>
      <c r="D1122" s="77">
        <f>'MAL1K-2018A.XLS'!$F$712</f>
        <v>0</v>
      </c>
      <c r="E1122" s="296"/>
    </row>
    <row r="1123" spans="1:6" ht="13.5" hidden="1" thickBot="1">
      <c r="A1123" s="7" t="s">
        <v>1277</v>
      </c>
      <c r="B1123" s="625" t="s">
        <v>222</v>
      </c>
      <c r="C1123" s="45">
        <f>'MAL1K-2018A.XLS'!F713</f>
        <v>0</v>
      </c>
      <c r="D1123" s="45">
        <f>'MAL1K-2018A.XLS'!$F$713</f>
        <v>0</v>
      </c>
      <c r="E1123" s="296"/>
    </row>
    <row r="1124" spans="1:6" ht="13.5" hidden="1" thickBot="1">
      <c r="A1124" s="7" t="s">
        <v>1277</v>
      </c>
      <c r="B1124" s="977" t="s">
        <v>1279</v>
      </c>
      <c r="C1124" s="45" t="s">
        <v>541</v>
      </c>
      <c r="D1124" s="45" t="s">
        <v>541</v>
      </c>
    </row>
    <row r="1125" spans="1:6" hidden="1">
      <c r="A1125" s="7" t="s">
        <v>1277</v>
      </c>
      <c r="B1125" s="850" t="s">
        <v>533</v>
      </c>
      <c r="C1125" s="45">
        <f>'MAL1K-2018A.XLS'!G705</f>
        <v>0</v>
      </c>
      <c r="D1125" s="45">
        <f>'MAL1K-2018A.XLS'!$G$705</f>
        <v>0</v>
      </c>
    </row>
    <row r="1126" spans="1:6" hidden="1">
      <c r="A1126" s="7" t="s">
        <v>1277</v>
      </c>
      <c r="B1126" s="850" t="s">
        <v>59</v>
      </c>
      <c r="C1126" s="45">
        <f>'MAL1K-2018A.XLS'!G706</f>
        <v>0</v>
      </c>
      <c r="D1126" s="45">
        <f>'MAL1K-2018A.XLS'!$G$706</f>
        <v>0</v>
      </c>
    </row>
    <row r="1127" spans="1:6" hidden="1">
      <c r="A1127" s="7" t="s">
        <v>1277</v>
      </c>
      <c r="B1127" s="850" t="s">
        <v>220</v>
      </c>
      <c r="C1127" s="45">
        <f>'MAL1K-2018A.XLS'!G707</f>
        <v>0</v>
      </c>
      <c r="D1127" s="45">
        <f>'MAL1K-2018A.XLS'!$G$707</f>
        <v>0</v>
      </c>
    </row>
    <row r="1128" spans="1:6" hidden="1">
      <c r="A1128" s="7" t="s">
        <v>1277</v>
      </c>
      <c r="B1128" s="850" t="s">
        <v>60</v>
      </c>
      <c r="C1128" s="45">
        <f>'MAL1K-2018A.XLS'!G708</f>
        <v>0</v>
      </c>
      <c r="D1128" s="45">
        <f>'MAL1K-2018A.XLS'!$G$708</f>
        <v>0</v>
      </c>
    </row>
    <row r="1129" spans="1:6" hidden="1">
      <c r="A1129" s="7" t="s">
        <v>1277</v>
      </c>
      <c r="B1129" s="850" t="s">
        <v>61</v>
      </c>
      <c r="C1129" s="45">
        <f>'MAL1K-2018A.XLS'!G709</f>
        <v>0</v>
      </c>
      <c r="D1129" s="45">
        <f>'MAL1K-2018A.XLS'!$G$709</f>
        <v>0</v>
      </c>
    </row>
    <row r="1130" spans="1:6" hidden="1">
      <c r="A1130" s="7" t="s">
        <v>1277</v>
      </c>
      <c r="B1130" s="850" t="s">
        <v>1262</v>
      </c>
      <c r="C1130" s="45">
        <f>'MAL1K-2018A.XLS'!G710</f>
        <v>0</v>
      </c>
      <c r="D1130" s="45">
        <f>'MAL1K-2018A.XLS'!$G$710</f>
        <v>0</v>
      </c>
      <c r="F1130" s="7" t="s">
        <v>152</v>
      </c>
    </row>
    <row r="1131" spans="1:6" ht="13.5" hidden="1" thickBot="1">
      <c r="A1131" s="7" t="s">
        <v>1277</v>
      </c>
      <c r="B1131" s="1217" t="s">
        <v>1263</v>
      </c>
      <c r="C1131" s="45">
        <f>'MAL1K-2018A.XLS'!G711</f>
        <v>0</v>
      </c>
      <c r="D1131" s="45">
        <f>'MAL1K-2018A.XLS'!$G$711</f>
        <v>0</v>
      </c>
    </row>
    <row r="1132" spans="1:6" ht="13.5" hidden="1" thickBot="1">
      <c r="A1132" s="7" t="s">
        <v>1277</v>
      </c>
      <c r="B1132" s="625" t="s">
        <v>221</v>
      </c>
      <c r="C1132" s="77">
        <f>'MAL1K-2018A.XLS'!G712</f>
        <v>0</v>
      </c>
      <c r="D1132" s="77">
        <f>'MAL1K-2018A.XLS'!$G$712</f>
        <v>0</v>
      </c>
    </row>
    <row r="1133" spans="1:6" ht="13.5" hidden="1" thickBot="1">
      <c r="A1133" s="7" t="s">
        <v>1277</v>
      </c>
      <c r="B1133" s="625" t="s">
        <v>222</v>
      </c>
      <c r="C1133" s="45">
        <f>'MAL1K-2018A.XLS'!G713</f>
        <v>0</v>
      </c>
      <c r="D1133" s="45">
        <f>'MAL1K-2018A.XLS'!$G$713</f>
        <v>0</v>
      </c>
    </row>
    <row r="1134" spans="1:6" ht="13.5" hidden="1" thickBot="1">
      <c r="A1134" s="7" t="s">
        <v>1277</v>
      </c>
      <c r="B1134" s="977" t="s">
        <v>839</v>
      </c>
      <c r="C1134" s="45" t="s">
        <v>541</v>
      </c>
      <c r="D1134" s="45" t="s">
        <v>541</v>
      </c>
    </row>
    <row r="1135" spans="1:6" hidden="1">
      <c r="A1135" s="7" t="s">
        <v>1277</v>
      </c>
      <c r="B1135" s="850" t="s">
        <v>533</v>
      </c>
      <c r="C1135" s="45">
        <f>'MAL1K-2018A.XLS'!H705</f>
        <v>0</v>
      </c>
      <c r="D1135" s="45">
        <f>'MAL1K-2018A.XLS'!$H$705</f>
        <v>0</v>
      </c>
    </row>
    <row r="1136" spans="1:6" hidden="1">
      <c r="A1136" s="7" t="s">
        <v>1277</v>
      </c>
      <c r="B1136" s="850" t="s">
        <v>59</v>
      </c>
      <c r="C1136" s="45">
        <f>'MAL1K-2018A.XLS'!H706</f>
        <v>0</v>
      </c>
      <c r="D1136" s="45">
        <f>'MAL1K-2018A.XLS'!$H$706</f>
        <v>0</v>
      </c>
    </row>
    <row r="1137" spans="1:11" hidden="1">
      <c r="A1137" s="7" t="s">
        <v>1277</v>
      </c>
      <c r="B1137" s="850" t="s">
        <v>220</v>
      </c>
      <c r="C1137" s="45">
        <f>'MAL1K-2018A.XLS'!H707</f>
        <v>0</v>
      </c>
      <c r="D1137" s="45">
        <f>'MAL1K-2018A.XLS'!$H$707</f>
        <v>0</v>
      </c>
    </row>
    <row r="1138" spans="1:11" hidden="1">
      <c r="A1138" s="7" t="s">
        <v>1277</v>
      </c>
      <c r="B1138" s="850" t="s">
        <v>60</v>
      </c>
      <c r="C1138" s="45">
        <f>'MAL1K-2018A.XLS'!H708</f>
        <v>0</v>
      </c>
      <c r="D1138" s="45">
        <f>'MAL1K-2018A.XLS'!$H$708</f>
        <v>0</v>
      </c>
    </row>
    <row r="1139" spans="1:11" hidden="1">
      <c r="A1139" s="7" t="s">
        <v>1277</v>
      </c>
      <c r="B1139" s="850" t="s">
        <v>61</v>
      </c>
      <c r="C1139" s="45">
        <f>'MAL1K-2018A.XLS'!H709</f>
        <v>0</v>
      </c>
      <c r="D1139" s="45">
        <f>'MAL1K-2018A.XLS'!$H$709</f>
        <v>0</v>
      </c>
    </row>
    <row r="1140" spans="1:11" hidden="1">
      <c r="A1140" s="7" t="s">
        <v>1277</v>
      </c>
      <c r="B1140" s="850" t="s">
        <v>1262</v>
      </c>
      <c r="C1140" s="45">
        <f>'MAL1K-2018A.XLS'!H710</f>
        <v>0</v>
      </c>
      <c r="D1140" s="45">
        <f>'MAL1K-2018A.XLS'!$H$710</f>
        <v>0</v>
      </c>
    </row>
    <row r="1141" spans="1:11" ht="13.5" hidden="1" thickBot="1">
      <c r="A1141" s="7" t="s">
        <v>1277</v>
      </c>
      <c r="B1141" s="1217" t="s">
        <v>1263</v>
      </c>
      <c r="C1141" s="45">
        <f>'MAL1K-2018A.XLS'!H711</f>
        <v>0</v>
      </c>
      <c r="D1141" s="45">
        <f>'MAL1K-2018A.XLS'!$H$711</f>
        <v>0</v>
      </c>
    </row>
    <row r="1142" spans="1:11" ht="13.5" hidden="1" thickBot="1">
      <c r="A1142" s="7" t="s">
        <v>1277</v>
      </c>
      <c r="B1142" s="625" t="s">
        <v>221</v>
      </c>
      <c r="C1142" s="77">
        <f>'MAL1K-2018A.XLS'!H712</f>
        <v>0</v>
      </c>
      <c r="D1142" s="77">
        <f>'MAL1K-2018A.XLS'!$H$712</f>
        <v>0</v>
      </c>
      <c r="K1142" s="7" t="s">
        <v>152</v>
      </c>
    </row>
    <row r="1143" spans="1:11" ht="13.5" hidden="1" thickBot="1">
      <c r="A1143" s="7" t="s">
        <v>1277</v>
      </c>
      <c r="B1143" s="625" t="s">
        <v>222</v>
      </c>
      <c r="C1143" s="45">
        <f>'MAL1K-2018A.XLS'!H713</f>
        <v>0</v>
      </c>
      <c r="D1143" s="45">
        <f>'MAL1K-2018A.XLS'!$H$713</f>
        <v>0</v>
      </c>
    </row>
    <row r="1144" spans="1:11" ht="13.5" hidden="1" thickBot="1">
      <c r="A1144" s="7" t="s">
        <v>1277</v>
      </c>
      <c r="B1144" s="977" t="s">
        <v>840</v>
      </c>
      <c r="C1144" s="45" t="s">
        <v>541</v>
      </c>
      <c r="D1144" s="45" t="s">
        <v>541</v>
      </c>
    </row>
    <row r="1145" spans="1:11" hidden="1">
      <c r="A1145" s="7" t="s">
        <v>1277</v>
      </c>
      <c r="B1145" s="850" t="s">
        <v>533</v>
      </c>
      <c r="C1145" s="45">
        <f>'MAL1K-2018A.XLS'!I705</f>
        <v>0</v>
      </c>
      <c r="D1145" s="45">
        <f>'MAL1K-2018A.XLS'!$I$705</f>
        <v>0</v>
      </c>
    </row>
    <row r="1146" spans="1:11" hidden="1">
      <c r="A1146" s="7" t="s">
        <v>1277</v>
      </c>
      <c r="B1146" s="850" t="s">
        <v>59</v>
      </c>
      <c r="C1146" s="45">
        <f>'MAL1K-2018A.XLS'!I706</f>
        <v>0</v>
      </c>
      <c r="D1146" s="45">
        <f>'MAL1K-2018A.XLS'!$I$706</f>
        <v>0</v>
      </c>
    </row>
    <row r="1147" spans="1:11" hidden="1">
      <c r="A1147" s="7" t="s">
        <v>1277</v>
      </c>
      <c r="B1147" s="850" t="s">
        <v>220</v>
      </c>
      <c r="C1147" s="45">
        <f>'MAL1K-2018A.XLS'!I707</f>
        <v>0</v>
      </c>
      <c r="D1147" s="45">
        <f>'MAL1K-2018A.XLS'!$I$707</f>
        <v>0</v>
      </c>
    </row>
    <row r="1148" spans="1:11" hidden="1">
      <c r="A1148" s="7" t="s">
        <v>1277</v>
      </c>
      <c r="B1148" s="850" t="s">
        <v>60</v>
      </c>
      <c r="C1148" s="45">
        <f>'MAL1K-2018A.XLS'!I708</f>
        <v>0</v>
      </c>
      <c r="D1148" s="45">
        <f>'MAL1K-2018A.XLS'!$I$708</f>
        <v>0</v>
      </c>
    </row>
    <row r="1149" spans="1:11" hidden="1">
      <c r="A1149" s="7" t="s">
        <v>1277</v>
      </c>
      <c r="B1149" s="850" t="s">
        <v>61</v>
      </c>
      <c r="C1149" s="45">
        <f>'MAL1K-2018A.XLS'!I709</f>
        <v>0</v>
      </c>
      <c r="D1149" s="45">
        <f>'MAL1K-2018A.XLS'!$I$709</f>
        <v>0</v>
      </c>
    </row>
    <row r="1150" spans="1:11" hidden="1">
      <c r="A1150" s="7" t="s">
        <v>1277</v>
      </c>
      <c r="B1150" s="850" t="s">
        <v>1262</v>
      </c>
      <c r="C1150" s="45">
        <f>'MAL1K-2018A.XLS'!I710</f>
        <v>0</v>
      </c>
      <c r="D1150" s="45">
        <f>'MAL1K-2018A.XLS'!$I$710</f>
        <v>0</v>
      </c>
    </row>
    <row r="1151" spans="1:11" ht="13.5" hidden="1" thickBot="1">
      <c r="A1151" s="7" t="s">
        <v>1277</v>
      </c>
      <c r="B1151" s="1217" t="s">
        <v>1263</v>
      </c>
      <c r="C1151" s="45">
        <f>'MAL1K-2018A.XLS'!I711</f>
        <v>0</v>
      </c>
      <c r="D1151" s="45">
        <f>'MAL1K-2018A.XLS'!$I$711</f>
        <v>0</v>
      </c>
    </row>
    <row r="1152" spans="1:11" ht="13.5" hidden="1" thickBot="1">
      <c r="A1152" s="7" t="s">
        <v>1277</v>
      </c>
      <c r="B1152" s="625" t="s">
        <v>221</v>
      </c>
      <c r="C1152" s="77">
        <f>'MAL1K-2018A.XLS'!I712</f>
        <v>0</v>
      </c>
      <c r="D1152" s="77">
        <f>'MAL1K-2018A.XLS'!$I$712</f>
        <v>0</v>
      </c>
    </row>
    <row r="1153" spans="1:7" ht="13.5" hidden="1" thickBot="1">
      <c r="A1153" s="7" t="s">
        <v>1277</v>
      </c>
      <c r="B1153" s="625" t="s">
        <v>222</v>
      </c>
      <c r="C1153" s="45">
        <f>'MAL1K-2018A.XLS'!I713</f>
        <v>0</v>
      </c>
      <c r="D1153" s="45">
        <f>'MAL1K-2018A.XLS'!$I$713</f>
        <v>0</v>
      </c>
      <c r="E1153" s="7" t="s">
        <v>152</v>
      </c>
    </row>
    <row r="1154" spans="1:7" ht="33.950000000000003" hidden="1" customHeight="1" thickBot="1">
      <c r="A1154" s="7" t="s">
        <v>1277</v>
      </c>
      <c r="B1154" s="977" t="s">
        <v>1281</v>
      </c>
      <c r="C1154" s="45" t="s">
        <v>541</v>
      </c>
      <c r="D1154" s="45" t="s">
        <v>541</v>
      </c>
    </row>
    <row r="1155" spans="1:7" hidden="1">
      <c r="A1155" s="7" t="s">
        <v>1277</v>
      </c>
      <c r="B1155" s="850" t="s">
        <v>533</v>
      </c>
      <c r="C1155" s="45">
        <f>'MAL1K-2018A.XLS'!J705</f>
        <v>0</v>
      </c>
      <c r="D1155" s="45">
        <f>'MAL1K-2018A.XLS'!$J$705</f>
        <v>0</v>
      </c>
    </row>
    <row r="1156" spans="1:7" hidden="1">
      <c r="A1156" s="7" t="s">
        <v>1277</v>
      </c>
      <c r="B1156" s="850" t="s">
        <v>59</v>
      </c>
      <c r="C1156" s="45">
        <f>'MAL1K-2018A.XLS'!J706</f>
        <v>0</v>
      </c>
      <c r="D1156" s="45">
        <f>'MAL1K-2018A.XLS'!$J$706</f>
        <v>0</v>
      </c>
    </row>
    <row r="1157" spans="1:7" hidden="1">
      <c r="A1157" s="7" t="s">
        <v>1277</v>
      </c>
      <c r="B1157" s="850" t="s">
        <v>220</v>
      </c>
      <c r="C1157" s="45">
        <f>'MAL1K-2018A.XLS'!J707</f>
        <v>0</v>
      </c>
      <c r="D1157" s="45">
        <f>'MAL1K-2018A.XLS'!$J$707</f>
        <v>0</v>
      </c>
    </row>
    <row r="1158" spans="1:7" hidden="1">
      <c r="A1158" s="7" t="s">
        <v>1277</v>
      </c>
      <c r="B1158" s="850" t="s">
        <v>60</v>
      </c>
      <c r="C1158" s="45">
        <f>'MAL1K-2018A.XLS'!J708</f>
        <v>0</v>
      </c>
      <c r="D1158" s="45">
        <f>'MAL1K-2018A.XLS'!$J$708</f>
        <v>0</v>
      </c>
    </row>
    <row r="1159" spans="1:7" hidden="1">
      <c r="A1159" s="7" t="s">
        <v>1277</v>
      </c>
      <c r="B1159" s="850" t="s">
        <v>61</v>
      </c>
      <c r="C1159" s="45">
        <f>'MAL1K-2018A.XLS'!J709</f>
        <v>0</v>
      </c>
      <c r="D1159" s="45">
        <f>'MAL1K-2018A.XLS'!$J$709</f>
        <v>0</v>
      </c>
    </row>
    <row r="1160" spans="1:7" hidden="1">
      <c r="A1160" s="7" t="s">
        <v>1277</v>
      </c>
      <c r="B1160" s="850" t="s">
        <v>1262</v>
      </c>
      <c r="C1160" s="45">
        <f>'MAL1K-2018A.XLS'!J710</f>
        <v>0</v>
      </c>
      <c r="D1160" s="45">
        <f>'MAL1K-2018A.XLS'!$J$710</f>
        <v>0</v>
      </c>
    </row>
    <row r="1161" spans="1:7" ht="13.5" hidden="1" thickBot="1">
      <c r="A1161" s="7" t="s">
        <v>1277</v>
      </c>
      <c r="B1161" s="1217" t="s">
        <v>1263</v>
      </c>
      <c r="C1161" s="45">
        <f>'MAL1K-2018A.XLS'!J711</f>
        <v>0</v>
      </c>
      <c r="D1161" s="45">
        <f>'MAL1K-2018A.XLS'!$J$711</f>
        <v>0</v>
      </c>
    </row>
    <row r="1162" spans="1:7" ht="13.5" hidden="1" thickBot="1">
      <c r="A1162" s="7" t="s">
        <v>1277</v>
      </c>
      <c r="B1162" s="625" t="s">
        <v>221</v>
      </c>
      <c r="C1162" s="77">
        <f>'MAL1K-2018A.XLS'!J712</f>
        <v>0</v>
      </c>
      <c r="D1162" s="77">
        <f>'MAL1K-2018A.XLS'!$J$712</f>
        <v>0</v>
      </c>
    </row>
    <row r="1163" spans="1:7" ht="13.5" hidden="1" thickBot="1">
      <c r="A1163" s="7" t="s">
        <v>1277</v>
      </c>
      <c r="B1163" s="625" t="s">
        <v>222</v>
      </c>
      <c r="C1163" s="1241">
        <f>'MAL1K-2018A.XLS'!J713</f>
        <v>0</v>
      </c>
      <c r="D1163" s="1241">
        <f>'MAL1K-2018A.XLS'!$J$713</f>
        <v>0</v>
      </c>
    </row>
    <row r="1164" spans="1:7" hidden="1">
      <c r="A1164" s="7" t="s">
        <v>1277</v>
      </c>
      <c r="B1164" s="1029"/>
    </row>
    <row r="1165" spans="1:7">
      <c r="A1165" s="401" t="s">
        <v>1337</v>
      </c>
      <c r="B1165" s="1029"/>
    </row>
    <row r="1166" spans="1:7">
      <c r="A1166" s="401" t="s">
        <v>1337</v>
      </c>
      <c r="B1166" s="129" t="s">
        <v>0</v>
      </c>
    </row>
    <row r="1167" spans="1:7">
      <c r="A1167" s="401" t="s">
        <v>1337</v>
      </c>
      <c r="B1167" s="128" t="s">
        <v>600</v>
      </c>
    </row>
    <row r="1168" spans="1:7">
      <c r="A1168" s="401" t="s">
        <v>1337</v>
      </c>
      <c r="B1168" s="84" t="s">
        <v>884</v>
      </c>
      <c r="C1168" s="130">
        <f>'MAL1K-2018A.XLS'!$H$716</f>
        <v>0</v>
      </c>
      <c r="D1168" s="130">
        <f>'MAL1K-2018A.XLS'!$H$716</f>
        <v>0</v>
      </c>
      <c r="E1168" s="131"/>
      <c r="F1168" s="131"/>
      <c r="G1168" s="300"/>
    </row>
    <row r="1169" spans="1:7">
      <c r="A1169" s="401" t="s">
        <v>1337</v>
      </c>
      <c r="B1169" s="84" t="s">
        <v>851</v>
      </c>
      <c r="C1169" s="130">
        <f>'MAL1K-2018A.XLS'!$H$717</f>
        <v>0</v>
      </c>
      <c r="D1169" s="130">
        <f>'MAL1K-2018A.XLS'!$H$717</f>
        <v>0</v>
      </c>
      <c r="E1169" s="131"/>
      <c r="F1169" s="131"/>
      <c r="G1169" s="300"/>
    </row>
    <row r="1170" spans="1:7">
      <c r="A1170" s="401" t="s">
        <v>1337</v>
      </c>
      <c r="B1170" s="84" t="s">
        <v>852</v>
      </c>
      <c r="C1170" s="130">
        <f>'MAL1K-2018A.XLS'!$H$718</f>
        <v>0</v>
      </c>
      <c r="D1170" s="130">
        <f>'MAL1K-2018A.XLS'!$H$718</f>
        <v>0</v>
      </c>
      <c r="E1170" s="131"/>
      <c r="F1170" s="131"/>
      <c r="G1170" s="300"/>
    </row>
    <row r="1171" spans="1:7">
      <c r="A1171" s="401" t="s">
        <v>1337</v>
      </c>
      <c r="B1171" s="84" t="s">
        <v>853</v>
      </c>
      <c r="C1171" s="130">
        <f>'MAL1K-2018A.XLS'!$H$719</f>
        <v>0</v>
      </c>
      <c r="D1171" s="130">
        <f>'MAL1K-2018A.XLS'!$H$719</f>
        <v>0</v>
      </c>
      <c r="E1171" s="131"/>
      <c r="F1171" s="131"/>
      <c r="G1171" s="300"/>
    </row>
    <row r="1172" spans="1:7">
      <c r="A1172" s="401" t="s">
        <v>1337</v>
      </c>
      <c r="B1172" s="84" t="s">
        <v>885</v>
      </c>
      <c r="C1172" s="130">
        <f>'MAL1K-2018A.XLS'!$H$720</f>
        <v>0</v>
      </c>
      <c r="D1172" s="130">
        <f>'MAL1K-2018A.XLS'!$H$720</f>
        <v>0</v>
      </c>
      <c r="E1172" s="131"/>
      <c r="F1172" s="131"/>
      <c r="G1172" s="300"/>
    </row>
    <row r="1173" spans="1:7" ht="25.5">
      <c r="A1173" s="401" t="s">
        <v>1337</v>
      </c>
      <c r="B1173" s="84" t="s">
        <v>854</v>
      </c>
      <c r="C1173" s="130">
        <f>'MAL1K-2018A.XLS'!$H$721</f>
        <v>0</v>
      </c>
      <c r="D1173" s="130">
        <f>'MAL1K-2018A.XLS'!$H$721</f>
        <v>0</v>
      </c>
      <c r="E1173" s="131"/>
      <c r="F1173" s="131"/>
      <c r="G1173" s="300"/>
    </row>
    <row r="1174" spans="1:7">
      <c r="A1174" s="401" t="s">
        <v>1337</v>
      </c>
      <c r="B1174" s="85" t="s">
        <v>877</v>
      </c>
      <c r="C1174" s="132">
        <f>'MAL1K-2018A.XLS'!$H$722</f>
        <v>0</v>
      </c>
      <c r="D1174" s="132">
        <f>'MAL1K-2018A.XLS'!$H$722</f>
        <v>0</v>
      </c>
      <c r="E1174" s="131"/>
      <c r="F1174" s="131"/>
      <c r="G1174" s="300"/>
    </row>
    <row r="1175" spans="1:7">
      <c r="A1175" s="401" t="s">
        <v>1337</v>
      </c>
      <c r="B1175" s="1"/>
    </row>
    <row r="1176" spans="1:7" ht="13.5" customHeight="1">
      <c r="A1176" s="401" t="s">
        <v>1337</v>
      </c>
      <c r="B1176" s="128" t="s">
        <v>599</v>
      </c>
    </row>
    <row r="1177" spans="1:7">
      <c r="A1177" s="401" t="s">
        <v>1337</v>
      </c>
      <c r="B1177" s="84" t="s">
        <v>884</v>
      </c>
      <c r="C1177" s="45">
        <f>'MAL1K-2018A.XLS'!$I$716</f>
        <v>0</v>
      </c>
      <c r="D1177" s="45">
        <f>'MAL1K-2018A.XLS'!$I$716</f>
        <v>0</v>
      </c>
    </row>
    <row r="1178" spans="1:7">
      <c r="A1178" s="401" t="s">
        <v>1337</v>
      </c>
      <c r="B1178" s="84" t="s">
        <v>851</v>
      </c>
      <c r="C1178" s="45">
        <f>'MAL1K-2018A.XLS'!$I$717</f>
        <v>0</v>
      </c>
      <c r="D1178" s="45">
        <f>'MAL1K-2018A.XLS'!$I$717</f>
        <v>0</v>
      </c>
    </row>
    <row r="1179" spans="1:7">
      <c r="A1179" s="401" t="s">
        <v>1337</v>
      </c>
      <c r="B1179" s="84" t="s">
        <v>852</v>
      </c>
      <c r="C1179" s="45">
        <f>'MAL1K-2018A.XLS'!$I$718</f>
        <v>0</v>
      </c>
      <c r="D1179" s="45">
        <f>'MAL1K-2018A.XLS'!$I$718</f>
        <v>0</v>
      </c>
    </row>
    <row r="1180" spans="1:7">
      <c r="A1180" s="401" t="s">
        <v>1337</v>
      </c>
      <c r="B1180" s="84" t="s">
        <v>853</v>
      </c>
      <c r="C1180" s="45">
        <f>'MAL1K-2018A.XLS'!$I$719</f>
        <v>0</v>
      </c>
      <c r="D1180" s="45">
        <f>'MAL1K-2018A.XLS'!$I$719</f>
        <v>0</v>
      </c>
    </row>
    <row r="1181" spans="1:7">
      <c r="A1181" s="401" t="s">
        <v>1337</v>
      </c>
      <c r="B1181" s="84" t="s">
        <v>885</v>
      </c>
      <c r="C1181" s="45">
        <f>'MAL1K-2018A.XLS'!$I$720</f>
        <v>0</v>
      </c>
      <c r="D1181" s="45">
        <f>'MAL1K-2018A.XLS'!$I$720</f>
        <v>0</v>
      </c>
    </row>
    <row r="1182" spans="1:7" ht="25.5">
      <c r="A1182" s="401" t="s">
        <v>1337</v>
      </c>
      <c r="B1182" s="84" t="s">
        <v>854</v>
      </c>
      <c r="C1182" s="45">
        <f>'MAL1K-2018A.XLS'!$I$721</f>
        <v>0</v>
      </c>
      <c r="D1182" s="45">
        <f>'MAL1K-2018A.XLS'!$I$721</f>
        <v>0</v>
      </c>
    </row>
    <row r="1183" spans="1:7">
      <c r="A1183" s="401" t="s">
        <v>1337</v>
      </c>
      <c r="B1183" s="85" t="s">
        <v>877</v>
      </c>
      <c r="C1183" s="77">
        <f>'MAL1K-2018A.XLS'!$I$722</f>
        <v>0</v>
      </c>
      <c r="D1183" s="77">
        <f>'MAL1K-2018A.XLS'!$I$722</f>
        <v>0</v>
      </c>
    </row>
    <row r="1184" spans="1:7">
      <c r="A1184" s="401" t="s">
        <v>1337</v>
      </c>
      <c r="B1184" s="1"/>
    </row>
    <row r="1185" spans="1:7">
      <c r="A1185" s="401" t="s">
        <v>1337</v>
      </c>
      <c r="B1185" s="128" t="s">
        <v>443</v>
      </c>
    </row>
    <row r="1186" spans="1:7">
      <c r="A1186" s="401" t="s">
        <v>1337</v>
      </c>
      <c r="B1186" s="84" t="s">
        <v>884</v>
      </c>
      <c r="C1186" s="45">
        <f>'MAL1K-2018A.XLS'!$J$716</f>
        <v>0</v>
      </c>
      <c r="D1186" s="45">
        <f>'MAL1K-2018A.XLS'!$J$716</f>
        <v>0</v>
      </c>
    </row>
    <row r="1187" spans="1:7">
      <c r="A1187" s="401" t="s">
        <v>1337</v>
      </c>
      <c r="B1187" s="84" t="s">
        <v>851</v>
      </c>
      <c r="C1187" s="45">
        <f>'MAL1K-2018A.XLS'!$J$717</f>
        <v>0</v>
      </c>
      <c r="D1187" s="45">
        <f>'MAL1K-2018A.XLS'!$J$717</f>
        <v>0</v>
      </c>
    </row>
    <row r="1188" spans="1:7">
      <c r="A1188" s="401" t="s">
        <v>1337</v>
      </c>
      <c r="B1188" s="84" t="s">
        <v>852</v>
      </c>
      <c r="C1188" s="45">
        <f>'MAL1K-2018A.XLS'!$J$718</f>
        <v>0</v>
      </c>
      <c r="D1188" s="45">
        <f>'MAL1K-2018A.XLS'!$J$718</f>
        <v>0</v>
      </c>
    </row>
    <row r="1189" spans="1:7">
      <c r="A1189" s="401" t="s">
        <v>1337</v>
      </c>
      <c r="B1189" s="84" t="s">
        <v>853</v>
      </c>
      <c r="C1189" s="45">
        <f>'MAL1K-2018A.XLS'!$J$719</f>
        <v>0</v>
      </c>
      <c r="D1189" s="45">
        <f>'MAL1K-2018A.XLS'!$J$719</f>
        <v>0</v>
      </c>
    </row>
    <row r="1190" spans="1:7">
      <c r="A1190" s="401" t="s">
        <v>1337</v>
      </c>
      <c r="B1190" s="84" t="s">
        <v>885</v>
      </c>
      <c r="C1190" s="45">
        <f>'MAL1K-2018A.XLS'!$J$720</f>
        <v>0</v>
      </c>
      <c r="D1190" s="45">
        <f>'MAL1K-2018A.XLS'!$J$720</f>
        <v>0</v>
      </c>
    </row>
    <row r="1191" spans="1:7" ht="25.5">
      <c r="A1191" s="401" t="s">
        <v>1337</v>
      </c>
      <c r="B1191" s="84" t="s">
        <v>854</v>
      </c>
      <c r="C1191" s="45">
        <f>'MAL1K-2018A.XLS'!$J$721</f>
        <v>0</v>
      </c>
      <c r="D1191" s="45">
        <f>'MAL1K-2018A.XLS'!$J$721</f>
        <v>0</v>
      </c>
    </row>
    <row r="1192" spans="1:7">
      <c r="A1192" s="401" t="s">
        <v>1337</v>
      </c>
      <c r="B1192" s="85" t="s">
        <v>877</v>
      </c>
      <c r="C1192" s="77">
        <f>'MAL1K-2018A.XLS'!$J$722</f>
        <v>0</v>
      </c>
      <c r="D1192" s="77">
        <f>'MAL1K-2018A.XLS'!$J$722</f>
        <v>0</v>
      </c>
    </row>
    <row r="1193" spans="1:7">
      <c r="A1193" s="401" t="s">
        <v>1337</v>
      </c>
      <c r="B1193" s="1"/>
    </row>
    <row r="1194" spans="1:7">
      <c r="A1194" s="401" t="s">
        <v>1337</v>
      </c>
      <c r="B1194" s="1"/>
    </row>
    <row r="1195" spans="1:7" ht="25.5" customHeight="1">
      <c r="A1195" s="401" t="s">
        <v>1337</v>
      </c>
      <c r="B1195" s="66" t="s">
        <v>1276</v>
      </c>
      <c r="F1195" s="45"/>
      <c r="G1195" s="45"/>
    </row>
    <row r="1196" spans="1:7">
      <c r="A1196" s="401" t="s">
        <v>1337</v>
      </c>
      <c r="B1196" s="84" t="str">
        <f>"Antall mottagere av hverdagsrehabilitering hittil i år"</f>
        <v>Antall mottagere av hverdagsrehabilitering hittil i år</v>
      </c>
      <c r="C1196" s="45">
        <f>'MAL1K-2018A.XLS'!H738</f>
        <v>0</v>
      </c>
      <c r="D1196" s="45">
        <f>'MAL1K-2018A.XLS'!$H$738</f>
        <v>0</v>
      </c>
      <c r="F1196" s="45"/>
      <c r="G1196" s="45"/>
    </row>
    <row r="1197" spans="1:7">
      <c r="A1197" s="401" t="s">
        <v>1337</v>
      </c>
      <c r="B1197" s="84" t="str">
        <f>"Antall vedtakstimer hittil i år"</f>
        <v>Antall vedtakstimer hittil i år</v>
      </c>
      <c r="C1197" s="45">
        <f>'MAL1K-2018A.XLS'!H739</f>
        <v>0</v>
      </c>
      <c r="D1197" s="45">
        <f>'MAL1K-2018A.XLS'!$H739</f>
        <v>0</v>
      </c>
      <c r="F1197" s="45"/>
      <c r="G1197" s="45"/>
    </row>
    <row r="1198" spans="1:7">
      <c r="A1198" s="401" t="s">
        <v>1337</v>
      </c>
      <c r="B1198" s="84" t="str">
        <f>"Antall utførte  vedtakstimer hittil i år"</f>
        <v>Antall utførte  vedtakstimer hittil i år</v>
      </c>
      <c r="C1198" s="45">
        <f>'MAL1K-2018A.XLS'!H740</f>
        <v>0</v>
      </c>
      <c r="D1198" s="45">
        <f>'MAL1K-2018A.XLS'!$H$740</f>
        <v>0</v>
      </c>
      <c r="F1198" s="45"/>
      <c r="G1198" s="45"/>
    </row>
    <row r="1199" spans="1:7">
      <c r="A1199" s="401" t="s">
        <v>1337</v>
      </c>
      <c r="B1199" s="84" t="s">
        <v>1275</v>
      </c>
      <c r="C1199" s="77" t="e">
        <f>'MAL1K-2018A.XLS'!H741</f>
        <v>#DIV/0!</v>
      </c>
      <c r="D1199" s="77" t="e">
        <f>'MAL1K-2018A.XLS'!$H$741</f>
        <v>#DIV/0!</v>
      </c>
      <c r="F1199" s="45"/>
      <c r="G1199" s="45"/>
    </row>
    <row r="1200" spans="1:7">
      <c r="A1200" s="401" t="s">
        <v>1337</v>
      </c>
      <c r="B1200" s="66" t="s">
        <v>1274</v>
      </c>
      <c r="C1200" s="77" t="e">
        <f>'MAL1K-2018A.XLS'!H742</f>
        <v>#DIV/0!</v>
      </c>
      <c r="D1200" s="77" t="e">
        <f>'MAL1K-2018A.XLS'!$H$742</f>
        <v>#DIV/0!</v>
      </c>
      <c r="F1200" s="45"/>
      <c r="G1200" s="45"/>
    </row>
    <row r="1201" spans="1:11">
      <c r="A1201" s="401" t="s">
        <v>1337</v>
      </c>
      <c r="B1201" s="1"/>
      <c r="K1201" s="7" t="s">
        <v>152</v>
      </c>
    </row>
    <row r="1202" spans="1:11" ht="13.5" thickBot="1">
      <c r="A1202" s="401" t="s">
        <v>1337</v>
      </c>
      <c r="B1202" s="1"/>
    </row>
    <row r="1203" spans="1:11" ht="41.45" hidden="1" customHeight="1">
      <c r="A1203" s="7" t="s">
        <v>1277</v>
      </c>
      <c r="B1203" s="66" t="s">
        <v>40</v>
      </c>
    </row>
    <row r="1204" spans="1:11" ht="13.5" hidden="1" thickBot="1">
      <c r="A1204" s="7" t="s">
        <v>1277</v>
      </c>
      <c r="B1204" s="84" t="s">
        <v>856</v>
      </c>
      <c r="C1204" s="45">
        <f>'MAL1K-2018A.XLS'!$G$753</f>
        <v>0</v>
      </c>
      <c r="D1204" s="45">
        <f>'MAL1K-2018A.XLS'!$G$753</f>
        <v>0</v>
      </c>
      <c r="E1204" s="296"/>
    </row>
    <row r="1205" spans="1:11" ht="13.5" hidden="1" thickBot="1">
      <c r="A1205" s="7" t="s">
        <v>1277</v>
      </c>
      <c r="B1205" s="84" t="s">
        <v>855</v>
      </c>
      <c r="C1205" s="45">
        <f>'MAL1K-2018A.XLS'!$H$753</f>
        <v>0</v>
      </c>
      <c r="D1205" s="45">
        <f>'MAL1K-2018A.XLS'!$H$753</f>
        <v>0</v>
      </c>
      <c r="E1205" s="296"/>
    </row>
    <row r="1206" spans="1:11" ht="13.5" hidden="1" thickBot="1">
      <c r="A1206" s="7" t="s">
        <v>1277</v>
      </c>
      <c r="B1206" s="84" t="s">
        <v>846</v>
      </c>
      <c r="C1206" s="45">
        <f>'MAL1K-2018A.XLS'!$I$753</f>
        <v>0</v>
      </c>
      <c r="D1206" s="45">
        <f>'MAL1K-2018A.XLS'!$I$753</f>
        <v>0</v>
      </c>
      <c r="E1206" s="296"/>
    </row>
    <row r="1207" spans="1:11" ht="13.5" hidden="1" thickBot="1">
      <c r="A1207" s="7" t="s">
        <v>1277</v>
      </c>
      <c r="B1207" s="84" t="s">
        <v>845</v>
      </c>
      <c r="C1207" s="45">
        <f>'MAL1K-2018A.XLS'!$J$753</f>
        <v>0</v>
      </c>
      <c r="D1207" s="45">
        <f>'MAL1K-2018A.XLS'!$J$753</f>
        <v>0</v>
      </c>
      <c r="E1207" s="296"/>
    </row>
    <row r="1208" spans="1:11" ht="13.5" hidden="1" thickBot="1">
      <c r="A1208" s="7" t="s">
        <v>1277</v>
      </c>
      <c r="B1208" s="117" t="s">
        <v>862</v>
      </c>
      <c r="C1208" s="120">
        <f>'MAL1K-2018A.XLS'!$K$753</f>
        <v>0</v>
      </c>
      <c r="D1208" s="120">
        <f>'MAL1K-2018A.XLS'!$K$753</f>
        <v>0</v>
      </c>
      <c r="E1208" s="296"/>
    </row>
    <row r="1209" spans="1:11" ht="13.5" hidden="1" thickBot="1">
      <c r="A1209" s="7" t="s">
        <v>1277</v>
      </c>
      <c r="B1209" s="84" t="s">
        <v>243</v>
      </c>
      <c r="C1209" s="136" t="e">
        <f>'MAL1K-2018A.XLS'!$G$754</f>
        <v>#DIV/0!</v>
      </c>
      <c r="D1209" s="136" t="e">
        <f>(D1093+D1094)/D1204</f>
        <v>#DIV/0!</v>
      </c>
      <c r="E1209" s="296"/>
    </row>
    <row r="1210" spans="1:11" ht="13.5" hidden="1" thickBot="1">
      <c r="A1210" s="7" t="s">
        <v>1277</v>
      </c>
      <c r="B1210" s="84" t="s">
        <v>242</v>
      </c>
      <c r="C1210" s="136" t="e">
        <f>'MAL1K-2018A.XLS'!$H$754</f>
        <v>#DIV/0!</v>
      </c>
      <c r="D1210" s="136" t="e">
        <f>D1095/D1205</f>
        <v>#DIV/0!</v>
      </c>
      <c r="E1210" s="296"/>
    </row>
    <row r="1211" spans="1:11" ht="13.5" hidden="1" thickBot="1">
      <c r="A1211" s="7" t="s">
        <v>1277</v>
      </c>
      <c r="B1211" s="84" t="s">
        <v>844</v>
      </c>
      <c r="C1211" s="136" t="e">
        <f>'MAL1K-2018A.XLS'!$I$754</f>
        <v>#DIV/0!</v>
      </c>
      <c r="D1211" s="136" t="e">
        <f>(D1096+D1097)/D1206</f>
        <v>#DIV/0!</v>
      </c>
      <c r="E1211" s="296"/>
    </row>
    <row r="1212" spans="1:11" ht="13.5" hidden="1" thickBot="1">
      <c r="A1212" s="7" t="s">
        <v>1277</v>
      </c>
      <c r="B1212" s="84" t="s">
        <v>227</v>
      </c>
      <c r="C1212" s="136" t="e">
        <f>'MAL1K-2018A.XLS'!$J$754</f>
        <v>#DIV/0!</v>
      </c>
      <c r="D1212" s="136" t="e">
        <f>D1098/D1207</f>
        <v>#DIV/0!</v>
      </c>
      <c r="E1212" s="296"/>
    </row>
    <row r="1213" spans="1:11" ht="13.5" hidden="1" thickBot="1">
      <c r="A1213" s="7" t="s">
        <v>1277</v>
      </c>
      <c r="B1213" s="117" t="s">
        <v>863</v>
      </c>
      <c r="C1213" s="137" t="e">
        <f>'MAL1K-2018A.XLS'!$K$754</f>
        <v>#DIV/0!</v>
      </c>
      <c r="D1213" s="137" t="e">
        <f>D1101/D1208</f>
        <v>#DIV/0!</v>
      </c>
      <c r="E1213" s="296"/>
    </row>
    <row r="1214" spans="1:11" ht="13.5" hidden="1" thickBot="1">
      <c r="A1214" s="7" t="s">
        <v>1277</v>
      </c>
      <c r="E1214" s="296"/>
    </row>
    <row r="1215" spans="1:11" ht="13.5" hidden="1" thickBot="1">
      <c r="A1215" s="7" t="s">
        <v>1277</v>
      </c>
      <c r="B1215" s="66" t="s">
        <v>53</v>
      </c>
    </row>
    <row r="1216" spans="1:11" s="70" customFormat="1" ht="13.5" hidden="1" thickBot="1">
      <c r="A1216" s="7" t="s">
        <v>1277</v>
      </c>
      <c r="B1216" s="88" t="s">
        <v>54</v>
      </c>
      <c r="C1216" s="71"/>
      <c r="D1216" s="71"/>
      <c r="G1216" s="297"/>
    </row>
    <row r="1217" spans="1:5" ht="13.5" hidden="1" thickBot="1">
      <c r="A1217" s="7" t="s">
        <v>1277</v>
      </c>
      <c r="B1217" s="84" t="s">
        <v>967</v>
      </c>
      <c r="C1217" s="45">
        <f>'MAL1K-2018A.XLS'!$J$763</f>
        <v>0</v>
      </c>
      <c r="D1217" s="45">
        <f>'MAL1K-2018A.XLS'!$J$763</f>
        <v>0</v>
      </c>
    </row>
    <row r="1218" spans="1:5" ht="13.5" hidden="1" thickBot="1">
      <c r="A1218" s="7" t="s">
        <v>1277</v>
      </c>
      <c r="B1218" s="84" t="s">
        <v>968</v>
      </c>
      <c r="C1218" s="45">
        <f>'MAL1K-2018A.XLS'!$J$764</f>
        <v>0</v>
      </c>
      <c r="D1218" s="45">
        <f>'MAL1K-2018A.XLS'!$J$764</f>
        <v>0</v>
      </c>
    </row>
    <row r="1219" spans="1:5" ht="13.5" hidden="1" thickBot="1">
      <c r="A1219" s="7" t="s">
        <v>1277</v>
      </c>
      <c r="B1219" s="84" t="s">
        <v>969</v>
      </c>
      <c r="C1219" s="45">
        <f>'MAL1K-2018A.XLS'!$J$765</f>
        <v>0</v>
      </c>
      <c r="D1219" s="45">
        <f>'MAL1K-2018A.XLS'!$J$765</f>
        <v>0</v>
      </c>
    </row>
    <row r="1220" spans="1:5" ht="13.5" hidden="1" thickBot="1">
      <c r="A1220" s="7" t="s">
        <v>1277</v>
      </c>
      <c r="B1220" s="84" t="s">
        <v>970</v>
      </c>
      <c r="C1220" s="45">
        <f>'MAL1K-2018A.XLS'!$J$766</f>
        <v>0</v>
      </c>
      <c r="D1220" s="45">
        <f>'MAL1K-2018A.XLS'!$J$766</f>
        <v>0</v>
      </c>
    </row>
    <row r="1221" spans="1:5" ht="13.5" hidden="1" thickBot="1">
      <c r="A1221" s="7" t="s">
        <v>356</v>
      </c>
      <c r="B1221" s="86" t="s">
        <v>55</v>
      </c>
    </row>
    <row r="1222" spans="1:5" ht="13.5" hidden="1" thickBot="1">
      <c r="A1222" s="7" t="s">
        <v>356</v>
      </c>
      <c r="B1222" s="1224" t="s">
        <v>1265</v>
      </c>
      <c r="C1222" s="164">
        <f>'MAL1K-2018A.XLS'!$J$776</f>
        <v>0</v>
      </c>
      <c r="D1222" s="164">
        <f>'MAL1K-2018A.XLS'!$J$776</f>
        <v>0</v>
      </c>
    </row>
    <row r="1223" spans="1:5" ht="13.5" hidden="1" thickBot="1">
      <c r="A1223" s="7" t="s">
        <v>356</v>
      </c>
      <c r="B1223" s="1224" t="s">
        <v>392</v>
      </c>
      <c r="C1223" s="45" t="str">
        <f>'MAL1K-2018A.XLS'!$J$777</f>
        <v>00/00</v>
      </c>
      <c r="D1223" s="45" t="str">
        <f>'MAL1K-2018A.XLS'!$J$777</f>
        <v>00/00</v>
      </c>
    </row>
    <row r="1224" spans="1:5" ht="13.5" hidden="1" thickBot="1">
      <c r="A1224" s="7" t="s">
        <v>356</v>
      </c>
      <c r="B1224" s="1224" t="s">
        <v>1266</v>
      </c>
      <c r="C1224" s="45">
        <f>'MAL1K-2018A.XLS'!J779</f>
        <v>0</v>
      </c>
      <c r="D1224" s="45">
        <f>'MAL1K-2018A.XLS'!$J$779</f>
        <v>0</v>
      </c>
    </row>
    <row r="1225" spans="1:5" ht="13.5" hidden="1" thickBot="1">
      <c r="A1225" s="7" t="s">
        <v>356</v>
      </c>
      <c r="B1225" s="1224" t="s">
        <v>392</v>
      </c>
      <c r="C1225" s="64" t="str">
        <f>'MAL1K-2018A.XLS'!J780</f>
        <v>00/00</v>
      </c>
      <c r="D1225" s="64" t="str">
        <f>'MAL1K-2018A.XLS'!J780</f>
        <v>00/00</v>
      </c>
    </row>
    <row r="1226" spans="1:5" ht="13.5" hidden="1" thickBot="1">
      <c r="A1226" s="7" t="s">
        <v>356</v>
      </c>
      <c r="B1226" s="86" t="s">
        <v>271</v>
      </c>
    </row>
    <row r="1227" spans="1:5" ht="13.5" hidden="1" thickBot="1">
      <c r="A1227" s="7" t="s">
        <v>356</v>
      </c>
      <c r="B1227" s="84" t="s">
        <v>281</v>
      </c>
      <c r="C1227" s="155">
        <f>'MAL1K-2018A.XLS'!$J$787</f>
        <v>0</v>
      </c>
      <c r="D1227" s="155">
        <f>'MAL1K-2018A.XLS'!$J$787</f>
        <v>0</v>
      </c>
      <c r="E1227" s="70"/>
    </row>
    <row r="1228" spans="1:5" ht="13.5" hidden="1" thickBot="1">
      <c r="A1228" s="7" t="s">
        <v>356</v>
      </c>
      <c r="B1228" s="84" t="s">
        <v>388</v>
      </c>
      <c r="C1228" s="155">
        <f>'MAL1K-2018A.XLS'!$J$788</f>
        <v>0</v>
      </c>
      <c r="D1228" s="155">
        <f>'MAL1K-2018A.XLS'!$J$788</f>
        <v>0</v>
      </c>
      <c r="E1228" s="70"/>
    </row>
    <row r="1229" spans="1:5" ht="13.5" hidden="1" thickBot="1">
      <c r="A1229" s="7" t="s">
        <v>356</v>
      </c>
      <c r="B1229" s="67"/>
      <c r="C1229" s="64"/>
      <c r="D1229" s="64"/>
    </row>
    <row r="1230" spans="1:5" ht="13.5" hidden="1" thickBot="1">
      <c r="A1230" s="7" t="s">
        <v>1277</v>
      </c>
      <c r="B1230" s="553" t="s">
        <v>1300</v>
      </c>
      <c r="C1230" s="7"/>
      <c r="D1230" s="7"/>
    </row>
    <row r="1231" spans="1:5" ht="12.75" hidden="1" customHeight="1">
      <c r="A1231" s="7" t="s">
        <v>1277</v>
      </c>
      <c r="B1231" s="74" t="s">
        <v>810</v>
      </c>
      <c r="C1231" s="7"/>
      <c r="D1231" s="7"/>
    </row>
    <row r="1232" spans="1:5" ht="13.5" hidden="1" thickBot="1">
      <c r="A1232" s="7" t="s">
        <v>1277</v>
      </c>
      <c r="B1232" s="86" t="s">
        <v>166</v>
      </c>
      <c r="C1232" s="7"/>
      <c r="D1232" s="7"/>
    </row>
    <row r="1233" spans="1:11" ht="13.5" hidden="1" thickBot="1">
      <c r="A1233" s="7" t="s">
        <v>1277</v>
      </c>
      <c r="B1233" s="625" t="s">
        <v>1035</v>
      </c>
      <c r="C1233" s="7">
        <f>'MAL1K-2018A.XLS'!G797</f>
        <v>0</v>
      </c>
      <c r="D1233" s="7"/>
    </row>
    <row r="1234" spans="1:11" ht="13.5" hidden="1" thickBot="1">
      <c r="A1234" s="7" t="s">
        <v>1277</v>
      </c>
      <c r="B1234" s="1030" t="s">
        <v>1377</v>
      </c>
      <c r="C1234" s="7">
        <f>'MAL1K-2018A.XLS'!G798</f>
        <v>0</v>
      </c>
      <c r="D1234" s="1029"/>
      <c r="E1234" s="1029"/>
      <c r="F1234" s="1029"/>
    </row>
    <row r="1235" spans="1:11" ht="13.5" hidden="1" thickBot="1">
      <c r="A1235" s="7" t="s">
        <v>1277</v>
      </c>
      <c r="B1235" s="1030" t="s">
        <v>1298</v>
      </c>
      <c r="C1235" s="7">
        <f>'MAL1K-2018A.XLS'!G799</f>
        <v>0</v>
      </c>
      <c r="D1235" s="1029"/>
      <c r="E1235" s="1029"/>
      <c r="F1235" s="1029"/>
    </row>
    <row r="1236" spans="1:11" ht="13.5" hidden="1" thickBot="1">
      <c r="A1236" s="7" t="s">
        <v>1277</v>
      </c>
      <c r="B1236" s="1030" t="s">
        <v>439</v>
      </c>
      <c r="C1236" s="7">
        <f>'MAL1K-2018A.XLS'!G800</f>
        <v>0</v>
      </c>
      <c r="D1236" s="1029"/>
      <c r="E1236" s="1029"/>
      <c r="F1236" s="1029"/>
    </row>
    <row r="1237" spans="1:11" ht="13.5" hidden="1" thickBot="1">
      <c r="A1237" s="7" t="s">
        <v>1277</v>
      </c>
      <c r="B1237" s="1033" t="s">
        <v>440</v>
      </c>
      <c r="C1237" s="7">
        <f>'MAL1K-2018A.XLS'!G801</f>
        <v>0</v>
      </c>
      <c r="D1237" s="1031"/>
      <c r="E1237" s="1031"/>
      <c r="F1237" s="1031"/>
      <c r="K1237" s="7" t="s">
        <v>346</v>
      </c>
    </row>
    <row r="1238" spans="1:11" ht="13.5" hidden="1" thickBot="1">
      <c r="A1238" s="7" t="s">
        <v>1277</v>
      </c>
      <c r="B1238" s="86" t="s">
        <v>442</v>
      </c>
      <c r="C1238" s="155"/>
      <c r="D1238" s="155"/>
    </row>
    <row r="1239" spans="1:11" ht="13.5" thickBot="1">
      <c r="B1239" s="625" t="s">
        <v>1035</v>
      </c>
      <c r="C1239" s="155">
        <f>'MAL1K-2018A.XLS'!H797</f>
        <v>0</v>
      </c>
      <c r="D1239" s="155"/>
    </row>
    <row r="1240" spans="1:11" hidden="1">
      <c r="A1240" s="7" t="s">
        <v>1277</v>
      </c>
      <c r="B1240" s="1030" t="s">
        <v>1377</v>
      </c>
      <c r="C1240" s="155">
        <f>'MAL1K-2018A.XLS'!H798</f>
        <v>0</v>
      </c>
      <c r="D1240" s="155"/>
    </row>
    <row r="1241" spans="1:11" hidden="1">
      <c r="A1241" s="7" t="s">
        <v>1277</v>
      </c>
      <c r="B1241" s="1030" t="s">
        <v>1298</v>
      </c>
      <c r="C1241" s="155">
        <f>'MAL1K-2018A.XLS'!H799</f>
        <v>0</v>
      </c>
      <c r="D1241" s="155"/>
    </row>
    <row r="1242" spans="1:11" hidden="1">
      <c r="A1242" s="7" t="s">
        <v>1277</v>
      </c>
      <c r="B1242" s="1030" t="s">
        <v>439</v>
      </c>
      <c r="C1242" s="155">
        <f>'MAL1K-2018A.XLS'!H800</f>
        <v>0</v>
      </c>
      <c r="D1242" s="155"/>
    </row>
    <row r="1243" spans="1:11" ht="13.5" hidden="1" thickBot="1">
      <c r="A1243" s="7" t="s">
        <v>1277</v>
      </c>
      <c r="B1243" s="1033" t="s">
        <v>440</v>
      </c>
      <c r="C1243" s="155">
        <f>'MAL1K-2018A.XLS'!H801</f>
        <v>0</v>
      </c>
      <c r="D1243" s="155"/>
    </row>
    <row r="1244" spans="1:11" hidden="1">
      <c r="A1244" s="7" t="s">
        <v>1277</v>
      </c>
      <c r="B1244" s="84"/>
      <c r="C1244" s="155"/>
      <c r="D1244" s="155"/>
      <c r="G1244" s="155"/>
    </row>
    <row r="1245" spans="1:11" hidden="1">
      <c r="A1245" s="7" t="s">
        <v>1277</v>
      </c>
      <c r="B1245" s="553" t="s">
        <v>1301</v>
      </c>
      <c r="C1245" s="155"/>
      <c r="D1245" s="155"/>
      <c r="G1245" s="155"/>
    </row>
    <row r="1246" spans="1:11" hidden="1">
      <c r="A1246" s="7" t="s">
        <v>1277</v>
      </c>
      <c r="B1246" s="831" t="s">
        <v>1305</v>
      </c>
      <c r="C1246" s="155"/>
      <c r="D1246" s="155"/>
      <c r="G1246" s="155"/>
    </row>
    <row r="1247" spans="1:11" hidden="1">
      <c r="A1247" s="7" t="s">
        <v>1277</v>
      </c>
      <c r="B1247" s="86" t="s">
        <v>166</v>
      </c>
      <c r="C1247" s="155"/>
      <c r="D1247" s="155"/>
      <c r="G1247" s="155"/>
    </row>
    <row r="1248" spans="1:11" ht="13.5" hidden="1" thickBot="1">
      <c r="A1248" s="7" t="s">
        <v>1277</v>
      </c>
      <c r="B1248" s="625" t="s">
        <v>1299</v>
      </c>
      <c r="C1248" s="155">
        <f>'MAL1K-2018A.XLS'!G810</f>
        <v>0</v>
      </c>
      <c r="D1248" s="155"/>
      <c r="G1248" s="155"/>
    </row>
    <row r="1249" spans="1:7" ht="13.5" hidden="1" thickBot="1">
      <c r="A1249" s="7" t="s">
        <v>1277</v>
      </c>
      <c r="B1249" s="625" t="s">
        <v>1307</v>
      </c>
      <c r="C1249" s="155">
        <f>'MAL1K-2018A.XLS'!G811</f>
        <v>0</v>
      </c>
      <c r="D1249" s="155"/>
      <c r="G1249" s="155"/>
    </row>
    <row r="1250" spans="1:7" hidden="1">
      <c r="A1250" s="7" t="s">
        <v>1277</v>
      </c>
      <c r="B1250" s="84"/>
      <c r="C1250" s="155"/>
      <c r="D1250" s="155"/>
      <c r="G1250" s="155"/>
    </row>
    <row r="1251" spans="1:7" hidden="1">
      <c r="A1251" s="7" t="s">
        <v>1277</v>
      </c>
      <c r="B1251" s="86" t="s">
        <v>1389</v>
      </c>
      <c r="C1251" s="155"/>
      <c r="D1251" s="155"/>
      <c r="G1251" s="155"/>
    </row>
    <row r="1252" spans="1:7" ht="13.5" hidden="1" thickBot="1">
      <c r="A1252" s="7" t="s">
        <v>1277</v>
      </c>
      <c r="B1252" s="625" t="s">
        <v>1299</v>
      </c>
      <c r="C1252" s="155">
        <f>'MAL1K-2018A.XLS'!H810</f>
        <v>0</v>
      </c>
      <c r="D1252" s="155"/>
      <c r="G1252" s="155"/>
    </row>
    <row r="1253" spans="1:7" ht="13.5" hidden="1" thickBot="1">
      <c r="A1253" s="7" t="s">
        <v>1277</v>
      </c>
      <c r="B1253" s="625" t="s">
        <v>1307</v>
      </c>
      <c r="C1253" s="155">
        <f>'MAL1K-2018A.XLS'!H811</f>
        <v>0</v>
      </c>
      <c r="D1253" s="155"/>
      <c r="G1253" s="155"/>
    </row>
    <row r="1254" spans="1:7" hidden="1">
      <c r="A1254" s="7" t="s">
        <v>1277</v>
      </c>
      <c r="B1254" s="84"/>
      <c r="C1254" s="155"/>
      <c r="D1254" s="155"/>
      <c r="G1254" s="155"/>
    </row>
    <row r="1255" spans="1:7" hidden="1">
      <c r="A1255" s="7" t="s">
        <v>1277</v>
      </c>
      <c r="B1255" s="84"/>
      <c r="C1255" s="64"/>
      <c r="D1255" s="155"/>
    </row>
    <row r="1256" spans="1:7" hidden="1">
      <c r="A1256" s="7" t="s">
        <v>1277</v>
      </c>
      <c r="B1256" s="84"/>
      <c r="C1256" s="64"/>
      <c r="D1256" s="155"/>
    </row>
    <row r="1257" spans="1:7">
      <c r="A1257" s="7" t="s">
        <v>1337</v>
      </c>
      <c r="B1257" s="72" t="s">
        <v>441</v>
      </c>
    </row>
    <row r="1258" spans="1:7">
      <c r="A1258" s="7" t="s">
        <v>1337</v>
      </c>
      <c r="B1258" s="72" t="s">
        <v>1338</v>
      </c>
    </row>
    <row r="1259" spans="1:7">
      <c r="A1259" s="7" t="s">
        <v>1337</v>
      </c>
      <c r="B1259" s="84" t="s">
        <v>1342</v>
      </c>
      <c r="C1259" s="45">
        <f>'MAL1K-2018A.XLS'!H822</f>
        <v>0</v>
      </c>
      <c r="D1259" s="45">
        <f>'MAL1K-2018A.XLS'!$H$822</f>
        <v>0</v>
      </c>
    </row>
    <row r="1260" spans="1:7">
      <c r="A1260" s="7" t="s">
        <v>1337</v>
      </c>
      <c r="B1260" s="84" t="s">
        <v>1343</v>
      </c>
      <c r="C1260" s="45">
        <f>'MAL1K-2018A.XLS'!H823</f>
        <v>0</v>
      </c>
      <c r="D1260" s="45">
        <f>'MAL1K-2018A.XLS'!$H$823</f>
        <v>0</v>
      </c>
    </row>
    <row r="1261" spans="1:7">
      <c r="A1261" s="7" t="s">
        <v>1337</v>
      </c>
      <c r="B1261" s="84" t="s">
        <v>1344</v>
      </c>
      <c r="C1261" s="45">
        <f>'MAL1K-2018A.XLS'!H824</f>
        <v>0</v>
      </c>
      <c r="D1261" s="45">
        <f>'MAL1K-2018A.XLS'!$H$824</f>
        <v>0</v>
      </c>
    </row>
    <row r="1262" spans="1:7">
      <c r="A1262" s="7" t="s">
        <v>1337</v>
      </c>
      <c r="B1262" s="84" t="s">
        <v>1339</v>
      </c>
      <c r="C1262" s="45">
        <f>'MAL1K-2018A.XLS'!H825</f>
        <v>0</v>
      </c>
      <c r="D1262" s="45">
        <f>'MAL1K-2018A.XLS'!$H$825</f>
        <v>0</v>
      </c>
    </row>
    <row r="1263" spans="1:7">
      <c r="A1263" s="7" t="s">
        <v>1337</v>
      </c>
      <c r="B1263" s="84" t="s">
        <v>1340</v>
      </c>
      <c r="C1263" s="45">
        <f>'MAL1K-2018A.XLS'!H826</f>
        <v>0</v>
      </c>
      <c r="D1263" s="45">
        <f>'MAL1K-2018A.XLS'!$H$826</f>
        <v>0</v>
      </c>
    </row>
    <row r="1264" spans="1:7">
      <c r="A1264" s="7" t="s">
        <v>1337</v>
      </c>
      <c r="B1264" s="84" t="s">
        <v>1345</v>
      </c>
      <c r="C1264" s="45">
        <f>'MAL1K-2018A.XLS'!H827</f>
        <v>0</v>
      </c>
      <c r="D1264" s="45">
        <f>'MAL1K-2018A.XLS'!$H$827</f>
        <v>0</v>
      </c>
    </row>
    <row r="1265" spans="1:16">
      <c r="A1265" s="7" t="s">
        <v>1337</v>
      </c>
      <c r="P1265" s="7" t="s">
        <v>1267</v>
      </c>
    </row>
    <row r="1266" spans="1:16" ht="37.700000000000003" hidden="1" customHeight="1">
      <c r="A1266" s="7" t="s">
        <v>1277</v>
      </c>
      <c r="B1266" s="74" t="s">
        <v>1373</v>
      </c>
    </row>
    <row r="1267" spans="1:16" hidden="1">
      <c r="A1267" s="7" t="s">
        <v>1277</v>
      </c>
      <c r="B1267" s="103" t="s">
        <v>272</v>
      </c>
      <c r="C1267" s="45" t="s">
        <v>10</v>
      </c>
      <c r="D1267" s="45" t="s">
        <v>10</v>
      </c>
    </row>
    <row r="1268" spans="1:16" hidden="1">
      <c r="A1268" s="7" t="s">
        <v>1277</v>
      </c>
      <c r="B1268" s="112" t="s">
        <v>554</v>
      </c>
      <c r="C1268" s="45" t="str">
        <f>'MAL1K-2018A.XLS'!$C$834</f>
        <v>xxx</v>
      </c>
      <c r="D1268" s="45" t="str">
        <f>'MAL1K-2018A.XLS'!$C$834</f>
        <v>xxx</v>
      </c>
    </row>
    <row r="1269" spans="1:16" hidden="1">
      <c r="A1269" s="7" t="s">
        <v>1277</v>
      </c>
      <c r="B1269" s="84" t="s">
        <v>622</v>
      </c>
      <c r="C1269" s="45">
        <f>'MAL1K-2018A.XLS'!$C$835</f>
        <v>0</v>
      </c>
      <c r="D1269" s="45">
        <f>'MAL1K-2018A.XLS'!$C$835</f>
        <v>0</v>
      </c>
    </row>
    <row r="1270" spans="1:16" hidden="1">
      <c r="A1270" s="7" t="s">
        <v>1277</v>
      </c>
      <c r="B1270" s="84" t="s">
        <v>603</v>
      </c>
      <c r="C1270" s="45">
        <f>'MAL1K-2018A.XLS'!$C$836</f>
        <v>0</v>
      </c>
      <c r="D1270" s="45">
        <f>'MAL1K-2018A.XLS'!$C$836</f>
        <v>0</v>
      </c>
    </row>
    <row r="1271" spans="1:16" hidden="1">
      <c r="A1271" s="7" t="s">
        <v>1277</v>
      </c>
      <c r="B1271" s="84" t="s">
        <v>249</v>
      </c>
      <c r="C1271" s="45">
        <f>'MAL1K-2018A.XLS'!$C$837</f>
        <v>0</v>
      </c>
      <c r="D1271" s="45">
        <f>'MAL1K-2018A.XLS'!$C$837</f>
        <v>0</v>
      </c>
    </row>
    <row r="1272" spans="1:16" hidden="1">
      <c r="A1272" s="7" t="s">
        <v>1277</v>
      </c>
      <c r="B1272" s="84" t="s">
        <v>623</v>
      </c>
      <c r="C1272" s="45">
        <f>'MAL1K-2018A.XLS'!$C$838</f>
        <v>0</v>
      </c>
      <c r="D1272" s="45">
        <f>'MAL1K-2018A.XLS'!$C$838</f>
        <v>0</v>
      </c>
    </row>
    <row r="1273" spans="1:16" hidden="1">
      <c r="A1273" s="7" t="s">
        <v>1277</v>
      </c>
      <c r="B1273" s="85" t="s">
        <v>993</v>
      </c>
      <c r="C1273" s="77">
        <f>'MAL1K-2018A.XLS'!$C$839</f>
        <v>0</v>
      </c>
      <c r="D1273" s="77">
        <f>'MAL1K-2018A.XLS'!$C$839</f>
        <v>0</v>
      </c>
    </row>
    <row r="1274" spans="1:16" hidden="1">
      <c r="A1274" s="7" t="s">
        <v>1277</v>
      </c>
      <c r="B1274" s="112" t="s">
        <v>757</v>
      </c>
      <c r="C1274" s="45" t="str">
        <f>'MAL1K-2018A.XLS'!$C$840</f>
        <v>xxx</v>
      </c>
      <c r="D1274" s="45" t="str">
        <f>'MAL1K-2018A.XLS'!$C$840</f>
        <v>xxx</v>
      </c>
    </row>
    <row r="1275" spans="1:16" hidden="1">
      <c r="A1275" s="7" t="s">
        <v>1277</v>
      </c>
      <c r="B1275" s="84" t="s">
        <v>622</v>
      </c>
      <c r="C1275" s="45">
        <f>'MAL1K-2018A.XLS'!$C$841</f>
        <v>0</v>
      </c>
      <c r="D1275" s="45">
        <f>'MAL1K-2018A.XLS'!$C$841</f>
        <v>0</v>
      </c>
    </row>
    <row r="1276" spans="1:16" hidden="1">
      <c r="A1276" s="7" t="s">
        <v>1277</v>
      </c>
      <c r="B1276" s="84" t="s">
        <v>603</v>
      </c>
      <c r="C1276" s="45">
        <f>'MAL1K-2018A.XLS'!$C$842</f>
        <v>0</v>
      </c>
      <c r="D1276" s="45">
        <f>'MAL1K-2018A.XLS'!$C$842</f>
        <v>0</v>
      </c>
    </row>
    <row r="1277" spans="1:16" hidden="1">
      <c r="A1277" s="7" t="s">
        <v>1277</v>
      </c>
      <c r="B1277" s="84" t="s">
        <v>249</v>
      </c>
      <c r="C1277" s="45">
        <f>'MAL1K-2018A.XLS'!$C$843</f>
        <v>0</v>
      </c>
      <c r="D1277" s="45">
        <f>'MAL1K-2018A.XLS'!$C$843</f>
        <v>0</v>
      </c>
    </row>
    <row r="1278" spans="1:16" hidden="1">
      <c r="A1278" s="7" t="s">
        <v>1277</v>
      </c>
      <c r="B1278" s="84" t="s">
        <v>623</v>
      </c>
      <c r="C1278" s="45">
        <f>'MAL1K-2018A.XLS'!$C$844</f>
        <v>0</v>
      </c>
      <c r="D1278" s="45">
        <f>'MAL1K-2018A.XLS'!$C$844</f>
        <v>0</v>
      </c>
    </row>
    <row r="1279" spans="1:16" hidden="1">
      <c r="A1279" s="7" t="s">
        <v>1277</v>
      </c>
      <c r="B1279" s="121" t="s">
        <v>992</v>
      </c>
      <c r="C1279" s="122">
        <f>'MAL1K-2018A.XLS'!$C$845</f>
        <v>0</v>
      </c>
      <c r="D1279" s="122">
        <f>'MAL1K-2018A.XLS'!$C$845</f>
        <v>0</v>
      </c>
    </row>
    <row r="1280" spans="1:16" hidden="1">
      <c r="A1280" s="7" t="s">
        <v>1277</v>
      </c>
      <c r="B1280" s="123" t="s">
        <v>911</v>
      </c>
      <c r="C1280" s="124">
        <f>'MAL1K-2018A.XLS'!$C$846</f>
        <v>0</v>
      </c>
      <c r="D1280" s="124">
        <f>'MAL1K-2018A.XLS'!$C$846</f>
        <v>0</v>
      </c>
    </row>
    <row r="1281" spans="1:4" hidden="1">
      <c r="A1281" s="7" t="s">
        <v>1277</v>
      </c>
      <c r="B1281" s="151" t="s">
        <v>403</v>
      </c>
      <c r="C1281" s="45" t="str">
        <f>'MAL1K-2018A.XLS'!$C$847</f>
        <v>xxx</v>
      </c>
      <c r="D1281" s="45" t="str">
        <f>'MAL1K-2018A.XLS'!$C$847</f>
        <v>xxx</v>
      </c>
    </row>
    <row r="1282" spans="1:4" hidden="1">
      <c r="A1282" s="7" t="s">
        <v>1277</v>
      </c>
      <c r="B1282" s="103" t="s">
        <v>273</v>
      </c>
      <c r="C1282" s="45" t="s">
        <v>10</v>
      </c>
      <c r="D1282" s="45" t="s">
        <v>10</v>
      </c>
    </row>
    <row r="1283" spans="1:4" hidden="1">
      <c r="A1283" s="7" t="s">
        <v>1277</v>
      </c>
      <c r="B1283" s="112" t="s">
        <v>554</v>
      </c>
      <c r="C1283" s="45" t="str">
        <f>'MAL1K-2018A.XLS'!$D$834</f>
        <v>xxx</v>
      </c>
      <c r="D1283" s="45" t="str">
        <f>'MAL1K-2018A.XLS'!$D$834</f>
        <v>xxx</v>
      </c>
    </row>
    <row r="1284" spans="1:4" hidden="1">
      <c r="A1284" s="7" t="s">
        <v>1277</v>
      </c>
      <c r="B1284" s="84" t="s">
        <v>622</v>
      </c>
      <c r="C1284" s="45">
        <f>'MAL1K-2018A.XLS'!$D$835</f>
        <v>0</v>
      </c>
      <c r="D1284" s="45">
        <f>'MAL1K-2018A.XLS'!$D$835</f>
        <v>0</v>
      </c>
    </row>
    <row r="1285" spans="1:4" hidden="1">
      <c r="A1285" s="7" t="s">
        <v>1277</v>
      </c>
      <c r="B1285" s="84" t="s">
        <v>603</v>
      </c>
      <c r="C1285" s="45">
        <f>'MAL1K-2018A.XLS'!$D$836</f>
        <v>0</v>
      </c>
      <c r="D1285" s="45">
        <f>'MAL1K-2018A.XLS'!$D$836</f>
        <v>0</v>
      </c>
    </row>
    <row r="1286" spans="1:4" hidden="1">
      <c r="A1286" s="7" t="s">
        <v>1277</v>
      </c>
      <c r="B1286" s="84" t="s">
        <v>249</v>
      </c>
      <c r="C1286" s="45">
        <f>'MAL1K-2018A.XLS'!$D$837</f>
        <v>0</v>
      </c>
      <c r="D1286" s="45">
        <f>'MAL1K-2018A.XLS'!$D$837</f>
        <v>0</v>
      </c>
    </row>
    <row r="1287" spans="1:4" hidden="1">
      <c r="A1287" s="7" t="s">
        <v>1277</v>
      </c>
      <c r="B1287" s="84" t="s">
        <v>623</v>
      </c>
      <c r="C1287" s="45">
        <f>'MAL1K-2018A.XLS'!$D$838</f>
        <v>0</v>
      </c>
      <c r="D1287" s="45">
        <f>'MAL1K-2018A.XLS'!$D$838</f>
        <v>0</v>
      </c>
    </row>
    <row r="1288" spans="1:4" hidden="1">
      <c r="A1288" s="7" t="s">
        <v>1277</v>
      </c>
      <c r="B1288" s="85" t="s">
        <v>993</v>
      </c>
      <c r="C1288" s="77">
        <f>'MAL1K-2018A.XLS'!$D$839</f>
        <v>0</v>
      </c>
      <c r="D1288" s="77">
        <f>'MAL1K-2018A.XLS'!$D$839</f>
        <v>0</v>
      </c>
    </row>
    <row r="1289" spans="1:4" hidden="1">
      <c r="A1289" s="7" t="s">
        <v>1277</v>
      </c>
      <c r="B1289" s="112" t="s">
        <v>757</v>
      </c>
      <c r="C1289" s="45" t="str">
        <f>'MAL1K-2018A.XLS'!$D$840</f>
        <v>xxx</v>
      </c>
      <c r="D1289" s="45" t="str">
        <f>'MAL1K-2018A.XLS'!$D$840</f>
        <v>xxx</v>
      </c>
    </row>
    <row r="1290" spans="1:4" hidden="1">
      <c r="A1290" s="7" t="s">
        <v>1277</v>
      </c>
      <c r="B1290" s="84" t="s">
        <v>622</v>
      </c>
      <c r="C1290" s="45">
        <f>'MAL1K-2018A.XLS'!$D$841</f>
        <v>0</v>
      </c>
      <c r="D1290" s="45">
        <f>'MAL1K-2018A.XLS'!$D$841</f>
        <v>0</v>
      </c>
    </row>
    <row r="1291" spans="1:4" hidden="1">
      <c r="A1291" s="7" t="s">
        <v>1277</v>
      </c>
      <c r="B1291" s="84" t="s">
        <v>603</v>
      </c>
      <c r="C1291" s="45">
        <f>'MAL1K-2018A.XLS'!$D$842</f>
        <v>0</v>
      </c>
      <c r="D1291" s="45">
        <f>'MAL1K-2018A.XLS'!$D$842</f>
        <v>0</v>
      </c>
    </row>
    <row r="1292" spans="1:4" hidden="1">
      <c r="A1292" s="7" t="s">
        <v>1277</v>
      </c>
      <c r="B1292" s="84" t="s">
        <v>249</v>
      </c>
      <c r="C1292" s="45">
        <f>'MAL1K-2018A.XLS'!$D$843</f>
        <v>0</v>
      </c>
      <c r="D1292" s="45">
        <f>'MAL1K-2018A.XLS'!$D$843</f>
        <v>0</v>
      </c>
    </row>
    <row r="1293" spans="1:4" hidden="1">
      <c r="A1293" s="7" t="s">
        <v>1277</v>
      </c>
      <c r="B1293" s="84" t="s">
        <v>623</v>
      </c>
      <c r="C1293" s="45">
        <f>'MAL1K-2018A.XLS'!$D$844</f>
        <v>0</v>
      </c>
      <c r="D1293" s="45">
        <f>'MAL1K-2018A.XLS'!$D$844</f>
        <v>0</v>
      </c>
    </row>
    <row r="1294" spans="1:4" hidden="1">
      <c r="A1294" s="7" t="s">
        <v>1277</v>
      </c>
      <c r="B1294" s="121" t="s">
        <v>992</v>
      </c>
      <c r="C1294" s="122">
        <f>'MAL1K-2018A.XLS'!$D$845</f>
        <v>0</v>
      </c>
      <c r="D1294" s="122">
        <f>'MAL1K-2018A.XLS'!$D$845</f>
        <v>0</v>
      </c>
    </row>
    <row r="1295" spans="1:4" hidden="1">
      <c r="A1295" s="7" t="s">
        <v>1277</v>
      </c>
      <c r="B1295" s="123" t="s">
        <v>911</v>
      </c>
      <c r="C1295" s="124">
        <f>'MAL1K-2018A.XLS'!$D$846</f>
        <v>0</v>
      </c>
      <c r="D1295" s="124">
        <f>'MAL1K-2018A.XLS'!$D$846</f>
        <v>0</v>
      </c>
    </row>
    <row r="1296" spans="1:4" hidden="1">
      <c r="A1296" s="7" t="s">
        <v>1277</v>
      </c>
      <c r="B1296" s="151" t="s">
        <v>403</v>
      </c>
      <c r="C1296" s="45">
        <f>'MAL1K-2018A.XLS'!$D$847</f>
        <v>0</v>
      </c>
      <c r="D1296" s="45">
        <f>'MAL1K-2018A.XLS'!$D$847</f>
        <v>0</v>
      </c>
    </row>
    <row r="1297" spans="1:4" hidden="1">
      <c r="A1297" s="7" t="s">
        <v>1277</v>
      </c>
      <c r="B1297" s="103" t="s">
        <v>235</v>
      </c>
      <c r="C1297" s="45" t="s">
        <v>10</v>
      </c>
      <c r="D1297" s="45" t="s">
        <v>10</v>
      </c>
    </row>
    <row r="1298" spans="1:4" hidden="1">
      <c r="A1298" s="7" t="s">
        <v>1277</v>
      </c>
      <c r="B1298" s="112" t="s">
        <v>554</v>
      </c>
      <c r="C1298" s="45" t="str">
        <f>'MAL1K-2018A.XLS'!$E$834</f>
        <v>xxx</v>
      </c>
      <c r="D1298" s="45" t="str">
        <f>'MAL1K-2018A.XLS'!$E$834</f>
        <v>xxx</v>
      </c>
    </row>
    <row r="1299" spans="1:4" hidden="1">
      <c r="A1299" s="7" t="s">
        <v>1277</v>
      </c>
      <c r="B1299" s="84" t="s">
        <v>622</v>
      </c>
      <c r="C1299" s="45">
        <f>'MAL1K-2018A.XLS'!$E$835</f>
        <v>0</v>
      </c>
      <c r="D1299" s="45">
        <f>'MAL1K-2018A.XLS'!$E$835</f>
        <v>0</v>
      </c>
    </row>
    <row r="1300" spans="1:4" hidden="1">
      <c r="A1300" s="7" t="s">
        <v>1277</v>
      </c>
      <c r="B1300" s="84" t="s">
        <v>603</v>
      </c>
      <c r="C1300" s="45">
        <f>'MAL1K-2018A.XLS'!$E$836</f>
        <v>0</v>
      </c>
      <c r="D1300" s="45">
        <f>'MAL1K-2018A.XLS'!$E$836</f>
        <v>0</v>
      </c>
    </row>
    <row r="1301" spans="1:4" hidden="1">
      <c r="A1301" s="7" t="s">
        <v>1277</v>
      </c>
      <c r="B1301" s="84" t="s">
        <v>249</v>
      </c>
      <c r="C1301" s="45">
        <f>'MAL1K-2018A.XLS'!$E$837</f>
        <v>0</v>
      </c>
      <c r="D1301" s="45">
        <f>'MAL1K-2018A.XLS'!$E$837</f>
        <v>0</v>
      </c>
    </row>
    <row r="1302" spans="1:4" hidden="1">
      <c r="A1302" s="7" t="s">
        <v>1277</v>
      </c>
      <c r="B1302" s="84" t="s">
        <v>623</v>
      </c>
      <c r="C1302" s="45">
        <f>'MAL1K-2018A.XLS'!$E$838</f>
        <v>0</v>
      </c>
      <c r="D1302" s="45">
        <f>'MAL1K-2018A.XLS'!$E$838</f>
        <v>0</v>
      </c>
    </row>
    <row r="1303" spans="1:4" hidden="1">
      <c r="A1303" s="7" t="s">
        <v>1277</v>
      </c>
      <c r="B1303" s="85" t="s">
        <v>993</v>
      </c>
      <c r="C1303" s="77">
        <f>'MAL1K-2018A.XLS'!$E$839</f>
        <v>0</v>
      </c>
      <c r="D1303" s="77">
        <f>'MAL1K-2018A.XLS'!$E$839</f>
        <v>0</v>
      </c>
    </row>
    <row r="1304" spans="1:4" hidden="1">
      <c r="A1304" s="7" t="s">
        <v>1277</v>
      </c>
      <c r="B1304" s="112" t="s">
        <v>757</v>
      </c>
      <c r="C1304" s="45" t="str">
        <f>'MAL1K-2018A.XLS'!$E$840</f>
        <v>xxx</v>
      </c>
      <c r="D1304" s="45" t="str">
        <f>'MAL1K-2018A.XLS'!$E$840</f>
        <v>xxx</v>
      </c>
    </row>
    <row r="1305" spans="1:4" hidden="1">
      <c r="A1305" s="7" t="s">
        <v>1277</v>
      </c>
      <c r="B1305" s="84" t="s">
        <v>622</v>
      </c>
      <c r="C1305" s="45">
        <f>'MAL1K-2018A.XLS'!$E$841</f>
        <v>0</v>
      </c>
      <c r="D1305" s="45">
        <f>'MAL1K-2018A.XLS'!$E$841</f>
        <v>0</v>
      </c>
    </row>
    <row r="1306" spans="1:4" hidden="1">
      <c r="A1306" s="7" t="s">
        <v>1277</v>
      </c>
      <c r="B1306" s="84" t="s">
        <v>603</v>
      </c>
      <c r="C1306" s="45">
        <f>'MAL1K-2018A.XLS'!$E$842</f>
        <v>0</v>
      </c>
      <c r="D1306" s="45">
        <f>'MAL1K-2018A.XLS'!$E$842</f>
        <v>0</v>
      </c>
    </row>
    <row r="1307" spans="1:4" hidden="1">
      <c r="A1307" s="7" t="s">
        <v>1277</v>
      </c>
      <c r="B1307" s="84" t="s">
        <v>249</v>
      </c>
      <c r="C1307" s="45">
        <f>'MAL1K-2018A.XLS'!$E$843</f>
        <v>0</v>
      </c>
      <c r="D1307" s="45">
        <f>'MAL1K-2018A.XLS'!$E$843</f>
        <v>0</v>
      </c>
    </row>
    <row r="1308" spans="1:4" hidden="1">
      <c r="A1308" s="7" t="s">
        <v>1277</v>
      </c>
      <c r="B1308" s="84" t="s">
        <v>623</v>
      </c>
      <c r="C1308" s="45">
        <f>'MAL1K-2018A.XLS'!$E$844</f>
        <v>0</v>
      </c>
      <c r="D1308" s="45">
        <f>'MAL1K-2018A.XLS'!$E$844</f>
        <v>0</v>
      </c>
    </row>
    <row r="1309" spans="1:4" hidden="1">
      <c r="A1309" s="7" t="s">
        <v>1277</v>
      </c>
      <c r="B1309" s="121" t="s">
        <v>992</v>
      </c>
      <c r="C1309" s="122">
        <f>'MAL1K-2018A.XLS'!$E$845</f>
        <v>0</v>
      </c>
      <c r="D1309" s="122">
        <f>'MAL1K-2018A.XLS'!$E$845</f>
        <v>0</v>
      </c>
    </row>
    <row r="1310" spans="1:4" hidden="1">
      <c r="A1310" s="7" t="s">
        <v>1277</v>
      </c>
      <c r="B1310" s="123" t="s">
        <v>911</v>
      </c>
      <c r="C1310" s="124">
        <f>'MAL1K-2018A.XLS'!$E$846</f>
        <v>0</v>
      </c>
      <c r="D1310" s="124">
        <f>'MAL1K-2018A.XLS'!$E$846</f>
        <v>0</v>
      </c>
    </row>
    <row r="1311" spans="1:4" hidden="1">
      <c r="A1311" s="7" t="s">
        <v>1277</v>
      </c>
      <c r="B1311" s="151" t="s">
        <v>403</v>
      </c>
      <c r="C1311" s="45">
        <f>'MAL1K-2018A.XLS'!$E$847</f>
        <v>0</v>
      </c>
      <c r="D1311" s="45">
        <f>'MAL1K-2018A.XLS'!$E$847</f>
        <v>0</v>
      </c>
    </row>
    <row r="1312" spans="1:4" hidden="1">
      <c r="A1312" s="7" t="s">
        <v>1277</v>
      </c>
      <c r="B1312" s="103" t="s">
        <v>236</v>
      </c>
      <c r="C1312" s="45" t="s">
        <v>10</v>
      </c>
      <c r="D1312" s="45" t="s">
        <v>10</v>
      </c>
    </row>
    <row r="1313" spans="1:4" hidden="1">
      <c r="A1313" s="7" t="s">
        <v>1277</v>
      </c>
      <c r="B1313" s="112" t="s">
        <v>554</v>
      </c>
      <c r="C1313" s="45" t="str">
        <f>'MAL1K-2018A.XLS'!$F$834</f>
        <v>xxx</v>
      </c>
      <c r="D1313" s="45" t="str">
        <f>'MAL1K-2018A.XLS'!$F$834</f>
        <v>xxx</v>
      </c>
    </row>
    <row r="1314" spans="1:4" hidden="1">
      <c r="A1314" s="7" t="s">
        <v>1277</v>
      </c>
      <c r="B1314" s="84" t="s">
        <v>622</v>
      </c>
      <c r="C1314" s="45">
        <f>'MAL1K-2018A.XLS'!$F$835</f>
        <v>0</v>
      </c>
      <c r="D1314" s="45">
        <f>'MAL1K-2018A.XLS'!$F$835</f>
        <v>0</v>
      </c>
    </row>
    <row r="1315" spans="1:4" hidden="1">
      <c r="A1315" s="7" t="s">
        <v>1277</v>
      </c>
      <c r="B1315" s="84" t="s">
        <v>603</v>
      </c>
      <c r="C1315" s="45">
        <f>'MAL1K-2018A.XLS'!$F$836</f>
        <v>0</v>
      </c>
      <c r="D1315" s="45">
        <f>'MAL1K-2018A.XLS'!$F$836</f>
        <v>0</v>
      </c>
    </row>
    <row r="1316" spans="1:4" hidden="1">
      <c r="A1316" s="7" t="s">
        <v>1277</v>
      </c>
      <c r="B1316" s="84" t="s">
        <v>249</v>
      </c>
      <c r="C1316" s="45">
        <f>'MAL1K-2018A.XLS'!$F$837</f>
        <v>0</v>
      </c>
      <c r="D1316" s="45">
        <f>'MAL1K-2018A.XLS'!$F$837</f>
        <v>0</v>
      </c>
    </row>
    <row r="1317" spans="1:4" hidden="1">
      <c r="A1317" s="7" t="s">
        <v>1277</v>
      </c>
      <c r="B1317" s="84" t="s">
        <v>623</v>
      </c>
      <c r="C1317" s="45">
        <f>'MAL1K-2018A.XLS'!$F$838</f>
        <v>0</v>
      </c>
      <c r="D1317" s="45">
        <f>'MAL1K-2018A.XLS'!$F$838</f>
        <v>0</v>
      </c>
    </row>
    <row r="1318" spans="1:4" hidden="1">
      <c r="A1318" s="7" t="s">
        <v>1277</v>
      </c>
      <c r="B1318" s="85" t="s">
        <v>993</v>
      </c>
      <c r="C1318" s="77">
        <f>'MAL1K-2018A.XLS'!$F$839</f>
        <v>0</v>
      </c>
      <c r="D1318" s="77">
        <f>'MAL1K-2018A.XLS'!$F$839</f>
        <v>0</v>
      </c>
    </row>
    <row r="1319" spans="1:4" hidden="1">
      <c r="A1319" s="7" t="s">
        <v>1277</v>
      </c>
      <c r="B1319" s="112" t="s">
        <v>757</v>
      </c>
      <c r="C1319" s="45" t="str">
        <f>'MAL1K-2018A.XLS'!$F$840</f>
        <v>xxx</v>
      </c>
      <c r="D1319" s="45" t="str">
        <f>'MAL1K-2018A.XLS'!$F$840</f>
        <v>xxx</v>
      </c>
    </row>
    <row r="1320" spans="1:4" hidden="1">
      <c r="A1320" s="7" t="s">
        <v>1277</v>
      </c>
      <c r="B1320" s="84" t="s">
        <v>622</v>
      </c>
      <c r="C1320" s="45">
        <f>'MAL1K-2018A.XLS'!$F$841</f>
        <v>0</v>
      </c>
      <c r="D1320" s="45">
        <f>'MAL1K-2018A.XLS'!$F$841</f>
        <v>0</v>
      </c>
    </row>
    <row r="1321" spans="1:4" hidden="1">
      <c r="A1321" s="7" t="s">
        <v>1277</v>
      </c>
      <c r="B1321" s="84" t="s">
        <v>603</v>
      </c>
      <c r="C1321" s="45">
        <f>'MAL1K-2018A.XLS'!$F$842</f>
        <v>0</v>
      </c>
      <c r="D1321" s="45">
        <f>'MAL1K-2018A.XLS'!$F$842</f>
        <v>0</v>
      </c>
    </row>
    <row r="1322" spans="1:4" hidden="1">
      <c r="A1322" s="7" t="s">
        <v>1277</v>
      </c>
      <c r="B1322" s="84" t="s">
        <v>249</v>
      </c>
      <c r="C1322" s="45">
        <f>'MAL1K-2018A.XLS'!$F$843</f>
        <v>0</v>
      </c>
      <c r="D1322" s="45">
        <f>'MAL1K-2018A.XLS'!$F$843</f>
        <v>0</v>
      </c>
    </row>
    <row r="1323" spans="1:4" hidden="1">
      <c r="A1323" s="7" t="s">
        <v>1277</v>
      </c>
      <c r="B1323" s="84" t="s">
        <v>623</v>
      </c>
      <c r="C1323" s="45">
        <f>'MAL1K-2018A.XLS'!$F$844</f>
        <v>0</v>
      </c>
      <c r="D1323" s="45">
        <f>'MAL1K-2018A.XLS'!$F$844</f>
        <v>0</v>
      </c>
    </row>
    <row r="1324" spans="1:4" hidden="1">
      <c r="A1324" s="7" t="s">
        <v>1277</v>
      </c>
      <c r="B1324" s="121" t="s">
        <v>992</v>
      </c>
      <c r="C1324" s="125">
        <f>'MAL1K-2018A.XLS'!$F$845</f>
        <v>0</v>
      </c>
      <c r="D1324" s="125">
        <f>'MAL1K-2018A.XLS'!$F$845</f>
        <v>0</v>
      </c>
    </row>
    <row r="1325" spans="1:4" hidden="1">
      <c r="A1325" s="7" t="s">
        <v>1277</v>
      </c>
      <c r="B1325" s="123" t="s">
        <v>911</v>
      </c>
      <c r="C1325" s="126">
        <f>'MAL1K-2018A.XLS'!$F$846</f>
        <v>0</v>
      </c>
      <c r="D1325" s="126">
        <f>'MAL1K-2018A.XLS'!$F$846</f>
        <v>0</v>
      </c>
    </row>
    <row r="1326" spans="1:4" hidden="1">
      <c r="A1326" s="7" t="s">
        <v>1277</v>
      </c>
      <c r="B1326" s="151" t="s">
        <v>403</v>
      </c>
      <c r="C1326" s="45">
        <f>'MAL1K-2018A.XLS'!$F$847</f>
        <v>0</v>
      </c>
      <c r="D1326" s="45">
        <f>'MAL1K-2018A.XLS'!$F$847</f>
        <v>0</v>
      </c>
    </row>
    <row r="1327" spans="1:4" hidden="1">
      <c r="A1327" s="7" t="s">
        <v>1277</v>
      </c>
      <c r="B1327" s="103" t="s">
        <v>237</v>
      </c>
      <c r="C1327" s="45" t="s">
        <v>10</v>
      </c>
      <c r="D1327" s="45" t="s">
        <v>10</v>
      </c>
    </row>
    <row r="1328" spans="1:4" hidden="1">
      <c r="A1328" s="7" t="s">
        <v>1277</v>
      </c>
      <c r="B1328" s="112" t="s">
        <v>554</v>
      </c>
      <c r="C1328" s="45" t="str">
        <f>'MAL1K-2018A.XLS'!$G$834</f>
        <v>xxx</v>
      </c>
      <c r="D1328" s="45" t="str">
        <f>'MAL1K-2018A.XLS'!$G$834</f>
        <v>xxx</v>
      </c>
    </row>
    <row r="1329" spans="1:4" hidden="1">
      <c r="A1329" s="7" t="s">
        <v>1277</v>
      </c>
      <c r="B1329" s="84" t="s">
        <v>622</v>
      </c>
      <c r="C1329" s="45">
        <f>'MAL1K-2018A.XLS'!$G$835</f>
        <v>0</v>
      </c>
      <c r="D1329" s="45">
        <f>'MAL1K-2018A.XLS'!$G$835</f>
        <v>0</v>
      </c>
    </row>
    <row r="1330" spans="1:4" hidden="1">
      <c r="A1330" s="7" t="s">
        <v>1277</v>
      </c>
      <c r="B1330" s="84" t="s">
        <v>603</v>
      </c>
      <c r="C1330" s="45">
        <f>'MAL1K-2018A.XLS'!$G$836</f>
        <v>0</v>
      </c>
      <c r="D1330" s="45">
        <f>'MAL1K-2018A.XLS'!$G$836</f>
        <v>0</v>
      </c>
    </row>
    <row r="1331" spans="1:4" hidden="1">
      <c r="A1331" s="7" t="s">
        <v>1277</v>
      </c>
      <c r="B1331" s="84" t="s">
        <v>249</v>
      </c>
      <c r="C1331" s="45">
        <f>'MAL1K-2018A.XLS'!$G$837</f>
        <v>0</v>
      </c>
      <c r="D1331" s="45">
        <f>'MAL1K-2018A.XLS'!$G$837</f>
        <v>0</v>
      </c>
    </row>
    <row r="1332" spans="1:4" hidden="1">
      <c r="A1332" s="7" t="s">
        <v>1277</v>
      </c>
      <c r="B1332" s="84" t="s">
        <v>623</v>
      </c>
      <c r="C1332" s="45">
        <f>'MAL1K-2018A.XLS'!$G$838</f>
        <v>0</v>
      </c>
      <c r="D1332" s="45">
        <f>'MAL1K-2018A.XLS'!$G$838</f>
        <v>0</v>
      </c>
    </row>
    <row r="1333" spans="1:4" hidden="1">
      <c r="A1333" s="7" t="s">
        <v>1277</v>
      </c>
      <c r="B1333" s="85" t="s">
        <v>993</v>
      </c>
      <c r="C1333" s="77">
        <f>'MAL1K-2018A.XLS'!$G$839</f>
        <v>0</v>
      </c>
      <c r="D1333" s="77">
        <f>'MAL1K-2018A.XLS'!$G$839</f>
        <v>0</v>
      </c>
    </row>
    <row r="1334" spans="1:4" hidden="1">
      <c r="A1334" s="7" t="s">
        <v>1277</v>
      </c>
      <c r="B1334" s="112" t="s">
        <v>757</v>
      </c>
      <c r="C1334" s="45" t="str">
        <f>'MAL1K-2018A.XLS'!$G$840</f>
        <v>xxx</v>
      </c>
      <c r="D1334" s="45" t="str">
        <f>'MAL1K-2018A.XLS'!$G$840</f>
        <v>xxx</v>
      </c>
    </row>
    <row r="1335" spans="1:4" hidden="1">
      <c r="A1335" s="7" t="s">
        <v>1277</v>
      </c>
      <c r="B1335" s="84" t="s">
        <v>622</v>
      </c>
      <c r="C1335" s="45">
        <f>'MAL1K-2018A.XLS'!$G$841</f>
        <v>0</v>
      </c>
      <c r="D1335" s="45">
        <f>'MAL1K-2018A.XLS'!$G$841</f>
        <v>0</v>
      </c>
    </row>
    <row r="1336" spans="1:4" hidden="1">
      <c r="A1336" s="7" t="s">
        <v>1277</v>
      </c>
      <c r="B1336" s="84" t="s">
        <v>603</v>
      </c>
      <c r="C1336" s="45">
        <f>'MAL1K-2018A.XLS'!$G$842</f>
        <v>0</v>
      </c>
      <c r="D1336" s="45">
        <f>'MAL1K-2018A.XLS'!$G$842</f>
        <v>0</v>
      </c>
    </row>
    <row r="1337" spans="1:4" hidden="1">
      <c r="A1337" s="7" t="s">
        <v>1277</v>
      </c>
      <c r="B1337" s="84" t="s">
        <v>249</v>
      </c>
      <c r="C1337" s="45">
        <f>'MAL1K-2018A.XLS'!$G$843</f>
        <v>0</v>
      </c>
      <c r="D1337" s="45">
        <f>'MAL1K-2018A.XLS'!$G$843</f>
        <v>0</v>
      </c>
    </row>
    <row r="1338" spans="1:4" hidden="1">
      <c r="A1338" s="7" t="s">
        <v>1277</v>
      </c>
      <c r="B1338" s="84" t="s">
        <v>623</v>
      </c>
      <c r="C1338" s="45">
        <f>'MAL1K-2018A.XLS'!$G$844</f>
        <v>0</v>
      </c>
      <c r="D1338" s="45">
        <f>'MAL1K-2018A.XLS'!$G$844</f>
        <v>0</v>
      </c>
    </row>
    <row r="1339" spans="1:4" hidden="1">
      <c r="A1339" s="7" t="s">
        <v>1277</v>
      </c>
      <c r="B1339" s="121" t="s">
        <v>992</v>
      </c>
      <c r="C1339" s="122">
        <f>'MAL1K-2018A.XLS'!$G$845</f>
        <v>0</v>
      </c>
      <c r="D1339" s="122">
        <f>'MAL1K-2018A.XLS'!$G$845</f>
        <v>0</v>
      </c>
    </row>
    <row r="1340" spans="1:4" hidden="1">
      <c r="A1340" s="7" t="s">
        <v>1277</v>
      </c>
      <c r="B1340" s="123" t="s">
        <v>911</v>
      </c>
      <c r="C1340" s="124">
        <f>'MAL1K-2018A.XLS'!$G$846</f>
        <v>0</v>
      </c>
      <c r="D1340" s="124">
        <f>'MAL1K-2018A.XLS'!$G$846</f>
        <v>0</v>
      </c>
    </row>
    <row r="1341" spans="1:4" hidden="1">
      <c r="A1341" s="7" t="s">
        <v>1277</v>
      </c>
      <c r="B1341" s="151" t="s">
        <v>403</v>
      </c>
      <c r="C1341" s="45">
        <f>'MAL1K-2018A.XLS'!$G$847</f>
        <v>0</v>
      </c>
      <c r="D1341" s="45">
        <f>'MAL1K-2018A.XLS'!$G$847</f>
        <v>0</v>
      </c>
    </row>
    <row r="1342" spans="1:4" hidden="1">
      <c r="A1342" s="7" t="s">
        <v>1277</v>
      </c>
      <c r="B1342" s="103" t="s">
        <v>238</v>
      </c>
      <c r="C1342" s="45" t="s">
        <v>10</v>
      </c>
      <c r="D1342" s="45" t="s">
        <v>10</v>
      </c>
    </row>
    <row r="1343" spans="1:4" hidden="1">
      <c r="A1343" s="7" t="s">
        <v>1277</v>
      </c>
      <c r="B1343" s="112" t="s">
        <v>554</v>
      </c>
      <c r="C1343" s="45" t="str">
        <f>'MAL1K-2018A.XLS'!$H$834</f>
        <v>xxx</v>
      </c>
      <c r="D1343" s="45" t="str">
        <f>'MAL1K-2018A.XLS'!$H$834</f>
        <v>xxx</v>
      </c>
    </row>
    <row r="1344" spans="1:4" hidden="1">
      <c r="A1344" s="7" t="s">
        <v>1277</v>
      </c>
      <c r="B1344" s="84" t="s">
        <v>622</v>
      </c>
      <c r="C1344" s="45">
        <f>'MAL1K-2018A.XLS'!$H$835</f>
        <v>0</v>
      </c>
      <c r="D1344" s="45">
        <f>'MAL1K-2018A.XLS'!$H$835</f>
        <v>0</v>
      </c>
    </row>
    <row r="1345" spans="1:4" hidden="1">
      <c r="A1345" s="7" t="s">
        <v>1277</v>
      </c>
      <c r="B1345" s="84" t="s">
        <v>603</v>
      </c>
      <c r="C1345" s="45">
        <f>'MAL1K-2018A.XLS'!$H$836</f>
        <v>0</v>
      </c>
      <c r="D1345" s="45">
        <f>'MAL1K-2018A.XLS'!$H$836</f>
        <v>0</v>
      </c>
    </row>
    <row r="1346" spans="1:4" hidden="1">
      <c r="A1346" s="7" t="s">
        <v>1277</v>
      </c>
      <c r="B1346" s="84" t="s">
        <v>249</v>
      </c>
      <c r="C1346" s="45">
        <f>'MAL1K-2018A.XLS'!$H$837</f>
        <v>0</v>
      </c>
      <c r="D1346" s="45">
        <f>'MAL1K-2018A.XLS'!$H$837</f>
        <v>0</v>
      </c>
    </row>
    <row r="1347" spans="1:4" hidden="1">
      <c r="A1347" s="7" t="s">
        <v>1277</v>
      </c>
      <c r="B1347" s="84" t="s">
        <v>623</v>
      </c>
      <c r="C1347" s="45">
        <f>'MAL1K-2018A.XLS'!$H$838</f>
        <v>0</v>
      </c>
      <c r="D1347" s="45">
        <f>'MAL1K-2018A.XLS'!$H$838</f>
        <v>0</v>
      </c>
    </row>
    <row r="1348" spans="1:4" hidden="1">
      <c r="A1348" s="7" t="s">
        <v>1277</v>
      </c>
      <c r="B1348" s="85" t="s">
        <v>993</v>
      </c>
      <c r="C1348" s="77">
        <f>'MAL1K-2018A.XLS'!$H$839</f>
        <v>0</v>
      </c>
      <c r="D1348" s="77">
        <f>'MAL1K-2018A.XLS'!$H$839</f>
        <v>0</v>
      </c>
    </row>
    <row r="1349" spans="1:4" hidden="1">
      <c r="A1349" s="7" t="s">
        <v>1277</v>
      </c>
      <c r="B1349" s="112" t="s">
        <v>757</v>
      </c>
      <c r="C1349" s="45" t="str">
        <f>'MAL1K-2018A.XLS'!$H$840</f>
        <v>xxx</v>
      </c>
      <c r="D1349" s="45" t="str">
        <f>'MAL1K-2018A.XLS'!$H$840</f>
        <v>xxx</v>
      </c>
    </row>
    <row r="1350" spans="1:4" hidden="1">
      <c r="A1350" s="7" t="s">
        <v>1277</v>
      </c>
      <c r="B1350" s="84" t="s">
        <v>622</v>
      </c>
      <c r="C1350" s="45">
        <f>'MAL1K-2018A.XLS'!$H$841</f>
        <v>0</v>
      </c>
      <c r="D1350" s="45">
        <f>'MAL1K-2018A.XLS'!$H$841</f>
        <v>0</v>
      </c>
    </row>
    <row r="1351" spans="1:4" hidden="1">
      <c r="A1351" s="7" t="s">
        <v>1277</v>
      </c>
      <c r="B1351" s="84" t="s">
        <v>603</v>
      </c>
      <c r="C1351" s="45">
        <f>'MAL1K-2018A.XLS'!$H$842</f>
        <v>0</v>
      </c>
      <c r="D1351" s="45">
        <f>'MAL1K-2018A.XLS'!$H$842</f>
        <v>0</v>
      </c>
    </row>
    <row r="1352" spans="1:4" hidden="1">
      <c r="A1352" s="7" t="s">
        <v>1277</v>
      </c>
      <c r="B1352" s="84" t="s">
        <v>249</v>
      </c>
      <c r="C1352" s="45">
        <f>'MAL1K-2018A.XLS'!$H$843</f>
        <v>0</v>
      </c>
      <c r="D1352" s="45">
        <f>'MAL1K-2018A.XLS'!$H$843</f>
        <v>0</v>
      </c>
    </row>
    <row r="1353" spans="1:4" hidden="1">
      <c r="A1353" s="7" t="s">
        <v>1277</v>
      </c>
      <c r="B1353" s="84" t="s">
        <v>623</v>
      </c>
      <c r="C1353" s="45">
        <f>'MAL1K-2018A.XLS'!$H$844</f>
        <v>0</v>
      </c>
      <c r="D1353" s="45">
        <f>'MAL1K-2018A.XLS'!$H$844</f>
        <v>0</v>
      </c>
    </row>
    <row r="1354" spans="1:4" hidden="1">
      <c r="A1354" s="7" t="s">
        <v>1277</v>
      </c>
      <c r="B1354" s="121" t="s">
        <v>992</v>
      </c>
      <c r="C1354" s="122">
        <f>'MAL1K-2018A.XLS'!$H$845</f>
        <v>0</v>
      </c>
      <c r="D1354" s="122">
        <f>'MAL1K-2018A.XLS'!$H$845</f>
        <v>0</v>
      </c>
    </row>
    <row r="1355" spans="1:4" hidden="1">
      <c r="A1355" s="7" t="s">
        <v>1277</v>
      </c>
      <c r="B1355" s="123" t="s">
        <v>911</v>
      </c>
      <c r="C1355" s="124">
        <f>'MAL1K-2018A.XLS'!$H$846</f>
        <v>0</v>
      </c>
      <c r="D1355" s="124">
        <f>'MAL1K-2018A.XLS'!$H$846</f>
        <v>0</v>
      </c>
    </row>
    <row r="1356" spans="1:4" hidden="1">
      <c r="A1356" s="7" t="s">
        <v>1277</v>
      </c>
      <c r="B1356" s="151" t="s">
        <v>403</v>
      </c>
      <c r="C1356" s="45">
        <f>'MAL1K-2018A.XLS'!$H$847</f>
        <v>0</v>
      </c>
      <c r="D1356" s="45">
        <f>'MAL1K-2018A.XLS'!$H$847</f>
        <v>0</v>
      </c>
    </row>
    <row r="1357" spans="1:4" hidden="1">
      <c r="A1357" s="7" t="s">
        <v>1277</v>
      </c>
      <c r="B1357" s="103" t="s">
        <v>239</v>
      </c>
      <c r="C1357" s="45" t="s">
        <v>10</v>
      </c>
      <c r="D1357" s="45" t="s">
        <v>10</v>
      </c>
    </row>
    <row r="1358" spans="1:4" hidden="1">
      <c r="A1358" s="7" t="s">
        <v>1277</v>
      </c>
      <c r="B1358" s="112" t="s">
        <v>554</v>
      </c>
      <c r="C1358" s="45" t="str">
        <f>'MAL1K-2018A.XLS'!$I$834</f>
        <v>xxx</v>
      </c>
      <c r="D1358" s="45" t="str">
        <f>'MAL1K-2018A.XLS'!$I$834</f>
        <v>xxx</v>
      </c>
    </row>
    <row r="1359" spans="1:4" hidden="1">
      <c r="A1359" s="7" t="s">
        <v>1277</v>
      </c>
      <c r="B1359" s="84" t="s">
        <v>622</v>
      </c>
      <c r="C1359" s="45">
        <f>'MAL1K-2018A.XLS'!$I$835</f>
        <v>0</v>
      </c>
      <c r="D1359" s="45">
        <f>'MAL1K-2018A.XLS'!$I$835</f>
        <v>0</v>
      </c>
    </row>
    <row r="1360" spans="1:4" hidden="1">
      <c r="A1360" s="7" t="s">
        <v>1277</v>
      </c>
      <c r="B1360" s="84" t="s">
        <v>603</v>
      </c>
      <c r="C1360" s="45">
        <f>'MAL1K-2018A.XLS'!$I$836</f>
        <v>0</v>
      </c>
      <c r="D1360" s="45">
        <f>'MAL1K-2018A.XLS'!$I$836</f>
        <v>0</v>
      </c>
    </row>
    <row r="1361" spans="1:4" hidden="1">
      <c r="A1361" s="7" t="s">
        <v>1277</v>
      </c>
      <c r="B1361" s="84" t="s">
        <v>249</v>
      </c>
      <c r="C1361" s="45">
        <f>'MAL1K-2018A.XLS'!$I$837</f>
        <v>0</v>
      </c>
      <c r="D1361" s="45">
        <f>'MAL1K-2018A.XLS'!$I$837</f>
        <v>0</v>
      </c>
    </row>
    <row r="1362" spans="1:4" hidden="1">
      <c r="A1362" s="7" t="s">
        <v>1277</v>
      </c>
      <c r="B1362" s="84" t="s">
        <v>623</v>
      </c>
      <c r="C1362" s="45">
        <f>'MAL1K-2018A.XLS'!$I$838</f>
        <v>0</v>
      </c>
      <c r="D1362" s="45">
        <f>'MAL1K-2018A.XLS'!$I$838</f>
        <v>0</v>
      </c>
    </row>
    <row r="1363" spans="1:4" hidden="1">
      <c r="A1363" s="7" t="s">
        <v>1277</v>
      </c>
      <c r="B1363" s="85" t="s">
        <v>993</v>
      </c>
      <c r="C1363" s="77">
        <f>'MAL1K-2018A.XLS'!$I$839</f>
        <v>0</v>
      </c>
      <c r="D1363" s="77">
        <f>'MAL1K-2018A.XLS'!$I$839</f>
        <v>0</v>
      </c>
    </row>
    <row r="1364" spans="1:4" hidden="1">
      <c r="A1364" s="7" t="s">
        <v>1277</v>
      </c>
      <c r="B1364" s="112" t="s">
        <v>757</v>
      </c>
      <c r="C1364" s="45" t="str">
        <f>'MAL1K-2018A.XLS'!$I$840</f>
        <v>xxx</v>
      </c>
      <c r="D1364" s="45" t="str">
        <f>'MAL1K-2018A.XLS'!$I$840</f>
        <v>xxx</v>
      </c>
    </row>
    <row r="1365" spans="1:4" hidden="1">
      <c r="A1365" s="7" t="s">
        <v>1277</v>
      </c>
      <c r="B1365" s="84" t="s">
        <v>622</v>
      </c>
      <c r="C1365" s="45">
        <f>'MAL1K-2018A.XLS'!$I$841</f>
        <v>0</v>
      </c>
      <c r="D1365" s="45">
        <f>'MAL1K-2018A.XLS'!$I$841</f>
        <v>0</v>
      </c>
    </row>
    <row r="1366" spans="1:4" hidden="1">
      <c r="A1366" s="7" t="s">
        <v>1277</v>
      </c>
      <c r="B1366" s="84" t="s">
        <v>603</v>
      </c>
      <c r="C1366" s="45">
        <f>'MAL1K-2018A.XLS'!$I$842</f>
        <v>0</v>
      </c>
      <c r="D1366" s="45">
        <f>'MAL1K-2018A.XLS'!$I$842</f>
        <v>0</v>
      </c>
    </row>
    <row r="1367" spans="1:4" hidden="1">
      <c r="A1367" s="7" t="s">
        <v>1277</v>
      </c>
      <c r="B1367" s="84" t="s">
        <v>249</v>
      </c>
      <c r="C1367" s="45">
        <f>'MAL1K-2018A.XLS'!$I$843</f>
        <v>0</v>
      </c>
      <c r="D1367" s="45">
        <f>'MAL1K-2018A.XLS'!$I$843</f>
        <v>0</v>
      </c>
    </row>
    <row r="1368" spans="1:4" hidden="1">
      <c r="A1368" s="7" t="s">
        <v>1277</v>
      </c>
      <c r="B1368" s="84" t="s">
        <v>623</v>
      </c>
      <c r="C1368" s="45">
        <f>'MAL1K-2018A.XLS'!$I$844</f>
        <v>0</v>
      </c>
      <c r="D1368" s="45">
        <f>'MAL1K-2018A.XLS'!$I$844</f>
        <v>0</v>
      </c>
    </row>
    <row r="1369" spans="1:4" hidden="1">
      <c r="A1369" s="7" t="s">
        <v>1277</v>
      </c>
      <c r="B1369" s="121" t="s">
        <v>992</v>
      </c>
      <c r="C1369" s="122">
        <f>'MAL1K-2018A.XLS'!$I$845</f>
        <v>0</v>
      </c>
      <c r="D1369" s="122">
        <f>'MAL1K-2018A.XLS'!$I$845</f>
        <v>0</v>
      </c>
    </row>
    <row r="1370" spans="1:4" hidden="1">
      <c r="A1370" s="7" t="s">
        <v>1277</v>
      </c>
      <c r="B1370" s="123" t="s">
        <v>911</v>
      </c>
      <c r="C1370" s="124">
        <f>'MAL1K-2018A.XLS'!$I$846</f>
        <v>0</v>
      </c>
      <c r="D1370" s="124">
        <f>'MAL1K-2018A.XLS'!$I$846</f>
        <v>0</v>
      </c>
    </row>
    <row r="1371" spans="1:4" hidden="1">
      <c r="A1371" s="7" t="s">
        <v>1277</v>
      </c>
      <c r="B1371" s="151" t="s">
        <v>403</v>
      </c>
      <c r="C1371" s="45">
        <f>'MAL1K-2018A.XLS'!$I$847</f>
        <v>0</v>
      </c>
      <c r="D1371" s="45">
        <f>'MAL1K-2018A.XLS'!$I$847</f>
        <v>0</v>
      </c>
    </row>
    <row r="1372" spans="1:4" hidden="1">
      <c r="A1372" s="7" t="s">
        <v>1277</v>
      </c>
      <c r="B1372" s="103" t="s">
        <v>1285</v>
      </c>
      <c r="C1372" s="45" t="s">
        <v>10</v>
      </c>
      <c r="D1372" s="45" t="s">
        <v>10</v>
      </c>
    </row>
    <row r="1373" spans="1:4" hidden="1">
      <c r="A1373" s="7" t="s">
        <v>1277</v>
      </c>
      <c r="B1373" s="112" t="s">
        <v>554</v>
      </c>
      <c r="C1373" s="45" t="str">
        <f>'MAL1K-2018A.XLS'!$K$834</f>
        <v>xxx</v>
      </c>
      <c r="D1373" s="45" t="str">
        <f>'MAL1K-2018A.XLS'!$K$834</f>
        <v>xxx</v>
      </c>
    </row>
    <row r="1374" spans="1:4" hidden="1">
      <c r="A1374" s="7" t="s">
        <v>1277</v>
      </c>
      <c r="B1374" s="84" t="s">
        <v>622</v>
      </c>
      <c r="C1374" s="45">
        <f>'MAL1K-2018A.XLS'!J835</f>
        <v>0</v>
      </c>
      <c r="D1374" s="45">
        <f>'MAL1K-2018A.XLS'!J835</f>
        <v>0</v>
      </c>
    </row>
    <row r="1375" spans="1:4" hidden="1">
      <c r="A1375" s="7" t="s">
        <v>1277</v>
      </c>
      <c r="B1375" s="84" t="s">
        <v>603</v>
      </c>
      <c r="C1375" s="45">
        <f>'MAL1K-2018A.XLS'!J836</f>
        <v>0</v>
      </c>
      <c r="D1375" s="45">
        <f>'MAL1K-2018A.XLS'!J836</f>
        <v>0</v>
      </c>
    </row>
    <row r="1376" spans="1:4" hidden="1">
      <c r="A1376" s="7" t="s">
        <v>1277</v>
      </c>
      <c r="B1376" s="84" t="s">
        <v>249</v>
      </c>
      <c r="C1376" s="45">
        <f>'MAL1K-2018A.XLS'!J837</f>
        <v>0</v>
      </c>
      <c r="D1376" s="45">
        <f>'MAL1K-2018A.XLS'!J837</f>
        <v>0</v>
      </c>
    </row>
    <row r="1377" spans="1:4" hidden="1">
      <c r="A1377" s="7" t="s">
        <v>1277</v>
      </c>
      <c r="B1377" s="84" t="s">
        <v>623</v>
      </c>
      <c r="C1377" s="45">
        <f>'MAL1K-2018A.XLS'!J838</f>
        <v>0</v>
      </c>
      <c r="D1377" s="45">
        <f>'MAL1K-2018A.XLS'!J838</f>
        <v>0</v>
      </c>
    </row>
    <row r="1378" spans="1:4" hidden="1">
      <c r="A1378" s="7" t="s">
        <v>1277</v>
      </c>
      <c r="B1378" s="85" t="s">
        <v>993</v>
      </c>
      <c r="C1378" s="77">
        <f>'MAL1K-2018A.XLS'!J839</f>
        <v>0</v>
      </c>
      <c r="D1378" s="77">
        <f>'MAL1K-2018A.XLS'!J839</f>
        <v>0</v>
      </c>
    </row>
    <row r="1379" spans="1:4" hidden="1">
      <c r="A1379" s="7" t="s">
        <v>1277</v>
      </c>
      <c r="B1379" s="112" t="s">
        <v>757</v>
      </c>
      <c r="C1379" s="45" t="str">
        <f>'MAL1K-2018A.XLS'!J840</f>
        <v>xxx</v>
      </c>
      <c r="D1379" s="45" t="str">
        <f>'MAL1K-2018A.XLS'!J840</f>
        <v>xxx</v>
      </c>
    </row>
    <row r="1380" spans="1:4" hidden="1">
      <c r="A1380" s="7" t="s">
        <v>1277</v>
      </c>
      <c r="B1380" s="84" t="s">
        <v>622</v>
      </c>
      <c r="C1380" s="45">
        <f>'MAL1K-2018A.XLS'!J841</f>
        <v>0</v>
      </c>
      <c r="D1380" s="45">
        <f>'MAL1K-2018A.XLS'!J841</f>
        <v>0</v>
      </c>
    </row>
    <row r="1381" spans="1:4" hidden="1">
      <c r="A1381" s="7" t="s">
        <v>1277</v>
      </c>
      <c r="B1381" s="84" t="s">
        <v>603</v>
      </c>
      <c r="C1381" s="45">
        <f>'MAL1K-2018A.XLS'!J842</f>
        <v>0</v>
      </c>
      <c r="D1381" s="45">
        <f>'MAL1K-2018A.XLS'!J842</f>
        <v>0</v>
      </c>
    </row>
    <row r="1382" spans="1:4" hidden="1">
      <c r="A1382" s="7" t="s">
        <v>1277</v>
      </c>
      <c r="B1382" s="84" t="s">
        <v>249</v>
      </c>
      <c r="C1382" s="45">
        <f>'MAL1K-2018A.XLS'!J843</f>
        <v>0</v>
      </c>
      <c r="D1382" s="45">
        <f>'MAL1K-2018A.XLS'!J843</f>
        <v>0</v>
      </c>
    </row>
    <row r="1383" spans="1:4" hidden="1">
      <c r="A1383" s="7" t="s">
        <v>1277</v>
      </c>
      <c r="B1383" s="84" t="s">
        <v>623</v>
      </c>
      <c r="C1383" s="45">
        <f>'MAL1K-2018A.XLS'!J844</f>
        <v>0</v>
      </c>
      <c r="D1383" s="45">
        <f>'MAL1K-2018A.XLS'!J844</f>
        <v>0</v>
      </c>
    </row>
    <row r="1384" spans="1:4" hidden="1">
      <c r="A1384" s="7" t="s">
        <v>1277</v>
      </c>
      <c r="B1384" s="121" t="s">
        <v>992</v>
      </c>
      <c r="C1384" s="122">
        <f>'MAL1K-2018A.XLS'!J845</f>
        <v>0</v>
      </c>
      <c r="D1384" s="122">
        <f>'MAL1K-2018A.XLS'!J845</f>
        <v>0</v>
      </c>
    </row>
    <row r="1385" spans="1:4" hidden="1">
      <c r="A1385" s="7" t="s">
        <v>1277</v>
      </c>
      <c r="B1385" s="341" t="s">
        <v>911</v>
      </c>
      <c r="C1385" s="124">
        <f>'MAL1K-2018A.XLS'!J846</f>
        <v>0</v>
      </c>
      <c r="D1385" s="124">
        <f>'MAL1K-2018A.XLS'!J846</f>
        <v>0</v>
      </c>
    </row>
    <row r="1386" spans="1:4" hidden="1">
      <c r="A1386" s="7" t="s">
        <v>1277</v>
      </c>
      <c r="B1386" s="151" t="s">
        <v>403</v>
      </c>
      <c r="C1386" s="45">
        <f>'MAL1K-2018A.XLS'!J847</f>
        <v>0</v>
      </c>
      <c r="D1386" s="45">
        <f>'MAL1K-2018A.XLS'!J847</f>
        <v>0</v>
      </c>
    </row>
    <row r="1387" spans="1:4" hidden="1">
      <c r="A1387" s="7" t="s">
        <v>1277</v>
      </c>
      <c r="B1387" s="103" t="s">
        <v>244</v>
      </c>
      <c r="C1387" s="45" t="s">
        <v>10</v>
      </c>
      <c r="D1387" s="45" t="s">
        <v>10</v>
      </c>
    </row>
    <row r="1388" spans="1:4" hidden="1">
      <c r="A1388" s="7" t="s">
        <v>1277</v>
      </c>
      <c r="B1388" s="103" t="s">
        <v>1284</v>
      </c>
      <c r="C1388" s="45" t="s">
        <v>10</v>
      </c>
      <c r="D1388" s="45" t="s">
        <v>10</v>
      </c>
    </row>
    <row r="1389" spans="1:4" hidden="1">
      <c r="A1389" s="7" t="s">
        <v>1277</v>
      </c>
      <c r="B1389" s="112" t="s">
        <v>554</v>
      </c>
      <c r="C1389" s="45" t="str">
        <f>'MAL1K-2018A.XLS'!$K$834</f>
        <v>xxx</v>
      </c>
      <c r="D1389" s="45" t="str">
        <f>'MAL1K-2018A.XLS'!$K$834</f>
        <v>xxx</v>
      </c>
    </row>
    <row r="1390" spans="1:4" hidden="1">
      <c r="A1390" s="7" t="s">
        <v>1277</v>
      </c>
      <c r="B1390" s="84" t="s">
        <v>622</v>
      </c>
      <c r="C1390" s="45">
        <f>'MAL1K-2018A.XLS'!$K$835</f>
        <v>0</v>
      </c>
      <c r="D1390" s="45">
        <f>'MAL1K-2018A.XLS'!$K$835</f>
        <v>0</v>
      </c>
    </row>
    <row r="1391" spans="1:4" hidden="1">
      <c r="A1391" s="7" t="s">
        <v>1277</v>
      </c>
      <c r="B1391" s="84" t="s">
        <v>603</v>
      </c>
      <c r="C1391" s="45">
        <f>'MAL1K-2018A.XLS'!$K$836</f>
        <v>0</v>
      </c>
      <c r="D1391" s="45">
        <f>'MAL1K-2018A.XLS'!$K$836</f>
        <v>0</v>
      </c>
    </row>
    <row r="1392" spans="1:4" hidden="1">
      <c r="A1392" s="7" t="s">
        <v>1277</v>
      </c>
      <c r="B1392" s="84" t="s">
        <v>249</v>
      </c>
      <c r="C1392" s="45">
        <f>'MAL1K-2018A.XLS'!$K$837</f>
        <v>0</v>
      </c>
      <c r="D1392" s="45">
        <f>'MAL1K-2018A.XLS'!$K$837</f>
        <v>0</v>
      </c>
    </row>
    <row r="1393" spans="1:4" hidden="1">
      <c r="A1393" s="7" t="s">
        <v>1277</v>
      </c>
      <c r="B1393" s="84" t="s">
        <v>623</v>
      </c>
      <c r="C1393" s="45">
        <f>'MAL1K-2018A.XLS'!$K$838</f>
        <v>0</v>
      </c>
      <c r="D1393" s="45">
        <f>'MAL1K-2018A.XLS'!$K$838</f>
        <v>0</v>
      </c>
    </row>
    <row r="1394" spans="1:4" hidden="1">
      <c r="A1394" s="7" t="s">
        <v>1277</v>
      </c>
      <c r="B1394" s="85" t="s">
        <v>993</v>
      </c>
      <c r="C1394" s="77">
        <f>'MAL1K-2018A.XLS'!$K$839</f>
        <v>0</v>
      </c>
      <c r="D1394" s="77">
        <f>'MAL1K-2018A.XLS'!$K$839</f>
        <v>0</v>
      </c>
    </row>
    <row r="1395" spans="1:4" hidden="1">
      <c r="A1395" s="7" t="s">
        <v>1277</v>
      </c>
      <c r="B1395" s="112" t="s">
        <v>757</v>
      </c>
      <c r="C1395" s="45" t="str">
        <f>'MAL1K-2018A.XLS'!$K$840</f>
        <v>xxx</v>
      </c>
      <c r="D1395" s="45" t="str">
        <f>'MAL1K-2018A.XLS'!$K$840</f>
        <v>xxx</v>
      </c>
    </row>
    <row r="1396" spans="1:4" hidden="1">
      <c r="A1396" s="7" t="s">
        <v>1277</v>
      </c>
      <c r="B1396" s="84" t="s">
        <v>622</v>
      </c>
      <c r="C1396" s="45">
        <f>'MAL1K-2018A.XLS'!$K$841</f>
        <v>0</v>
      </c>
      <c r="D1396" s="45">
        <f>'MAL1K-2018A.XLS'!$K$841</f>
        <v>0</v>
      </c>
    </row>
    <row r="1397" spans="1:4" hidden="1">
      <c r="A1397" s="7" t="s">
        <v>1277</v>
      </c>
      <c r="B1397" s="84" t="s">
        <v>603</v>
      </c>
      <c r="C1397" s="45">
        <f>'MAL1K-2018A.XLS'!$K$842</f>
        <v>0</v>
      </c>
      <c r="D1397" s="45">
        <f>'MAL1K-2018A.XLS'!$K$842</f>
        <v>0</v>
      </c>
    </row>
    <row r="1398" spans="1:4" hidden="1">
      <c r="A1398" s="7" t="s">
        <v>1277</v>
      </c>
      <c r="B1398" s="84" t="s">
        <v>249</v>
      </c>
      <c r="C1398" s="45">
        <f>'MAL1K-2018A.XLS'!$K$843</f>
        <v>0</v>
      </c>
      <c r="D1398" s="45">
        <f>'MAL1K-2018A.XLS'!$K$843</f>
        <v>0</v>
      </c>
    </row>
    <row r="1399" spans="1:4" hidden="1">
      <c r="A1399" s="7" t="s">
        <v>1277</v>
      </c>
      <c r="B1399" s="84" t="s">
        <v>623</v>
      </c>
      <c r="C1399" s="45">
        <f>'MAL1K-2018A.XLS'!$K$844</f>
        <v>0</v>
      </c>
      <c r="D1399" s="45">
        <f>'MAL1K-2018A.XLS'!$K$844</f>
        <v>0</v>
      </c>
    </row>
    <row r="1400" spans="1:4" hidden="1">
      <c r="A1400" s="7" t="s">
        <v>1277</v>
      </c>
      <c r="B1400" s="121" t="s">
        <v>992</v>
      </c>
      <c r="C1400" s="122">
        <f>'MAL1K-2018A.XLS'!$K$845</f>
        <v>0</v>
      </c>
      <c r="D1400" s="122">
        <f>'MAL1K-2018A.XLS'!$K$845</f>
        <v>0</v>
      </c>
    </row>
    <row r="1401" spans="1:4" hidden="1">
      <c r="A1401" s="7" t="s">
        <v>1277</v>
      </c>
      <c r="B1401" s="123" t="s">
        <v>911</v>
      </c>
      <c r="C1401" s="124">
        <f>'MAL1K-2018A.XLS'!$K$846</f>
        <v>0</v>
      </c>
      <c r="D1401" s="124">
        <f>'MAL1K-2018A.XLS'!$K$846</f>
        <v>0</v>
      </c>
    </row>
    <row r="1402" spans="1:4" hidden="1">
      <c r="A1402" s="7" t="s">
        <v>1277</v>
      </c>
      <c r="B1402" s="151" t="s">
        <v>403</v>
      </c>
      <c r="C1402" s="45">
        <f>'MAL1K-2018A.XLS'!$K$847</f>
        <v>0</v>
      </c>
      <c r="D1402" s="45">
        <f>'MAL1K-2018A.XLS'!$K$847</f>
        <v>0</v>
      </c>
    </row>
    <row r="1403" spans="1:4" hidden="1">
      <c r="A1403" s="7" t="s">
        <v>1277</v>
      </c>
      <c r="B1403" s="103" t="s">
        <v>244</v>
      </c>
      <c r="C1403" s="45" t="s">
        <v>10</v>
      </c>
      <c r="D1403" s="45" t="s">
        <v>10</v>
      </c>
    </row>
    <row r="1404" spans="1:4" hidden="1">
      <c r="A1404" s="7" t="s">
        <v>1277</v>
      </c>
      <c r="B1404" s="112" t="s">
        <v>554</v>
      </c>
      <c r="C1404" s="45" t="str">
        <f>'MAL1K-2018A.XLS'!$L$834</f>
        <v>xxx</v>
      </c>
      <c r="D1404" s="45" t="str">
        <f>'MAL1K-2018A.XLS'!$L$834</f>
        <v>xxx</v>
      </c>
    </row>
    <row r="1405" spans="1:4" hidden="1">
      <c r="A1405" s="7" t="s">
        <v>1277</v>
      </c>
      <c r="B1405" s="84" t="s">
        <v>622</v>
      </c>
      <c r="C1405" s="45">
        <f>'MAL1K-2018A.XLS'!$L$835</f>
        <v>0</v>
      </c>
      <c r="D1405" s="45">
        <f>'MAL1K-2018A.XLS'!$L$835</f>
        <v>0</v>
      </c>
    </row>
    <row r="1406" spans="1:4" hidden="1">
      <c r="A1406" s="7" t="s">
        <v>1277</v>
      </c>
      <c r="B1406" s="84" t="s">
        <v>603</v>
      </c>
      <c r="C1406" s="45">
        <f>'MAL1K-2018A.XLS'!$L$836</f>
        <v>0</v>
      </c>
      <c r="D1406" s="45">
        <f>'MAL1K-2018A.XLS'!$L$836</f>
        <v>0</v>
      </c>
    </row>
    <row r="1407" spans="1:4" hidden="1">
      <c r="A1407" s="7" t="s">
        <v>1277</v>
      </c>
      <c r="B1407" s="84" t="s">
        <v>249</v>
      </c>
      <c r="C1407" s="45">
        <f>'MAL1K-2018A.XLS'!$L$837</f>
        <v>0</v>
      </c>
      <c r="D1407" s="45">
        <f>'MAL1K-2018A.XLS'!$L$837</f>
        <v>0</v>
      </c>
    </row>
    <row r="1408" spans="1:4" hidden="1">
      <c r="A1408" s="7" t="s">
        <v>1277</v>
      </c>
      <c r="B1408" s="84" t="s">
        <v>623</v>
      </c>
      <c r="C1408" s="45">
        <f>'MAL1K-2018A.XLS'!$L$838</f>
        <v>0</v>
      </c>
      <c r="D1408" s="45">
        <f>'MAL1K-2018A.XLS'!$L$838</f>
        <v>0</v>
      </c>
    </row>
    <row r="1409" spans="1:4" hidden="1">
      <c r="A1409" s="7" t="s">
        <v>1277</v>
      </c>
      <c r="B1409" s="85" t="s">
        <v>993</v>
      </c>
      <c r="C1409" s="77">
        <f>'MAL1K-2018A.XLS'!$L$839</f>
        <v>0</v>
      </c>
      <c r="D1409" s="77">
        <f>'MAL1K-2018A.XLS'!$L$839</f>
        <v>0</v>
      </c>
    </row>
    <row r="1410" spans="1:4" hidden="1">
      <c r="A1410" s="7" t="s">
        <v>1277</v>
      </c>
      <c r="B1410" s="112" t="s">
        <v>757</v>
      </c>
      <c r="C1410" s="45" t="str">
        <f>'MAL1K-2018A.XLS'!$L$840</f>
        <v>xxx</v>
      </c>
      <c r="D1410" s="45" t="str">
        <f>'MAL1K-2018A.XLS'!$L$840</f>
        <v>xxx</v>
      </c>
    </row>
    <row r="1411" spans="1:4" hidden="1">
      <c r="A1411" s="7" t="s">
        <v>1277</v>
      </c>
      <c r="B1411" s="84" t="s">
        <v>622</v>
      </c>
      <c r="C1411" s="45">
        <f>'MAL1K-2018A.XLS'!$L$841</f>
        <v>0</v>
      </c>
      <c r="D1411" s="45">
        <f>'MAL1K-2018A.XLS'!$L$841</f>
        <v>0</v>
      </c>
    </row>
    <row r="1412" spans="1:4" hidden="1">
      <c r="A1412" s="7" t="s">
        <v>1277</v>
      </c>
      <c r="B1412" s="84" t="s">
        <v>603</v>
      </c>
      <c r="C1412" s="45">
        <f>'MAL1K-2018A.XLS'!$L$842</f>
        <v>0</v>
      </c>
      <c r="D1412" s="45">
        <f>'MAL1K-2018A.XLS'!$L$842</f>
        <v>0</v>
      </c>
    </row>
    <row r="1413" spans="1:4" hidden="1">
      <c r="A1413" s="7" t="s">
        <v>1277</v>
      </c>
      <c r="B1413" s="84" t="s">
        <v>249</v>
      </c>
      <c r="C1413" s="45">
        <f>'MAL1K-2018A.XLS'!$L$843</f>
        <v>0</v>
      </c>
      <c r="D1413" s="45">
        <f>'MAL1K-2018A.XLS'!$L$843</f>
        <v>0</v>
      </c>
    </row>
    <row r="1414" spans="1:4" hidden="1">
      <c r="A1414" s="7" t="s">
        <v>1277</v>
      </c>
      <c r="B1414" s="84" t="s">
        <v>623</v>
      </c>
      <c r="C1414" s="45">
        <f>'MAL1K-2018A.XLS'!$L$844</f>
        <v>0</v>
      </c>
      <c r="D1414" s="45">
        <f>'MAL1K-2018A.XLS'!$L$844</f>
        <v>0</v>
      </c>
    </row>
    <row r="1415" spans="1:4" hidden="1">
      <c r="A1415" s="7" t="s">
        <v>1277</v>
      </c>
      <c r="B1415" s="121" t="s">
        <v>992</v>
      </c>
      <c r="C1415" s="122">
        <f>'MAL1K-2018A.XLS'!$L$845</f>
        <v>0</v>
      </c>
      <c r="D1415" s="122">
        <f>'MAL1K-2018A.XLS'!$L$845</f>
        <v>0</v>
      </c>
    </row>
    <row r="1416" spans="1:4" hidden="1">
      <c r="A1416" s="7" t="s">
        <v>1277</v>
      </c>
      <c r="B1416" s="123" t="s">
        <v>911</v>
      </c>
      <c r="C1416" s="124">
        <f>'MAL1K-2018A.XLS'!$L$846</f>
        <v>0</v>
      </c>
      <c r="D1416" s="124">
        <f>'MAL1K-2018A.XLS'!$L$846</f>
        <v>0</v>
      </c>
    </row>
    <row r="1417" spans="1:4" hidden="1">
      <c r="A1417" s="7" t="s">
        <v>1277</v>
      </c>
      <c r="B1417" s="151" t="s">
        <v>403</v>
      </c>
      <c r="C1417" s="45">
        <f>'MAL1K-2018A.XLS'!$L$847</f>
        <v>0</v>
      </c>
      <c r="D1417" s="45">
        <f>'MAL1K-2018A.XLS'!$L$847</f>
        <v>0</v>
      </c>
    </row>
    <row r="1418" spans="1:4" hidden="1">
      <c r="A1418" s="7" t="s">
        <v>1277</v>
      </c>
      <c r="B1418" s="67"/>
      <c r="C1418" s="44"/>
      <c r="D1418" s="44"/>
    </row>
    <row r="1419" spans="1:4" ht="33.950000000000003" hidden="1" customHeight="1">
      <c r="A1419" s="7" t="s">
        <v>356</v>
      </c>
      <c r="B1419" s="73" t="s">
        <v>27</v>
      </c>
      <c r="C1419" s="44"/>
      <c r="D1419" s="44"/>
    </row>
    <row r="1420" spans="1:4" hidden="1">
      <c r="A1420" s="7" t="s">
        <v>356</v>
      </c>
      <c r="B1420" s="191" t="s">
        <v>32</v>
      </c>
      <c r="C1420" s="50">
        <f>'MAL1K-2018A.XLS'!$F$857</f>
        <v>0</v>
      </c>
      <c r="D1420" s="50">
        <f>'MAL1K-2018A.XLS'!$F$857</f>
        <v>0</v>
      </c>
    </row>
    <row r="1421" spans="1:4" hidden="1">
      <c r="A1421" s="7" t="s">
        <v>356</v>
      </c>
      <c r="B1421" s="61" t="s">
        <v>33</v>
      </c>
      <c r="C1421" s="50">
        <f>'MAL1K-2018A.XLS'!$F$858</f>
        <v>0</v>
      </c>
      <c r="D1421" s="50">
        <f>'MAL1K-2018A.XLS'!$F$858</f>
        <v>0</v>
      </c>
    </row>
    <row r="1422" spans="1:4" hidden="1">
      <c r="A1422" s="7" t="s">
        <v>356</v>
      </c>
      <c r="B1422" s="191" t="s">
        <v>34</v>
      </c>
      <c r="C1422" s="50">
        <f>'MAL1K-2018A.XLS'!$F$859</f>
        <v>0</v>
      </c>
      <c r="D1422" s="50">
        <f>'MAL1K-2018A.XLS'!$F$859</f>
        <v>0</v>
      </c>
    </row>
    <row r="1423" spans="1:4" hidden="1">
      <c r="A1423" s="7" t="s">
        <v>356</v>
      </c>
      <c r="B1423" s="191" t="s">
        <v>904</v>
      </c>
      <c r="C1423" s="50">
        <f>'MAL1K-2018A.XLS'!$F$860</f>
        <v>0</v>
      </c>
      <c r="D1423" s="50">
        <f>'MAL1K-2018A.XLS'!$F$860</f>
        <v>0</v>
      </c>
    </row>
    <row r="1424" spans="1:4" hidden="1">
      <c r="A1424" s="7" t="s">
        <v>356</v>
      </c>
      <c r="B1424" s="191" t="s">
        <v>1186</v>
      </c>
      <c r="C1424" s="50">
        <f>'MAL1K-2018A.XLS'!F861</f>
        <v>0</v>
      </c>
      <c r="D1424" s="50">
        <f>'MAL1K-2018A.XLS'!F861</f>
        <v>0</v>
      </c>
    </row>
    <row r="1425" spans="1:4" hidden="1">
      <c r="A1425" s="7" t="s">
        <v>356</v>
      </c>
      <c r="B1425" s="191" t="s">
        <v>35</v>
      </c>
      <c r="C1425" s="50">
        <f>'MAL1K-2018A.XLS'!$F$862</f>
        <v>0</v>
      </c>
      <c r="D1425" s="50">
        <f>'MAL1K-2018A.XLS'!$F$862</f>
        <v>0</v>
      </c>
    </row>
    <row r="1426" spans="1:4" hidden="1">
      <c r="A1426" s="7" t="s">
        <v>356</v>
      </c>
      <c r="B1426" s="198" t="s">
        <v>30</v>
      </c>
      <c r="C1426" s="321">
        <f>'MAL1K-2018A.XLS'!$F$863</f>
        <v>0</v>
      </c>
      <c r="D1426" s="321">
        <f>'MAL1K-2018A.XLS'!$F$863</f>
        <v>0</v>
      </c>
    </row>
    <row r="1427" spans="1:4" hidden="1">
      <c r="A1427" s="7" t="s">
        <v>356</v>
      </c>
      <c r="B1427" s="269" t="s">
        <v>921</v>
      </c>
      <c r="C1427" s="322" t="e">
        <f>'MAL1K-2018A.XLS'!$F$864</f>
        <v>#DIV/0!</v>
      </c>
      <c r="D1427" s="322" t="e">
        <f>'MAL1K-2018A.XLS'!$F$864</f>
        <v>#DIV/0!</v>
      </c>
    </row>
    <row r="1428" spans="1:4" hidden="1">
      <c r="A1428" s="7" t="s">
        <v>356</v>
      </c>
      <c r="B1428" s="87"/>
      <c r="C1428" s="50"/>
      <c r="D1428" s="50"/>
    </row>
    <row r="1429" spans="1:4" ht="18" hidden="1" customHeight="1">
      <c r="A1429" s="7" t="s">
        <v>356</v>
      </c>
      <c r="B1429" s="73" t="s">
        <v>28</v>
      </c>
      <c r="C1429" s="44"/>
      <c r="D1429" s="44"/>
    </row>
    <row r="1430" spans="1:4" hidden="1">
      <c r="A1430" s="7" t="s">
        <v>356</v>
      </c>
      <c r="B1430" s="87" t="s">
        <v>908</v>
      </c>
      <c r="C1430" s="50">
        <f>'MAL1K-2018A.XLS'!$J$869</f>
        <v>0</v>
      </c>
      <c r="D1430" s="50">
        <f>'MAL1K-2018A.XLS'!$J$869</f>
        <v>0</v>
      </c>
    </row>
    <row r="1431" spans="1:4" hidden="1">
      <c r="A1431" s="7" t="s">
        <v>356</v>
      </c>
      <c r="B1431" s="87" t="s">
        <v>24</v>
      </c>
      <c r="C1431" s="50">
        <f>'MAL1K-2018A.XLS'!$J$870</f>
        <v>0</v>
      </c>
      <c r="D1431" s="50">
        <f>'MAL1K-2018A.XLS'!$J$870</f>
        <v>0</v>
      </c>
    </row>
    <row r="1432" spans="1:4" hidden="1">
      <c r="A1432" s="7" t="s">
        <v>356</v>
      </c>
      <c r="B1432" s="87" t="s">
        <v>22</v>
      </c>
      <c r="C1432" s="50">
        <f>'MAL1K-2018A.XLS'!$J$871</f>
        <v>0</v>
      </c>
      <c r="D1432" s="50">
        <f>'MAL1K-2018A.XLS'!$J$871</f>
        <v>0</v>
      </c>
    </row>
    <row r="1433" spans="1:4" hidden="1">
      <c r="A1433" s="7" t="s">
        <v>356</v>
      </c>
      <c r="B1433" s="87" t="s">
        <v>21</v>
      </c>
      <c r="C1433" s="50">
        <f>'MAL1K-2018A.XLS'!$J$872</f>
        <v>0</v>
      </c>
      <c r="D1433" s="50">
        <f>'MAL1K-2018A.XLS'!$J$872</f>
        <v>0</v>
      </c>
    </row>
    <row r="1434" spans="1:4" hidden="1">
      <c r="A1434" s="7" t="s">
        <v>356</v>
      </c>
      <c r="B1434" s="85" t="s">
        <v>926</v>
      </c>
      <c r="C1434" s="77">
        <f>'MAL1K-2018A.XLS'!$J$873</f>
        <v>0</v>
      </c>
      <c r="D1434" s="77">
        <f>'MAL1K-2018A.XLS'!$J$873</f>
        <v>0</v>
      </c>
    </row>
    <row r="1435" spans="1:4" hidden="1">
      <c r="A1435" s="7" t="s">
        <v>356</v>
      </c>
      <c r="B1435" s="87" t="s">
        <v>909</v>
      </c>
      <c r="C1435" s="50">
        <f>'MAL1K-2018A.XLS'!$J$874</f>
        <v>0</v>
      </c>
      <c r="D1435" s="50">
        <f>'MAL1K-2018A.XLS'!$J$874</f>
        <v>0</v>
      </c>
    </row>
    <row r="1436" spans="1:4" hidden="1">
      <c r="A1436" s="7" t="s">
        <v>356</v>
      </c>
      <c r="B1436" s="1097" t="s">
        <v>1237</v>
      </c>
      <c r="C1436" s="50">
        <f>'MAL1K-2018A.XLS'!J875</f>
        <v>0</v>
      </c>
      <c r="D1436" s="50">
        <f>'MAL1K-2018A.XLS'!$J$875</f>
        <v>0</v>
      </c>
    </row>
    <row r="1437" spans="1:4" hidden="1">
      <c r="A1437" s="7" t="s">
        <v>356</v>
      </c>
      <c r="B1437" s="87" t="s">
        <v>23</v>
      </c>
      <c r="C1437" s="50">
        <f>'MAL1K-2018A.XLS'!$J$876</f>
        <v>0</v>
      </c>
      <c r="D1437" s="50">
        <f>'MAL1K-2018A.XLS'!$J$876</f>
        <v>0</v>
      </c>
    </row>
    <row r="1438" spans="1:4" hidden="1">
      <c r="A1438" s="7" t="s">
        <v>356</v>
      </c>
      <c r="B1438" s="67"/>
      <c r="C1438" s="44"/>
      <c r="D1438" s="44"/>
    </row>
    <row r="1439" spans="1:4" ht="38.25" hidden="1" customHeight="1">
      <c r="A1439" s="7" t="s">
        <v>356</v>
      </c>
      <c r="B1439" s="73" t="s">
        <v>52</v>
      </c>
    </row>
    <row r="1440" spans="1:4" hidden="1">
      <c r="A1440" s="7" t="s">
        <v>356</v>
      </c>
      <c r="B1440" s="86" t="s">
        <v>240</v>
      </c>
    </row>
    <row r="1441" spans="1:4" hidden="1">
      <c r="A1441" s="7" t="s">
        <v>356</v>
      </c>
      <c r="B1441" s="87" t="s">
        <v>251</v>
      </c>
      <c r="C1441" s="45">
        <f>'MAL1K-2018A.XLS'!$E$889</f>
        <v>0</v>
      </c>
      <c r="D1441" s="45">
        <f>'MAL1K-2018A.XLS'!$E$889</f>
        <v>0</v>
      </c>
    </row>
    <row r="1442" spans="1:4" hidden="1">
      <c r="A1442" s="7" t="s">
        <v>356</v>
      </c>
      <c r="B1442" s="87" t="s">
        <v>62</v>
      </c>
      <c r="C1442" s="45">
        <f>'MAL1K-2018A.XLS'!$E$890</f>
        <v>0</v>
      </c>
      <c r="D1442" s="45">
        <f>'MAL1K-2018A.XLS'!$E$890</f>
        <v>0</v>
      </c>
    </row>
    <row r="1443" spans="1:4" hidden="1">
      <c r="A1443" s="7" t="s">
        <v>356</v>
      </c>
      <c r="B1443" s="87" t="s">
        <v>110</v>
      </c>
      <c r="C1443" s="45">
        <f>'MAL1K-2018A.XLS'!$E$891</f>
        <v>0</v>
      </c>
      <c r="D1443" s="45">
        <f>'MAL1K-2018A.XLS'!$E$891</f>
        <v>0</v>
      </c>
    </row>
    <row r="1444" spans="1:4" hidden="1">
      <c r="A1444" s="7" t="s">
        <v>356</v>
      </c>
      <c r="B1444" s="85" t="s">
        <v>797</v>
      </c>
      <c r="C1444" s="77">
        <f>'MAL1K-2018A.XLS'!$E$892</f>
        <v>0</v>
      </c>
      <c r="D1444" s="77">
        <f>'MAL1K-2018A.XLS'!$E$892</f>
        <v>0</v>
      </c>
    </row>
    <row r="1445" spans="1:4" hidden="1">
      <c r="A1445" s="7" t="s">
        <v>356</v>
      </c>
      <c r="B1445" s="86" t="s">
        <v>184</v>
      </c>
    </row>
    <row r="1446" spans="1:4" hidden="1">
      <c r="A1446" s="7" t="s">
        <v>356</v>
      </c>
      <c r="B1446" s="87" t="s">
        <v>251</v>
      </c>
      <c r="C1446" s="45">
        <f>'MAL1K-2018A.XLS'!$F$889</f>
        <v>0</v>
      </c>
      <c r="D1446" s="45">
        <f>'MAL1K-2018A.XLS'!$F$889</f>
        <v>0</v>
      </c>
    </row>
    <row r="1447" spans="1:4" hidden="1">
      <c r="A1447" s="7" t="s">
        <v>356</v>
      </c>
      <c r="B1447" s="87" t="s">
        <v>62</v>
      </c>
      <c r="C1447" s="45">
        <f>'MAL1K-2018A.XLS'!$F$890</f>
        <v>0</v>
      </c>
      <c r="D1447" s="45">
        <f>'MAL1K-2018A.XLS'!$F$890</f>
        <v>0</v>
      </c>
    </row>
    <row r="1448" spans="1:4" hidden="1">
      <c r="A1448" s="7" t="s">
        <v>356</v>
      </c>
      <c r="B1448" s="87" t="s">
        <v>110</v>
      </c>
      <c r="C1448" s="45">
        <f>'MAL1K-2018A.XLS'!$F$891</f>
        <v>0</v>
      </c>
      <c r="D1448" s="45">
        <f>'MAL1K-2018A.XLS'!$F$891</f>
        <v>0</v>
      </c>
    </row>
    <row r="1449" spans="1:4" hidden="1">
      <c r="A1449" s="7" t="s">
        <v>356</v>
      </c>
      <c r="B1449" s="85" t="s">
        <v>797</v>
      </c>
      <c r="C1449" s="77">
        <f>'MAL1K-2018A.XLS'!$F$892</f>
        <v>0</v>
      </c>
      <c r="D1449" s="77">
        <f>'MAL1K-2018A.XLS'!$F$892</f>
        <v>0</v>
      </c>
    </row>
    <row r="1450" spans="1:4" hidden="1">
      <c r="A1450" s="7" t="s">
        <v>356</v>
      </c>
    </row>
    <row r="1451" spans="1:4" hidden="1">
      <c r="A1451" s="7" t="s">
        <v>356</v>
      </c>
      <c r="B1451" s="73" t="s">
        <v>51</v>
      </c>
    </row>
    <row r="1452" spans="1:4" hidden="1">
      <c r="A1452" s="7" t="s">
        <v>356</v>
      </c>
      <c r="B1452" s="87" t="s">
        <v>888</v>
      </c>
      <c r="C1452" s="45">
        <f>'MAL1K-2018A.XLS'!$G$899</f>
        <v>0</v>
      </c>
      <c r="D1452" s="45">
        <f>'MAL1K-2018A.XLS'!$G$899</f>
        <v>0</v>
      </c>
    </row>
    <row r="1453" spans="1:4" hidden="1">
      <c r="A1453" s="7" t="s">
        <v>356</v>
      </c>
      <c r="B1453" s="87" t="s">
        <v>889</v>
      </c>
      <c r="C1453" s="45">
        <f>'MAL1K-2018A.XLS'!$G$900</f>
        <v>0</v>
      </c>
      <c r="D1453" s="45">
        <f>'MAL1K-2018A.XLS'!$G$900</f>
        <v>0</v>
      </c>
    </row>
    <row r="1454" spans="1:4" hidden="1">
      <c r="A1454" s="7" t="s">
        <v>356</v>
      </c>
      <c r="B1454" s="87" t="s">
        <v>283</v>
      </c>
      <c r="C1454" s="45">
        <f>'MAL1K-2018A.XLS'!$G$901</f>
        <v>0</v>
      </c>
      <c r="D1454" s="45">
        <f>'MAL1K-2018A.XLS'!$G$901</f>
        <v>0</v>
      </c>
    </row>
    <row r="1455" spans="1:4" hidden="1">
      <c r="A1455" s="7" t="s">
        <v>356</v>
      </c>
      <c r="B1455" s="87" t="s">
        <v>284</v>
      </c>
      <c r="C1455" s="45">
        <f>'MAL1K-2018A.XLS'!$G$902</f>
        <v>0</v>
      </c>
      <c r="D1455" s="45">
        <f>'MAL1K-2018A.XLS'!$G$902</f>
        <v>0</v>
      </c>
    </row>
    <row r="1456" spans="1:4" hidden="1">
      <c r="A1456" s="7" t="s">
        <v>356</v>
      </c>
      <c r="B1456" s="87" t="s">
        <v>836</v>
      </c>
      <c r="C1456" s="45">
        <f>'MAL1K-2018A.XLS'!$G$903</f>
        <v>0</v>
      </c>
      <c r="D1456" s="45">
        <f>'MAL1K-2018A.XLS'!$G$903</f>
        <v>0</v>
      </c>
    </row>
    <row r="1457" spans="1:4" hidden="1">
      <c r="A1457" s="7" t="s">
        <v>356</v>
      </c>
      <c r="B1457" s="85" t="s">
        <v>837</v>
      </c>
      <c r="C1457" s="77">
        <f>'MAL1K-2018A.XLS'!$G$904</f>
        <v>0</v>
      </c>
      <c r="D1457" s="77">
        <f>'MAL1K-2018A.XLS'!$G$904</f>
        <v>0</v>
      </c>
    </row>
    <row r="1458" spans="1:4" hidden="1">
      <c r="A1458" s="7" t="s">
        <v>356</v>
      </c>
      <c r="B1458" s="102"/>
    </row>
    <row r="1459" spans="1:4" hidden="1">
      <c r="A1459" s="7" t="s">
        <v>356</v>
      </c>
      <c r="B1459" s="113" t="s">
        <v>116</v>
      </c>
      <c r="C1459" s="43" t="str">
        <f>'MAL1K-2018A.XLS'!$I$905</f>
        <v/>
      </c>
      <c r="D1459" s="43" t="str">
        <f>'MAL1K-2018A.XLS'!$I$905</f>
        <v/>
      </c>
    </row>
    <row r="1460" spans="1:4" hidden="1">
      <c r="A1460" s="7" t="s">
        <v>356</v>
      </c>
      <c r="B1460" s="102"/>
    </row>
    <row r="1461" spans="1:4" ht="25.5" hidden="1">
      <c r="A1461" s="7" t="s">
        <v>356</v>
      </c>
      <c r="B1461" s="73" t="s">
        <v>41</v>
      </c>
    </row>
    <row r="1462" spans="1:4" hidden="1">
      <c r="A1462" s="7" t="s">
        <v>356</v>
      </c>
      <c r="B1462" s="87" t="s">
        <v>285</v>
      </c>
      <c r="C1462" s="45">
        <f>'MAL1K-2018A.XLS'!$G$910</f>
        <v>0</v>
      </c>
      <c r="D1462" s="45">
        <f>'MAL1K-2018A.XLS'!$G$910</f>
        <v>0</v>
      </c>
    </row>
    <row r="1463" spans="1:4" hidden="1">
      <c r="A1463" s="7" t="s">
        <v>356</v>
      </c>
      <c r="B1463" s="87" t="s">
        <v>286</v>
      </c>
      <c r="C1463" s="45" t="str">
        <f>'MAL1K-2018A.XLS'!$G$911</f>
        <v>xxxx</v>
      </c>
      <c r="D1463" s="45" t="str">
        <f>'MAL1K-2018A.XLS'!$G$911</f>
        <v>xxxx</v>
      </c>
    </row>
    <row r="1464" spans="1:4" hidden="1">
      <c r="A1464" s="7" t="s">
        <v>356</v>
      </c>
      <c r="B1464" s="87" t="s">
        <v>290</v>
      </c>
      <c r="C1464" s="45">
        <f>'MAL1K-2018A.XLS'!$G$912</f>
        <v>0</v>
      </c>
      <c r="D1464" s="45">
        <f>'MAL1K-2018A.XLS'!$G$912</f>
        <v>0</v>
      </c>
    </row>
    <row r="1465" spans="1:4" hidden="1">
      <c r="A1465" s="7" t="s">
        <v>356</v>
      </c>
      <c r="B1465" s="87" t="s">
        <v>287</v>
      </c>
      <c r="C1465" s="45">
        <f>'MAL1K-2018A.XLS'!$G$913</f>
        <v>0</v>
      </c>
      <c r="D1465" s="45">
        <f>'MAL1K-2018A.XLS'!$G$913</f>
        <v>0</v>
      </c>
    </row>
    <row r="1466" spans="1:4" hidden="1">
      <c r="A1466" s="7" t="s">
        <v>356</v>
      </c>
      <c r="B1466" s="87" t="s">
        <v>288</v>
      </c>
      <c r="C1466" s="45">
        <f>'MAL1K-2018A.XLS'!$G$914</f>
        <v>0</v>
      </c>
      <c r="D1466" s="45">
        <f>'MAL1K-2018A.XLS'!$G$914</f>
        <v>0</v>
      </c>
    </row>
    <row r="1467" spans="1:4" hidden="1">
      <c r="A1467" s="7" t="s">
        <v>356</v>
      </c>
      <c r="B1467" s="87" t="s">
        <v>289</v>
      </c>
      <c r="C1467" s="45">
        <f>'MAL1K-2018A.XLS'!$G$915</f>
        <v>0</v>
      </c>
      <c r="D1467" s="45">
        <f>'MAL1K-2018A.XLS'!$G$915</f>
        <v>0</v>
      </c>
    </row>
    <row r="1468" spans="1:4" hidden="1">
      <c r="A1468" s="7" t="s">
        <v>356</v>
      </c>
      <c r="B1468" s="85" t="s">
        <v>787</v>
      </c>
      <c r="C1468" s="77">
        <f>'MAL1K-2018A.XLS'!$G$916</f>
        <v>0</v>
      </c>
      <c r="D1468" s="77">
        <f>'MAL1K-2018A.XLS'!$G$916</f>
        <v>0</v>
      </c>
    </row>
    <row r="1469" spans="1:4" hidden="1">
      <c r="A1469" s="7" t="s">
        <v>356</v>
      </c>
      <c r="B1469" s="102"/>
    </row>
    <row r="1470" spans="1:4" hidden="1">
      <c r="A1470" s="7" t="s">
        <v>356</v>
      </c>
      <c r="B1470" s="114" t="s">
        <v>379</v>
      </c>
      <c r="C1470" s="43" t="str">
        <f>'MAL1K-2018A.XLS'!$E$919</f>
        <v/>
      </c>
      <c r="D1470" s="43" t="str">
        <f>'MAL1K-2018A.XLS'!$E$919</f>
        <v/>
      </c>
    </row>
    <row r="1471" spans="1:4" hidden="1">
      <c r="A1471" s="7" t="s">
        <v>356</v>
      </c>
    </row>
    <row r="1472" spans="1:4" hidden="1">
      <c r="A1472" s="7" t="s">
        <v>356</v>
      </c>
      <c r="B1472" s="35"/>
    </row>
    <row r="1473" spans="1:4" ht="15.75" hidden="1">
      <c r="A1473" s="7" t="s">
        <v>356</v>
      </c>
      <c r="B1473" s="106" t="s">
        <v>11</v>
      </c>
    </row>
    <row r="1474" spans="1:4" hidden="1">
      <c r="A1474" s="7" t="s">
        <v>356</v>
      </c>
      <c r="B1474" s="73" t="s">
        <v>50</v>
      </c>
    </row>
    <row r="1475" spans="1:4" hidden="1">
      <c r="A1475" s="7" t="s">
        <v>356</v>
      </c>
      <c r="B1475" s="104" t="s">
        <v>185</v>
      </c>
    </row>
    <row r="1476" spans="1:4" hidden="1">
      <c r="A1476" s="7" t="s">
        <v>356</v>
      </c>
      <c r="B1476" s="87" t="s">
        <v>827</v>
      </c>
      <c r="C1476" s="45">
        <f>'MAL1K-2018A.XLS'!$D$932</f>
        <v>0</v>
      </c>
      <c r="D1476" s="45">
        <f>'MAL1K-2018A.XLS'!$D$932</f>
        <v>0</v>
      </c>
    </row>
    <row r="1477" spans="1:4" hidden="1">
      <c r="A1477" s="7" t="s">
        <v>356</v>
      </c>
      <c r="B1477" s="87" t="s">
        <v>828</v>
      </c>
      <c r="C1477" s="45">
        <f>'MAL1K-2018A.XLS'!$D$933</f>
        <v>0</v>
      </c>
      <c r="D1477" s="45">
        <f>'MAL1K-2018A.XLS'!$D$933</f>
        <v>0</v>
      </c>
    </row>
    <row r="1478" spans="1:4" hidden="1">
      <c r="A1478" s="7" t="s">
        <v>356</v>
      </c>
      <c r="B1478" s="104" t="s">
        <v>186</v>
      </c>
      <c r="C1478" s="45" t="s">
        <v>604</v>
      </c>
      <c r="D1478" s="45" t="s">
        <v>604</v>
      </c>
    </row>
    <row r="1479" spans="1:4" hidden="1">
      <c r="A1479" s="7" t="s">
        <v>356</v>
      </c>
      <c r="B1479" s="87" t="s">
        <v>827</v>
      </c>
      <c r="C1479" s="45">
        <f>'MAL1K-2018A.XLS'!$E$932</f>
        <v>0</v>
      </c>
      <c r="D1479" s="45">
        <f>'MAL1K-2018A.XLS'!$E$932</f>
        <v>0</v>
      </c>
    </row>
    <row r="1480" spans="1:4" hidden="1">
      <c r="A1480" s="7" t="s">
        <v>356</v>
      </c>
      <c r="B1480" s="87" t="s">
        <v>828</v>
      </c>
      <c r="C1480" s="45">
        <f>'MAL1K-2018A.XLS'!$E$933</f>
        <v>0</v>
      </c>
      <c r="D1480" s="45">
        <f>'MAL1K-2018A.XLS'!$E$933</f>
        <v>0</v>
      </c>
    </row>
    <row r="1481" spans="1:4" hidden="1">
      <c r="A1481" s="7" t="s">
        <v>356</v>
      </c>
      <c r="B1481" s="104" t="s">
        <v>187</v>
      </c>
      <c r="C1481" s="45" t="s">
        <v>604</v>
      </c>
      <c r="D1481" s="45" t="s">
        <v>604</v>
      </c>
    </row>
    <row r="1482" spans="1:4" hidden="1">
      <c r="A1482" s="7" t="s">
        <v>356</v>
      </c>
      <c r="B1482" s="87" t="s">
        <v>827</v>
      </c>
      <c r="C1482" s="45">
        <f>'MAL1K-2018A.XLS'!$F$932</f>
        <v>0</v>
      </c>
      <c r="D1482" s="45">
        <f>'MAL1K-2018A.XLS'!$F$932</f>
        <v>0</v>
      </c>
    </row>
    <row r="1483" spans="1:4" hidden="1">
      <c r="A1483" s="7" t="s">
        <v>356</v>
      </c>
      <c r="B1483" s="87" t="s">
        <v>828</v>
      </c>
      <c r="C1483" s="45" t="str">
        <f>'MAL1K-2018A.XLS'!$F$933</f>
        <v>xxxx</v>
      </c>
      <c r="D1483" s="45" t="str">
        <f>'MAL1K-2018A.XLS'!$F$933</f>
        <v>xxxx</v>
      </c>
    </row>
    <row r="1484" spans="1:4" hidden="1">
      <c r="A1484" s="7" t="s">
        <v>356</v>
      </c>
      <c r="B1484" s="87"/>
    </row>
    <row r="1485" spans="1:4" hidden="1">
      <c r="A1485" s="7" t="s">
        <v>356</v>
      </c>
      <c r="B1485" s="72" t="s">
        <v>49</v>
      </c>
    </row>
    <row r="1486" spans="1:4" hidden="1">
      <c r="A1486" s="7" t="s">
        <v>356</v>
      </c>
      <c r="B1486" s="115" t="s">
        <v>608</v>
      </c>
      <c r="C1486" s="45">
        <f>'MAL1K-2018A.XLS'!$G$944</f>
        <v>0</v>
      </c>
      <c r="D1486" s="45">
        <f>'MAL1K-2018A.XLS'!$G$944</f>
        <v>0</v>
      </c>
    </row>
    <row r="1487" spans="1:4" hidden="1">
      <c r="A1487" s="7" t="s">
        <v>356</v>
      </c>
      <c r="B1487" s="87" t="s">
        <v>347</v>
      </c>
      <c r="C1487" s="45">
        <f>'MAL1K-2018A.XLS'!$G$945</f>
        <v>0</v>
      </c>
      <c r="D1487" s="45">
        <f>'MAL1K-2018A.XLS'!$G$945</f>
        <v>0</v>
      </c>
    </row>
    <row r="1488" spans="1:4" hidden="1">
      <c r="A1488" s="7" t="s">
        <v>356</v>
      </c>
      <c r="B1488" s="87" t="s">
        <v>252</v>
      </c>
      <c r="C1488" s="45">
        <f>'MAL1K-2018A.XLS'!$G$946</f>
        <v>0</v>
      </c>
      <c r="D1488" s="45">
        <f>'MAL1K-2018A.XLS'!$G$946</f>
        <v>0</v>
      </c>
    </row>
    <row r="1489" spans="1:4" hidden="1">
      <c r="A1489" s="7" t="s">
        <v>356</v>
      </c>
      <c r="B1489" s="87" t="s">
        <v>331</v>
      </c>
      <c r="C1489" s="45">
        <f>'MAL1K-2018A.XLS'!$G$947</f>
        <v>0</v>
      </c>
      <c r="D1489" s="45">
        <f>'MAL1K-2018A.XLS'!$G$947</f>
        <v>0</v>
      </c>
    </row>
    <row r="1490" spans="1:4" hidden="1">
      <c r="A1490" s="7" t="s">
        <v>356</v>
      </c>
      <c r="B1490" s="87" t="s">
        <v>332</v>
      </c>
      <c r="C1490" s="45">
        <f>'MAL1K-2018A.XLS'!$G$948</f>
        <v>0</v>
      </c>
      <c r="D1490" s="45">
        <f>'MAL1K-2018A.XLS'!$G$948</f>
        <v>0</v>
      </c>
    </row>
    <row r="1491" spans="1:4" hidden="1">
      <c r="A1491" s="7" t="s">
        <v>356</v>
      </c>
      <c r="B1491" s="87" t="s">
        <v>333</v>
      </c>
      <c r="C1491" s="45">
        <f>'MAL1K-2018A.XLS'!$G$949</f>
        <v>0</v>
      </c>
      <c r="D1491" s="45">
        <f>'MAL1K-2018A.XLS'!$G$949</f>
        <v>0</v>
      </c>
    </row>
    <row r="1492" spans="1:4" hidden="1">
      <c r="A1492" s="7" t="s">
        <v>356</v>
      </c>
      <c r="B1492" s="85" t="s">
        <v>975</v>
      </c>
      <c r="C1492" s="77">
        <f>'MAL1K-2018A.XLS'!$G$950</f>
        <v>0</v>
      </c>
      <c r="D1492" s="77">
        <f>'MAL1K-2018A.XLS'!$G$950</f>
        <v>0</v>
      </c>
    </row>
    <row r="1493" spans="1:4" hidden="1">
      <c r="A1493" s="7" t="s">
        <v>356</v>
      </c>
      <c r="B1493" s="87" t="s">
        <v>976</v>
      </c>
    </row>
    <row r="1494" spans="1:4" hidden="1">
      <c r="A1494" s="7" t="s">
        <v>356</v>
      </c>
      <c r="B1494" s="115" t="s">
        <v>608</v>
      </c>
      <c r="C1494" s="47">
        <f>'MAL1K-2018A.XLS'!$H$944</f>
        <v>0</v>
      </c>
      <c r="D1494" s="47">
        <f>'MAL1K-2018A.XLS'!$H$944</f>
        <v>0</v>
      </c>
    </row>
    <row r="1495" spans="1:4" hidden="1">
      <c r="A1495" s="7" t="s">
        <v>356</v>
      </c>
      <c r="B1495" s="87" t="s">
        <v>347</v>
      </c>
      <c r="C1495" s="47">
        <f>'MAL1K-2018A.XLS'!$H$945</f>
        <v>0</v>
      </c>
      <c r="D1495" s="47">
        <f>'MAL1K-2018A.XLS'!$H$945</f>
        <v>0</v>
      </c>
    </row>
    <row r="1496" spans="1:4" hidden="1">
      <c r="A1496" s="7" t="s">
        <v>356</v>
      </c>
      <c r="B1496" s="87" t="s">
        <v>252</v>
      </c>
      <c r="C1496" s="47">
        <f>'MAL1K-2018A.XLS'!$H$946</f>
        <v>0</v>
      </c>
      <c r="D1496" s="47">
        <f>'MAL1K-2018A.XLS'!$H$946</f>
        <v>0</v>
      </c>
    </row>
    <row r="1497" spans="1:4" hidden="1">
      <c r="A1497" s="7" t="s">
        <v>356</v>
      </c>
      <c r="B1497" s="87" t="s">
        <v>331</v>
      </c>
      <c r="C1497" s="47">
        <f>'MAL1K-2018A.XLS'!$H$947</f>
        <v>0</v>
      </c>
      <c r="D1497" s="47">
        <f>'MAL1K-2018A.XLS'!$H$947</f>
        <v>0</v>
      </c>
    </row>
    <row r="1498" spans="1:4" hidden="1">
      <c r="A1498" s="7" t="s">
        <v>356</v>
      </c>
      <c r="B1498" s="87" t="s">
        <v>332</v>
      </c>
      <c r="C1498" s="47">
        <f>'MAL1K-2018A.XLS'!$H$948</f>
        <v>0</v>
      </c>
      <c r="D1498" s="47">
        <f>'MAL1K-2018A.XLS'!$H$948</f>
        <v>0</v>
      </c>
    </row>
    <row r="1499" spans="1:4" hidden="1">
      <c r="A1499" s="7" t="s">
        <v>356</v>
      </c>
      <c r="B1499" s="87" t="s">
        <v>333</v>
      </c>
      <c r="C1499" s="47">
        <f>'MAL1K-2018A.XLS'!$H$949</f>
        <v>0</v>
      </c>
      <c r="D1499" s="47">
        <f>'MAL1K-2018A.XLS'!$H$949</f>
        <v>0</v>
      </c>
    </row>
    <row r="1500" spans="1:4" hidden="1">
      <c r="A1500" s="7" t="s">
        <v>356</v>
      </c>
      <c r="B1500" s="87"/>
    </row>
    <row r="1501" spans="1:4" hidden="1">
      <c r="A1501" s="7" t="s">
        <v>356</v>
      </c>
      <c r="B1501" s="66" t="s">
        <v>1005</v>
      </c>
    </row>
    <row r="1502" spans="1:4" hidden="1">
      <c r="A1502" s="7" t="s">
        <v>356</v>
      </c>
      <c r="B1502" s="84" t="s">
        <v>546</v>
      </c>
      <c r="C1502" s="45">
        <f>'MAL1K-2018A.XLS'!$E$955</f>
        <v>0</v>
      </c>
      <c r="D1502" s="45">
        <f>'MAL1K-2018A.XLS'!$E$955</f>
        <v>0</v>
      </c>
    </row>
    <row r="1503" spans="1:4" hidden="1">
      <c r="A1503" s="7" t="s">
        <v>356</v>
      </c>
      <c r="B1503" s="84" t="s">
        <v>547</v>
      </c>
      <c r="C1503" s="45">
        <f>'MAL1K-2018A.XLS'!$F$955</f>
        <v>0</v>
      </c>
      <c r="D1503" s="45">
        <f>'MAL1K-2018A.XLS'!$F$955</f>
        <v>0</v>
      </c>
    </row>
    <row r="1504" spans="1:4" hidden="1">
      <c r="A1504" s="7" t="s">
        <v>356</v>
      </c>
      <c r="B1504" s="84" t="s">
        <v>545</v>
      </c>
      <c r="C1504" s="45">
        <f>'MAL1K-2018A.XLS'!$G$955</f>
        <v>0</v>
      </c>
      <c r="D1504" s="45">
        <f>'MAL1K-2018A.XLS'!$G$955</f>
        <v>0</v>
      </c>
    </row>
    <row r="1505" spans="1:4" hidden="1">
      <c r="A1505" s="7" t="s">
        <v>356</v>
      </c>
      <c r="B1505" s="127" t="s">
        <v>133</v>
      </c>
      <c r="C1505" s="65">
        <f>'MAL1K-2018A.XLS'!$I$955</f>
        <v>0</v>
      </c>
      <c r="D1505" s="65">
        <f>'MAL1K-2018A.XLS'!$I$955</f>
        <v>0</v>
      </c>
    </row>
    <row r="1506" spans="1:4" hidden="1">
      <c r="A1506" s="7" t="s">
        <v>356</v>
      </c>
      <c r="B1506" s="84"/>
    </row>
    <row r="1507" spans="1:4">
      <c r="B1507" s="102"/>
    </row>
    <row r="1508" spans="1:4" ht="18.75">
      <c r="A1508" s="7" t="s">
        <v>1337</v>
      </c>
      <c r="B1508" s="116" t="s">
        <v>1363</v>
      </c>
    </row>
    <row r="1509" spans="1:4" ht="18.75">
      <c r="A1509" s="7" t="s">
        <v>1337</v>
      </c>
      <c r="B1509" s="116"/>
    </row>
    <row r="1510" spans="1:4">
      <c r="A1510" s="7" t="s">
        <v>1337</v>
      </c>
      <c r="B1510" s="107" t="s">
        <v>519</v>
      </c>
      <c r="C1510" s="998"/>
      <c r="D1510" s="998"/>
    </row>
    <row r="1511" spans="1:4">
      <c r="A1511" s="7" t="s">
        <v>1337</v>
      </c>
      <c r="B1511" s="107" t="s">
        <v>113</v>
      </c>
      <c r="C1511" s="998" t="s">
        <v>114</v>
      </c>
      <c r="D1511" s="998" t="s">
        <v>114</v>
      </c>
    </row>
    <row r="1512" spans="1:4">
      <c r="A1512" s="7" t="s">
        <v>1337</v>
      </c>
      <c r="B1512" s="107" t="s">
        <v>519</v>
      </c>
      <c r="C1512" s="998"/>
      <c r="D1512" s="998"/>
    </row>
    <row r="1513" spans="1:4">
      <c r="A1513" s="7" t="s">
        <v>1337</v>
      </c>
      <c r="B1513" s="107" t="s">
        <v>113</v>
      </c>
      <c r="C1513" s="998" t="s">
        <v>114</v>
      </c>
      <c r="D1513" s="998" t="s">
        <v>114</v>
      </c>
    </row>
    <row r="1514" spans="1:4">
      <c r="A1514" s="7" t="s">
        <v>1337</v>
      </c>
      <c r="B1514" s="398" t="s">
        <v>247</v>
      </c>
      <c r="C1514" s="998">
        <f>'MAL1K-2018A.XLS'!I965</f>
        <v>0</v>
      </c>
      <c r="D1514" s="998">
        <f>'MAL1K-2018A.XLS'!$I$965</f>
        <v>0</v>
      </c>
    </row>
    <row r="1515" spans="1:4">
      <c r="A1515" s="7" t="s">
        <v>1337</v>
      </c>
      <c r="B1515" s="398" t="s">
        <v>182</v>
      </c>
      <c r="C1515" s="998">
        <f>'MAL1K-2018A.XLS'!I966</f>
        <v>0</v>
      </c>
      <c r="D1515" s="998">
        <f>'MAL1K-2018A.XLS'!$I$966</f>
        <v>0</v>
      </c>
    </row>
    <row r="1516" spans="1:4">
      <c r="A1516" s="7" t="s">
        <v>1337</v>
      </c>
      <c r="B1516" s="398" t="s">
        <v>180</v>
      </c>
      <c r="C1516" s="998">
        <f>'MAL1K-2018A.XLS'!I967</f>
        <v>0</v>
      </c>
      <c r="D1516" s="998">
        <f>'MAL1K-2018A.XLS'!$I$967</f>
        <v>0</v>
      </c>
    </row>
    <row r="1517" spans="1:4">
      <c r="A1517" s="7" t="s">
        <v>1337</v>
      </c>
      <c r="B1517" s="398" t="s">
        <v>181</v>
      </c>
      <c r="C1517" s="998">
        <f>'MAL1K-2018A.XLS'!I968</f>
        <v>0</v>
      </c>
      <c r="D1517" s="998">
        <f>'MAL1K-2018A.XLS'!$I$968</f>
        <v>0</v>
      </c>
    </row>
    <row r="1518" spans="1:4">
      <c r="A1518" s="7" t="s">
        <v>1337</v>
      </c>
      <c r="B1518" s="398" t="s">
        <v>511</v>
      </c>
      <c r="C1518" s="998">
        <f>'MAL1K-2018A.XLS'!I969</f>
        <v>0</v>
      </c>
      <c r="D1518" s="998">
        <f>'MAL1K-2018A.XLS'!$I$969</f>
        <v>0</v>
      </c>
    </row>
    <row r="1519" spans="1:4">
      <c r="A1519" s="7" t="s">
        <v>1337</v>
      </c>
      <c r="B1519" s="117" t="s">
        <v>595</v>
      </c>
      <c r="C1519" s="1000">
        <f>'MAL1K-2018A.XLS'!I970</f>
        <v>0</v>
      </c>
      <c r="D1519" s="1000">
        <f>'MAL1K-2018A.XLS'!$I$970</f>
        <v>0</v>
      </c>
    </row>
    <row r="1520" spans="1:4">
      <c r="A1520" s="7" t="s">
        <v>1337</v>
      </c>
      <c r="B1520" s="398" t="s">
        <v>596</v>
      </c>
      <c r="C1520" s="998">
        <f>'MAL1K-2018A.XLS'!I971</f>
        <v>0</v>
      </c>
      <c r="D1520" s="998">
        <f>'MAL1K-2018A.XLS'!$I$971</f>
        <v>0</v>
      </c>
    </row>
    <row r="1521" spans="1:5">
      <c r="A1521" s="7" t="s">
        <v>1337</v>
      </c>
      <c r="B1521" s="107" t="s">
        <v>597</v>
      </c>
      <c r="C1521" s="998">
        <f>'MAL1K-2018A.XLS'!I972</f>
        <v>0</v>
      </c>
      <c r="D1521" s="998">
        <f>'MAL1K-2018A.XLS'!$I$972</f>
        <v>0</v>
      </c>
    </row>
    <row r="1522" spans="1:5">
      <c r="A1522" s="7" t="s">
        <v>1337</v>
      </c>
      <c r="B1522" s="107"/>
      <c r="C1522" s="998"/>
      <c r="D1522" s="998"/>
    </row>
    <row r="1523" spans="1:5" hidden="1">
      <c r="A1523" s="7" t="s">
        <v>1277</v>
      </c>
      <c r="B1523" s="107"/>
      <c r="C1523" s="998"/>
      <c r="D1523" s="998"/>
    </row>
    <row r="1524" spans="1:5" hidden="1">
      <c r="A1524" s="7" t="s">
        <v>1277</v>
      </c>
      <c r="B1524" s="107" t="s">
        <v>300</v>
      </c>
      <c r="C1524" s="998"/>
      <c r="D1524" s="998"/>
      <c r="E1524" s="999"/>
    </row>
    <row r="1525" spans="1:5" hidden="1">
      <c r="A1525" s="7" t="s">
        <v>1277</v>
      </c>
      <c r="B1525" s="398" t="s">
        <v>254</v>
      </c>
      <c r="C1525" s="998">
        <f>'MAL1K-2018A.XLS'!I989</f>
        <v>0</v>
      </c>
      <c r="D1525" s="998">
        <f>'MAL1K-2018A.XLS'!$I$989</f>
        <v>0</v>
      </c>
      <c r="E1525" s="999"/>
    </row>
    <row r="1526" spans="1:5" hidden="1">
      <c r="A1526" s="7" t="s">
        <v>1277</v>
      </c>
      <c r="B1526" s="398" t="s">
        <v>374</v>
      </c>
      <c r="C1526" s="998">
        <f>'MAL1K-2018A.XLS'!I990</f>
        <v>0</v>
      </c>
      <c r="D1526" s="998">
        <f>'MAL1K-2018A.XLS'!$I$990</f>
        <v>0</v>
      </c>
      <c r="E1526" s="999"/>
    </row>
    <row r="1527" spans="1:5" hidden="1">
      <c r="A1527" s="7" t="s">
        <v>1277</v>
      </c>
      <c r="B1527" s="995"/>
      <c r="C1527" s="1001"/>
      <c r="D1527" s="1001"/>
      <c r="E1527" s="995"/>
    </row>
    <row r="1528" spans="1:5" hidden="1">
      <c r="A1528" s="7" t="s">
        <v>1277</v>
      </c>
      <c r="B1528" s="1002" t="s">
        <v>380</v>
      </c>
      <c r="C1528" s="1001"/>
      <c r="D1528" s="1001"/>
      <c r="E1528" s="995"/>
    </row>
    <row r="1529" spans="1:5" hidden="1">
      <c r="A1529" s="7" t="s">
        <v>1277</v>
      </c>
      <c r="B1529" s="397" t="s">
        <v>1153</v>
      </c>
      <c r="C1529" s="304" t="s">
        <v>10</v>
      </c>
      <c r="D1529" s="304" t="s">
        <v>10</v>
      </c>
      <c r="E1529" s="995"/>
    </row>
    <row r="1530" spans="1:5" hidden="1">
      <c r="A1530" s="7" t="s">
        <v>1277</v>
      </c>
      <c r="B1530" s="398" t="s">
        <v>577</v>
      </c>
      <c r="C1530" s="1003" t="s">
        <v>541</v>
      </c>
      <c r="D1530" s="1003" t="s">
        <v>541</v>
      </c>
      <c r="E1530" s="995"/>
    </row>
    <row r="1531" spans="1:5" hidden="1">
      <c r="A1531" s="7" t="s">
        <v>1277</v>
      </c>
      <c r="B1531" s="398" t="s">
        <v>368</v>
      </c>
      <c r="C1531" s="1003">
        <f>'MAL1K-2018A.XLS'!H995</f>
        <v>0</v>
      </c>
      <c r="D1531" s="1003">
        <f>'MAL1K-2018A.XLS'!$H$995</f>
        <v>0</v>
      </c>
      <c r="E1531" s="995"/>
    </row>
    <row r="1532" spans="1:5" hidden="1">
      <c r="A1532" s="7" t="s">
        <v>1277</v>
      </c>
      <c r="B1532" s="398" t="s">
        <v>369</v>
      </c>
      <c r="C1532" s="1003">
        <f>'MAL1K-2018A.XLS'!H996</f>
        <v>0</v>
      </c>
      <c r="D1532" s="1003">
        <f>'MAL1K-2018A.XLS'!$H$996</f>
        <v>0</v>
      </c>
      <c r="E1532" s="995"/>
    </row>
    <row r="1533" spans="1:5" hidden="1">
      <c r="A1533" s="7" t="s">
        <v>1277</v>
      </c>
      <c r="B1533" s="398" t="s">
        <v>370</v>
      </c>
      <c r="C1533" s="1003">
        <f>'MAL1K-2018A.XLS'!H997</f>
        <v>0</v>
      </c>
      <c r="D1533" s="1003">
        <f>'MAL1K-2018A.XLS'!$H$997</f>
        <v>0</v>
      </c>
      <c r="E1533" s="995"/>
    </row>
    <row r="1534" spans="1:5" hidden="1">
      <c r="A1534" s="7" t="s">
        <v>1277</v>
      </c>
      <c r="B1534" s="398" t="s">
        <v>371</v>
      </c>
      <c r="C1534" s="1066" t="e">
        <f>'MAL1K-2018A.XLS'!H998</f>
        <v>#DIV/0!</v>
      </c>
      <c r="D1534" s="1066" t="e">
        <f>'MAL1K-2018A.XLS'!$H$998</f>
        <v>#DIV/0!</v>
      </c>
      <c r="E1534" s="301" t="s">
        <v>1154</v>
      </c>
    </row>
    <row r="1535" spans="1:5" hidden="1">
      <c r="A1535" s="7" t="s">
        <v>1277</v>
      </c>
      <c r="B1535" s="398" t="s">
        <v>372</v>
      </c>
      <c r="C1535" s="1003">
        <f>'MAL1K-2018A.XLS'!H999</f>
        <v>0</v>
      </c>
      <c r="D1535" s="1003">
        <f>'MAL1K-2018A.XLS'!$H$999</f>
        <v>0</v>
      </c>
      <c r="E1535" s="995"/>
    </row>
    <row r="1536" spans="1:5" hidden="1">
      <c r="A1536" s="7" t="s">
        <v>1277</v>
      </c>
      <c r="B1536" s="398" t="s">
        <v>373</v>
      </c>
      <c r="C1536" s="1003">
        <f>'MAL1K-2018A.XLS'!H1000</f>
        <v>0</v>
      </c>
      <c r="D1536" s="1003">
        <f>'MAL1K-2018A.XLS'!$H$1000</f>
        <v>0</v>
      </c>
      <c r="E1536" s="995"/>
    </row>
    <row r="1537" spans="1:5" hidden="1">
      <c r="A1537" s="7" t="s">
        <v>1277</v>
      </c>
      <c r="B1537" s="107" t="s">
        <v>875</v>
      </c>
      <c r="C1537" s="1003" t="str">
        <f>'MAL1K-2018A.XLS'!H1001</f>
        <v>xxxx</v>
      </c>
      <c r="D1537" s="1003" t="str">
        <f>'MAL1K-2018A.XLS'!$H$1001</f>
        <v>xxxx</v>
      </c>
      <c r="E1537" s="995"/>
    </row>
    <row r="1538" spans="1:5" hidden="1">
      <c r="A1538" s="7" t="s">
        <v>1277</v>
      </c>
      <c r="B1538" s="398" t="s">
        <v>262</v>
      </c>
      <c r="C1538" s="1003">
        <f>'MAL1K-2018A.XLS'!H1002</f>
        <v>0</v>
      </c>
      <c r="D1538" s="1003">
        <f>'MAL1K-2018A.XLS'!$H$1002</f>
        <v>0</v>
      </c>
      <c r="E1538" s="995"/>
    </row>
    <row r="1539" spans="1:5" hidden="1">
      <c r="A1539" s="7" t="s">
        <v>1277</v>
      </c>
      <c r="B1539" s="398" t="s">
        <v>263</v>
      </c>
      <c r="C1539" s="1003">
        <f>'MAL1K-2018A.XLS'!H1003</f>
        <v>0</v>
      </c>
      <c r="D1539" s="1003">
        <f>'MAL1K-2018A.XLS'!$H$1003</f>
        <v>0</v>
      </c>
      <c r="E1539" s="995"/>
    </row>
    <row r="1540" spans="1:5" hidden="1">
      <c r="A1540" s="7" t="s">
        <v>1277</v>
      </c>
      <c r="B1540" s="398" t="s">
        <v>264</v>
      </c>
      <c r="C1540" s="1003">
        <f>'MAL1K-2018A.XLS'!H1004</f>
        <v>0</v>
      </c>
      <c r="D1540" s="1003">
        <f>'MAL1K-2018A.XLS'!$H$1004</f>
        <v>0</v>
      </c>
      <c r="E1540" s="995"/>
    </row>
    <row r="1541" spans="1:5" hidden="1">
      <c r="A1541" s="7" t="s">
        <v>1277</v>
      </c>
      <c r="B1541" s="398" t="s">
        <v>265</v>
      </c>
      <c r="C1541" s="1066" t="e">
        <f>'MAL1K-2018A.XLS'!H1005</f>
        <v>#DIV/0!</v>
      </c>
      <c r="D1541" s="1066" t="e">
        <f>'MAL1K-2018A.XLS'!$H$1005</f>
        <v>#DIV/0!</v>
      </c>
      <c r="E1541" s="301" t="s">
        <v>1154</v>
      </c>
    </row>
    <row r="1542" spans="1:5" hidden="1">
      <c r="A1542" s="7" t="s">
        <v>1277</v>
      </c>
      <c r="B1542" s="398" t="s">
        <v>266</v>
      </c>
      <c r="C1542" s="1003">
        <f>'MAL1K-2018A.XLS'!H1006</f>
        <v>0</v>
      </c>
      <c r="D1542" s="1003">
        <f>'MAL1K-2018A.XLS'!$H$1006</f>
        <v>0</v>
      </c>
      <c r="E1542" s="995"/>
    </row>
    <row r="1543" spans="1:5" hidden="1">
      <c r="A1543" s="7" t="s">
        <v>1277</v>
      </c>
      <c r="B1543" s="1029" t="s">
        <v>1313</v>
      </c>
      <c r="C1543" s="1003">
        <f>'MAL1K-2018A.XLS'!H1007</f>
        <v>0</v>
      </c>
      <c r="D1543" s="1003">
        <f>'MAL1K-2018A.XLS'!$H$1007</f>
        <v>0</v>
      </c>
      <c r="E1543" s="995"/>
    </row>
    <row r="1544" spans="1:5" hidden="1">
      <c r="A1544" s="7" t="s">
        <v>1277</v>
      </c>
      <c r="B1544" s="398" t="s">
        <v>267</v>
      </c>
      <c r="C1544" s="1003">
        <f>'MAL1K-2018A.XLS'!H1008</f>
        <v>0</v>
      </c>
      <c r="D1544" s="1003">
        <f>'MAL1K-2018A.XLS'!$H$1008</f>
        <v>0</v>
      </c>
      <c r="E1544" s="995"/>
    </row>
    <row r="1545" spans="1:5" hidden="1">
      <c r="A1545" s="7" t="s">
        <v>1277</v>
      </c>
      <c r="B1545" s="398" t="s">
        <v>268</v>
      </c>
      <c r="C1545" s="1003">
        <f>'MAL1K-2018A.XLS'!H1009</f>
        <v>0</v>
      </c>
      <c r="D1545" s="1003">
        <f>'MAL1K-2018A.XLS'!$H$1009</f>
        <v>0</v>
      </c>
      <c r="E1545" s="995"/>
    </row>
    <row r="1546" spans="1:5" hidden="1">
      <c r="A1546" s="7" t="s">
        <v>1277</v>
      </c>
      <c r="B1546" s="398" t="s">
        <v>269</v>
      </c>
      <c r="C1546" s="1003">
        <f>'MAL1K-2018A.XLS'!H1010</f>
        <v>0</v>
      </c>
      <c r="D1546" s="1003">
        <f>'MAL1K-2018A.XLS'!$H$1010</f>
        <v>0</v>
      </c>
      <c r="E1546" s="995"/>
    </row>
    <row r="1547" spans="1:5" hidden="1">
      <c r="A1547" s="7" t="s">
        <v>1277</v>
      </c>
      <c r="B1547" s="398" t="s">
        <v>270</v>
      </c>
      <c r="C1547" s="1066" t="e">
        <f>'MAL1K-2018A.XLS'!H1011</f>
        <v>#DIV/0!</v>
      </c>
      <c r="D1547" s="1066" t="e">
        <f>'MAL1K-2018A.XLS'!$H$1011</f>
        <v>#DIV/0!</v>
      </c>
      <c r="E1547" s="301" t="s">
        <v>1154</v>
      </c>
    </row>
    <row r="1548" spans="1:5" hidden="1">
      <c r="A1548" s="7" t="s">
        <v>1277</v>
      </c>
      <c r="B1548" s="398"/>
      <c r="C1548" s="1004"/>
      <c r="D1548" s="1004"/>
      <c r="E1548" s="995"/>
    </row>
    <row r="1549" spans="1:5" hidden="1">
      <c r="A1549" s="7" t="s">
        <v>1277</v>
      </c>
      <c r="B1549" s="397" t="s">
        <v>354</v>
      </c>
      <c r="C1549" s="304" t="s">
        <v>10</v>
      </c>
      <c r="D1549" s="304" t="s">
        <v>10</v>
      </c>
      <c r="E1549" s="995"/>
    </row>
    <row r="1550" spans="1:5" hidden="1">
      <c r="A1550" s="7" t="s">
        <v>1277</v>
      </c>
      <c r="B1550" s="398" t="s">
        <v>577</v>
      </c>
      <c r="C1550" s="1004"/>
      <c r="D1550" s="1004"/>
      <c r="E1550" s="995"/>
    </row>
    <row r="1551" spans="1:5" hidden="1">
      <c r="A1551" s="7" t="s">
        <v>1277</v>
      </c>
      <c r="B1551" s="398" t="s">
        <v>368</v>
      </c>
      <c r="C1551" s="1003">
        <f>'MAL1K-2018A.XLS'!I995</f>
        <v>0</v>
      </c>
      <c r="D1551" s="1003">
        <f>'MAL1K-2018A.XLS'!$I$995</f>
        <v>0</v>
      </c>
      <c r="E1551" s="995"/>
    </row>
    <row r="1552" spans="1:5" hidden="1">
      <c r="A1552" s="7" t="s">
        <v>1277</v>
      </c>
      <c r="B1552" s="398" t="s">
        <v>369</v>
      </c>
      <c r="C1552" s="1003">
        <f>'MAL1K-2018A.XLS'!I996</f>
        <v>0</v>
      </c>
      <c r="D1552" s="1003">
        <f>'MAL1K-2018A.XLS'!$I$996</f>
        <v>0</v>
      </c>
      <c r="E1552" s="995"/>
    </row>
    <row r="1553" spans="1:5" hidden="1">
      <c r="A1553" s="7" t="s">
        <v>1277</v>
      </c>
      <c r="B1553" s="398" t="s">
        <v>370</v>
      </c>
      <c r="C1553" s="1003">
        <f>'MAL1K-2018A.XLS'!I997</f>
        <v>0</v>
      </c>
      <c r="D1553" s="1003">
        <f>'MAL1K-2018A.XLS'!$I$997</f>
        <v>0</v>
      </c>
      <c r="E1553" s="995"/>
    </row>
    <row r="1554" spans="1:5" hidden="1">
      <c r="A1554" s="7" t="s">
        <v>1277</v>
      </c>
      <c r="B1554" s="398" t="s">
        <v>371</v>
      </c>
      <c r="C1554" s="1066" t="e">
        <f>'MAL1K-2018A.XLS'!I998</f>
        <v>#DIV/0!</v>
      </c>
      <c r="D1554" s="1066" t="e">
        <f>'MAL1K-2018A.XLS'!$I$998</f>
        <v>#DIV/0!</v>
      </c>
      <c r="E1554" s="301" t="s">
        <v>1154</v>
      </c>
    </row>
    <row r="1555" spans="1:5" hidden="1">
      <c r="A1555" s="7" t="s">
        <v>1277</v>
      </c>
      <c r="B1555" s="398" t="s">
        <v>372</v>
      </c>
      <c r="C1555" s="1003">
        <f>'MAL1K-2018A.XLS'!I999</f>
        <v>0</v>
      </c>
      <c r="D1555" s="1003">
        <f>'MAL1K-2018A.XLS'!$I$999</f>
        <v>0</v>
      </c>
      <c r="E1555" s="995"/>
    </row>
    <row r="1556" spans="1:5" hidden="1">
      <c r="A1556" s="7" t="s">
        <v>1277</v>
      </c>
      <c r="B1556" s="398" t="s">
        <v>373</v>
      </c>
      <c r="C1556" s="1003">
        <f>'MAL1K-2018A.XLS'!I1000</f>
        <v>0</v>
      </c>
      <c r="D1556" s="1003">
        <f>'MAL1K-2018A.XLS'!$I$1000</f>
        <v>0</v>
      </c>
      <c r="E1556" s="995"/>
    </row>
    <row r="1557" spans="1:5" hidden="1">
      <c r="A1557" s="7" t="s">
        <v>1277</v>
      </c>
      <c r="B1557" s="107" t="s">
        <v>875</v>
      </c>
      <c r="C1557" s="1003" t="str">
        <f>'MAL1K-2018A.XLS'!I1001</f>
        <v>xxxx</v>
      </c>
      <c r="D1557" s="1003" t="str">
        <f>'MAL1K-2018A.XLS'!$I$1001</f>
        <v>xxxx</v>
      </c>
      <c r="E1557" s="995"/>
    </row>
    <row r="1558" spans="1:5" hidden="1">
      <c r="A1558" s="7" t="s">
        <v>1277</v>
      </c>
      <c r="B1558" s="398" t="s">
        <v>262</v>
      </c>
      <c r="C1558" s="1003">
        <f>'MAL1K-2018A.XLS'!I1002</f>
        <v>0</v>
      </c>
      <c r="D1558" s="1003">
        <f>'MAL1K-2018A.XLS'!$I$1002</f>
        <v>0</v>
      </c>
      <c r="E1558" s="995"/>
    </row>
    <row r="1559" spans="1:5" hidden="1">
      <c r="A1559" s="7" t="s">
        <v>1277</v>
      </c>
      <c r="B1559" s="398" t="s">
        <v>263</v>
      </c>
      <c r="C1559" s="1003">
        <f>'MAL1K-2018A.XLS'!I1003</f>
        <v>0</v>
      </c>
      <c r="D1559" s="1003">
        <f>'MAL1K-2018A.XLS'!$I$1003</f>
        <v>0</v>
      </c>
      <c r="E1559" s="995"/>
    </row>
    <row r="1560" spans="1:5" hidden="1">
      <c r="A1560" s="7" t="s">
        <v>1277</v>
      </c>
      <c r="B1560" s="398" t="s">
        <v>264</v>
      </c>
      <c r="C1560" s="1003">
        <f>'MAL1K-2018A.XLS'!I1004</f>
        <v>0</v>
      </c>
      <c r="D1560" s="1003">
        <f>'MAL1K-2018A.XLS'!$I$1004</f>
        <v>0</v>
      </c>
      <c r="E1560" s="995"/>
    </row>
    <row r="1561" spans="1:5" hidden="1">
      <c r="A1561" s="7" t="s">
        <v>1277</v>
      </c>
      <c r="B1561" s="398" t="s">
        <v>265</v>
      </c>
      <c r="C1561" s="1066" t="e">
        <f>'MAL1K-2018A.XLS'!I1005</f>
        <v>#DIV/0!</v>
      </c>
      <c r="D1561" s="1066" t="e">
        <f>'MAL1K-2018A.XLS'!$I$1005</f>
        <v>#DIV/0!</v>
      </c>
      <c r="E1561" s="301" t="s">
        <v>1154</v>
      </c>
    </row>
    <row r="1562" spans="1:5" hidden="1">
      <c r="A1562" s="7" t="s">
        <v>1277</v>
      </c>
      <c r="B1562" s="398" t="s">
        <v>266</v>
      </c>
      <c r="C1562" s="1003">
        <f>'MAL1K-2018A.XLS'!I1006</f>
        <v>0</v>
      </c>
      <c r="D1562" s="1003">
        <f>'MAL1K-2018A.XLS'!$I$1006</f>
        <v>0</v>
      </c>
      <c r="E1562" s="995"/>
    </row>
    <row r="1563" spans="1:5" hidden="1">
      <c r="A1563" s="7" t="s">
        <v>1277</v>
      </c>
      <c r="B1563" s="1030" t="s">
        <v>1313</v>
      </c>
      <c r="C1563" s="1003">
        <f>'MAL1K-2018A.XLS'!I1007</f>
        <v>0</v>
      </c>
      <c r="D1563" s="1003">
        <f>'MAL1K-2018A.XLS'!$I$1007</f>
        <v>0</v>
      </c>
      <c r="E1563" s="995"/>
    </row>
    <row r="1564" spans="1:5" hidden="1">
      <c r="A1564" s="7" t="s">
        <v>1277</v>
      </c>
      <c r="B1564" s="398" t="s">
        <v>267</v>
      </c>
      <c r="C1564" s="1003">
        <f>'MAL1K-2018A.XLS'!I1008</f>
        <v>0</v>
      </c>
      <c r="D1564" s="1003">
        <f>'MAL1K-2018A.XLS'!$I$1008</f>
        <v>0</v>
      </c>
      <c r="E1564" s="995"/>
    </row>
    <row r="1565" spans="1:5" hidden="1">
      <c r="A1565" s="7" t="s">
        <v>1277</v>
      </c>
      <c r="B1565" s="398" t="s">
        <v>268</v>
      </c>
      <c r="C1565" s="1003">
        <f>'MAL1K-2018A.XLS'!I1009</f>
        <v>0</v>
      </c>
      <c r="D1565" s="1003">
        <f>'MAL1K-2018A.XLS'!$I$1009</f>
        <v>0</v>
      </c>
      <c r="E1565" s="995"/>
    </row>
    <row r="1566" spans="1:5" hidden="1">
      <c r="A1566" s="7" t="s">
        <v>1277</v>
      </c>
      <c r="B1566" s="398" t="s">
        <v>269</v>
      </c>
      <c r="C1566" s="1003">
        <f>'MAL1K-2018A.XLS'!I1010</f>
        <v>0</v>
      </c>
      <c r="D1566" s="1003">
        <f>'MAL1K-2018A.XLS'!$I$1010</f>
        <v>0</v>
      </c>
      <c r="E1566" s="995"/>
    </row>
    <row r="1567" spans="1:5" hidden="1">
      <c r="A1567" s="7" t="s">
        <v>1277</v>
      </c>
      <c r="B1567" s="398" t="s">
        <v>270</v>
      </c>
      <c r="C1567" s="1066" t="e">
        <f>'MAL1K-2018A.XLS'!I1011</f>
        <v>#DIV/0!</v>
      </c>
      <c r="D1567" s="1066" t="e">
        <f>'MAL1K-2018A.XLS'!$I$1011</f>
        <v>#DIV/0!</v>
      </c>
      <c r="E1567" s="301" t="s">
        <v>1154</v>
      </c>
    </row>
    <row r="1568" spans="1:5" hidden="1">
      <c r="A1568" s="7" t="s">
        <v>1277</v>
      </c>
      <c r="B1568" s="398"/>
      <c r="C1568" s="1003"/>
      <c r="D1568" s="1003"/>
      <c r="E1568" s="301"/>
    </row>
    <row r="1569" spans="1:13" hidden="1">
      <c r="A1569" s="7" t="s">
        <v>356</v>
      </c>
      <c r="B1569" s="1226" t="s">
        <v>1270</v>
      </c>
      <c r="C1569" s="1003"/>
      <c r="D1569" s="1003"/>
      <c r="E1569" s="301"/>
    </row>
    <row r="1570" spans="1:13" hidden="1">
      <c r="A1570" s="7" t="s">
        <v>356</v>
      </c>
      <c r="B1570" s="1225" t="s">
        <v>156</v>
      </c>
      <c r="C1570" s="1003">
        <f>'MAL1K-2018A.XLS'!I1018</f>
        <v>0</v>
      </c>
      <c r="D1570" s="1003">
        <f>'MAL1K-2018A.XLS'!$I$1018</f>
        <v>0</v>
      </c>
      <c r="E1570" s="301"/>
    </row>
    <row r="1571" spans="1:13" hidden="1">
      <c r="A1571" s="7" t="s">
        <v>356</v>
      </c>
      <c r="B1571" s="1225" t="s">
        <v>316</v>
      </c>
      <c r="C1571" s="1003">
        <f>'MAL1K-2018A.XLS'!I1019</f>
        <v>0</v>
      </c>
      <c r="D1571" s="1003">
        <f>'MAL1K-2018A.XLS'!$I$1019</f>
        <v>0</v>
      </c>
      <c r="E1571" s="301"/>
    </row>
    <row r="1572" spans="1:13" hidden="1">
      <c r="A1572" s="7" t="s">
        <v>356</v>
      </c>
      <c r="B1572" s="1225" t="s">
        <v>876</v>
      </c>
      <c r="C1572" s="1003">
        <f>'MAL1K-2018A.XLS'!I1020</f>
        <v>0</v>
      </c>
      <c r="D1572" s="1003">
        <f>'MAL1K-2018A.XLS'!$I$1020</f>
        <v>0</v>
      </c>
      <c r="E1572" s="301"/>
    </row>
    <row r="1573" spans="1:13" hidden="1">
      <c r="A1573" s="7" t="s">
        <v>356</v>
      </c>
      <c r="B1573" s="1225"/>
      <c r="C1573" s="1003"/>
      <c r="D1573" s="1003"/>
      <c r="E1573" s="301"/>
    </row>
    <row r="1574" spans="1:13" hidden="1">
      <c r="A1574" s="7" t="s">
        <v>356</v>
      </c>
      <c r="B1574" s="66" t="str">
        <f>'[1]MAL3T-2013A.XLS'!B142:D142</f>
        <v>1) Tid fra kommunal bolig er innvilget til boligtildeling er effektuert</v>
      </c>
      <c r="C1574" s="1003"/>
      <c r="D1574" s="1003"/>
      <c r="E1574" s="301"/>
    </row>
    <row r="1575" spans="1:13" hidden="1">
      <c r="A1575" s="7" t="s">
        <v>356</v>
      </c>
      <c r="B1575" s="1225" t="s">
        <v>1271</v>
      </c>
      <c r="C1575" s="1003">
        <f>'MAL1K-2018A.XLS'!F1023</f>
        <v>0</v>
      </c>
      <c r="D1575" s="1003">
        <f>'MAL1K-2018A.XLS'!$F$1023</f>
        <v>0</v>
      </c>
      <c r="E1575" s="301"/>
    </row>
    <row r="1576" spans="1:13" hidden="1">
      <c r="A1576" s="7" t="s">
        <v>356</v>
      </c>
      <c r="B1576" s="1225" t="s">
        <v>1272</v>
      </c>
      <c r="C1576" s="1003">
        <f>'MAL1K-2018A.XLS'!G1023</f>
        <v>0</v>
      </c>
      <c r="D1576" s="1003">
        <f>'MAL1K-2018A.XLS'!$G$1023</f>
        <v>0</v>
      </c>
      <c r="E1576" s="301"/>
    </row>
    <row r="1577" spans="1:13" hidden="1">
      <c r="A1577" s="7" t="s">
        <v>356</v>
      </c>
      <c r="B1577" s="1225" t="s">
        <v>685</v>
      </c>
      <c r="C1577" s="1003">
        <f>'MAL1K-2018A.XLS'!H1023</f>
        <v>0</v>
      </c>
      <c r="D1577" s="1003">
        <f>'MAL1K-2018A.XLS'!$H$1023</f>
        <v>0</v>
      </c>
      <c r="E1577" s="301"/>
    </row>
    <row r="1578" spans="1:13" hidden="1">
      <c r="A1578" s="7" t="s">
        <v>356</v>
      </c>
      <c r="B1578" s="1225" t="s">
        <v>686</v>
      </c>
      <c r="C1578" s="1003">
        <f>'MAL1K-2018A.XLS'!I1023</f>
        <v>0</v>
      </c>
      <c r="D1578" s="1003">
        <f>'MAL1K-2018A.XLS'!$I$1023</f>
        <v>0</v>
      </c>
      <c r="E1578" s="301"/>
      <c r="M1578" s="7" t="s">
        <v>152</v>
      </c>
    </row>
    <row r="1579" spans="1:13" hidden="1">
      <c r="A1579" s="7" t="s">
        <v>356</v>
      </c>
      <c r="B1579" s="1225" t="s">
        <v>67</v>
      </c>
      <c r="C1579" s="1003">
        <f>'MAL1K-2018A.XLS'!J1023</f>
        <v>0</v>
      </c>
      <c r="D1579" s="1003">
        <f>'MAL1K-2018A.XLS'!$J$1023</f>
        <v>0</v>
      </c>
      <c r="E1579" s="301"/>
    </row>
    <row r="1580" spans="1:13" hidden="1">
      <c r="A1580" s="7" t="s">
        <v>356</v>
      </c>
      <c r="B1580" s="66" t="s">
        <v>842</v>
      </c>
      <c r="C1580" s="1003">
        <f>'MAL1K-2018A.XLS'!K1023</f>
        <v>0</v>
      </c>
      <c r="D1580" s="1003">
        <f>'MAL1K-2018A.XLS'!$K$1023</f>
        <v>0</v>
      </c>
      <c r="E1580" s="301"/>
    </row>
    <row r="1581" spans="1:13" hidden="1">
      <c r="A1581" s="7" t="s">
        <v>356</v>
      </c>
      <c r="B1581" s="1225"/>
      <c r="C1581" s="1003"/>
      <c r="D1581" s="1003"/>
      <c r="E1581" s="301"/>
    </row>
    <row r="1582" spans="1:13" hidden="1">
      <c r="A1582" s="7" t="s">
        <v>356</v>
      </c>
      <c r="B1582" s="1227" t="s">
        <v>116</v>
      </c>
      <c r="C1582" s="1003" t="str">
        <f>'MAL1K-2018A.XLS'!G1028</f>
        <v/>
      </c>
      <c r="D1582" s="1003"/>
      <c r="E1582" s="301"/>
    </row>
    <row r="1583" spans="1:13" hidden="1">
      <c r="A1583" s="7" t="s">
        <v>356</v>
      </c>
      <c r="B1583" s="398"/>
      <c r="C1583" s="1003"/>
      <c r="D1583" s="1003"/>
      <c r="E1583" s="301"/>
    </row>
    <row r="1584" spans="1:13" hidden="1">
      <c r="A1584" s="7" t="s">
        <v>356</v>
      </c>
      <c r="B1584" s="398"/>
      <c r="C1584" s="1003"/>
      <c r="D1584" s="1003"/>
      <c r="E1584" s="301"/>
    </row>
    <row r="1585" spans="1:5">
      <c r="A1585" s="7" t="s">
        <v>1337</v>
      </c>
      <c r="B1585" s="84"/>
      <c r="C1585" s="49"/>
      <c r="D1585" s="49"/>
    </row>
    <row r="1586" spans="1:5">
      <c r="A1586" s="7" t="s">
        <v>1337</v>
      </c>
      <c r="B1586" s="72" t="s">
        <v>804</v>
      </c>
      <c r="C1586" s="50"/>
      <c r="D1586" s="50"/>
      <c r="E1586" s="51"/>
    </row>
    <row r="1587" spans="1:5">
      <c r="A1587" s="7" t="s">
        <v>1337</v>
      </c>
      <c r="B1587" s="89" t="s">
        <v>1144</v>
      </c>
      <c r="C1587" s="50"/>
      <c r="D1587" s="50"/>
      <c r="E1587" s="51"/>
    </row>
    <row r="1588" spans="1:5">
      <c r="A1588" s="7" t="s">
        <v>1337</v>
      </c>
      <c r="B1588" s="84" t="s">
        <v>245</v>
      </c>
      <c r="C1588" s="50"/>
      <c r="D1588" s="50"/>
      <c r="E1588" s="51"/>
    </row>
    <row r="1589" spans="1:5">
      <c r="A1589" s="7" t="s">
        <v>1337</v>
      </c>
      <c r="B1589" s="303" t="s">
        <v>512</v>
      </c>
      <c r="C1589" s="45">
        <f>'MAL1K-2018A.XLS'!E1036</f>
        <v>0</v>
      </c>
      <c r="D1589" s="45">
        <f>'MAL1K-2018A.XLS'!$E$1036</f>
        <v>0</v>
      </c>
    </row>
    <row r="1590" spans="1:5">
      <c r="A1590" s="7" t="s">
        <v>1337</v>
      </c>
      <c r="B1590" s="303" t="s">
        <v>513</v>
      </c>
      <c r="C1590" s="45">
        <f>'MAL1K-2018A.XLS'!F1036</f>
        <v>0</v>
      </c>
      <c r="D1590" s="45">
        <f>'MAL1K-2018A.XLS'!$F$1036</f>
        <v>0</v>
      </c>
    </row>
    <row r="1591" spans="1:5">
      <c r="A1591" s="7" t="s">
        <v>1337</v>
      </c>
      <c r="B1591" s="303" t="s">
        <v>514</v>
      </c>
      <c r="C1591" s="45">
        <f>'MAL1K-2018A.XLS'!G1036</f>
        <v>0</v>
      </c>
      <c r="D1591" s="45">
        <f>'MAL1K-2018A.XLS'!$G$1036</f>
        <v>0</v>
      </c>
    </row>
    <row r="1592" spans="1:5">
      <c r="A1592" s="7" t="s">
        <v>1337</v>
      </c>
      <c r="B1592" s="303" t="s">
        <v>515</v>
      </c>
      <c r="C1592" s="45">
        <f>'MAL1K-2018A.XLS'!H1036</f>
        <v>0</v>
      </c>
      <c r="D1592" s="45">
        <f>'MAL1K-2018A.XLS'!$H$1036</f>
        <v>0</v>
      </c>
    </row>
    <row r="1593" spans="1:5">
      <c r="A1593" s="7" t="s">
        <v>1337</v>
      </c>
      <c r="B1593" s="85" t="s">
        <v>136</v>
      </c>
      <c r="C1593" s="77">
        <f>'MAL1K-2018A.XLS'!I1036</f>
        <v>0</v>
      </c>
      <c r="D1593" s="77">
        <f>'MAL1K-2018A.XLS'!$I$1036</f>
        <v>0</v>
      </c>
      <c r="E1593" s="51"/>
    </row>
    <row r="1594" spans="1:5">
      <c r="A1594" s="7" t="s">
        <v>1337</v>
      </c>
      <c r="B1594" s="51"/>
      <c r="C1594" s="51"/>
      <c r="D1594" s="51"/>
      <c r="E1594" s="51"/>
    </row>
    <row r="1595" spans="1:5">
      <c r="A1595" s="7" t="s">
        <v>1337</v>
      </c>
      <c r="B1595" s="90" t="s">
        <v>246</v>
      </c>
      <c r="C1595" s="50"/>
      <c r="D1595" s="50"/>
      <c r="E1595" s="51"/>
    </row>
    <row r="1596" spans="1:5">
      <c r="A1596" s="7" t="s">
        <v>1337</v>
      </c>
      <c r="B1596" s="303" t="s">
        <v>512</v>
      </c>
      <c r="C1596" s="45">
        <f>'MAL1K-2018A.XLS'!E1037</f>
        <v>0</v>
      </c>
      <c r="D1596" s="45">
        <f>'MAL1K-2018A.XLS'!$E$1037</f>
        <v>0</v>
      </c>
    </row>
    <row r="1597" spans="1:5">
      <c r="A1597" s="7" t="s">
        <v>1337</v>
      </c>
      <c r="B1597" s="303" t="s">
        <v>513</v>
      </c>
      <c r="C1597" s="45">
        <f>'MAL1K-2018A.XLS'!F1037</f>
        <v>0</v>
      </c>
      <c r="D1597" s="45">
        <f>'MAL1K-2018A.XLS'!$F$1037</f>
        <v>0</v>
      </c>
    </row>
    <row r="1598" spans="1:5">
      <c r="A1598" s="7" t="s">
        <v>1337</v>
      </c>
      <c r="B1598" s="303" t="s">
        <v>514</v>
      </c>
      <c r="C1598" s="45">
        <f>'MAL1K-2018A.XLS'!G1037</f>
        <v>0</v>
      </c>
      <c r="D1598" s="45">
        <f>'MAL1K-2018A.XLS'!$G$1037</f>
        <v>0</v>
      </c>
    </row>
    <row r="1599" spans="1:5">
      <c r="A1599" s="7" t="s">
        <v>1337</v>
      </c>
      <c r="B1599" s="303" t="s">
        <v>515</v>
      </c>
      <c r="C1599" s="45">
        <f>'MAL1K-2018A.XLS'!H1037</f>
        <v>0</v>
      </c>
      <c r="D1599" s="45">
        <f>'MAL1K-2018A.XLS'!$H$1037</f>
        <v>0</v>
      </c>
    </row>
    <row r="1600" spans="1:5">
      <c r="A1600" s="7" t="s">
        <v>1337</v>
      </c>
      <c r="B1600" s="85" t="s">
        <v>516</v>
      </c>
      <c r="C1600" s="77">
        <f>'MAL1K-2018A.XLS'!I1037</f>
        <v>0</v>
      </c>
      <c r="D1600" s="77">
        <f>'MAL1K-2018A.XLS'!$I$1037</f>
        <v>0</v>
      </c>
      <c r="E1600" s="51"/>
    </row>
    <row r="1601" spans="1:5">
      <c r="A1601" s="7" t="s">
        <v>1337</v>
      </c>
    </row>
    <row r="1602" spans="1:5">
      <c r="A1602" s="7" t="s">
        <v>1337</v>
      </c>
      <c r="B1602" s="90" t="s">
        <v>766</v>
      </c>
      <c r="C1602" s="50"/>
      <c r="D1602" s="50"/>
      <c r="E1602" s="51"/>
    </row>
    <row r="1603" spans="1:5">
      <c r="A1603" s="7" t="s">
        <v>1337</v>
      </c>
      <c r="B1603" s="303" t="s">
        <v>512</v>
      </c>
      <c r="C1603" s="45">
        <f>'MAL1K-2018A.XLS'!E1038</f>
        <v>0</v>
      </c>
    </row>
    <row r="1604" spans="1:5">
      <c r="A1604" s="7" t="s">
        <v>1337</v>
      </c>
      <c r="B1604" s="303" t="s">
        <v>513</v>
      </c>
      <c r="C1604" s="45">
        <f>'MAL1K-2018A.XLS'!F1038</f>
        <v>0</v>
      </c>
    </row>
    <row r="1605" spans="1:5">
      <c r="A1605" s="7" t="s">
        <v>1337</v>
      </c>
      <c r="B1605" s="303" t="s">
        <v>514</v>
      </c>
      <c r="C1605" s="45">
        <f>'MAL1K-2018A.XLS'!G1038</f>
        <v>0</v>
      </c>
    </row>
    <row r="1606" spans="1:5">
      <c r="A1606" s="7" t="s">
        <v>1337</v>
      </c>
      <c r="B1606" s="303" t="s">
        <v>515</v>
      </c>
      <c r="C1606" s="45">
        <f>'MAL1K-2018A.XLS'!H1038</f>
        <v>0</v>
      </c>
    </row>
    <row r="1607" spans="1:5">
      <c r="A1607" s="7" t="s">
        <v>1337</v>
      </c>
      <c r="B1607" s="85" t="s">
        <v>159</v>
      </c>
      <c r="C1607" s="77">
        <f>'MAL1K-2018A.XLS'!I1038</f>
        <v>0</v>
      </c>
      <c r="D1607" s="77"/>
      <c r="E1607" s="51"/>
    </row>
    <row r="1608" spans="1:5">
      <c r="A1608" s="7" t="s">
        <v>1337</v>
      </c>
      <c r="B1608" s="51"/>
      <c r="C1608" s="51"/>
      <c r="D1608" s="51"/>
      <c r="E1608" s="51"/>
    </row>
    <row r="1609" spans="1:5">
      <c r="A1609" s="7" t="s">
        <v>1337</v>
      </c>
      <c r="B1609" s="329" t="s">
        <v>642</v>
      </c>
      <c r="C1609" s="184"/>
      <c r="D1609" s="184"/>
      <c r="E1609" s="51"/>
    </row>
    <row r="1610" spans="1:5">
      <c r="A1610" s="7" t="s">
        <v>1337</v>
      </c>
      <c r="B1610" s="330" t="s">
        <v>1391</v>
      </c>
      <c r="C1610" s="35"/>
      <c r="D1610" s="35"/>
      <c r="E1610" s="51"/>
    </row>
    <row r="1611" spans="1:5">
      <c r="A1611" s="7" t="s">
        <v>1337</v>
      </c>
      <c r="B1611" s="331" t="s">
        <v>645</v>
      </c>
      <c r="C1611" s="328"/>
      <c r="D1611" s="328"/>
      <c r="E1611" s="51"/>
    </row>
    <row r="1612" spans="1:5">
      <c r="A1612" s="7" t="s">
        <v>1337</v>
      </c>
      <c r="B1612" s="332" t="s">
        <v>646</v>
      </c>
      <c r="C1612" s="328"/>
      <c r="D1612" s="328"/>
      <c r="E1612" s="51"/>
    </row>
    <row r="1613" spans="1:5">
      <c r="A1613" s="7" t="s">
        <v>1337</v>
      </c>
      <c r="B1613" s="123" t="s">
        <v>722</v>
      </c>
      <c r="C1613" s="124">
        <f>'MAL1K-2018A.XLS'!E1048</f>
        <v>0</v>
      </c>
      <c r="D1613" s="124">
        <f>'MAL1K-2018A.XLS'!$E$1048</f>
        <v>0</v>
      </c>
      <c r="E1613" s="51"/>
    </row>
    <row r="1614" spans="1:5">
      <c r="A1614" s="7" t="s">
        <v>1337</v>
      </c>
      <c r="B1614" s="85" t="s">
        <v>520</v>
      </c>
      <c r="C1614" s="77">
        <f>'MAL1K-2018A.XLS'!E1049</f>
        <v>0</v>
      </c>
      <c r="D1614" s="77">
        <f>'MAL1K-2018A.XLS'!$E$1049</f>
        <v>0</v>
      </c>
      <c r="E1614" s="51"/>
    </row>
    <row r="1615" spans="1:5">
      <c r="A1615" s="7" t="s">
        <v>1337</v>
      </c>
      <c r="B1615" s="85" t="s">
        <v>518</v>
      </c>
      <c r="C1615" s="77">
        <f>'MAL1K-2018A.XLS'!E1050</f>
        <v>0</v>
      </c>
      <c r="D1615" s="77">
        <f>'MAL1K-2018A.XLS'!$E$1050</f>
        <v>0</v>
      </c>
      <c r="E1615" s="51"/>
    </row>
    <row r="1616" spans="1:5">
      <c r="A1616" s="7" t="s">
        <v>1337</v>
      </c>
      <c r="B1616" s="67"/>
      <c r="C1616" s="44"/>
      <c r="D1616" s="44"/>
      <c r="E1616" s="51"/>
    </row>
    <row r="1617" spans="1:5">
      <c r="A1617" s="7" t="s">
        <v>1337</v>
      </c>
      <c r="B1617" s="67"/>
      <c r="C1617" s="44"/>
      <c r="D1617" s="44"/>
      <c r="E1617" s="51"/>
    </row>
    <row r="1618" spans="1:5">
      <c r="A1618" s="7" t="s">
        <v>1337</v>
      </c>
      <c r="B1618" s="67"/>
      <c r="C1618" s="44"/>
      <c r="D1618" s="44"/>
      <c r="E1618" s="51"/>
    </row>
    <row r="1619" spans="1:5" hidden="1">
      <c r="A1619" s="401" t="s">
        <v>1277</v>
      </c>
      <c r="C1619" s="46"/>
      <c r="D1619" s="46"/>
    </row>
    <row r="1620" spans="1:5" ht="25.5" hidden="1">
      <c r="A1620" s="401" t="s">
        <v>1277</v>
      </c>
      <c r="B1620" s="72" t="s">
        <v>1390</v>
      </c>
      <c r="C1620" s="50"/>
      <c r="D1620" s="50"/>
      <c r="E1620" s="51"/>
    </row>
    <row r="1621" spans="1:5" hidden="1">
      <c r="A1621" s="401" t="s">
        <v>1277</v>
      </c>
      <c r="B1621" s="89" t="s">
        <v>802</v>
      </c>
      <c r="C1621" s="50"/>
      <c r="D1621" s="50"/>
      <c r="E1621" s="51"/>
    </row>
    <row r="1622" spans="1:5" hidden="1">
      <c r="A1622" s="401" t="s">
        <v>1277</v>
      </c>
      <c r="B1622" s="84" t="s">
        <v>245</v>
      </c>
      <c r="C1622" s="50">
        <f>'MAL1K-2018A.XLS'!$G$1058</f>
        <v>0</v>
      </c>
      <c r="D1622" s="50">
        <f>'MAL1K-2018A.XLS'!$G$1058</f>
        <v>0</v>
      </c>
      <c r="E1622" s="51"/>
    </row>
    <row r="1623" spans="1:5" hidden="1">
      <c r="A1623" s="401" t="s">
        <v>1277</v>
      </c>
      <c r="B1623" s="90" t="s">
        <v>246</v>
      </c>
      <c r="C1623" s="50">
        <f>'MAL1K-2018A.XLS'!$G$1059</f>
        <v>0</v>
      </c>
      <c r="D1623" s="50">
        <f>'MAL1K-2018A.XLS'!$G$1059</f>
        <v>0</v>
      </c>
      <c r="E1623" s="51"/>
    </row>
    <row r="1624" spans="1:5" hidden="1">
      <c r="A1624" s="401" t="s">
        <v>1277</v>
      </c>
      <c r="B1624" s="85" t="s">
        <v>159</v>
      </c>
      <c r="C1624" s="77">
        <f>'MAL1K-2018A.XLS'!$G$1060</f>
        <v>0</v>
      </c>
      <c r="D1624" s="77">
        <f>'MAL1K-2018A.XLS'!$G$1060</f>
        <v>0</v>
      </c>
      <c r="E1624" s="51"/>
    </row>
    <row r="1625" spans="1:5" hidden="1">
      <c r="A1625" s="401" t="s">
        <v>1277</v>
      </c>
      <c r="B1625" s="89" t="s">
        <v>803</v>
      </c>
      <c r="C1625" s="53"/>
      <c r="D1625" s="53"/>
      <c r="E1625" s="51"/>
    </row>
    <row r="1626" spans="1:5" hidden="1">
      <c r="A1626" s="401" t="s">
        <v>1277</v>
      </c>
      <c r="B1626" s="84" t="s">
        <v>245</v>
      </c>
      <c r="C1626" s="50">
        <f>'MAL1K-2018A.XLS'!$H$1058</f>
        <v>0</v>
      </c>
      <c r="D1626" s="50">
        <f>'MAL1K-2018A.XLS'!$H$1058</f>
        <v>0</v>
      </c>
      <c r="E1626" s="51"/>
    </row>
    <row r="1627" spans="1:5" hidden="1">
      <c r="A1627" s="401" t="s">
        <v>1277</v>
      </c>
      <c r="B1627" s="90" t="s">
        <v>246</v>
      </c>
      <c r="C1627" s="50">
        <f>'MAL1K-2018A.XLS'!$H$1059</f>
        <v>0</v>
      </c>
      <c r="D1627" s="50">
        <f>'MAL1K-2018A.XLS'!$H$1059</f>
        <v>0</v>
      </c>
      <c r="E1627" s="51"/>
    </row>
    <row r="1628" spans="1:5" hidden="1">
      <c r="A1628" s="401" t="s">
        <v>1277</v>
      </c>
      <c r="B1628" s="85" t="s">
        <v>159</v>
      </c>
      <c r="C1628" s="77">
        <f>'MAL1K-2018A.XLS'!$H$1060</f>
        <v>0</v>
      </c>
      <c r="D1628" s="77">
        <f>'MAL1K-2018A.XLS'!$H$1060</f>
        <v>0</v>
      </c>
      <c r="E1628" s="51"/>
    </row>
    <row r="1629" spans="1:5" hidden="1">
      <c r="A1629" s="401" t="s">
        <v>1277</v>
      </c>
      <c r="B1629" s="89" t="s">
        <v>723</v>
      </c>
      <c r="C1629" s="50"/>
      <c r="D1629" s="50"/>
      <c r="E1629" s="51"/>
    </row>
    <row r="1630" spans="1:5" hidden="1">
      <c r="A1630" s="401" t="s">
        <v>1277</v>
      </c>
      <c r="B1630" s="84" t="s">
        <v>245</v>
      </c>
      <c r="C1630" s="50">
        <f>'MAL1K-2018A.XLS'!$I$1058</f>
        <v>0</v>
      </c>
      <c r="D1630" s="50">
        <f>'MAL1K-2018A.XLS'!$I$1058</f>
        <v>0</v>
      </c>
      <c r="E1630" s="51"/>
    </row>
    <row r="1631" spans="1:5" hidden="1">
      <c r="A1631" s="401" t="s">
        <v>1277</v>
      </c>
      <c r="B1631" s="90" t="s">
        <v>246</v>
      </c>
      <c r="C1631" s="50">
        <f>'MAL1K-2018A.XLS'!$I$1059</f>
        <v>0</v>
      </c>
      <c r="D1631" s="50">
        <f>'MAL1K-2018A.XLS'!$I$1059</f>
        <v>0</v>
      </c>
      <c r="E1631" s="51"/>
    </row>
    <row r="1632" spans="1:5" hidden="1">
      <c r="A1632" s="401" t="s">
        <v>1277</v>
      </c>
      <c r="B1632" s="85" t="s">
        <v>159</v>
      </c>
      <c r="C1632" s="77">
        <f>'MAL1K-2018A.XLS'!$I$1060</f>
        <v>0</v>
      </c>
      <c r="D1632" s="77">
        <f>'MAL1K-2018A.XLS'!$I$1060</f>
        <v>0</v>
      </c>
      <c r="E1632" s="51"/>
    </row>
    <row r="1633" spans="1:12" hidden="1">
      <c r="A1633" s="401" t="s">
        <v>1277</v>
      </c>
      <c r="B1633" s="67"/>
      <c r="C1633" s="50"/>
      <c r="D1633" s="50"/>
      <c r="E1633" s="51"/>
    </row>
    <row r="1634" spans="1:12" hidden="1">
      <c r="A1634" s="401" t="s">
        <v>1277</v>
      </c>
      <c r="B1634" s="92" t="s">
        <v>582</v>
      </c>
      <c r="C1634" s="52" t="str">
        <f>'MAL1K-2018A.XLS'!$H$1061</f>
        <v/>
      </c>
      <c r="D1634" s="52" t="str">
        <f>'MAL1K-2018A.XLS'!$H$1061</f>
        <v/>
      </c>
      <c r="E1634" s="51"/>
    </row>
    <row r="1635" spans="1:12" hidden="1">
      <c r="A1635" s="401" t="s">
        <v>1277</v>
      </c>
      <c r="B1635" s="107"/>
      <c r="C1635" s="304"/>
      <c r="D1635" s="304"/>
      <c r="E1635" s="51"/>
      <c r="I1635" s="401" t="s">
        <v>152</v>
      </c>
      <c r="L1635" s="7" t="s">
        <v>152</v>
      </c>
    </row>
    <row r="1636" spans="1:12" hidden="1">
      <c r="A1636" s="401" t="s">
        <v>1277</v>
      </c>
      <c r="B1636" s="318" t="s">
        <v>1444</v>
      </c>
      <c r="C1636" s="77">
        <f>'MAL1K-2018A.XLS'!I1063</f>
        <v>0</v>
      </c>
      <c r="D1636" s="77">
        <f>'MAL1K-2018A.XLS'!$I$1063</f>
        <v>0</v>
      </c>
      <c r="E1636" s="51"/>
    </row>
    <row r="1637" spans="1:12" hidden="1">
      <c r="A1637" s="401" t="s">
        <v>1277</v>
      </c>
      <c r="B1637" s="107"/>
      <c r="C1637" s="998"/>
      <c r="D1637" s="998"/>
    </row>
    <row r="1638" spans="1:12">
      <c r="A1638" s="401"/>
      <c r="B1638" s="107"/>
      <c r="C1638" s="998"/>
      <c r="D1638" s="998"/>
    </row>
    <row r="1639" spans="1:12" ht="25.5">
      <c r="A1639" s="7" t="s">
        <v>1337</v>
      </c>
      <c r="B1639" s="72" t="s">
        <v>1079</v>
      </c>
      <c r="C1639" s="50"/>
      <c r="D1639" s="50"/>
      <c r="E1639" s="51"/>
      <c r="F1639" s="51"/>
    </row>
    <row r="1640" spans="1:12">
      <c r="A1640" s="7" t="s">
        <v>1337</v>
      </c>
      <c r="B1640" s="86" t="s">
        <v>468</v>
      </c>
      <c r="C1640" s="50"/>
      <c r="D1640" s="50"/>
      <c r="E1640" s="51"/>
      <c r="F1640" s="51"/>
    </row>
    <row r="1641" spans="1:12">
      <c r="A1641" s="7" t="s">
        <v>1337</v>
      </c>
      <c r="B1641" s="84" t="s">
        <v>245</v>
      </c>
      <c r="C1641" s="50">
        <f>'MAL1K-2018A.XLS'!$F$1077</f>
        <v>0</v>
      </c>
      <c r="D1641" s="50">
        <f>'MAL1K-2018A.XLS'!$F$1077</f>
        <v>0</v>
      </c>
      <c r="E1641" s="51"/>
      <c r="F1641" s="51"/>
    </row>
    <row r="1642" spans="1:12">
      <c r="A1642" s="7" t="s">
        <v>1337</v>
      </c>
      <c r="B1642" s="90" t="s">
        <v>246</v>
      </c>
      <c r="C1642" s="50">
        <f>'MAL1K-2018A.XLS'!$F$1078</f>
        <v>0</v>
      </c>
      <c r="D1642" s="50">
        <f>'MAL1K-2018A.XLS'!$F$1078</f>
        <v>0</v>
      </c>
      <c r="E1642" s="51"/>
      <c r="F1642" s="51"/>
    </row>
    <row r="1643" spans="1:12">
      <c r="A1643" s="7" t="s">
        <v>1337</v>
      </c>
      <c r="B1643" s="85" t="s">
        <v>129</v>
      </c>
      <c r="C1643" s="77">
        <f>'MAL1K-2018A.XLS'!$F$1079</f>
        <v>0</v>
      </c>
      <c r="D1643" s="77">
        <f>'MAL1K-2018A.XLS'!$F$1079</f>
        <v>0</v>
      </c>
      <c r="E1643" s="51"/>
      <c r="F1643" s="51"/>
    </row>
    <row r="1644" spans="1:12">
      <c r="A1644" s="7" t="s">
        <v>1337</v>
      </c>
      <c r="B1644" s="86" t="s">
        <v>469</v>
      </c>
      <c r="C1644" s="50"/>
      <c r="D1644" s="50"/>
      <c r="E1644" s="51"/>
      <c r="F1644" s="51"/>
    </row>
    <row r="1645" spans="1:12">
      <c r="A1645" s="7" t="s">
        <v>1337</v>
      </c>
      <c r="B1645" s="84" t="s">
        <v>245</v>
      </c>
      <c r="C1645" s="50">
        <f>'MAL1K-2018A.XLS'!$G$1077</f>
        <v>0</v>
      </c>
      <c r="D1645" s="50">
        <f>'MAL1K-2018A.XLS'!$G$1077</f>
        <v>0</v>
      </c>
      <c r="E1645" s="51"/>
      <c r="F1645" s="51"/>
    </row>
    <row r="1646" spans="1:12">
      <c r="A1646" s="7" t="s">
        <v>1337</v>
      </c>
      <c r="B1646" s="90" t="s">
        <v>246</v>
      </c>
      <c r="C1646" s="50">
        <f>'MAL1K-2018A.XLS'!$G$1078</f>
        <v>0</v>
      </c>
      <c r="D1646" s="50">
        <f>'MAL1K-2018A.XLS'!$G$1078</f>
        <v>0</v>
      </c>
      <c r="E1646" s="51"/>
      <c r="F1646" s="51"/>
    </row>
    <row r="1647" spans="1:12">
      <c r="A1647" s="7" t="s">
        <v>1337</v>
      </c>
      <c r="B1647" s="85" t="s">
        <v>129</v>
      </c>
      <c r="C1647" s="77">
        <f>'MAL1K-2018A.XLS'!$G$1079</f>
        <v>0</v>
      </c>
      <c r="D1647" s="77">
        <f>'MAL1K-2018A.XLS'!$G$1079</f>
        <v>0</v>
      </c>
      <c r="E1647" s="51"/>
      <c r="F1647" s="51"/>
    </row>
    <row r="1648" spans="1:12">
      <c r="A1648" s="7" t="s">
        <v>1337</v>
      </c>
      <c r="B1648" s="86" t="s">
        <v>470</v>
      </c>
      <c r="C1648" s="50"/>
      <c r="D1648" s="50"/>
      <c r="E1648" s="51"/>
      <c r="F1648" s="51"/>
    </row>
    <row r="1649" spans="1:6">
      <c r="A1649" s="7" t="s">
        <v>1337</v>
      </c>
      <c r="B1649" s="84" t="s">
        <v>245</v>
      </c>
      <c r="C1649" s="50">
        <f>'MAL1K-2018A.XLS'!$H$1077</f>
        <v>0</v>
      </c>
      <c r="D1649" s="50">
        <f>'MAL1K-2018A.XLS'!$H$1077</f>
        <v>0</v>
      </c>
      <c r="E1649" s="51"/>
      <c r="F1649" s="51"/>
    </row>
    <row r="1650" spans="1:6">
      <c r="A1650" s="7" t="s">
        <v>1337</v>
      </c>
      <c r="B1650" s="90" t="s">
        <v>246</v>
      </c>
      <c r="C1650" s="50">
        <f>'MAL1K-2018A.XLS'!$H$1078</f>
        <v>0</v>
      </c>
      <c r="D1650" s="50">
        <f>'MAL1K-2018A.XLS'!$H$1078</f>
        <v>0</v>
      </c>
      <c r="E1650" s="51"/>
      <c r="F1650" s="51"/>
    </row>
    <row r="1651" spans="1:6">
      <c r="A1651" s="7" t="s">
        <v>1337</v>
      </c>
      <c r="B1651" s="85" t="s">
        <v>129</v>
      </c>
      <c r="C1651" s="77">
        <f>'MAL1K-2018A.XLS'!$H$1079</f>
        <v>0</v>
      </c>
      <c r="D1651" s="77">
        <f>'MAL1K-2018A.XLS'!$H$1079</f>
        <v>0</v>
      </c>
      <c r="E1651" s="51"/>
      <c r="F1651" s="51"/>
    </row>
    <row r="1652" spans="1:6">
      <c r="A1652" s="7" t="s">
        <v>1337</v>
      </c>
      <c r="B1652" s="86" t="s">
        <v>471</v>
      </c>
      <c r="C1652" s="50"/>
      <c r="D1652" s="50"/>
      <c r="E1652" s="51"/>
      <c r="F1652" s="51"/>
    </row>
    <row r="1653" spans="1:6">
      <c r="A1653" s="7" t="s">
        <v>1337</v>
      </c>
      <c r="B1653" s="84" t="s">
        <v>245</v>
      </c>
      <c r="C1653" s="50">
        <f>'MAL1K-2018A.XLS'!$I$1077</f>
        <v>0</v>
      </c>
      <c r="D1653" s="50">
        <f>'MAL1K-2018A.XLS'!$I$1077</f>
        <v>0</v>
      </c>
      <c r="E1653" s="51"/>
      <c r="F1653" s="51"/>
    </row>
    <row r="1654" spans="1:6">
      <c r="A1654" s="7" t="s">
        <v>1337</v>
      </c>
      <c r="B1654" s="90" t="s">
        <v>246</v>
      </c>
      <c r="C1654" s="50">
        <f>'MAL1K-2018A.XLS'!$I$1078</f>
        <v>0</v>
      </c>
      <c r="D1654" s="50">
        <f>'MAL1K-2018A.XLS'!$I$1078</f>
        <v>0</v>
      </c>
      <c r="E1654" s="51"/>
      <c r="F1654" s="51"/>
    </row>
    <row r="1655" spans="1:6">
      <c r="A1655" s="7" t="s">
        <v>1337</v>
      </c>
      <c r="B1655" s="85" t="s">
        <v>129</v>
      </c>
      <c r="C1655" s="77">
        <f>'MAL1K-2018A.XLS'!$I$1079</f>
        <v>0</v>
      </c>
      <c r="D1655" s="77">
        <f>'MAL1K-2018A.XLS'!$I$1079</f>
        <v>0</v>
      </c>
      <c r="E1655" s="51"/>
      <c r="F1655" s="51"/>
    </row>
    <row r="1656" spans="1:6">
      <c r="A1656" s="7" t="s">
        <v>1337</v>
      </c>
      <c r="B1656" s="86" t="s">
        <v>472</v>
      </c>
      <c r="C1656" s="50"/>
      <c r="D1656" s="50"/>
      <c r="E1656" s="51"/>
      <c r="F1656" s="51"/>
    </row>
    <row r="1657" spans="1:6">
      <c r="A1657" s="7" t="s">
        <v>1337</v>
      </c>
      <c r="B1657" s="84" t="s">
        <v>245</v>
      </c>
      <c r="C1657" s="50">
        <f>'MAL1K-2018A.XLS'!$J$1077</f>
        <v>0</v>
      </c>
      <c r="D1657" s="50">
        <f>'MAL1K-2018A.XLS'!$J$1077</f>
        <v>0</v>
      </c>
      <c r="E1657" s="51"/>
      <c r="F1657" s="51"/>
    </row>
    <row r="1658" spans="1:6">
      <c r="A1658" s="7" t="s">
        <v>1337</v>
      </c>
      <c r="B1658" s="90" t="s">
        <v>246</v>
      </c>
      <c r="C1658" s="50">
        <f>'MAL1K-2018A.XLS'!$J$1078</f>
        <v>0</v>
      </c>
      <c r="D1658" s="50">
        <f>'MAL1K-2018A.XLS'!$J$1078</f>
        <v>0</v>
      </c>
      <c r="E1658" s="51"/>
      <c r="F1658" s="51"/>
    </row>
    <row r="1659" spans="1:6">
      <c r="A1659" s="7" t="s">
        <v>1337</v>
      </c>
      <c r="B1659" s="85" t="s">
        <v>129</v>
      </c>
      <c r="C1659" s="77">
        <f>'MAL1K-2018A.XLS'!$J$1079</f>
        <v>0</v>
      </c>
      <c r="D1659" s="77">
        <f>'MAL1K-2018A.XLS'!$J$1079</f>
        <v>0</v>
      </c>
      <c r="E1659" s="51"/>
      <c r="F1659" s="51"/>
    </row>
    <row r="1660" spans="1:6">
      <c r="A1660" s="7" t="s">
        <v>1337</v>
      </c>
      <c r="B1660" s="86" t="s">
        <v>473</v>
      </c>
      <c r="C1660" s="50"/>
      <c r="D1660" s="50"/>
      <c r="E1660" s="51"/>
      <c r="F1660" s="51"/>
    </row>
    <row r="1661" spans="1:6">
      <c r="A1661" s="7" t="s">
        <v>1337</v>
      </c>
      <c r="B1661" s="84" t="s">
        <v>245</v>
      </c>
      <c r="C1661" s="50">
        <f>'MAL1K-2018A.XLS'!$K$1077</f>
        <v>0</v>
      </c>
      <c r="D1661" s="50">
        <f>'MAL1K-2018A.XLS'!$K$1077</f>
        <v>0</v>
      </c>
      <c r="E1661" s="51"/>
      <c r="F1661" s="51"/>
    </row>
    <row r="1662" spans="1:6">
      <c r="A1662" s="7" t="s">
        <v>1337</v>
      </c>
      <c r="B1662" s="90" t="s">
        <v>246</v>
      </c>
      <c r="C1662" s="50">
        <f>'MAL1K-2018A.XLS'!$K$1078</f>
        <v>0</v>
      </c>
      <c r="D1662" s="50">
        <f>'MAL1K-2018A.XLS'!$K$1078</f>
        <v>0</v>
      </c>
      <c r="E1662" s="51"/>
      <c r="F1662" s="51"/>
    </row>
    <row r="1663" spans="1:6">
      <c r="A1663" s="7" t="s">
        <v>1337</v>
      </c>
      <c r="B1663" s="85" t="s">
        <v>129</v>
      </c>
      <c r="C1663" s="77">
        <f>'MAL1K-2018A.XLS'!$K$1079</f>
        <v>0</v>
      </c>
      <c r="D1663" s="77">
        <f>'MAL1K-2018A.XLS'!$K$1079</f>
        <v>0</v>
      </c>
      <c r="E1663" s="51"/>
      <c r="F1663" s="51"/>
    </row>
    <row r="1664" spans="1:6">
      <c r="A1664" s="7" t="s">
        <v>1337</v>
      </c>
      <c r="B1664" s="86" t="s">
        <v>336</v>
      </c>
      <c r="C1664" s="50"/>
      <c r="D1664" s="50"/>
      <c r="E1664" s="51"/>
      <c r="F1664" s="51"/>
    </row>
    <row r="1665" spans="1:6">
      <c r="A1665" s="7" t="s">
        <v>1337</v>
      </c>
      <c r="B1665" s="84" t="s">
        <v>245</v>
      </c>
      <c r="C1665" s="50">
        <f>'MAL1K-2018A.XLS'!$L$1077</f>
        <v>0</v>
      </c>
      <c r="D1665" s="50">
        <f>'MAL1K-2018A.XLS'!$L$1077</f>
        <v>0</v>
      </c>
      <c r="E1665" s="51"/>
      <c r="F1665" s="51"/>
    </row>
    <row r="1666" spans="1:6">
      <c r="A1666" s="7" t="s">
        <v>1337</v>
      </c>
      <c r="B1666" s="90" t="s">
        <v>246</v>
      </c>
      <c r="C1666" s="50">
        <f>'MAL1K-2018A.XLS'!$L$1078</f>
        <v>0</v>
      </c>
      <c r="D1666" s="50">
        <f>'MAL1K-2018A.XLS'!$L$1078</f>
        <v>0</v>
      </c>
      <c r="E1666" s="51"/>
      <c r="F1666" s="51"/>
    </row>
    <row r="1667" spans="1:6">
      <c r="A1667" s="7" t="s">
        <v>1337</v>
      </c>
      <c r="B1667" s="85" t="s">
        <v>129</v>
      </c>
      <c r="C1667" s="77">
        <f>'MAL1K-2018A.XLS'!$L$1079</f>
        <v>0</v>
      </c>
      <c r="D1667" s="77">
        <f>'MAL1K-2018A.XLS'!$L$1079</f>
        <v>0</v>
      </c>
      <c r="E1667" s="51"/>
      <c r="F1667" s="51"/>
    </row>
    <row r="1668" spans="1:6">
      <c r="A1668" s="7" t="s">
        <v>1337</v>
      </c>
      <c r="B1668" s="93"/>
      <c r="C1668" s="50"/>
      <c r="D1668" s="50"/>
      <c r="E1668" s="51"/>
      <c r="F1668" s="51"/>
    </row>
    <row r="1669" spans="1:6">
      <c r="A1669" s="7" t="s">
        <v>1337</v>
      </c>
      <c r="B1669" s="66" t="s">
        <v>1078</v>
      </c>
      <c r="C1669" s="50"/>
      <c r="D1669" s="50"/>
      <c r="E1669" s="51"/>
      <c r="F1669" s="51"/>
    </row>
    <row r="1670" spans="1:6">
      <c r="A1670" s="7" t="s">
        <v>1337</v>
      </c>
      <c r="B1670" s="93" t="s">
        <v>798</v>
      </c>
      <c r="C1670" s="50">
        <f>'MAL1K-2018A.XLS'!$D$1089</f>
        <v>0</v>
      </c>
      <c r="D1670" s="50">
        <f>'MAL1K-2018A.XLS'!$D$1089</f>
        <v>0</v>
      </c>
      <c r="E1670" s="51"/>
      <c r="F1670" s="51"/>
    </row>
    <row r="1671" spans="1:6">
      <c r="A1671" s="7" t="s">
        <v>1337</v>
      </c>
      <c r="B1671" s="93" t="str">
        <f>'MAL1K-2018A.XLS'!E1088</f>
        <v>2 uker-2 md.</v>
      </c>
      <c r="C1671" s="50">
        <f>'MAL1K-2018A.XLS'!$E$1089</f>
        <v>0</v>
      </c>
      <c r="D1671" s="50">
        <f>'MAL1K-2018A.XLS'!$E$1089</f>
        <v>0</v>
      </c>
      <c r="E1671" s="51"/>
      <c r="F1671" s="51"/>
    </row>
    <row r="1672" spans="1:6">
      <c r="A1672" s="7" t="s">
        <v>1337</v>
      </c>
      <c r="B1672" s="93" t="str">
        <f>'MAL1K-2018A.XLS'!F1088</f>
        <v xml:space="preserve"> 2-4 md.</v>
      </c>
      <c r="C1672" s="50">
        <f>'MAL1K-2018A.XLS'!$F$1089</f>
        <v>0</v>
      </c>
      <c r="D1672" s="50">
        <f>'MAL1K-2018A.XLS'!$F$1089</f>
        <v>0</v>
      </c>
      <c r="E1672" s="51"/>
      <c r="F1672" s="51"/>
    </row>
    <row r="1673" spans="1:6">
      <c r="A1673" s="7" t="s">
        <v>1337</v>
      </c>
      <c r="B1673" s="93" t="str">
        <f>'MAL1K-2018A.XLS'!G1088</f>
        <v>4- 6 md.</v>
      </c>
      <c r="C1673" s="50">
        <f>'MAL1K-2018A.XLS'!$G$1089</f>
        <v>0</v>
      </c>
      <c r="D1673" s="50">
        <f>'MAL1K-2018A.XLS'!$G$1089</f>
        <v>0</v>
      </c>
      <c r="E1673" s="51"/>
      <c r="F1673" s="51"/>
    </row>
    <row r="1674" spans="1:6">
      <c r="A1674" s="7" t="s">
        <v>1337</v>
      </c>
      <c r="B1674" s="93" t="str">
        <f>'MAL1K-2018A.XLS'!H1088</f>
        <v>6-12 md.</v>
      </c>
      <c r="C1674" s="50">
        <f>'MAL1K-2018A.XLS'!$H$1089</f>
        <v>0</v>
      </c>
      <c r="D1674" s="50">
        <f>'MAL1K-2018A.XLS'!$H$1089</f>
        <v>0</v>
      </c>
      <c r="E1674" s="51"/>
      <c r="F1674" s="51"/>
    </row>
    <row r="1675" spans="1:6">
      <c r="A1675" s="7" t="s">
        <v>1337</v>
      </c>
      <c r="B1675" s="93" t="str">
        <f>'MAL1K-2018A.XLS'!I1088</f>
        <v>&gt; 12 md.</v>
      </c>
      <c r="C1675" s="50">
        <f>'MAL1K-2018A.XLS'!$I$1089</f>
        <v>0</v>
      </c>
      <c r="D1675" s="50">
        <f>'MAL1K-2018A.XLS'!$I$1089</f>
        <v>0</v>
      </c>
      <c r="E1675" s="51"/>
      <c r="F1675" s="51"/>
    </row>
    <row r="1676" spans="1:6">
      <c r="A1676" s="7" t="s">
        <v>1337</v>
      </c>
      <c r="B1676" s="94" t="s">
        <v>536</v>
      </c>
      <c r="C1676" s="77">
        <f>'MAL1K-2018A.XLS'!$J$1089</f>
        <v>0</v>
      </c>
      <c r="D1676" s="77">
        <f>'MAL1K-2018A.XLS'!$J$1089</f>
        <v>0</v>
      </c>
      <c r="E1676" s="51"/>
      <c r="F1676" s="51"/>
    </row>
    <row r="1677" spans="1:6">
      <c r="A1677" s="7" t="s">
        <v>1337</v>
      </c>
      <c r="B1677" s="67" t="s">
        <v>843</v>
      </c>
      <c r="C1677" s="139">
        <f>'MAL1K-2018A.XLS'!$K$1089</f>
        <v>0</v>
      </c>
      <c r="D1677" s="139">
        <f>IF(D1670=0,0,D1670/D1676)</f>
        <v>0</v>
      </c>
      <c r="E1677" s="134" t="s">
        <v>1159</v>
      </c>
      <c r="F1677" s="51" t="s">
        <v>149</v>
      </c>
    </row>
    <row r="1678" spans="1:6">
      <c r="A1678" s="7" t="s">
        <v>1337</v>
      </c>
      <c r="B1678" s="67"/>
      <c r="C1678" s="50"/>
      <c r="D1678" s="50"/>
      <c r="E1678" s="51"/>
      <c r="F1678" s="51"/>
    </row>
    <row r="1679" spans="1:6" hidden="1">
      <c r="A1679" s="51" t="s">
        <v>356</v>
      </c>
      <c r="B1679" s="72" t="s">
        <v>1080</v>
      </c>
      <c r="C1679" s="50"/>
      <c r="D1679" s="50"/>
      <c r="E1679" s="51"/>
      <c r="F1679" s="51"/>
    </row>
    <row r="1680" spans="1:6" hidden="1">
      <c r="A1680" s="401" t="s">
        <v>356</v>
      </c>
      <c r="B1680" s="93" t="s">
        <v>798</v>
      </c>
      <c r="C1680" s="50">
        <f>'MAL1K-2018A.XLS'!$D$1096</f>
        <v>0</v>
      </c>
      <c r="D1680" s="50">
        <f>'MAL1K-2018A.XLS'!$D$1096</f>
        <v>0</v>
      </c>
      <c r="E1680" s="51"/>
      <c r="F1680" s="51"/>
    </row>
    <row r="1681" spans="1:6" hidden="1">
      <c r="A1681" s="401" t="s">
        <v>356</v>
      </c>
      <c r="B1681" s="93" t="str">
        <f>'MAL1K-2018A.XLS'!E1095</f>
        <v>2 uker-2 md.</v>
      </c>
      <c r="C1681" s="50">
        <f>'MAL1K-2018A.XLS'!$E$1096</f>
        <v>0</v>
      </c>
      <c r="D1681" s="50">
        <f>'MAL1K-2018A.XLS'!$E$1096</f>
        <v>0</v>
      </c>
      <c r="E1681" s="51"/>
      <c r="F1681" s="51"/>
    </row>
    <row r="1682" spans="1:6" hidden="1">
      <c r="A1682" s="401" t="s">
        <v>356</v>
      </c>
      <c r="B1682" s="93" t="str">
        <f>'MAL1K-2018A.XLS'!F1095</f>
        <v xml:space="preserve"> 2-4 md.</v>
      </c>
      <c r="C1682" s="50">
        <f>'MAL1K-2018A.XLS'!$F$1096</f>
        <v>0</v>
      </c>
      <c r="D1682" s="50">
        <f>'MAL1K-2018A.XLS'!$F$1096</f>
        <v>0</v>
      </c>
      <c r="E1682" s="51"/>
      <c r="F1682" s="51"/>
    </row>
    <row r="1683" spans="1:6" hidden="1">
      <c r="A1683" s="401" t="s">
        <v>356</v>
      </c>
      <c r="B1683" s="93" t="str">
        <f>'MAL1K-2018A.XLS'!G1095</f>
        <v>4- 6 md.</v>
      </c>
      <c r="C1683" s="50">
        <f>'MAL1K-2018A.XLS'!$G$1096</f>
        <v>0</v>
      </c>
      <c r="D1683" s="50">
        <f>'MAL1K-2018A.XLS'!$G$1096</f>
        <v>0</v>
      </c>
      <c r="E1683" s="51"/>
      <c r="F1683" s="51"/>
    </row>
    <row r="1684" spans="1:6" hidden="1">
      <c r="A1684" s="401" t="s">
        <v>356</v>
      </c>
      <c r="B1684" s="93" t="str">
        <f>'MAL1K-2018A.XLS'!H1095</f>
        <v>6-12 md.</v>
      </c>
      <c r="C1684" s="50">
        <f>'MAL1K-2018A.XLS'!$H$1096</f>
        <v>0</v>
      </c>
      <c r="D1684" s="50">
        <f>'MAL1K-2018A.XLS'!$H$1096</f>
        <v>0</v>
      </c>
      <c r="E1684" s="51"/>
      <c r="F1684" s="51"/>
    </row>
    <row r="1685" spans="1:6" hidden="1">
      <c r="A1685" s="401" t="s">
        <v>356</v>
      </c>
      <c r="B1685" s="93" t="str">
        <f>'MAL1K-2018A.XLS'!I1095</f>
        <v>&gt; 12 md.</v>
      </c>
      <c r="C1685" s="50">
        <f>'MAL1K-2018A.XLS'!$I$1096</f>
        <v>0</v>
      </c>
      <c r="D1685" s="50">
        <f>'MAL1K-2018A.XLS'!$I$1096</f>
        <v>0</v>
      </c>
      <c r="E1685" s="51"/>
      <c r="F1685" s="51"/>
    </row>
    <row r="1686" spans="1:6" hidden="1">
      <c r="A1686" s="401" t="s">
        <v>356</v>
      </c>
      <c r="B1686" s="94" t="s">
        <v>553</v>
      </c>
      <c r="C1686" s="77">
        <f>'MAL1K-2018A.XLS'!$J$1096</f>
        <v>0</v>
      </c>
      <c r="D1686" s="77">
        <f>'MAL1K-2018A.XLS'!$J$1096</f>
        <v>0</v>
      </c>
      <c r="E1686" s="51"/>
      <c r="F1686" s="51"/>
    </row>
    <row r="1687" spans="1:6" hidden="1">
      <c r="A1687" s="401" t="s">
        <v>356</v>
      </c>
      <c r="B1687" s="67" t="s">
        <v>843</v>
      </c>
      <c r="C1687" s="139">
        <f>'MAL1K-2018A.XLS'!$K$1096</f>
        <v>0</v>
      </c>
      <c r="D1687" s="139">
        <f>IF(D1680=0,0,D1680/D1686)</f>
        <v>0</v>
      </c>
      <c r="E1687" s="134" t="s">
        <v>1159</v>
      </c>
      <c r="F1687" s="51" t="s">
        <v>149</v>
      </c>
    </row>
    <row r="1688" spans="1:6" hidden="1">
      <c r="A1688" s="401" t="s">
        <v>356</v>
      </c>
      <c r="B1688" s="67"/>
      <c r="C1688" s="50"/>
      <c r="D1688" s="50"/>
      <c r="E1688" s="51"/>
      <c r="F1688" s="51"/>
    </row>
    <row r="1689" spans="1:6" hidden="1">
      <c r="A1689" s="401" t="s">
        <v>356</v>
      </c>
      <c r="B1689" s="72" t="str">
        <f>'MAL1K-2018A.XLS'!B1102</f>
        <v>Tabell 1 - 9  -  Tilgjengelighet ved sosialtjenesten pr 31.12.</v>
      </c>
    </row>
    <row r="1690" spans="1:6" hidden="1">
      <c r="A1690" s="401" t="s">
        <v>356</v>
      </c>
      <c r="B1690" s="93" t="s">
        <v>137</v>
      </c>
      <c r="C1690" s="54">
        <f>'MAL1K-2018A.XLS'!$E$1104</f>
        <v>0</v>
      </c>
      <c r="D1690" s="54">
        <f>'MAL1K-2018A.XLS'!$E$1104</f>
        <v>0</v>
      </c>
      <c r="E1690" s="51"/>
      <c r="F1690" s="51"/>
    </row>
    <row r="1691" spans="1:6" hidden="1">
      <c r="A1691" s="401" t="s">
        <v>356</v>
      </c>
      <c r="B1691" s="93" t="s">
        <v>138</v>
      </c>
      <c r="C1691" s="54">
        <f>'MAL1K-2018A.XLS'!$E$1105</f>
        <v>0</v>
      </c>
      <c r="D1691" s="54">
        <f>'MAL1K-2018A.XLS'!$E$1105</f>
        <v>0</v>
      </c>
      <c r="E1691" s="51"/>
      <c r="F1691" s="51"/>
    </row>
    <row r="1692" spans="1:6" hidden="1">
      <c r="A1692" s="401" t="s">
        <v>356</v>
      </c>
      <c r="B1692" s="93" t="s">
        <v>139</v>
      </c>
      <c r="C1692" s="54">
        <f>'MAL1K-2018A.XLS'!$E$1106</f>
        <v>0</v>
      </c>
      <c r="D1692" s="54">
        <f>'MAL1K-2018A.XLS'!$E$1106</f>
        <v>0</v>
      </c>
      <c r="E1692" s="51"/>
      <c r="F1692" s="51"/>
    </row>
    <row r="1693" spans="1:6" hidden="1">
      <c r="A1693" s="401" t="s">
        <v>356</v>
      </c>
      <c r="B1693" s="93"/>
      <c r="C1693" s="54"/>
      <c r="D1693" s="54"/>
      <c r="E1693" s="51"/>
      <c r="F1693" s="51"/>
    </row>
    <row r="1694" spans="1:6" hidden="1">
      <c r="A1694" s="401" t="s">
        <v>356</v>
      </c>
      <c r="B1694" s="67"/>
      <c r="C1694" s="165"/>
      <c r="D1694" s="165"/>
      <c r="E1694" s="68"/>
      <c r="F1694" s="396"/>
    </row>
    <row r="1695" spans="1:6">
      <c r="A1695" s="401" t="s">
        <v>1337</v>
      </c>
      <c r="B1695" s="335" t="s">
        <v>202</v>
      </c>
      <c r="C1695" s="35"/>
      <c r="D1695" s="61"/>
      <c r="E1695" s="68"/>
      <c r="F1695" s="396"/>
    </row>
    <row r="1696" spans="1:6" ht="15.75">
      <c r="A1696" s="401" t="s">
        <v>1337</v>
      </c>
      <c r="B1696" s="331" t="s">
        <v>1081</v>
      </c>
      <c r="C1696" s="324">
        <f>'MAL1K-2018A.XLS'!$G$1112</f>
        <v>0</v>
      </c>
      <c r="D1696" s="324">
        <f>'MAL1K-2018A.XLS'!$G$1112</f>
        <v>0</v>
      </c>
      <c r="E1696" s="68"/>
      <c r="F1696" s="396"/>
    </row>
    <row r="1697" spans="1:6">
      <c r="A1697" s="401" t="s">
        <v>1337</v>
      </c>
      <c r="B1697" s="335" t="s">
        <v>203</v>
      </c>
      <c r="C1697" s="54"/>
      <c r="D1697" s="54"/>
      <c r="E1697" s="68"/>
      <c r="F1697" s="396"/>
    </row>
    <row r="1698" spans="1:6">
      <c r="A1698" s="401" t="s">
        <v>1337</v>
      </c>
      <c r="B1698" s="331" t="s">
        <v>1082</v>
      </c>
      <c r="C1698" s="324">
        <f>'MAL1K-2018A.XLS'!$H$1117</f>
        <v>0</v>
      </c>
      <c r="D1698" s="324">
        <f>'MAL1K-2018A.XLS'!$H$1117</f>
        <v>0</v>
      </c>
      <c r="E1698" s="68"/>
      <c r="F1698" s="396"/>
    </row>
    <row r="1699" spans="1:6">
      <c r="A1699" s="401" t="s">
        <v>1337</v>
      </c>
      <c r="B1699" s="335" t="s">
        <v>631</v>
      </c>
      <c r="C1699" s="54"/>
      <c r="D1699" s="54"/>
      <c r="E1699" s="68"/>
      <c r="F1699" s="396"/>
    </row>
    <row r="1700" spans="1:6" ht="15.75">
      <c r="A1700" s="401" t="s">
        <v>1337</v>
      </c>
      <c r="B1700" s="331" t="s">
        <v>1392</v>
      </c>
      <c r="C1700" s="165">
        <f>'MAL1K-2018A.XLS'!$F$1119</f>
        <v>0</v>
      </c>
      <c r="D1700" s="165">
        <f>'MAL1K-2018A.XLS'!$F$1119</f>
        <v>0</v>
      </c>
      <c r="E1700" s="68"/>
      <c r="F1700" s="396"/>
    </row>
    <row r="1701" spans="1:6">
      <c r="A1701" s="401" t="s">
        <v>1337</v>
      </c>
      <c r="B1701" s="67"/>
      <c r="C1701" s="165"/>
      <c r="D1701" s="165"/>
      <c r="E1701" s="68"/>
      <c r="F1701" s="396"/>
    </row>
    <row r="1702" spans="1:6">
      <c r="A1702" s="401" t="s">
        <v>1337</v>
      </c>
      <c r="B1702" s="67"/>
      <c r="C1702" s="165"/>
      <c r="D1702" s="165"/>
      <c r="E1702" s="68"/>
      <c r="F1702" s="396"/>
    </row>
    <row r="1703" spans="1:6">
      <c r="A1703" s="401" t="s">
        <v>1337</v>
      </c>
      <c r="B1703" s="72" t="str">
        <f>'MAL1K-2018A.XLS'!B1123</f>
        <v xml:space="preserve">Tabell 1-11-C Tiltaksbruk i sosialtjenesten:  Antall deltakere som er i tiltak pr 31.03.  </v>
      </c>
      <c r="C1703" s="54"/>
      <c r="D1703" s="54"/>
      <c r="E1703" s="51"/>
      <c r="F1703" s="401"/>
    </row>
    <row r="1704" spans="1:6">
      <c r="A1704" s="401" t="s">
        <v>1337</v>
      </c>
      <c r="B1704" s="86" t="s">
        <v>402</v>
      </c>
      <c r="C1704" s="54"/>
      <c r="D1704" s="54"/>
      <c r="E1704" s="51"/>
      <c r="F1704" s="401"/>
    </row>
    <row r="1705" spans="1:6">
      <c r="A1705" s="401" t="s">
        <v>1337</v>
      </c>
      <c r="B1705" s="326" t="s">
        <v>46</v>
      </c>
      <c r="C1705" s="54">
        <f>'MAL1K-2018A.XLS'!$D$1124</f>
        <v>0</v>
      </c>
      <c r="D1705" s="54">
        <f>'MAL1K-2018A.XLS'!$D$1124</f>
        <v>0</v>
      </c>
      <c r="E1705" s="51"/>
      <c r="F1705" s="401"/>
    </row>
    <row r="1706" spans="1:6">
      <c r="A1706" s="401" t="s">
        <v>1337</v>
      </c>
      <c r="B1706" s="326" t="s">
        <v>629</v>
      </c>
      <c r="C1706" s="54">
        <f>'MAL1K-2018A.XLS'!$D$1125</f>
        <v>0</v>
      </c>
      <c r="D1706" s="54">
        <f>'MAL1K-2018A.XLS'!$D$1125</f>
        <v>0</v>
      </c>
      <c r="E1706" s="51"/>
      <c r="F1706" s="401"/>
    </row>
    <row r="1707" spans="1:6">
      <c r="A1707" s="401" t="s">
        <v>1337</v>
      </c>
      <c r="B1707" s="326" t="s">
        <v>630</v>
      </c>
      <c r="C1707" s="54">
        <f>'MAL1K-2018A.XLS'!$D$1126</f>
        <v>0</v>
      </c>
      <c r="D1707" s="54">
        <f>'MAL1K-2018A.XLS'!$D$1126</f>
        <v>0</v>
      </c>
      <c r="E1707" s="51"/>
      <c r="F1707" s="401"/>
    </row>
    <row r="1708" spans="1:6">
      <c r="A1708" s="401" t="s">
        <v>1337</v>
      </c>
      <c r="B1708" s="107" t="s">
        <v>542</v>
      </c>
      <c r="C1708" s="165">
        <f>'MAL1K-2018A.XLS'!$D$1127</f>
        <v>0</v>
      </c>
      <c r="D1708" s="165">
        <f>'MAL1K-2018A.XLS'!$D$1127</f>
        <v>0</v>
      </c>
      <c r="E1708" s="51"/>
      <c r="F1708" s="401"/>
    </row>
    <row r="1709" spans="1:6">
      <c r="A1709" s="401" t="s">
        <v>1337</v>
      </c>
      <c r="B1709" s="336" t="s">
        <v>1393</v>
      </c>
      <c r="C1709" s="165"/>
      <c r="D1709" s="165"/>
      <c r="E1709" s="51"/>
      <c r="F1709" s="401"/>
    </row>
    <row r="1710" spans="1:6">
      <c r="A1710" s="401" t="s">
        <v>1337</v>
      </c>
      <c r="B1710" s="326" t="s">
        <v>46</v>
      </c>
      <c r="C1710" s="54">
        <f>'MAL1K-2018A.XLS'!$E$1124</f>
        <v>0</v>
      </c>
      <c r="D1710" s="54">
        <f>'MAL1K-2018A.XLS'!$E$1124</f>
        <v>0</v>
      </c>
      <c r="E1710" s="51"/>
      <c r="F1710" s="401"/>
    </row>
    <row r="1711" spans="1:6">
      <c r="A1711" s="401" t="s">
        <v>1337</v>
      </c>
      <c r="B1711" s="326" t="s">
        <v>629</v>
      </c>
      <c r="C1711" s="54">
        <f>'MAL1K-2018A.XLS'!$E$1125</f>
        <v>0</v>
      </c>
      <c r="D1711" s="54">
        <f>'MAL1K-2018A.XLS'!$E$1125</f>
        <v>0</v>
      </c>
      <c r="E1711" s="51"/>
      <c r="F1711" s="401"/>
    </row>
    <row r="1712" spans="1:6">
      <c r="A1712" s="401" t="s">
        <v>1337</v>
      </c>
      <c r="B1712" s="326" t="s">
        <v>630</v>
      </c>
      <c r="C1712" s="54">
        <f>'MAL1K-2018A.XLS'!$E$1126</f>
        <v>0</v>
      </c>
      <c r="D1712" s="54">
        <f>'MAL1K-2018A.XLS'!$E$1126</f>
        <v>0</v>
      </c>
      <c r="E1712" s="51"/>
      <c r="F1712" s="401"/>
    </row>
    <row r="1713" spans="1:6">
      <c r="A1713" s="401" t="s">
        <v>1337</v>
      </c>
      <c r="B1713" s="107" t="s">
        <v>542</v>
      </c>
      <c r="C1713" s="165">
        <f>'MAL1K-2018A.XLS'!$E$1127</f>
        <v>0</v>
      </c>
      <c r="D1713" s="165">
        <f>'MAL1K-2018A.XLS'!$E$1127</f>
        <v>0</v>
      </c>
      <c r="E1713" s="51"/>
      <c r="F1713" s="401"/>
    </row>
    <row r="1714" spans="1:6">
      <c r="A1714" s="401" t="s">
        <v>1337</v>
      </c>
      <c r="B1714" s="86" t="s">
        <v>657</v>
      </c>
      <c r="C1714" s="54"/>
      <c r="D1714" s="54"/>
      <c r="E1714" s="51"/>
      <c r="F1714" s="401"/>
    </row>
    <row r="1715" spans="1:6">
      <c r="A1715" s="401" t="s">
        <v>1337</v>
      </c>
      <c r="B1715" s="326" t="s">
        <v>46</v>
      </c>
      <c r="C1715" s="54">
        <f>'MAL1K-2018A.XLS'!$F$1124</f>
        <v>0</v>
      </c>
      <c r="D1715" s="54">
        <f>'MAL1K-2018A.XLS'!$F$1124</f>
        <v>0</v>
      </c>
      <c r="E1715" s="51"/>
      <c r="F1715" s="401"/>
    </row>
    <row r="1716" spans="1:6">
      <c r="A1716" s="401" t="s">
        <v>1337</v>
      </c>
      <c r="B1716" s="326" t="s">
        <v>629</v>
      </c>
      <c r="C1716" s="54">
        <f>'MAL1K-2018A.XLS'!$F$1125</f>
        <v>0</v>
      </c>
      <c r="D1716" s="54">
        <f>'MAL1K-2018A.XLS'!$F$1125</f>
        <v>0</v>
      </c>
      <c r="E1716" s="51"/>
      <c r="F1716" s="401"/>
    </row>
    <row r="1717" spans="1:6">
      <c r="A1717" s="401" t="s">
        <v>1337</v>
      </c>
      <c r="B1717" s="326" t="s">
        <v>630</v>
      </c>
      <c r="C1717" s="54">
        <f>'MAL1K-2018A.XLS'!$F$1126</f>
        <v>0</v>
      </c>
      <c r="D1717" s="54">
        <f>'MAL1K-2018A.XLS'!$F$1126</f>
        <v>0</v>
      </c>
      <c r="E1717" s="51"/>
      <c r="F1717" s="401"/>
    </row>
    <row r="1718" spans="1:6">
      <c r="A1718" s="401" t="s">
        <v>1337</v>
      </c>
      <c r="B1718" s="107" t="s">
        <v>542</v>
      </c>
      <c r="C1718" s="165">
        <f>'MAL1K-2018A.XLS'!$F$1127</f>
        <v>0</v>
      </c>
      <c r="D1718" s="165">
        <f>'MAL1K-2018A.XLS'!$F$1127</f>
        <v>0</v>
      </c>
      <c r="E1718" s="51"/>
      <c r="F1718" s="401"/>
    </row>
    <row r="1719" spans="1:6">
      <c r="A1719" s="401" t="s">
        <v>1337</v>
      </c>
      <c r="B1719" s="67"/>
      <c r="C1719" s="165"/>
      <c r="D1719" s="165"/>
      <c r="E1719" s="51"/>
      <c r="F1719" s="401"/>
    </row>
    <row r="1720" spans="1:6">
      <c r="A1720" s="401" t="s">
        <v>1337</v>
      </c>
      <c r="B1720" s="331" t="s">
        <v>780</v>
      </c>
      <c r="C1720" s="328"/>
      <c r="D1720" s="328"/>
      <c r="E1720" s="51"/>
      <c r="F1720" s="401"/>
    </row>
    <row r="1721" spans="1:6" ht="28.5">
      <c r="A1721" s="401" t="s">
        <v>1337</v>
      </c>
      <c r="B1721" s="335" t="s">
        <v>1083</v>
      </c>
      <c r="C1721" s="333"/>
      <c r="D1721" s="334"/>
      <c r="E1721" s="51"/>
      <c r="F1721" s="401"/>
    </row>
    <row r="1722" spans="1:6" ht="15.75">
      <c r="A1722" s="401" t="s">
        <v>1337</v>
      </c>
      <c r="B1722" s="326" t="s">
        <v>640</v>
      </c>
      <c r="C1722" s="54">
        <f>'MAL1K-2018A.XLS'!$E$1135</f>
        <v>0</v>
      </c>
      <c r="D1722" s="54">
        <f>'MAL1K-2018A.XLS'!$E$1135</f>
        <v>0</v>
      </c>
      <c r="E1722" s="51"/>
      <c r="F1722" s="401"/>
    </row>
    <row r="1723" spans="1:6">
      <c r="A1723" s="401" t="s">
        <v>1337</v>
      </c>
      <c r="B1723" s="326" t="s">
        <v>633</v>
      </c>
      <c r="C1723" s="54">
        <f>'MAL1K-2018A.XLS'!$E$1136</f>
        <v>0</v>
      </c>
      <c r="D1723" s="54">
        <f>'MAL1K-2018A.XLS'!$E$1136</f>
        <v>0</v>
      </c>
      <c r="E1723" s="51"/>
      <c r="F1723" s="401"/>
    </row>
    <row r="1724" spans="1:6" ht="25.5">
      <c r="A1724" s="401" t="s">
        <v>1337</v>
      </c>
      <c r="B1724" s="303" t="s">
        <v>639</v>
      </c>
      <c r="C1724" s="54">
        <f>'MAL1K-2018A.XLS'!$E$1137</f>
        <v>0</v>
      </c>
      <c r="D1724" s="54">
        <f>'MAL1K-2018A.XLS'!$E$1137</f>
        <v>0</v>
      </c>
      <c r="E1724" s="51"/>
      <c r="F1724" s="401"/>
    </row>
    <row r="1725" spans="1:6">
      <c r="A1725" s="401" t="s">
        <v>1337</v>
      </c>
      <c r="B1725" s="324" t="s">
        <v>785</v>
      </c>
      <c r="C1725" s="165">
        <f>'MAL1K-2018A.XLS'!$E$1138</f>
        <v>0</v>
      </c>
      <c r="D1725" s="165">
        <f>'MAL1K-2018A.XLS'!$E$1138</f>
        <v>0</v>
      </c>
      <c r="E1725" s="51"/>
      <c r="F1725" s="401"/>
    </row>
    <row r="1726" spans="1:6">
      <c r="A1726" s="401" t="s">
        <v>1337</v>
      </c>
      <c r="B1726" s="107"/>
      <c r="C1726" s="998"/>
      <c r="D1726" s="998"/>
    </row>
    <row r="1727" spans="1:6">
      <c r="A1727" s="401" t="s">
        <v>1337</v>
      </c>
      <c r="B1727" s="107"/>
      <c r="C1727" s="998"/>
      <c r="D1727" s="998"/>
    </row>
    <row r="1728" spans="1:6">
      <c r="A1728" s="401" t="s">
        <v>1337</v>
      </c>
      <c r="B1728" s="72" t="s">
        <v>326</v>
      </c>
      <c r="C1728" s="54"/>
      <c r="D1728" s="54"/>
      <c r="E1728" s="51"/>
    </row>
    <row r="1729" spans="1:5">
      <c r="A1729" s="401" t="s">
        <v>1337</v>
      </c>
      <c r="B1729" s="184" t="s">
        <v>668</v>
      </c>
      <c r="C1729" s="54">
        <f>'MAL1K-2018A.XLS'!$D$1147</f>
        <v>0</v>
      </c>
      <c r="D1729" s="54">
        <f>'MAL1K-2018A.XLS'!$D$1147</f>
        <v>0</v>
      </c>
      <c r="E1729" s="51"/>
    </row>
    <row r="1730" spans="1:5">
      <c r="A1730" s="401" t="s">
        <v>1337</v>
      </c>
      <c r="B1730" s="184" t="s">
        <v>778</v>
      </c>
      <c r="C1730" s="54">
        <f>'MAL1K-2018A.XLS'!$D$1148</f>
        <v>0</v>
      </c>
      <c r="D1730" s="54">
        <f>'MAL1K-2018A.XLS'!$D$1148</f>
        <v>0</v>
      </c>
      <c r="E1730" s="51"/>
    </row>
    <row r="1731" spans="1:5">
      <c r="A1731" s="401" t="s">
        <v>1337</v>
      </c>
      <c r="B1731" s="184" t="s">
        <v>637</v>
      </c>
      <c r="C1731" s="54">
        <f>'MAL1K-2018A.XLS'!$D$1149</f>
        <v>0</v>
      </c>
      <c r="D1731" s="54">
        <f>'MAL1K-2018A.XLS'!$D$1149</f>
        <v>0</v>
      </c>
      <c r="E1731" s="51"/>
    </row>
    <row r="1732" spans="1:5">
      <c r="A1732" s="401" t="s">
        <v>1337</v>
      </c>
      <c r="B1732" s="184" t="s">
        <v>670</v>
      </c>
      <c r="C1732" s="54">
        <f>'MAL1K-2018A.XLS'!$D$1150</f>
        <v>0</v>
      </c>
      <c r="D1732" s="54">
        <f>'MAL1K-2018A.XLS'!$D$1150</f>
        <v>0</v>
      </c>
      <c r="E1732" s="51"/>
    </row>
    <row r="1733" spans="1:5">
      <c r="A1733" s="401" t="s">
        <v>1337</v>
      </c>
      <c r="B1733" s="184" t="s">
        <v>669</v>
      </c>
      <c r="C1733" s="54">
        <f>'MAL1K-2018A.XLS'!$D$1151</f>
        <v>0</v>
      </c>
      <c r="D1733" s="54">
        <f>'MAL1K-2018A.XLS'!$D$1151</f>
        <v>0</v>
      </c>
      <c r="E1733" s="51"/>
    </row>
    <row r="1734" spans="1:5">
      <c r="A1734" s="401" t="s">
        <v>1337</v>
      </c>
      <c r="B1734" s="184" t="s">
        <v>779</v>
      </c>
      <c r="C1734" s="54">
        <f>'MAL1K-2018A.XLS'!$D$1152</f>
        <v>0</v>
      </c>
      <c r="D1734" s="54">
        <f>'MAL1K-2018A.XLS'!$D$1152</f>
        <v>0</v>
      </c>
      <c r="E1734" s="51"/>
    </row>
    <row r="1735" spans="1:5">
      <c r="A1735" s="401" t="s">
        <v>1337</v>
      </c>
      <c r="B1735" s="184" t="s">
        <v>634</v>
      </c>
      <c r="C1735" s="54">
        <f>'MAL1K-2018A.XLS'!$D$1153</f>
        <v>0</v>
      </c>
      <c r="D1735" s="54">
        <f>'MAL1K-2018A.XLS'!$D$1153</f>
        <v>0</v>
      </c>
      <c r="E1735" s="51"/>
    </row>
    <row r="1736" spans="1:5">
      <c r="A1736" s="401" t="s">
        <v>1337</v>
      </c>
      <c r="B1736" s="184" t="s">
        <v>638</v>
      </c>
      <c r="C1736" s="54">
        <f>'MAL1K-2018A.XLS'!$D$1154</f>
        <v>0</v>
      </c>
      <c r="D1736" s="54">
        <f>'MAL1K-2018A.XLS'!$D$1154</f>
        <v>0</v>
      </c>
      <c r="E1736" s="51"/>
    </row>
    <row r="1737" spans="1:5">
      <c r="A1737" s="401" t="s">
        <v>1337</v>
      </c>
      <c r="B1737" s="337" t="str">
        <f>'MAL1K-2018A.XLS'!B1155</f>
        <v>Sum</v>
      </c>
      <c r="C1737" s="75">
        <f>'MAL1K-2018A.XLS'!$D$1155</f>
        <v>0</v>
      </c>
      <c r="D1737" s="75">
        <f>'MAL1K-2018A.XLS'!$D$1155</f>
        <v>0</v>
      </c>
      <c r="E1737" s="51"/>
    </row>
    <row r="1738" spans="1:5">
      <c r="A1738" s="401" t="s">
        <v>1337</v>
      </c>
      <c r="B1738" s="184" t="s">
        <v>635</v>
      </c>
      <c r="C1738" s="54">
        <f>'MAL1K-2018A.XLS'!$D$1156</f>
        <v>0</v>
      </c>
      <c r="D1738" s="54">
        <f>'MAL1K-2018A.XLS'!$D$1156</f>
        <v>0</v>
      </c>
      <c r="E1738" s="51"/>
    </row>
    <row r="1739" spans="1:5">
      <c r="A1739" s="401" t="s">
        <v>1337</v>
      </c>
      <c r="B1739" s="184" t="s">
        <v>636</v>
      </c>
      <c r="C1739" s="54">
        <f>'MAL1K-2018A.XLS'!$D$1157</f>
        <v>0</v>
      </c>
      <c r="D1739" s="54">
        <f>'MAL1K-2018A.XLS'!$D$1157</f>
        <v>0</v>
      </c>
      <c r="E1739" s="51"/>
    </row>
    <row r="1740" spans="1:5">
      <c r="A1740" s="401" t="s">
        <v>1337</v>
      </c>
      <c r="B1740" s="117" t="s">
        <v>785</v>
      </c>
      <c r="C1740" s="75">
        <f>'MAL1K-2018A.XLS'!$D$1158</f>
        <v>0</v>
      </c>
      <c r="D1740" s="75">
        <f>'MAL1K-2018A.XLS'!$D$1158</f>
        <v>0</v>
      </c>
      <c r="E1740" s="51"/>
    </row>
    <row r="1741" spans="1:5">
      <c r="A1741" s="401" t="s">
        <v>1337</v>
      </c>
      <c r="B1741" s="67"/>
      <c r="C1741" s="165"/>
      <c r="D1741" s="165"/>
      <c r="E1741" s="51"/>
    </row>
    <row r="1742" spans="1:5">
      <c r="A1742" s="401" t="s">
        <v>1337</v>
      </c>
      <c r="B1742" s="67"/>
      <c r="C1742" s="165"/>
      <c r="D1742" s="165"/>
      <c r="E1742" s="51"/>
    </row>
    <row r="1743" spans="1:5">
      <c r="A1743" s="401" t="s">
        <v>1337</v>
      </c>
      <c r="B1743" s="72" t="s">
        <v>1394</v>
      </c>
      <c r="C1743" s="54"/>
      <c r="D1743" s="54"/>
      <c r="E1743" s="51"/>
    </row>
    <row r="1744" spans="1:5">
      <c r="A1744" s="401" t="s">
        <v>1337</v>
      </c>
      <c r="B1744" s="184" t="s">
        <v>668</v>
      </c>
      <c r="C1744" s="54">
        <f>'MAL1K-2018A.XLS'!$D$1165</f>
        <v>0</v>
      </c>
      <c r="D1744" s="54">
        <f>'MAL1K-2018A.XLS'!$D$1165</f>
        <v>0</v>
      </c>
      <c r="E1744" s="51"/>
    </row>
    <row r="1745" spans="1:5">
      <c r="A1745" s="401" t="s">
        <v>1337</v>
      </c>
      <c r="B1745" s="184" t="s">
        <v>778</v>
      </c>
      <c r="C1745" s="54">
        <f>'MAL1K-2018A.XLS'!$D$1166</f>
        <v>0</v>
      </c>
      <c r="D1745" s="54">
        <f>'MAL1K-2018A.XLS'!$D$1166</f>
        <v>0</v>
      </c>
      <c r="E1745" s="51"/>
    </row>
    <row r="1746" spans="1:5">
      <c r="A1746" s="401" t="s">
        <v>1337</v>
      </c>
      <c r="B1746" s="184" t="s">
        <v>637</v>
      </c>
      <c r="C1746" s="54">
        <f>'MAL1K-2018A.XLS'!$D$1167</f>
        <v>0</v>
      </c>
      <c r="D1746" s="54">
        <f>'MAL1K-2018A.XLS'!$D$1167</f>
        <v>0</v>
      </c>
      <c r="E1746" s="51"/>
    </row>
    <row r="1747" spans="1:5">
      <c r="A1747" s="401" t="s">
        <v>1337</v>
      </c>
      <c r="B1747" s="184" t="s">
        <v>670</v>
      </c>
      <c r="C1747" s="54">
        <f>'MAL1K-2018A.XLS'!$D$1168</f>
        <v>0</v>
      </c>
      <c r="D1747" s="54">
        <f>'MAL1K-2018A.XLS'!$D$1168</f>
        <v>0</v>
      </c>
      <c r="E1747" s="51"/>
    </row>
    <row r="1748" spans="1:5">
      <c r="A1748" s="401" t="s">
        <v>1337</v>
      </c>
      <c r="B1748" s="184" t="s">
        <v>671</v>
      </c>
      <c r="C1748" s="54">
        <f>'MAL1K-2018A.XLS'!$D$1169</f>
        <v>0</v>
      </c>
      <c r="D1748" s="54">
        <f>'MAL1K-2018A.XLS'!$D$1169</f>
        <v>0</v>
      </c>
      <c r="E1748" s="51"/>
    </row>
    <row r="1749" spans="1:5">
      <c r="A1749" s="401" t="s">
        <v>1337</v>
      </c>
      <c r="B1749" s="184" t="s">
        <v>779</v>
      </c>
      <c r="C1749" s="54">
        <f>'MAL1K-2018A.XLS'!$D$1170</f>
        <v>0</v>
      </c>
      <c r="D1749" s="54">
        <f>'MAL1K-2018A.XLS'!$D$1170</f>
        <v>0</v>
      </c>
      <c r="E1749" s="51"/>
    </row>
    <row r="1750" spans="1:5">
      <c r="A1750" s="401" t="s">
        <v>1337</v>
      </c>
      <c r="B1750" s="184" t="s">
        <v>634</v>
      </c>
      <c r="C1750" s="54">
        <f>'MAL1K-2018A.XLS'!$D$1171</f>
        <v>0</v>
      </c>
      <c r="D1750" s="54">
        <f>'MAL1K-2018A.XLS'!$D$1171</f>
        <v>0</v>
      </c>
      <c r="E1750" s="51"/>
    </row>
    <row r="1751" spans="1:5">
      <c r="A1751" s="401" t="s">
        <v>1337</v>
      </c>
      <c r="B1751" s="184" t="s">
        <v>638</v>
      </c>
      <c r="C1751" s="54">
        <f>'MAL1K-2018A.XLS'!$D$1172</f>
        <v>0</v>
      </c>
      <c r="D1751" s="54">
        <f>'MAL1K-2018A.XLS'!$D$1172</f>
        <v>0</v>
      </c>
      <c r="E1751" s="51"/>
    </row>
    <row r="1752" spans="1:5">
      <c r="A1752" s="401" t="s">
        <v>1337</v>
      </c>
      <c r="B1752" s="337" t="str">
        <f>'MAL1K-2018A.XLS'!B1173</f>
        <v>Sum</v>
      </c>
      <c r="C1752" s="75">
        <f>'MAL1K-2018A.XLS'!$D$1173</f>
        <v>0</v>
      </c>
      <c r="D1752" s="75">
        <f>'MAL1K-2018A.XLS'!$D$1173</f>
        <v>0</v>
      </c>
      <c r="E1752" s="51"/>
    </row>
    <row r="1753" spans="1:5">
      <c r="A1753" s="401" t="s">
        <v>1337</v>
      </c>
      <c r="B1753" s="184" t="s">
        <v>635</v>
      </c>
      <c r="C1753" s="54">
        <f>'MAL1K-2018A.XLS'!$D$1174</f>
        <v>0</v>
      </c>
      <c r="D1753" s="54">
        <f>'MAL1K-2018A.XLS'!$D$1174</f>
        <v>0</v>
      </c>
      <c r="E1753" s="51"/>
    </row>
    <row r="1754" spans="1:5">
      <c r="A1754" s="401" t="s">
        <v>1337</v>
      </c>
      <c r="B1754" s="184" t="s">
        <v>636</v>
      </c>
      <c r="C1754" s="54">
        <f>'MAL1K-2018A.XLS'!$D$1175</f>
        <v>0</v>
      </c>
      <c r="D1754" s="54">
        <f>'MAL1K-2018A.XLS'!$D$1175</f>
        <v>0</v>
      </c>
      <c r="E1754" s="51"/>
    </row>
    <row r="1755" spans="1:5">
      <c r="A1755" s="401" t="s">
        <v>1337</v>
      </c>
      <c r="B1755" s="117" t="s">
        <v>785</v>
      </c>
      <c r="C1755" s="75">
        <f>'MAL1K-2018A.XLS'!$D$1176</f>
        <v>0</v>
      </c>
      <c r="D1755" s="75">
        <f>'MAL1K-2018A.XLS'!$D$1176</f>
        <v>0</v>
      </c>
      <c r="E1755" s="51"/>
    </row>
    <row r="1756" spans="1:5">
      <c r="A1756" s="401" t="s">
        <v>1337</v>
      </c>
      <c r="B1756" s="67"/>
      <c r="C1756" s="165"/>
      <c r="D1756" s="165"/>
      <c r="E1756" s="51"/>
    </row>
    <row r="1757" spans="1:5">
      <c r="A1757" s="401" t="s">
        <v>1337</v>
      </c>
      <c r="B1757" s="67"/>
      <c r="C1757" s="165"/>
      <c r="D1757" s="165"/>
      <c r="E1757" s="51"/>
    </row>
    <row r="1758" spans="1:5">
      <c r="A1758" s="401" t="s">
        <v>1337</v>
      </c>
      <c r="B1758" s="67"/>
      <c r="C1758" s="165"/>
      <c r="D1758" s="165"/>
      <c r="E1758" s="51"/>
    </row>
    <row r="1759" spans="1:5" ht="25.5">
      <c r="A1759" s="401" t="s">
        <v>1337</v>
      </c>
      <c r="B1759" s="107" t="s">
        <v>658</v>
      </c>
      <c r="C1759" s="54"/>
      <c r="D1759" s="54"/>
      <c r="E1759" s="51"/>
    </row>
    <row r="1760" spans="1:5">
      <c r="A1760" s="401" t="s">
        <v>1337</v>
      </c>
      <c r="B1760" s="184" t="s">
        <v>668</v>
      </c>
      <c r="C1760" s="54">
        <f>'MAL1K-2018A.XLS'!$D$1183</f>
        <v>0</v>
      </c>
      <c r="D1760" s="54">
        <f>'MAL1K-2018A.XLS'!$D$1183</f>
        <v>0</v>
      </c>
      <c r="E1760" s="51"/>
    </row>
    <row r="1761" spans="1:5">
      <c r="A1761" s="401" t="s">
        <v>1337</v>
      </c>
      <c r="B1761" s="184" t="s">
        <v>778</v>
      </c>
      <c r="C1761" s="54">
        <f>'MAL1K-2018A.XLS'!$D$1184</f>
        <v>0</v>
      </c>
      <c r="D1761" s="54">
        <f>'MAL1K-2018A.XLS'!$D$1184</f>
        <v>0</v>
      </c>
      <c r="E1761" s="51"/>
    </row>
    <row r="1762" spans="1:5">
      <c r="A1762" s="401" t="s">
        <v>1337</v>
      </c>
      <c r="B1762" s="184" t="s">
        <v>637</v>
      </c>
      <c r="C1762" s="54">
        <f>'MAL1K-2018A.XLS'!$D$1185</f>
        <v>0</v>
      </c>
      <c r="D1762" s="54">
        <f>'MAL1K-2018A.XLS'!$D$1185</f>
        <v>0</v>
      </c>
      <c r="E1762" s="51"/>
    </row>
    <row r="1763" spans="1:5">
      <c r="A1763" s="401" t="s">
        <v>1337</v>
      </c>
      <c r="B1763" s="184" t="s">
        <v>670</v>
      </c>
      <c r="C1763" s="54">
        <f>'MAL1K-2018A.XLS'!$D$1186</f>
        <v>0</v>
      </c>
      <c r="D1763" s="54">
        <f>'MAL1K-2018A.XLS'!$D$1186</f>
        <v>0</v>
      </c>
      <c r="E1763" s="51"/>
    </row>
    <row r="1764" spans="1:5">
      <c r="A1764" s="401" t="s">
        <v>1337</v>
      </c>
      <c r="B1764" s="184" t="s">
        <v>671</v>
      </c>
      <c r="C1764" s="54">
        <f>'MAL1K-2018A.XLS'!$D$1187</f>
        <v>0</v>
      </c>
      <c r="D1764" s="54">
        <f>'MAL1K-2018A.XLS'!$D$1187</f>
        <v>0</v>
      </c>
      <c r="E1764" s="51"/>
    </row>
    <row r="1765" spans="1:5">
      <c r="A1765" s="401" t="s">
        <v>1337</v>
      </c>
      <c r="B1765" s="184" t="s">
        <v>779</v>
      </c>
      <c r="C1765" s="54">
        <f>'MAL1K-2018A.XLS'!$D$1188</f>
        <v>0</v>
      </c>
      <c r="D1765" s="54">
        <f>'MAL1K-2018A.XLS'!$D$1188</f>
        <v>0</v>
      </c>
      <c r="E1765" s="51"/>
    </row>
    <row r="1766" spans="1:5">
      <c r="A1766" s="401" t="s">
        <v>1337</v>
      </c>
      <c r="B1766" s="184" t="s">
        <v>634</v>
      </c>
      <c r="C1766" s="54">
        <f>'MAL1K-2018A.XLS'!$D$1189</f>
        <v>0</v>
      </c>
      <c r="D1766" s="54">
        <f>'MAL1K-2018A.XLS'!$D$1189</f>
        <v>0</v>
      </c>
      <c r="E1766" s="51"/>
    </row>
    <row r="1767" spans="1:5">
      <c r="A1767" s="401" t="s">
        <v>1337</v>
      </c>
      <c r="B1767" s="184" t="s">
        <v>638</v>
      </c>
      <c r="C1767" s="54">
        <f>'MAL1K-2018A.XLS'!$D$1190</f>
        <v>0</v>
      </c>
      <c r="D1767" s="54">
        <f>'MAL1K-2018A.XLS'!$D$1190</f>
        <v>0</v>
      </c>
      <c r="E1767" s="51"/>
    </row>
    <row r="1768" spans="1:5">
      <c r="A1768" s="401" t="s">
        <v>1337</v>
      </c>
      <c r="B1768" s="337" t="str">
        <f>'MAL1K-2018A.XLS'!B1191</f>
        <v xml:space="preserve">Sum </v>
      </c>
      <c r="C1768" s="75">
        <f>'MAL1K-2018A.XLS'!$D$1191</f>
        <v>0</v>
      </c>
      <c r="D1768" s="75">
        <f>'MAL1K-2018A.XLS'!$D$1191</f>
        <v>0</v>
      </c>
      <c r="E1768" s="51"/>
    </row>
    <row r="1769" spans="1:5">
      <c r="A1769" s="401" t="s">
        <v>1337</v>
      </c>
      <c r="B1769" s="184" t="s">
        <v>635</v>
      </c>
      <c r="C1769" s="54">
        <f>'MAL1K-2018A.XLS'!$D$1192</f>
        <v>0</v>
      </c>
      <c r="D1769" s="54">
        <f>'MAL1K-2018A.XLS'!$D$1192</f>
        <v>0</v>
      </c>
      <c r="E1769" s="51"/>
    </row>
    <row r="1770" spans="1:5">
      <c r="A1770" s="401" t="s">
        <v>1337</v>
      </c>
      <c r="B1770" s="184" t="s">
        <v>636</v>
      </c>
      <c r="C1770" s="54">
        <f>'MAL1K-2018A.XLS'!$D$1193</f>
        <v>0</v>
      </c>
      <c r="D1770" s="54">
        <f>'MAL1K-2018A.XLS'!$D$1193</f>
        <v>0</v>
      </c>
      <c r="E1770" s="51"/>
    </row>
    <row r="1771" spans="1:5">
      <c r="A1771" s="401" t="s">
        <v>1337</v>
      </c>
      <c r="B1771" s="117" t="s">
        <v>785</v>
      </c>
      <c r="C1771" s="75">
        <f>'MAL1K-2018A.XLS'!$D$1194</f>
        <v>0</v>
      </c>
      <c r="D1771" s="75">
        <f>'MAL1K-2018A.XLS'!$D$1194</f>
        <v>0</v>
      </c>
      <c r="E1771" s="51"/>
    </row>
    <row r="1772" spans="1:5">
      <c r="A1772" s="401" t="s">
        <v>1337</v>
      </c>
      <c r="B1772" s="67"/>
      <c r="C1772" s="165"/>
      <c r="D1772" s="165"/>
      <c r="E1772" s="51"/>
    </row>
    <row r="1773" spans="1:5">
      <c r="A1773" s="401" t="s">
        <v>1337</v>
      </c>
      <c r="B1773" s="67"/>
      <c r="C1773" s="165"/>
      <c r="D1773" s="165"/>
      <c r="E1773" s="51"/>
    </row>
    <row r="1774" spans="1:5" hidden="1">
      <c r="A1774" s="51" t="s">
        <v>1277</v>
      </c>
      <c r="B1774" s="67"/>
      <c r="C1774" s="165"/>
      <c r="D1774" s="165"/>
      <c r="E1774" s="51"/>
    </row>
    <row r="1775" spans="1:5" hidden="1">
      <c r="A1775" s="401" t="s">
        <v>1277</v>
      </c>
      <c r="B1775" s="67"/>
      <c r="C1775" s="165"/>
      <c r="D1775" s="165"/>
      <c r="E1775" s="51"/>
    </row>
    <row r="1776" spans="1:5" hidden="1">
      <c r="A1776" s="401" t="s">
        <v>1277</v>
      </c>
      <c r="B1776" s="67"/>
      <c r="C1776" s="165"/>
      <c r="D1776" s="165"/>
      <c r="E1776" s="51"/>
    </row>
    <row r="1777" spans="1:5" ht="25.5" hidden="1">
      <c r="A1777" s="401" t="s">
        <v>1277</v>
      </c>
      <c r="B1777" s="72" t="s">
        <v>659</v>
      </c>
      <c r="C1777" s="50"/>
      <c r="D1777" s="50"/>
      <c r="E1777" s="51"/>
    </row>
    <row r="1778" spans="1:5" hidden="1">
      <c r="A1778" s="401" t="s">
        <v>1277</v>
      </c>
      <c r="B1778" s="89" t="s">
        <v>354</v>
      </c>
      <c r="C1778" s="50"/>
      <c r="D1778" s="50"/>
      <c r="E1778" s="51"/>
    </row>
    <row r="1779" spans="1:5" hidden="1">
      <c r="A1779" s="401" t="s">
        <v>1277</v>
      </c>
      <c r="B1779" s="84" t="s">
        <v>824</v>
      </c>
      <c r="C1779" s="45">
        <f>'MAL1K-2018A.XLS'!$H$1204</f>
        <v>0</v>
      </c>
      <c r="D1779" s="45">
        <f>'MAL1K-2018A.XLS'!$H$1204</f>
        <v>0</v>
      </c>
      <c r="E1779" s="51"/>
    </row>
    <row r="1780" spans="1:5" hidden="1">
      <c r="A1780" s="401" t="s">
        <v>1277</v>
      </c>
      <c r="B1780" s="84" t="s">
        <v>296</v>
      </c>
      <c r="C1780" s="45">
        <f>'MAL1K-2018A.XLS'!$H$1205</f>
        <v>0</v>
      </c>
      <c r="D1780" s="45">
        <f>'MAL1K-2018A.XLS'!$H$1205</f>
        <v>0</v>
      </c>
      <c r="E1780" s="51"/>
    </row>
    <row r="1781" spans="1:5" hidden="1">
      <c r="A1781" s="401" t="s">
        <v>1277</v>
      </c>
      <c r="B1781" s="84" t="s">
        <v>593</v>
      </c>
      <c r="C1781" s="45">
        <f>'MAL1K-2018A.XLS'!$H$1206</f>
        <v>0</v>
      </c>
      <c r="D1781" s="45">
        <f>'MAL1K-2018A.XLS'!$H$1206</f>
        <v>0</v>
      </c>
      <c r="E1781" s="51"/>
    </row>
    <row r="1782" spans="1:5" hidden="1">
      <c r="A1782" s="401" t="s">
        <v>1277</v>
      </c>
      <c r="B1782" s="89" t="s">
        <v>404</v>
      </c>
      <c r="E1782" s="51"/>
    </row>
    <row r="1783" spans="1:5" hidden="1">
      <c r="A1783" s="401" t="s">
        <v>1277</v>
      </c>
      <c r="B1783" s="84" t="s">
        <v>824</v>
      </c>
      <c r="C1783" s="50">
        <f>'MAL1K-2018A.XLS'!$K$1204</f>
        <v>0</v>
      </c>
      <c r="D1783" s="50">
        <f>'MAL1K-2018A.XLS'!$K$1204</f>
        <v>0</v>
      </c>
      <c r="E1783" s="51"/>
    </row>
    <row r="1784" spans="1:5" hidden="1">
      <c r="A1784" s="401" t="s">
        <v>1277</v>
      </c>
      <c r="B1784" s="84" t="s">
        <v>296</v>
      </c>
      <c r="C1784" s="50">
        <f>'MAL1K-2018A.XLS'!$K$1205</f>
        <v>0</v>
      </c>
      <c r="D1784" s="50">
        <f>'MAL1K-2018A.XLS'!$K$1205</f>
        <v>0</v>
      </c>
      <c r="E1784" s="51"/>
    </row>
    <row r="1785" spans="1:5" hidden="1">
      <c r="A1785" s="401" t="s">
        <v>1277</v>
      </c>
      <c r="B1785" s="84" t="s">
        <v>593</v>
      </c>
      <c r="C1785" s="50">
        <f>'MAL1K-2018A.XLS'!$K$1206</f>
        <v>0</v>
      </c>
      <c r="D1785" s="50">
        <f>'MAL1K-2018A.XLS'!$K$1206</f>
        <v>0</v>
      </c>
      <c r="E1785" s="51"/>
    </row>
    <row r="1786" spans="1:5" hidden="1">
      <c r="A1786" s="401" t="s">
        <v>1277</v>
      </c>
      <c r="B1786" s="91"/>
      <c r="C1786" s="55"/>
      <c r="D1786" s="55"/>
    </row>
    <row r="1787" spans="1:5" hidden="1">
      <c r="A1787" s="401" t="s">
        <v>1277</v>
      </c>
      <c r="B1787" s="92" t="s">
        <v>116</v>
      </c>
      <c r="C1787" s="56" t="str">
        <f>'MAL1K-2018A.XLS'!$J$1204</f>
        <v/>
      </c>
      <c r="D1787" s="56" t="str">
        <f>'MAL1K-2018A.XLS'!$J$1204</f>
        <v/>
      </c>
    </row>
    <row r="1788" spans="1:5" hidden="1">
      <c r="A1788" s="401" t="s">
        <v>1277</v>
      </c>
      <c r="B1788" s="92" t="s">
        <v>116</v>
      </c>
      <c r="C1788" s="56" t="str">
        <f>'MAL1K-2018A.XLS'!$J$1205</f>
        <v/>
      </c>
      <c r="D1788" s="56" t="str">
        <f>'MAL1K-2018A.XLS'!$J$1205</f>
        <v/>
      </c>
    </row>
    <row r="1789" spans="1:5" hidden="1">
      <c r="A1789" s="401" t="s">
        <v>1277</v>
      </c>
      <c r="B1789" s="92" t="s">
        <v>116</v>
      </c>
      <c r="C1789" s="43">
        <f>'MAL1K-2018A.XLS'!$G$1207</f>
        <v>0</v>
      </c>
      <c r="D1789" s="43">
        <f>'MAL1K-2018A.XLS'!$G$1207</f>
        <v>0</v>
      </c>
    </row>
    <row r="1790" spans="1:5" hidden="1">
      <c r="A1790" s="401" t="s">
        <v>1277</v>
      </c>
      <c r="B1790" s="92" t="s">
        <v>116</v>
      </c>
      <c r="C1790" s="43" t="str">
        <f>'MAL1K-2018A.XLS'!$H$1207</f>
        <v xml:space="preserve"> </v>
      </c>
      <c r="D1790" s="43" t="str">
        <f>'MAL1K-2018A.XLS'!$H$1207</f>
        <v xml:space="preserve"> </v>
      </c>
    </row>
    <row r="1791" spans="1:5" hidden="1">
      <c r="A1791" s="401" t="s">
        <v>1277</v>
      </c>
      <c r="B1791" s="92" t="s">
        <v>116</v>
      </c>
      <c r="C1791" s="43" t="str">
        <f>'MAL1K-2018A.XLS'!$H$1208</f>
        <v/>
      </c>
      <c r="D1791" s="43" t="str">
        <f>'MAL1K-2018A.XLS'!$H$1208</f>
        <v/>
      </c>
    </row>
    <row r="1792" spans="1:5" hidden="1">
      <c r="A1792" s="401" t="s">
        <v>1277</v>
      </c>
    </row>
    <row r="1793" spans="1:5" hidden="1">
      <c r="A1793" s="68" t="s">
        <v>356</v>
      </c>
      <c r="B1793" s="72" t="s">
        <v>381</v>
      </c>
      <c r="C1793" s="44"/>
      <c r="D1793" s="44"/>
      <c r="E1793" s="68"/>
    </row>
    <row r="1794" spans="1:5" hidden="1">
      <c r="A1794" s="396" t="s">
        <v>356</v>
      </c>
      <c r="B1794" s="72" t="str">
        <f>'MAL1K-2018A.XLS'!B1222</f>
        <v xml:space="preserve">  Sosialtjenesten i NAV</v>
      </c>
      <c r="C1794" s="44"/>
      <c r="D1794" s="44"/>
      <c r="E1794" s="396"/>
    </row>
    <row r="1795" spans="1:5" hidden="1">
      <c r="A1795" s="396" t="s">
        <v>356</v>
      </c>
      <c r="B1795" s="87" t="s">
        <v>340</v>
      </c>
      <c r="C1795" s="45">
        <f>'MAL1K-2018A.XLS'!$F$1223</f>
        <v>0</v>
      </c>
      <c r="D1795" s="45">
        <f>'MAL1K-2018A.XLS'!$F$1223</f>
        <v>0</v>
      </c>
    </row>
    <row r="1796" spans="1:5" hidden="1">
      <c r="A1796" s="396" t="s">
        <v>356</v>
      </c>
      <c r="B1796" s="87" t="s">
        <v>341</v>
      </c>
      <c r="C1796" s="45">
        <f>'MAL1K-2018A.XLS'!$F$1224</f>
        <v>0</v>
      </c>
      <c r="D1796" s="45">
        <f>'MAL1K-2018A.XLS'!$F$1224</f>
        <v>0</v>
      </c>
    </row>
    <row r="1797" spans="1:5" hidden="1">
      <c r="A1797" s="396" t="s">
        <v>356</v>
      </c>
      <c r="B1797" s="87" t="s">
        <v>319</v>
      </c>
      <c r="C1797" s="45">
        <f>'MAL1K-2018A.XLS'!$F$1225</f>
        <v>0</v>
      </c>
      <c r="D1797" s="45">
        <f>'MAL1K-2018A.XLS'!$F$1225</f>
        <v>0</v>
      </c>
    </row>
    <row r="1798" spans="1:5" hidden="1">
      <c r="A1798" s="396" t="s">
        <v>356</v>
      </c>
      <c r="B1798" s="87" t="s">
        <v>758</v>
      </c>
      <c r="C1798" s="45">
        <f>'MAL1K-2018A.XLS'!$F$1226</f>
        <v>0</v>
      </c>
      <c r="D1798" s="45">
        <f>'MAL1K-2018A.XLS'!$F$1226</f>
        <v>0</v>
      </c>
    </row>
    <row r="1799" spans="1:5" hidden="1">
      <c r="A1799" s="396" t="s">
        <v>356</v>
      </c>
      <c r="B1799" s="87" t="s">
        <v>759</v>
      </c>
      <c r="C1799" s="45">
        <f>'MAL1K-2018A.XLS'!$F$1227</f>
        <v>0</v>
      </c>
      <c r="D1799" s="45">
        <f>'MAL1K-2018A.XLS'!$F$1227</f>
        <v>0</v>
      </c>
    </row>
    <row r="1800" spans="1:5" hidden="1">
      <c r="A1800" s="396" t="s">
        <v>356</v>
      </c>
      <c r="B1800" s="87" t="s">
        <v>760</v>
      </c>
      <c r="C1800" s="45">
        <f>'MAL1K-2018A.XLS'!$F$1228</f>
        <v>0</v>
      </c>
      <c r="D1800" s="45">
        <f>'MAL1K-2018A.XLS'!$F$1228</f>
        <v>0</v>
      </c>
    </row>
    <row r="1801" spans="1:5" hidden="1">
      <c r="A1801" s="396" t="s">
        <v>356</v>
      </c>
      <c r="B1801" s="1289"/>
    </row>
    <row r="1802" spans="1:5" hidden="1">
      <c r="A1802" s="396" t="s">
        <v>356</v>
      </c>
      <c r="B1802" s="72" t="str">
        <f>'MAL1K-2018A.XLS'!B1234</f>
        <v xml:space="preserve">  Tabell 1 - 14 - A2</v>
      </c>
    </row>
    <row r="1803" spans="1:5" hidden="1">
      <c r="A1803" s="396" t="s">
        <v>356</v>
      </c>
      <c r="B1803" s="72" t="str">
        <f>'MAL1K-2018A.XLS'!B1235</f>
        <v xml:space="preserve">  HMS - Trusler og vold</v>
      </c>
    </row>
    <row r="1804" spans="1:5" hidden="1">
      <c r="A1804" s="396" t="s">
        <v>356</v>
      </c>
      <c r="B1804" s="72" t="str">
        <f>'MAL1K-2018A.XLS'!B1236</f>
        <v xml:space="preserve">  De øvrige virksomhetene (alle typer) i bydelen</v>
      </c>
    </row>
    <row r="1805" spans="1:5" hidden="1">
      <c r="A1805" s="396" t="s">
        <v>356</v>
      </c>
      <c r="B1805" s="1289" t="str">
        <f>'MAL1K-2018A.XLS'!B1237</f>
        <v xml:space="preserve">  Antall episoder med trusler  1)</v>
      </c>
      <c r="C1805" s="45">
        <f>'MAL1K-2018A.XLS'!F1237</f>
        <v>0</v>
      </c>
      <c r="D1805" s="45">
        <f>'MAL1K-2018A.XLS'!F1237</f>
        <v>0</v>
      </c>
    </row>
    <row r="1806" spans="1:5" hidden="1">
      <c r="A1806" s="396" t="s">
        <v>356</v>
      </c>
      <c r="B1806" s="1289" t="str">
        <f>'MAL1K-2018A.XLS'!B1238</f>
        <v xml:space="preserve">  Antall episoder med bruk av vold   2)</v>
      </c>
      <c r="C1806" s="45">
        <f>'MAL1K-2018A.XLS'!F1238</f>
        <v>0</v>
      </c>
      <c r="D1806" s="45">
        <f>'MAL1K-2018A.XLS'!F1238</f>
        <v>0</v>
      </c>
    </row>
    <row r="1807" spans="1:5" hidden="1">
      <c r="A1807" s="396" t="s">
        <v>356</v>
      </c>
      <c r="B1807" s="1289" t="str">
        <f>'MAL1K-2018A.XLS'!B1239</f>
        <v xml:space="preserve">  Voldsepisoder med fysisk/psykisk skade</v>
      </c>
      <c r="C1807" s="45">
        <f>'MAL1K-2018A.XLS'!F1239</f>
        <v>0</v>
      </c>
      <c r="D1807" s="45">
        <f>'MAL1K-2018A.XLS'!F1239</f>
        <v>0</v>
      </c>
    </row>
    <row r="1808" spans="1:5" hidden="1">
      <c r="A1808" s="396" t="s">
        <v>356</v>
      </c>
      <c r="B1808" s="1289" t="str">
        <f>'MAL1K-2018A.XLS'!B1240</f>
        <v xml:space="preserve">  Antall sykemeldinger p.g.a. voldsepisoder</v>
      </c>
      <c r="C1808" s="45">
        <f>'MAL1K-2018A.XLS'!F1240</f>
        <v>0</v>
      </c>
      <c r="D1808" s="45">
        <f>'MAL1K-2018A.XLS'!F1240</f>
        <v>0</v>
      </c>
    </row>
    <row r="1809" spans="1:5" hidden="1">
      <c r="A1809" s="396" t="s">
        <v>356</v>
      </c>
      <c r="B1809" s="1289" t="str">
        <f>'MAL1K-2018A.XLS'!B1241</f>
        <v xml:space="preserve">  Antall skademeldinger</v>
      </c>
      <c r="C1809" s="45">
        <f>'MAL1K-2018A.XLS'!F1241</f>
        <v>0</v>
      </c>
      <c r="D1809" s="45">
        <f>'MAL1K-2018A.XLS'!F1241</f>
        <v>0</v>
      </c>
    </row>
    <row r="1810" spans="1:5" hidden="1">
      <c r="A1810" s="396" t="s">
        <v>356</v>
      </c>
      <c r="B1810" s="1289" t="str">
        <f>'MAL1K-2018A.XLS'!B1242</f>
        <v xml:space="preserve">  Antall anmeldelser av voldsbruk</v>
      </c>
      <c r="C1810" s="45">
        <f>'MAL1K-2018A.XLS'!F1242</f>
        <v>0</v>
      </c>
      <c r="D1810" s="45">
        <f>'MAL1K-2018A.XLS'!F1242</f>
        <v>0</v>
      </c>
    </row>
    <row r="1811" spans="1:5" hidden="1">
      <c r="A1811" s="396" t="s">
        <v>356</v>
      </c>
      <c r="B1811" s="1289"/>
    </row>
    <row r="1812" spans="1:5" hidden="1">
      <c r="A1812" s="396" t="s">
        <v>356</v>
      </c>
      <c r="B1812" s="1289"/>
    </row>
    <row r="1813" spans="1:5" hidden="1">
      <c r="A1813" s="396" t="s">
        <v>356</v>
      </c>
      <c r="B1813" s="1289"/>
    </row>
    <row r="1814" spans="1:5" hidden="1">
      <c r="A1814" s="7" t="s">
        <v>356</v>
      </c>
    </row>
    <row r="1815" spans="1:5" hidden="1">
      <c r="A1815" s="7" t="s">
        <v>356</v>
      </c>
      <c r="B1815" s="72" t="s">
        <v>38</v>
      </c>
      <c r="C1815" s="45">
        <f>'MAL1K-2018A.XLS'!$I$1248</f>
        <v>0</v>
      </c>
      <c r="D1815" s="45">
        <f>'MAL1K-2018A.XLS'!$I$1248</f>
        <v>0</v>
      </c>
    </row>
    <row r="1816" spans="1:5" hidden="1">
      <c r="A1816" s="68" t="s">
        <v>356</v>
      </c>
      <c r="B1816" s="91"/>
      <c r="C1816" s="44"/>
      <c r="D1816" s="44"/>
      <c r="E1816" s="68"/>
    </row>
    <row r="1817" spans="1:5" hidden="1">
      <c r="A1817" s="68" t="s">
        <v>356</v>
      </c>
      <c r="B1817" s="72" t="s">
        <v>410</v>
      </c>
      <c r="C1817" s="44"/>
      <c r="D1817" s="44"/>
      <c r="E1817" s="68"/>
    </row>
    <row r="1818" spans="1:5" hidden="1">
      <c r="A1818" s="7" t="s">
        <v>356</v>
      </c>
      <c r="B1818" s="87" t="s">
        <v>361</v>
      </c>
      <c r="C1818" s="45">
        <f>'MAL1K-2018A.XLS'!$J$1253</f>
        <v>0</v>
      </c>
      <c r="D1818" s="45">
        <f>'MAL1K-2018A.XLS'!$J$1253</f>
        <v>0</v>
      </c>
    </row>
    <row r="1819" spans="1:5" hidden="1">
      <c r="A1819" s="7" t="s">
        <v>356</v>
      </c>
      <c r="B1819" s="84" t="s">
        <v>111</v>
      </c>
      <c r="C1819" s="45">
        <f>'MAL1K-2018A.XLS'!$J$1254</f>
        <v>0</v>
      </c>
      <c r="D1819" s="45">
        <f>'MAL1K-2018A.XLS'!$J$1254</f>
        <v>0</v>
      </c>
    </row>
    <row r="1820" spans="1:5" hidden="1">
      <c r="A1820" s="7" t="s">
        <v>356</v>
      </c>
      <c r="B1820" s="84" t="s">
        <v>362</v>
      </c>
      <c r="C1820" s="45">
        <f>'MAL1K-2018A.XLS'!$J$1255</f>
        <v>0</v>
      </c>
      <c r="D1820" s="45">
        <f>'MAL1K-2018A.XLS'!$J$1255</f>
        <v>0</v>
      </c>
    </row>
    <row r="1821" spans="1:5" hidden="1">
      <c r="A1821" s="7" t="s">
        <v>356</v>
      </c>
      <c r="B1821" s="84" t="s">
        <v>363</v>
      </c>
      <c r="C1821" s="45" t="str">
        <f>'MAL1K-2018A.XLS'!$J$1256</f>
        <v>xxx</v>
      </c>
      <c r="D1821" s="45" t="str">
        <f>'MAL1K-2018A.XLS'!$J$1256</f>
        <v>xxx</v>
      </c>
    </row>
    <row r="1822" spans="1:5" hidden="1">
      <c r="A1822" s="7" t="s">
        <v>356</v>
      </c>
      <c r="B1822" s="84" t="s">
        <v>406</v>
      </c>
      <c r="C1822" s="45">
        <f>'MAL1K-2018A.XLS'!$J$1257</f>
        <v>0</v>
      </c>
      <c r="D1822" s="45">
        <f>'MAL1K-2018A.XLS'!$J$1257</f>
        <v>0</v>
      </c>
    </row>
    <row r="1823" spans="1:5" hidden="1">
      <c r="A1823" s="7" t="s">
        <v>356</v>
      </c>
      <c r="B1823" s="84" t="s">
        <v>407</v>
      </c>
      <c r="C1823" s="45">
        <f>'MAL1K-2018A.XLS'!$J$1258</f>
        <v>0</v>
      </c>
      <c r="D1823" s="45">
        <f>'MAL1K-2018A.XLS'!$J$1258</f>
        <v>0</v>
      </c>
    </row>
    <row r="1824" spans="1:5" hidden="1">
      <c r="A1824" s="7" t="s">
        <v>356</v>
      </c>
      <c r="B1824" s="84" t="s">
        <v>408</v>
      </c>
      <c r="C1824" s="45">
        <f>'MAL1K-2018A.XLS'!$J$1259</f>
        <v>0</v>
      </c>
      <c r="D1824" s="45">
        <f>'MAL1K-2018A.XLS'!$J$1259</f>
        <v>0</v>
      </c>
    </row>
    <row r="1825" spans="1:4" hidden="1">
      <c r="A1825" s="7" t="s">
        <v>356</v>
      </c>
      <c r="B1825" s="84" t="s">
        <v>409</v>
      </c>
      <c r="C1825" s="45">
        <f>'MAL1K-2018A.XLS'!$J$1260</f>
        <v>0</v>
      </c>
      <c r="D1825" s="45">
        <f>'MAL1K-2018A.XLS'!$J$1260</f>
        <v>0</v>
      </c>
    </row>
    <row r="1826" spans="1:4" hidden="1">
      <c r="A1826" s="7" t="s">
        <v>356</v>
      </c>
      <c r="B1826" s="84" t="s">
        <v>112</v>
      </c>
      <c r="C1826" s="45">
        <f>'MAL1K-2018A.XLS'!$J$1261</f>
        <v>0</v>
      </c>
      <c r="D1826" s="45">
        <f>'MAL1K-2018A.XLS'!$J$1261</f>
        <v>0</v>
      </c>
    </row>
    <row r="1827" spans="1:4" hidden="1">
      <c r="A1827" s="7" t="s">
        <v>356</v>
      </c>
      <c r="B1827" s="84" t="s">
        <v>823</v>
      </c>
      <c r="C1827" s="45">
        <f>'MAL1K-2018A.XLS'!$J$1262</f>
        <v>0</v>
      </c>
      <c r="D1827" s="45">
        <f>'MAL1K-2018A.XLS'!$J$1262</f>
        <v>0</v>
      </c>
    </row>
    <row r="1828" spans="1:4" hidden="1">
      <c r="A1828" s="7" t="s">
        <v>356</v>
      </c>
      <c r="B1828" s="84"/>
    </row>
    <row r="1829" spans="1:4" hidden="1">
      <c r="A1829" s="7" t="s">
        <v>356</v>
      </c>
      <c r="B1829" s="72" t="s">
        <v>938</v>
      </c>
    </row>
    <row r="1830" spans="1:4" hidden="1">
      <c r="A1830" s="7" t="s">
        <v>356</v>
      </c>
      <c r="B1830" s="84" t="s">
        <v>952</v>
      </c>
    </row>
    <row r="1831" spans="1:4" hidden="1">
      <c r="A1831" s="7" t="s">
        <v>356</v>
      </c>
      <c r="B1831" s="84" t="s">
        <v>411</v>
      </c>
      <c r="C1831" s="45">
        <f>'MAL1K-2018A.XLS'!$I$1269</f>
        <v>0</v>
      </c>
      <c r="D1831" s="45">
        <f>'MAL1K-2018A.XLS'!$I$1269</f>
        <v>0</v>
      </c>
    </row>
    <row r="1832" spans="1:4" hidden="1">
      <c r="A1832" s="7" t="s">
        <v>356</v>
      </c>
      <c r="B1832" s="84" t="s">
        <v>953</v>
      </c>
      <c r="C1832" s="45">
        <f>'MAL1K-2018A.XLS'!$I$1270</f>
        <v>0</v>
      </c>
      <c r="D1832" s="45">
        <f>'MAL1K-2018A.XLS'!$I$1270</f>
        <v>0</v>
      </c>
    </row>
    <row r="1833" spans="1:4" hidden="1">
      <c r="A1833" s="7" t="s">
        <v>356</v>
      </c>
      <c r="B1833" s="84" t="s">
        <v>954</v>
      </c>
      <c r="C1833" s="45">
        <f>'MAL1K-2018A.XLS'!$I$1271</f>
        <v>0</v>
      </c>
      <c r="D1833" s="45">
        <f>'MAL1K-2018A.XLS'!$I$1271</f>
        <v>0</v>
      </c>
    </row>
    <row r="1834" spans="1:4" hidden="1">
      <c r="A1834" s="7" t="s">
        <v>356</v>
      </c>
      <c r="B1834" s="84" t="s">
        <v>955</v>
      </c>
      <c r="C1834" s="45">
        <f>'MAL1K-2018A.XLS'!$I$1272</f>
        <v>0</v>
      </c>
      <c r="D1834" s="45">
        <f>'MAL1K-2018A.XLS'!$I$1272</f>
        <v>0</v>
      </c>
    </row>
    <row r="1835" spans="1:4" hidden="1">
      <c r="A1835" s="7" t="s">
        <v>356</v>
      </c>
      <c r="B1835" s="84" t="s">
        <v>956</v>
      </c>
      <c r="C1835" s="45">
        <f>'MAL1K-2018A.XLS'!$I$1273</f>
        <v>0</v>
      </c>
      <c r="D1835" s="45">
        <f>'MAL1K-2018A.XLS'!$I$1273</f>
        <v>0</v>
      </c>
    </row>
    <row r="1836" spans="1:4" hidden="1">
      <c r="A1836" s="7" t="s">
        <v>356</v>
      </c>
      <c r="B1836" s="84" t="s">
        <v>957</v>
      </c>
      <c r="C1836" s="45">
        <f>'MAL1K-2018A.XLS'!$I$1274</f>
        <v>0</v>
      </c>
      <c r="D1836" s="45">
        <f>'MAL1K-2018A.XLS'!$I$1274</f>
        <v>0</v>
      </c>
    </row>
    <row r="1837" spans="1:4" hidden="1">
      <c r="A1837" s="7" t="s">
        <v>356</v>
      </c>
      <c r="B1837" s="84" t="s">
        <v>958</v>
      </c>
      <c r="C1837" s="45">
        <f>'MAL1K-2018A.XLS'!$I$1275</f>
        <v>0</v>
      </c>
      <c r="D1837" s="45">
        <f>'MAL1K-2018A.XLS'!$I$1275</f>
        <v>0</v>
      </c>
    </row>
    <row r="1838" spans="1:4" hidden="1">
      <c r="A1838" s="7" t="s">
        <v>356</v>
      </c>
      <c r="B1838" s="84" t="s">
        <v>959</v>
      </c>
      <c r="C1838" s="45">
        <f>'MAL1K-2018A.XLS'!$I$1276</f>
        <v>0</v>
      </c>
      <c r="D1838" s="45">
        <f>'MAL1K-2018A.XLS'!$I$1276</f>
        <v>0</v>
      </c>
    </row>
    <row r="1839" spans="1:4" hidden="1">
      <c r="A1839" s="7" t="s">
        <v>356</v>
      </c>
      <c r="B1839" s="107"/>
      <c r="C1839" s="998"/>
      <c r="D1839" s="998"/>
    </row>
    <row r="1840" spans="1:4" hidden="1">
      <c r="A1840" s="7" t="s">
        <v>356</v>
      </c>
      <c r="B1840" s="107"/>
      <c r="C1840" s="998"/>
      <c r="D1840" s="998"/>
    </row>
    <row r="1841" spans="1:9" ht="25.5" hidden="1">
      <c r="A1841" s="7" t="s">
        <v>356</v>
      </c>
      <c r="B1841" s="72" t="s">
        <v>1084</v>
      </c>
    </row>
    <row r="1842" spans="1:9" hidden="1">
      <c r="A1842" s="7" t="s">
        <v>356</v>
      </c>
      <c r="B1842" s="84" t="s">
        <v>589</v>
      </c>
      <c r="C1842" s="45">
        <f>'MAL1K-2018A.XLS'!$K$1279</f>
        <v>0</v>
      </c>
      <c r="D1842" s="45">
        <f>'MAL1K-2018A.XLS'!$K$1279</f>
        <v>0</v>
      </c>
    </row>
    <row r="1843" spans="1:9" hidden="1">
      <c r="A1843" s="7" t="s">
        <v>356</v>
      </c>
      <c r="B1843" s="84" t="s">
        <v>232</v>
      </c>
      <c r="C1843" s="45">
        <f>'MAL1K-2018A.XLS'!$K$1280</f>
        <v>0</v>
      </c>
      <c r="D1843" s="45">
        <f>'MAL1K-2018A.XLS'!$K$1280</f>
        <v>0</v>
      </c>
    </row>
    <row r="1844" spans="1:9" hidden="1">
      <c r="A1844" s="7" t="s">
        <v>356</v>
      </c>
      <c r="B1844" s="84" t="s">
        <v>233</v>
      </c>
      <c r="C1844" s="45">
        <f>'MAL1K-2018A.XLS'!$K$1281</f>
        <v>0</v>
      </c>
      <c r="D1844" s="45">
        <f>'MAL1K-2018A.XLS'!$K$1281</f>
        <v>0</v>
      </c>
      <c r="I1844" s="7" t="s">
        <v>152</v>
      </c>
    </row>
    <row r="1845" spans="1:9" hidden="1">
      <c r="A1845" s="7" t="s">
        <v>356</v>
      </c>
      <c r="B1845" s="84" t="s">
        <v>234</v>
      </c>
      <c r="C1845" s="45">
        <f>'MAL1K-2018A.XLS'!$K$1282</f>
        <v>0</v>
      </c>
      <c r="D1845" s="45">
        <f>'MAL1K-2018A.XLS'!$K$1282</f>
        <v>0</v>
      </c>
    </row>
    <row r="1846" spans="1:9" hidden="1">
      <c r="A1846" s="7" t="s">
        <v>356</v>
      </c>
      <c r="B1846" s="84" t="s">
        <v>377</v>
      </c>
      <c r="C1846" s="45">
        <f>'MAL1K-2018A.XLS'!$K$1283</f>
        <v>0</v>
      </c>
      <c r="D1846" s="45">
        <f>'MAL1K-2018A.XLS'!$K$1283</f>
        <v>0</v>
      </c>
    </row>
    <row r="1847" spans="1:9" hidden="1">
      <c r="A1847" s="7" t="s">
        <v>356</v>
      </c>
      <c r="B1847" s="84" t="s">
        <v>378</v>
      </c>
      <c r="C1847" s="45">
        <f>'MAL1K-2018A.XLS'!$K$1284</f>
        <v>0</v>
      </c>
      <c r="D1847" s="45">
        <f>'MAL1K-2018A.XLS'!$K$1284</f>
        <v>0</v>
      </c>
    </row>
    <row r="1848" spans="1:9" hidden="1">
      <c r="A1848" s="7" t="s">
        <v>356</v>
      </c>
      <c r="B1848" s="84" t="s">
        <v>584</v>
      </c>
      <c r="C1848" s="45">
        <f>'MAL1K-2018A.XLS'!$K$1285</f>
        <v>0</v>
      </c>
      <c r="D1848" s="45">
        <f>'MAL1K-2018A.XLS'!$K$1285</f>
        <v>0</v>
      </c>
    </row>
    <row r="1849" spans="1:9" hidden="1">
      <c r="A1849" s="7" t="s">
        <v>356</v>
      </c>
      <c r="B1849" s="84" t="s">
        <v>585</v>
      </c>
      <c r="C1849" s="45">
        <f>'MAL1K-2018A.XLS'!$K$1286</f>
        <v>0</v>
      </c>
      <c r="D1849" s="45">
        <f>'MAL1K-2018A.XLS'!$K$1286</f>
        <v>0</v>
      </c>
    </row>
    <row r="1850" spans="1:9" hidden="1">
      <c r="A1850" s="7" t="s">
        <v>356</v>
      </c>
      <c r="B1850" s="184" t="s">
        <v>335</v>
      </c>
      <c r="C1850" s="45">
        <f>'MAL1K-2018A.XLS'!K1287</f>
        <v>0</v>
      </c>
      <c r="D1850" s="45">
        <f>'MAL1K-2018A.XLS'!$K$1287</f>
        <v>0</v>
      </c>
    </row>
    <row r="1851" spans="1:9" hidden="1">
      <c r="A1851" s="7" t="s">
        <v>356</v>
      </c>
      <c r="B1851" s="61" t="s">
        <v>306</v>
      </c>
      <c r="C1851" s="45">
        <f>'MAL1K-2018A.XLS'!K1288</f>
        <v>0</v>
      </c>
      <c r="D1851" s="45">
        <f>'MAL1K-2018A.XLS'!$K$1288</f>
        <v>0</v>
      </c>
    </row>
    <row r="1852" spans="1:9" hidden="1">
      <c r="A1852" s="7" t="s">
        <v>356</v>
      </c>
      <c r="B1852" s="61" t="s">
        <v>307</v>
      </c>
      <c r="C1852" s="45">
        <f>'MAL1K-2018A.XLS'!K1289</f>
        <v>0</v>
      </c>
      <c r="D1852" s="45">
        <f>'MAL1K-2018A.XLS'!$K$1289</f>
        <v>0</v>
      </c>
    </row>
    <row r="1853" spans="1:9" hidden="1">
      <c r="A1853" s="7" t="s">
        <v>356</v>
      </c>
      <c r="B1853" s="61" t="s">
        <v>308</v>
      </c>
      <c r="C1853" s="45">
        <f>'MAL1K-2018A.XLS'!K1290</f>
        <v>0</v>
      </c>
      <c r="D1853" s="45">
        <f>'MAL1K-2018A.XLS'!$K$1290</f>
        <v>0</v>
      </c>
    </row>
    <row r="1854" spans="1:9" hidden="1">
      <c r="A1854" s="7" t="s">
        <v>356</v>
      </c>
      <c r="B1854" s="61" t="s">
        <v>309</v>
      </c>
      <c r="C1854" s="45">
        <f>'MAL1K-2018A.XLS'!K1291</f>
        <v>0</v>
      </c>
      <c r="D1854" s="45">
        <f>'MAL1K-2018A.XLS'!$K$1291</f>
        <v>0</v>
      </c>
    </row>
    <row r="1855" spans="1:9" hidden="1">
      <c r="A1855" s="7" t="s">
        <v>356</v>
      </c>
      <c r="B1855" s="107"/>
      <c r="C1855" s="998"/>
      <c r="D1855" s="998"/>
    </row>
    <row r="1856" spans="1:9" ht="18.75">
      <c r="A1856" s="7" t="s">
        <v>1337</v>
      </c>
      <c r="B1856" s="116"/>
    </row>
    <row r="1857" spans="1:8">
      <c r="A1857" s="7" t="s">
        <v>1337</v>
      </c>
      <c r="B1857" s="66" t="str">
        <f>'MAL1K-2018A.XLS'!B1297</f>
        <v xml:space="preserve">Tabell 4 -2  </v>
      </c>
      <c r="C1857" s="46"/>
      <c r="D1857" s="46"/>
    </row>
    <row r="1858" spans="1:8">
      <c r="A1858" s="7" t="s">
        <v>1337</v>
      </c>
      <c r="B1858" s="66" t="str">
        <f>'MAL1K-2018A.XLS'!B1298</f>
        <v>Aktive klienter med utbetalt økonomisk sosialhjelp (bidrag og lån) 1)</v>
      </c>
    </row>
    <row r="1859" spans="1:8">
      <c r="A1859" s="7" t="s">
        <v>1337</v>
      </c>
      <c r="B1859" s="305" t="s">
        <v>1091</v>
      </c>
      <c r="G1859" s="70"/>
      <c r="H1859" s="296"/>
    </row>
    <row r="1860" spans="1:8">
      <c r="A1860" s="7" t="s">
        <v>1337</v>
      </c>
      <c r="B1860" s="84" t="s">
        <v>8</v>
      </c>
      <c r="C1860" s="45">
        <f>'MAL1K-2018A.XLS'!$G$1301</f>
        <v>0</v>
      </c>
      <c r="D1860" s="45">
        <f>'MAL1K-2018A.XLS'!$G$1301</f>
        <v>0</v>
      </c>
    </row>
    <row r="1861" spans="1:8">
      <c r="A1861" s="7" t="s">
        <v>1337</v>
      </c>
      <c r="B1861" s="82" t="s">
        <v>865</v>
      </c>
      <c r="C1861" s="45">
        <f>'MAL1K-2018A.XLS'!$G$1303</f>
        <v>0</v>
      </c>
      <c r="D1861" s="45">
        <f>'MAL1K-2018A.XLS'!$G$1303</f>
        <v>0</v>
      </c>
    </row>
    <row r="1862" spans="1:8">
      <c r="A1862" s="7" t="s">
        <v>1337</v>
      </c>
      <c r="B1862" s="82" t="s">
        <v>586</v>
      </c>
      <c r="C1862" s="45">
        <f>'MAL1K-2018A.XLS'!$G$1304</f>
        <v>0</v>
      </c>
      <c r="D1862" s="45">
        <f>'MAL1K-2018A.XLS'!$G$1304</f>
        <v>0</v>
      </c>
    </row>
    <row r="1863" spans="1:8">
      <c r="A1863" s="7" t="s">
        <v>1337</v>
      </c>
      <c r="B1863" s="82" t="s">
        <v>606</v>
      </c>
      <c r="C1863" s="45">
        <f>'MAL1K-2018A.XLS'!$G$1305</f>
        <v>0</v>
      </c>
      <c r="D1863" s="45">
        <f>'MAL1K-2018A.XLS'!$G$1305</f>
        <v>0</v>
      </c>
    </row>
    <row r="1864" spans="1:8">
      <c r="A1864" s="7" t="s">
        <v>1337</v>
      </c>
      <c r="B1864" s="82" t="s">
        <v>961</v>
      </c>
      <c r="C1864" s="45">
        <f>'MAL1K-2018A.XLS'!$G$1306</f>
        <v>0</v>
      </c>
      <c r="D1864" s="45">
        <f>'MAL1K-2018A.XLS'!$G$1306</f>
        <v>0</v>
      </c>
    </row>
    <row r="1865" spans="1:8">
      <c r="A1865" s="7" t="s">
        <v>1337</v>
      </c>
      <c r="B1865" s="94" t="s">
        <v>866</v>
      </c>
      <c r="C1865" s="77">
        <f>'MAL1K-2018A.XLS'!$G$1307</f>
        <v>0</v>
      </c>
      <c r="D1865" s="77">
        <f>'MAL1K-2018A.XLS'!$G$1307</f>
        <v>0</v>
      </c>
    </row>
    <row r="1866" spans="1:8">
      <c r="A1866" s="7" t="s">
        <v>1337</v>
      </c>
      <c r="B1866" s="89" t="s">
        <v>188</v>
      </c>
    </row>
    <row r="1867" spans="1:8">
      <c r="A1867" s="7" t="s">
        <v>1337</v>
      </c>
      <c r="B1867" s="84" t="s">
        <v>8</v>
      </c>
      <c r="C1867" s="45">
        <f>'MAL1K-2018A.XLS'!$H$1301</f>
        <v>0</v>
      </c>
      <c r="D1867" s="45">
        <f>'MAL1K-2018A.XLS'!$H$1301</f>
        <v>0</v>
      </c>
    </row>
    <row r="1868" spans="1:8">
      <c r="A1868" s="7" t="s">
        <v>1337</v>
      </c>
      <c r="B1868" s="82" t="s">
        <v>865</v>
      </c>
      <c r="C1868" s="45">
        <f>'MAL1K-2018A.XLS'!$H$1303</f>
        <v>0</v>
      </c>
      <c r="D1868" s="45">
        <f>'MAL1K-2018A.XLS'!$H$1303</f>
        <v>0</v>
      </c>
    </row>
    <row r="1869" spans="1:8">
      <c r="A1869" s="7" t="s">
        <v>1337</v>
      </c>
      <c r="B1869" s="82" t="s">
        <v>586</v>
      </c>
      <c r="C1869" s="45">
        <f>'MAL1K-2018A.XLS'!$H$1304</f>
        <v>0</v>
      </c>
      <c r="D1869" s="45">
        <f>'MAL1K-2018A.XLS'!$H$1304</f>
        <v>0</v>
      </c>
    </row>
    <row r="1870" spans="1:8">
      <c r="A1870" s="7" t="s">
        <v>1337</v>
      </c>
      <c r="B1870" s="82" t="s">
        <v>606</v>
      </c>
      <c r="C1870" s="45">
        <f>'MAL1K-2018A.XLS'!$H$1305</f>
        <v>0</v>
      </c>
      <c r="D1870" s="45">
        <f>'MAL1K-2018A.XLS'!$H$1305</f>
        <v>0</v>
      </c>
    </row>
    <row r="1871" spans="1:8">
      <c r="A1871" s="7" t="s">
        <v>1337</v>
      </c>
      <c r="B1871" s="82" t="s">
        <v>961</v>
      </c>
      <c r="C1871" s="45">
        <f>'MAL1K-2018A.XLS'!$H$1306</f>
        <v>0</v>
      </c>
      <c r="D1871" s="45">
        <f>'MAL1K-2018A.XLS'!$H$1306</f>
        <v>0</v>
      </c>
    </row>
    <row r="1872" spans="1:8">
      <c r="A1872" s="7" t="s">
        <v>1337</v>
      </c>
      <c r="B1872" s="118" t="s">
        <v>866</v>
      </c>
      <c r="C1872" s="76">
        <f>'MAL1K-2018A.XLS'!$H$1307</f>
        <v>0</v>
      </c>
      <c r="D1872" s="76">
        <f>'MAL1K-2018A.XLS'!$H$1307</f>
        <v>0</v>
      </c>
    </row>
    <row r="1873" spans="1:8">
      <c r="A1873" s="7" t="s">
        <v>1337</v>
      </c>
      <c r="B1873" s="89" t="s">
        <v>1032</v>
      </c>
    </row>
    <row r="1874" spans="1:8">
      <c r="A1874" s="7" t="s">
        <v>1337</v>
      </c>
      <c r="B1874" s="338" t="s">
        <v>8</v>
      </c>
      <c r="C1874" s="45">
        <f>'MAL1K-2018A.XLS'!I1301</f>
        <v>0</v>
      </c>
      <c r="D1874" s="45">
        <f>'MAL1K-2018A.XLS'!$I$1301</f>
        <v>0</v>
      </c>
    </row>
    <row r="1875" spans="1:8">
      <c r="A1875" s="7" t="s">
        <v>1337</v>
      </c>
      <c r="B1875" s="93" t="s">
        <v>865</v>
      </c>
      <c r="C1875" s="45">
        <f>'MAL1K-2018A.XLS'!I1303</f>
        <v>0</v>
      </c>
      <c r="D1875" s="45">
        <f>'MAL1K-2018A.XLS'!$I$1303</f>
        <v>0</v>
      </c>
    </row>
    <row r="1876" spans="1:8">
      <c r="A1876" s="7" t="s">
        <v>1337</v>
      </c>
      <c r="B1876" s="93" t="s">
        <v>586</v>
      </c>
      <c r="C1876" s="45">
        <f>'MAL1K-2018A.XLS'!I1304</f>
        <v>0</v>
      </c>
      <c r="D1876" s="45">
        <f>'MAL1K-2018A.XLS'!$I$1304</f>
        <v>0</v>
      </c>
    </row>
    <row r="1877" spans="1:8">
      <c r="A1877" s="7" t="s">
        <v>1337</v>
      </c>
      <c r="B1877" s="93" t="s">
        <v>606</v>
      </c>
      <c r="C1877" s="45">
        <f>'MAL1K-2018A.XLS'!I1305</f>
        <v>0</v>
      </c>
      <c r="D1877" s="45">
        <f>'MAL1K-2018A.XLS'!$I$1305</f>
        <v>0</v>
      </c>
    </row>
    <row r="1878" spans="1:8">
      <c r="A1878" s="7" t="s">
        <v>1337</v>
      </c>
      <c r="B1878" s="93" t="s">
        <v>961</v>
      </c>
      <c r="C1878" s="45">
        <f>'MAL1K-2018A.XLS'!I1306</f>
        <v>0</v>
      </c>
      <c r="D1878" s="45">
        <f>'MAL1K-2018A.XLS'!$I$1306</f>
        <v>0</v>
      </c>
    </row>
    <row r="1879" spans="1:8">
      <c r="A1879" s="7" t="s">
        <v>1337</v>
      </c>
      <c r="B1879" s="94" t="s">
        <v>866</v>
      </c>
      <c r="C1879" s="94">
        <f>'MAL1K-2018A.XLS'!I1307</f>
        <v>0</v>
      </c>
      <c r="D1879" s="94">
        <f>'MAL1K-2018A.XLS'!$I$1307</f>
        <v>0</v>
      </c>
    </row>
    <row r="1880" spans="1:8">
      <c r="A1880" s="7" t="s">
        <v>1337</v>
      </c>
      <c r="B1880" s="92" t="s">
        <v>165</v>
      </c>
      <c r="C1880" s="45" t="str">
        <f>'MAL1K-2018A.XLS'!I1308</f>
        <v/>
      </c>
    </row>
    <row r="1881" spans="1:8" s="70" customFormat="1" hidden="1">
      <c r="A1881" s="401" t="s">
        <v>1277</v>
      </c>
      <c r="B1881" s="107"/>
      <c r="C1881" s="71"/>
      <c r="D1881" s="71"/>
      <c r="G1881" s="297"/>
    </row>
    <row r="1882" spans="1:8" hidden="1">
      <c r="A1882" s="401" t="s">
        <v>1277</v>
      </c>
      <c r="B1882" s="72" t="s">
        <v>1003</v>
      </c>
    </row>
    <row r="1883" spans="1:8" hidden="1">
      <c r="A1883" s="401" t="s">
        <v>1277</v>
      </c>
      <c r="B1883" s="305" t="s">
        <v>1166</v>
      </c>
      <c r="C1883" s="69">
        <f>'MAL1K-2018A.XLS'!$G$1315</f>
        <v>0</v>
      </c>
      <c r="D1883" s="69">
        <f>'MAL1K-2018A.XLS'!$G$1315</f>
        <v>0</v>
      </c>
      <c r="E1883" s="70"/>
      <c r="F1883" s="70"/>
      <c r="G1883" s="70"/>
      <c r="H1883" s="296"/>
    </row>
    <row r="1884" spans="1:8" hidden="1">
      <c r="A1884" s="401" t="s">
        <v>1277</v>
      </c>
      <c r="B1884" s="305" t="s">
        <v>278</v>
      </c>
      <c r="C1884" s="69">
        <f>'MAL1K-2018A.XLS'!$H$1315</f>
        <v>0</v>
      </c>
      <c r="D1884" s="69">
        <f>'MAL1K-2018A.XLS'!$H$1315</f>
        <v>0</v>
      </c>
      <c r="E1884" s="70"/>
      <c r="F1884" s="70"/>
      <c r="G1884" s="297"/>
    </row>
    <row r="1885" spans="1:8" ht="13.5" hidden="1">
      <c r="A1885" s="401" t="s">
        <v>1277</v>
      </c>
      <c r="B1885" s="306" t="s">
        <v>1167</v>
      </c>
      <c r="C1885" s="69">
        <f>C1883*C1865</f>
        <v>0</v>
      </c>
      <c r="D1885" s="69">
        <f>D1883*D1865</f>
        <v>0</v>
      </c>
      <c r="E1885" s="70"/>
      <c r="F1885" s="70"/>
      <c r="G1885" s="70"/>
      <c r="H1885" s="296"/>
    </row>
    <row r="1886" spans="1:8" ht="13.5" hidden="1">
      <c r="A1886" s="401" t="s">
        <v>1277</v>
      </c>
      <c r="B1886" s="306" t="s">
        <v>241</v>
      </c>
      <c r="C1886" s="69">
        <f>C1884*C1872</f>
        <v>0</v>
      </c>
      <c r="D1886" s="69">
        <f>D1884*D1872</f>
        <v>0</v>
      </c>
      <c r="E1886" s="70"/>
      <c r="G1886" s="297"/>
    </row>
    <row r="1887" spans="1:8" ht="13.5" hidden="1">
      <c r="A1887" s="401" t="s">
        <v>1277</v>
      </c>
      <c r="B1887" s="306" t="s">
        <v>1168</v>
      </c>
      <c r="C1887" s="69"/>
      <c r="D1887" s="69" t="e">
        <f>D1885/D1865</f>
        <v>#DIV/0!</v>
      </c>
      <c r="F1887" s="70" t="s">
        <v>149</v>
      </c>
      <c r="G1887" s="70"/>
      <c r="H1887" s="296"/>
    </row>
    <row r="1888" spans="1:8" ht="13.5" hidden="1">
      <c r="A1888" s="401" t="s">
        <v>1277</v>
      </c>
      <c r="B1888" s="306" t="s">
        <v>1</v>
      </c>
      <c r="C1888" s="69"/>
      <c r="D1888" s="69" t="e">
        <f>D1886/D1872</f>
        <v>#DIV/0!</v>
      </c>
      <c r="F1888" s="70" t="s">
        <v>149</v>
      </c>
    </row>
    <row r="1889" spans="1:6" hidden="1">
      <c r="A1889" s="401" t="s">
        <v>1277</v>
      </c>
      <c r="B1889" s="89"/>
      <c r="C1889" s="69"/>
      <c r="D1889" s="69"/>
      <c r="E1889" s="70"/>
      <c r="F1889" s="70"/>
    </row>
    <row r="1890" spans="1:6" hidden="1">
      <c r="A1890" s="401" t="s">
        <v>1277</v>
      </c>
      <c r="B1890" s="91"/>
      <c r="C1890" s="48"/>
      <c r="D1890" s="48"/>
    </row>
    <row r="1891" spans="1:6" ht="25.5" hidden="1">
      <c r="A1891" s="7" t="s">
        <v>356</v>
      </c>
      <c r="B1891" s="72" t="s">
        <v>1004</v>
      </c>
      <c r="C1891" s="48"/>
      <c r="D1891" s="48"/>
    </row>
    <row r="1892" spans="1:6" hidden="1">
      <c r="A1892" s="7" t="s">
        <v>356</v>
      </c>
      <c r="B1892" s="84" t="s">
        <v>523</v>
      </c>
      <c r="C1892" s="48">
        <f>'MAL1K-2018A.XLS'!$H$1321</f>
        <v>0</v>
      </c>
      <c r="D1892" s="48">
        <f>'MAL1K-2018A.XLS'!$H$1321</f>
        <v>0</v>
      </c>
    </row>
    <row r="1893" spans="1:6" hidden="1">
      <c r="A1893" s="7" t="s">
        <v>356</v>
      </c>
      <c r="B1893" s="84" t="s">
        <v>580</v>
      </c>
      <c r="C1893" s="48">
        <f>'MAL1K-2018A.XLS'!$I$1321</f>
        <v>0</v>
      </c>
      <c r="D1893" s="48">
        <f>'MAL1K-2018A.XLS'!$I$1321</f>
        <v>0</v>
      </c>
    </row>
    <row r="1894" spans="1:6" hidden="1">
      <c r="A1894" s="7" t="s">
        <v>356</v>
      </c>
    </row>
    <row r="1895" spans="1:6" hidden="1">
      <c r="A1895" s="7" t="s">
        <v>356</v>
      </c>
      <c r="B1895" s="72" t="s">
        <v>42</v>
      </c>
    </row>
    <row r="1896" spans="1:6" hidden="1">
      <c r="A1896" s="7" t="s">
        <v>356</v>
      </c>
      <c r="B1896" s="1274" t="s">
        <v>1316</v>
      </c>
      <c r="C1896" s="48">
        <f>'MAL1K-2018A.XLS'!$I$1332</f>
        <v>0</v>
      </c>
      <c r="D1896" s="48">
        <f>'MAL1K-2018A.XLS'!$I$1332</f>
        <v>0</v>
      </c>
    </row>
    <row r="1897" spans="1:6" hidden="1">
      <c r="A1897" s="7" t="s">
        <v>356</v>
      </c>
      <c r="B1897" s="1274" t="s">
        <v>1317</v>
      </c>
      <c r="C1897" s="48">
        <f>'MAL1K-2018A.XLS'!$I$1333</f>
        <v>0</v>
      </c>
      <c r="D1897" s="48">
        <f>'MAL1K-2018A.XLS'!$I$1333</f>
        <v>0</v>
      </c>
    </row>
    <row r="1898" spans="1:6" hidden="1">
      <c r="A1898" s="7" t="s">
        <v>356</v>
      </c>
    </row>
    <row r="1899" spans="1:6" ht="18.75">
      <c r="A1899" s="7" t="s">
        <v>887</v>
      </c>
      <c r="B1899" s="150" t="s">
        <v>483</v>
      </c>
      <c r="C1899" s="140"/>
      <c r="D1899" s="7"/>
    </row>
    <row r="1900" spans="1:6">
      <c r="A1900" s="7" t="s">
        <v>887</v>
      </c>
      <c r="B1900" s="144"/>
      <c r="C1900" s="140"/>
      <c r="D1900" s="7"/>
    </row>
    <row r="1901" spans="1:6" ht="18.75">
      <c r="A1901" s="7" t="s">
        <v>887</v>
      </c>
      <c r="B1901" s="116" t="s">
        <v>735</v>
      </c>
      <c r="C1901" s="140"/>
      <c r="D1901" s="7"/>
    </row>
    <row r="1902" spans="1:6">
      <c r="A1902" s="7" t="s">
        <v>887</v>
      </c>
      <c r="B1902" s="147"/>
      <c r="C1902" s="140"/>
      <c r="D1902" s="7"/>
    </row>
    <row r="1903" spans="1:6" ht="14.25">
      <c r="A1903" s="7" t="s">
        <v>887</v>
      </c>
      <c r="B1903" s="145"/>
      <c r="C1903" s="140"/>
      <c r="D1903" s="7"/>
    </row>
    <row r="1904" spans="1:6">
      <c r="A1904" s="7" t="s">
        <v>887</v>
      </c>
      <c r="B1904" s="25" t="s">
        <v>571</v>
      </c>
      <c r="C1904" s="140"/>
      <c r="D1904" s="7"/>
    </row>
    <row r="1905" spans="1:4">
      <c r="A1905" s="7" t="s">
        <v>887</v>
      </c>
      <c r="B1905" s="25" t="s">
        <v>572</v>
      </c>
      <c r="C1905" s="140"/>
      <c r="D1905" s="7"/>
    </row>
    <row r="1906" spans="1:4">
      <c r="A1906" s="7" t="s">
        <v>887</v>
      </c>
      <c r="B1906" s="25" t="s">
        <v>575</v>
      </c>
      <c r="C1906" s="140"/>
      <c r="D1906" s="7"/>
    </row>
    <row r="1907" spans="1:4">
      <c r="A1907" s="7" t="s">
        <v>887</v>
      </c>
      <c r="B1907" s="148" t="s">
        <v>1161</v>
      </c>
      <c r="C1907" s="140"/>
      <c r="D1907" s="7"/>
    </row>
    <row r="1908" spans="1:4">
      <c r="A1908" s="7" t="s">
        <v>887</v>
      </c>
      <c r="B1908" s="339" t="s">
        <v>807</v>
      </c>
      <c r="C1908" s="141">
        <f>'MAL1K-2018A.XLS'!F1376</f>
        <v>0</v>
      </c>
      <c r="D1908" s="141">
        <f>'MAL1K-2018A.XLS'!F1376</f>
        <v>0</v>
      </c>
    </row>
    <row r="1909" spans="1:4">
      <c r="A1909" s="7" t="s">
        <v>887</v>
      </c>
      <c r="B1909" s="339" t="s">
        <v>808</v>
      </c>
      <c r="C1909" s="140" t="str">
        <f>'MAL1K-2018A.XLS'!F1377</f>
        <v>xxxxxxxx</v>
      </c>
      <c r="D1909" s="140" t="str">
        <f>'MAL1K-2018A.XLS'!F1377</f>
        <v>xxxxxxxx</v>
      </c>
    </row>
    <row r="1910" spans="1:4">
      <c r="A1910" s="7" t="s">
        <v>887</v>
      </c>
      <c r="B1910" s="339" t="s">
        <v>809</v>
      </c>
      <c r="C1910" s="140" t="str">
        <f>'MAL1K-2018A.XLS'!F1378</f>
        <v>xxxxxxxx</v>
      </c>
      <c r="D1910" s="140" t="str">
        <f>'MAL1K-2018A.XLS'!F1378</f>
        <v>xxxxxxxx</v>
      </c>
    </row>
    <row r="1911" spans="1:4">
      <c r="A1911" s="7" t="s">
        <v>887</v>
      </c>
      <c r="B1911" s="339" t="s">
        <v>311</v>
      </c>
      <c r="C1911" s="141" t="e">
        <f>'MAL1K-2018A.XLS'!F1379</f>
        <v>#DIV/0!</v>
      </c>
      <c r="D1911" s="141" t="e">
        <f>'MAL1K-2018A.XLS'!F1379</f>
        <v>#DIV/0!</v>
      </c>
    </row>
    <row r="1912" spans="1:4">
      <c r="A1912" s="7" t="s">
        <v>887</v>
      </c>
      <c r="B1912" s="307" t="s">
        <v>1162</v>
      </c>
      <c r="C1912" s="140"/>
      <c r="D1912" s="140"/>
    </row>
    <row r="1913" spans="1:4">
      <c r="A1913" s="7" t="s">
        <v>887</v>
      </c>
      <c r="B1913" s="339" t="s">
        <v>807</v>
      </c>
      <c r="C1913" s="141">
        <f>'MAL1K-2018A.XLS'!G1376</f>
        <v>0</v>
      </c>
      <c r="D1913" s="141">
        <f>'MAL1K-2018A.XLS'!G1376</f>
        <v>0</v>
      </c>
    </row>
    <row r="1914" spans="1:4">
      <c r="A1914" s="7" t="s">
        <v>887</v>
      </c>
      <c r="B1914" s="339" t="s">
        <v>808</v>
      </c>
      <c r="C1914" s="140">
        <f>'MAL1K-2018A.XLS'!G1377</f>
        <v>0</v>
      </c>
      <c r="D1914" s="140">
        <f>'MAL1K-2018A.XLS'!G1377</f>
        <v>0</v>
      </c>
    </row>
    <row r="1915" spans="1:4">
      <c r="A1915" s="7" t="s">
        <v>887</v>
      </c>
      <c r="B1915" s="339" t="s">
        <v>809</v>
      </c>
      <c r="C1915" s="140">
        <f>'MAL1K-2018A.XLS'!G1378</f>
        <v>0</v>
      </c>
      <c r="D1915" s="140">
        <f>'MAL1K-2018A.XLS'!G1378</f>
        <v>0</v>
      </c>
    </row>
    <row r="1916" spans="1:4">
      <c r="A1916" s="7" t="s">
        <v>887</v>
      </c>
      <c r="B1916" s="339" t="s">
        <v>311</v>
      </c>
      <c r="C1916" s="141">
        <f>'MAL1K-2018A.XLS'!G1379</f>
        <v>0</v>
      </c>
      <c r="D1916" s="141">
        <f>'MAL1K-2018A.XLS'!G1379</f>
        <v>0</v>
      </c>
    </row>
    <row r="1917" spans="1:4">
      <c r="A1917" s="7" t="s">
        <v>887</v>
      </c>
      <c r="B1917" s="307" t="s">
        <v>1163</v>
      </c>
      <c r="C1917" s="140"/>
      <c r="D1917" s="140"/>
    </row>
    <row r="1918" spans="1:4">
      <c r="A1918" s="7" t="s">
        <v>887</v>
      </c>
      <c r="B1918" s="339" t="s">
        <v>807</v>
      </c>
      <c r="C1918" s="141">
        <f>'MAL1K-2018A.XLS'!H1376</f>
        <v>0</v>
      </c>
      <c r="D1918" s="141">
        <f>'MAL1K-2018A.XLS'!H1376</f>
        <v>0</v>
      </c>
    </row>
    <row r="1919" spans="1:4">
      <c r="A1919" s="7" t="s">
        <v>887</v>
      </c>
      <c r="B1919" s="339" t="s">
        <v>808</v>
      </c>
      <c r="C1919" s="140">
        <f>'MAL1K-2018A.XLS'!H1377</f>
        <v>0</v>
      </c>
      <c r="D1919" s="140">
        <f>'MAL1K-2018A.XLS'!H1377</f>
        <v>0</v>
      </c>
    </row>
    <row r="1920" spans="1:4">
      <c r="A1920" s="7" t="s">
        <v>887</v>
      </c>
      <c r="B1920" s="339" t="s">
        <v>809</v>
      </c>
      <c r="C1920" s="140">
        <f>'MAL1K-2018A.XLS'!H1378</f>
        <v>0</v>
      </c>
      <c r="D1920" s="140">
        <f>'MAL1K-2018A.XLS'!H1378</f>
        <v>0</v>
      </c>
    </row>
    <row r="1921" spans="1:8">
      <c r="A1921" s="7" t="s">
        <v>887</v>
      </c>
      <c r="B1921" s="339" t="s">
        <v>311</v>
      </c>
      <c r="C1921" s="141">
        <f>'MAL1K-2018A.XLS'!H1379</f>
        <v>0</v>
      </c>
      <c r="D1921" s="141">
        <f>'MAL1K-2018A.XLS'!H1379</f>
        <v>0</v>
      </c>
      <c r="G1921" s="297"/>
      <c r="H1921" s="296"/>
    </row>
    <row r="1922" spans="1:8">
      <c r="A1922" s="7" t="s">
        <v>887</v>
      </c>
      <c r="B1922" s="148" t="s">
        <v>559</v>
      </c>
      <c r="C1922" s="140"/>
      <c r="D1922" s="140"/>
      <c r="G1922" s="297"/>
    </row>
    <row r="1923" spans="1:8">
      <c r="A1923" s="7" t="s">
        <v>887</v>
      </c>
      <c r="B1923" s="339" t="s">
        <v>807</v>
      </c>
      <c r="C1923" s="141">
        <f>'MAL1K-2018A.XLS'!I1376</f>
        <v>0</v>
      </c>
      <c r="D1923" s="141">
        <f>'MAL1K-2018A.XLS'!I1376</f>
        <v>0</v>
      </c>
      <c r="G1923" s="297"/>
    </row>
    <row r="1924" spans="1:8">
      <c r="A1924" s="7" t="s">
        <v>887</v>
      </c>
      <c r="B1924" s="339" t="s">
        <v>808</v>
      </c>
      <c r="C1924" s="140">
        <f>'MAL1K-2018A.XLS'!I1377</f>
        <v>0</v>
      </c>
      <c r="D1924" s="140">
        <f>'MAL1K-2018A.XLS'!I1377</f>
        <v>0</v>
      </c>
      <c r="G1924" s="297"/>
      <c r="H1924" s="296"/>
    </row>
    <row r="1925" spans="1:8">
      <c r="A1925" s="7" t="s">
        <v>887</v>
      </c>
      <c r="B1925" s="339" t="s">
        <v>809</v>
      </c>
      <c r="C1925" s="140">
        <f>'MAL1K-2018A.XLS'!I1378</f>
        <v>0</v>
      </c>
      <c r="D1925" s="140">
        <f>'MAL1K-2018A.XLS'!I1378</f>
        <v>0</v>
      </c>
    </row>
    <row r="1926" spans="1:8">
      <c r="A1926" s="7" t="s">
        <v>887</v>
      </c>
      <c r="B1926" s="339" t="s">
        <v>311</v>
      </c>
      <c r="C1926" s="140">
        <f>'MAL1K-2018A.XLS'!I1379</f>
        <v>0</v>
      </c>
      <c r="D1926" s="140">
        <f>'MAL1K-2018A.XLS'!I1379</f>
        <v>0</v>
      </c>
    </row>
    <row r="1927" spans="1:8">
      <c r="A1927" s="7" t="s">
        <v>887</v>
      </c>
      <c r="B1927" s="149"/>
      <c r="C1927" s="140"/>
      <c r="D1927" s="140"/>
    </row>
    <row r="1928" spans="1:8" ht="18.75">
      <c r="A1928" s="7" t="s">
        <v>887</v>
      </c>
      <c r="B1928" s="116" t="s">
        <v>1395</v>
      </c>
      <c r="C1928" s="140"/>
      <c r="D1928" s="7"/>
    </row>
    <row r="1929" spans="1:8" ht="24.75" hidden="1" customHeight="1">
      <c r="A1929" s="401" t="s">
        <v>1160</v>
      </c>
      <c r="B1929" s="152" t="s">
        <v>731</v>
      </c>
      <c r="C1929" s="140"/>
      <c r="D1929" s="7"/>
    </row>
    <row r="1930" spans="1:8" hidden="1">
      <c r="A1930" s="401" t="s">
        <v>1160</v>
      </c>
      <c r="B1930" s="307" t="s">
        <v>1169</v>
      </c>
      <c r="C1930" s="140"/>
      <c r="D1930" s="7"/>
      <c r="G1930" s="70"/>
      <c r="H1930" s="296"/>
    </row>
    <row r="1931" spans="1:8" hidden="1">
      <c r="A1931" s="401" t="s">
        <v>1160</v>
      </c>
      <c r="B1931" s="84" t="s">
        <v>560</v>
      </c>
      <c r="C1931" s="141" t="e">
        <f>'MAL1K-2018A.XLS'!H1390</f>
        <v>#DIV/0!</v>
      </c>
      <c r="D1931" s="141" t="e">
        <f>'MAL1K-2018A.XLS'!$H$1390</f>
        <v>#DIV/0!</v>
      </c>
    </row>
    <row r="1932" spans="1:8" hidden="1">
      <c r="A1932" s="401" t="s">
        <v>1160</v>
      </c>
      <c r="B1932" s="84" t="s">
        <v>561</v>
      </c>
      <c r="C1932" s="141" t="e">
        <f>'MAL1K-2018A.XLS'!H1391</f>
        <v>#DIV/0!</v>
      </c>
      <c r="D1932" s="141" t="e">
        <f>'MAL1K-2018A.XLS'!$H$1391</f>
        <v>#DIV/0!</v>
      </c>
    </row>
    <row r="1933" spans="1:8" hidden="1">
      <c r="A1933" s="401" t="s">
        <v>1160</v>
      </c>
      <c r="B1933" s="84" t="s">
        <v>562</v>
      </c>
      <c r="C1933" s="141" t="e">
        <f>'MAL1K-2018A.XLS'!H1392</f>
        <v>#DIV/0!</v>
      </c>
      <c r="D1933" s="141" t="e">
        <f>'MAL1K-2018A.XLS'!$H$1392</f>
        <v>#DIV/0!</v>
      </c>
      <c r="F1933" s="7" t="s">
        <v>152</v>
      </c>
    </row>
    <row r="1934" spans="1:8" hidden="1">
      <c r="A1934" s="401" t="s">
        <v>1160</v>
      </c>
      <c r="B1934" s="148" t="s">
        <v>558</v>
      </c>
      <c r="C1934" s="141"/>
      <c r="D1934" s="141"/>
    </row>
    <row r="1935" spans="1:8" hidden="1">
      <c r="A1935" s="401" t="s">
        <v>1160</v>
      </c>
      <c r="B1935" s="84" t="s">
        <v>560</v>
      </c>
      <c r="C1935" s="141">
        <f>'MAL1K-2018A.XLS'!I1390</f>
        <v>0</v>
      </c>
      <c r="D1935" s="141">
        <f>'MAL1K-2018A.XLS'!$I$1390</f>
        <v>0</v>
      </c>
    </row>
    <row r="1936" spans="1:8" hidden="1">
      <c r="A1936" s="401" t="s">
        <v>1160</v>
      </c>
      <c r="B1936" s="84" t="s">
        <v>561</v>
      </c>
      <c r="C1936" s="141">
        <f>'MAL1K-2018A.XLS'!I1391</f>
        <v>0</v>
      </c>
      <c r="D1936" s="141">
        <f>'MAL1K-2018A.XLS'!$I$1391</f>
        <v>0</v>
      </c>
    </row>
    <row r="1937" spans="1:4" hidden="1">
      <c r="A1937" s="401" t="s">
        <v>1160</v>
      </c>
      <c r="B1937" s="84" t="s">
        <v>562</v>
      </c>
      <c r="C1937" s="141">
        <f>'MAL1K-2018A.XLS'!I1392</f>
        <v>0</v>
      </c>
      <c r="D1937" s="141">
        <f>'MAL1K-2018A.XLS'!$I$1392</f>
        <v>0</v>
      </c>
    </row>
    <row r="1938" spans="1:4" hidden="1">
      <c r="A1938" s="401" t="s">
        <v>1160</v>
      </c>
      <c r="B1938" s="148" t="s">
        <v>799</v>
      </c>
      <c r="C1938" s="141"/>
      <c r="D1938" s="141"/>
    </row>
    <row r="1939" spans="1:4" hidden="1">
      <c r="A1939" s="401" t="s">
        <v>1160</v>
      </c>
      <c r="B1939" s="84" t="s">
        <v>560</v>
      </c>
      <c r="C1939" s="141">
        <f>'MAL1K-2018A.XLS'!J1390</f>
        <v>0</v>
      </c>
      <c r="D1939" s="141">
        <f>'MAL1K-2018A.XLS'!$J$1390</f>
        <v>0</v>
      </c>
    </row>
    <row r="1940" spans="1:4" hidden="1">
      <c r="A1940" s="401" t="s">
        <v>1160</v>
      </c>
      <c r="B1940" s="84" t="s">
        <v>561</v>
      </c>
      <c r="C1940" s="141">
        <f>'MAL1K-2018A.XLS'!J1391</f>
        <v>0</v>
      </c>
      <c r="D1940" s="141">
        <f>'MAL1K-2018A.XLS'!$J$1391</f>
        <v>0</v>
      </c>
    </row>
    <row r="1941" spans="1:4" hidden="1">
      <c r="A1941" s="401" t="s">
        <v>1160</v>
      </c>
      <c r="B1941" s="84" t="s">
        <v>562</v>
      </c>
      <c r="C1941" s="141">
        <f>'MAL1K-2018A.XLS'!J1392</f>
        <v>0</v>
      </c>
      <c r="D1941" s="141">
        <f>'MAL1K-2018A.XLS'!$J$1392</f>
        <v>0</v>
      </c>
    </row>
    <row r="1942" spans="1:4" hidden="1">
      <c r="A1942" s="401" t="s">
        <v>1160</v>
      </c>
      <c r="B1942" s="148" t="s">
        <v>559</v>
      </c>
      <c r="C1942" s="141"/>
      <c r="D1942" s="141"/>
    </row>
    <row r="1943" spans="1:4" hidden="1">
      <c r="A1943" s="401" t="s">
        <v>1160</v>
      </c>
      <c r="B1943" s="84" t="s">
        <v>560</v>
      </c>
      <c r="C1943" s="141">
        <f>'MAL1K-2018A.XLS'!K1390</f>
        <v>0</v>
      </c>
      <c r="D1943" s="141">
        <f>'MAL1K-2018A.XLS'!$K$1390</f>
        <v>0</v>
      </c>
    </row>
    <row r="1944" spans="1:4" hidden="1">
      <c r="A1944" s="401" t="s">
        <v>1160</v>
      </c>
      <c r="B1944" s="84" t="s">
        <v>561</v>
      </c>
      <c r="C1944" s="141">
        <f>'MAL1K-2018A.XLS'!K1391</f>
        <v>0</v>
      </c>
      <c r="D1944" s="141">
        <f>'MAL1K-2018A.XLS'!$K$1391</f>
        <v>0</v>
      </c>
    </row>
    <row r="1945" spans="1:4" hidden="1">
      <c r="A1945" s="401" t="s">
        <v>1160</v>
      </c>
      <c r="B1945" s="84" t="s">
        <v>562</v>
      </c>
      <c r="C1945" s="141">
        <f>'MAL1K-2018A.XLS'!K1392</f>
        <v>0</v>
      </c>
      <c r="D1945" s="141">
        <f>'MAL1K-2018A.XLS'!$K$1392</f>
        <v>0</v>
      </c>
    </row>
    <row r="1946" spans="1:4" hidden="1">
      <c r="A1946" s="401" t="s">
        <v>1160</v>
      </c>
      <c r="B1946" s="143"/>
      <c r="C1946" s="140"/>
      <c r="D1946" s="7"/>
    </row>
    <row r="1947" spans="1:4" hidden="1">
      <c r="A1947" s="401" t="s">
        <v>1160</v>
      </c>
      <c r="B1947" s="84"/>
      <c r="C1947" s="140"/>
      <c r="D1947" s="7"/>
    </row>
    <row r="1948" spans="1:4" hidden="1">
      <c r="A1948" s="401" t="s">
        <v>1160</v>
      </c>
      <c r="B1948" s="66" t="s">
        <v>564</v>
      </c>
      <c r="C1948" s="140"/>
      <c r="D1948" s="7"/>
    </row>
    <row r="1949" spans="1:4" hidden="1">
      <c r="A1949" s="7" t="s">
        <v>1160</v>
      </c>
      <c r="B1949" s="25" t="s">
        <v>1396</v>
      </c>
      <c r="C1949" s="140"/>
      <c r="D1949" s="7"/>
    </row>
    <row r="1950" spans="1:4" hidden="1">
      <c r="A1950" s="7" t="s">
        <v>1160</v>
      </c>
      <c r="B1950" s="66" t="s">
        <v>894</v>
      </c>
      <c r="C1950" s="140"/>
      <c r="D1950" s="7"/>
    </row>
    <row r="1951" spans="1:4" hidden="1">
      <c r="A1951" s="7" t="s">
        <v>1160</v>
      </c>
      <c r="B1951" s="66" t="s">
        <v>895</v>
      </c>
      <c r="C1951" s="140"/>
      <c r="D1951" s="7"/>
    </row>
    <row r="1952" spans="1:4" hidden="1">
      <c r="A1952" s="7" t="s">
        <v>1160</v>
      </c>
      <c r="C1952" s="140"/>
      <c r="D1952" s="7"/>
    </row>
    <row r="1953" spans="1:8" hidden="1">
      <c r="A1953" s="7" t="s">
        <v>1160</v>
      </c>
      <c r="B1953" s="309" t="s">
        <v>893</v>
      </c>
      <c r="C1953" s="140"/>
      <c r="D1953" s="7"/>
      <c r="G1953" s="297"/>
      <c r="H1953" s="296"/>
    </row>
    <row r="1954" spans="1:8" hidden="1">
      <c r="A1954" s="7" t="s">
        <v>1160</v>
      </c>
      <c r="B1954" s="84" t="s">
        <v>732</v>
      </c>
      <c r="C1954" s="140" t="e">
        <f>'MAL1K-2018A.XLS'!#REF!</f>
        <v>#REF!</v>
      </c>
      <c r="D1954" s="140" t="e">
        <f>'MAL1K-2018A.XLS'!#REF!</f>
        <v>#REF!</v>
      </c>
    </row>
    <row r="1955" spans="1:8" hidden="1">
      <c r="A1955" s="7" t="s">
        <v>1160</v>
      </c>
      <c r="B1955" s="90" t="s">
        <v>733</v>
      </c>
      <c r="C1955" s="140" t="e">
        <f>'MAL1K-2018A.XLS'!#REF!</f>
        <v>#REF!</v>
      </c>
      <c r="D1955" s="140" t="e">
        <f>'MAL1K-2018A.XLS'!#REF!</f>
        <v>#REF!</v>
      </c>
    </row>
    <row r="1956" spans="1:8" hidden="1">
      <c r="A1956" s="7" t="s">
        <v>1160</v>
      </c>
      <c r="B1956" s="85" t="s">
        <v>159</v>
      </c>
      <c r="C1956" s="154" t="e">
        <f>'MAL1K-2018A.XLS'!#REF!</f>
        <v>#REF!</v>
      </c>
      <c r="D1956" s="154" t="e">
        <f>'MAL1K-2018A.XLS'!#REF!</f>
        <v>#REF!</v>
      </c>
    </row>
    <row r="1957" spans="1:8" hidden="1">
      <c r="A1957" s="7" t="s">
        <v>1160</v>
      </c>
      <c r="B1957" s="143" t="s">
        <v>558</v>
      </c>
      <c r="C1957" s="140"/>
      <c r="D1957" s="140"/>
    </row>
    <row r="1958" spans="1:8" hidden="1">
      <c r="A1958" s="7" t="s">
        <v>1160</v>
      </c>
      <c r="B1958" s="84" t="s">
        <v>732</v>
      </c>
      <c r="C1958" s="140" t="e">
        <f>'MAL1K-2018A.XLS'!#REF!</f>
        <v>#REF!</v>
      </c>
      <c r="D1958" s="140" t="e">
        <f>'MAL1K-2018A.XLS'!#REF!</f>
        <v>#REF!</v>
      </c>
    </row>
    <row r="1959" spans="1:8" hidden="1">
      <c r="A1959" s="7" t="s">
        <v>1160</v>
      </c>
      <c r="B1959" s="90" t="s">
        <v>733</v>
      </c>
      <c r="C1959" s="140" t="e">
        <f>'MAL1K-2018A.XLS'!#REF!</f>
        <v>#REF!</v>
      </c>
      <c r="D1959" s="140" t="e">
        <f>'MAL1K-2018A.XLS'!#REF!</f>
        <v>#REF!</v>
      </c>
    </row>
    <row r="1960" spans="1:8" hidden="1">
      <c r="A1960" s="7" t="s">
        <v>1160</v>
      </c>
      <c r="B1960" s="85" t="s">
        <v>159</v>
      </c>
      <c r="C1960" s="85" t="e">
        <f>'MAL1K-2018A.XLS'!#REF!</f>
        <v>#REF!</v>
      </c>
      <c r="D1960" s="85" t="e">
        <f>'MAL1K-2018A.XLS'!#REF!</f>
        <v>#REF!</v>
      </c>
    </row>
    <row r="1961" spans="1:8" hidden="1">
      <c r="A1961" s="7" t="s">
        <v>1160</v>
      </c>
      <c r="B1961" s="308" t="s">
        <v>799</v>
      </c>
      <c r="C1961" s="140"/>
      <c r="D1961" s="140"/>
      <c r="G1961" s="297"/>
      <c r="H1961" s="296"/>
    </row>
    <row r="1962" spans="1:8" hidden="1">
      <c r="A1962" s="7" t="s">
        <v>1160</v>
      </c>
      <c r="B1962" s="84" t="s">
        <v>732</v>
      </c>
      <c r="C1962" s="140" t="e">
        <f>'MAL1K-2018A.XLS'!#REF!</f>
        <v>#REF!</v>
      </c>
      <c r="D1962" s="140" t="e">
        <f>'MAL1K-2018A.XLS'!#REF!</f>
        <v>#REF!</v>
      </c>
    </row>
    <row r="1963" spans="1:8" hidden="1">
      <c r="A1963" s="7" t="s">
        <v>1160</v>
      </c>
      <c r="B1963" s="90" t="s">
        <v>733</v>
      </c>
      <c r="C1963" s="140" t="e">
        <f>'MAL1K-2018A.XLS'!#REF!</f>
        <v>#REF!</v>
      </c>
      <c r="D1963" s="140" t="e">
        <f>'MAL1K-2018A.XLS'!#REF!</f>
        <v>#REF!</v>
      </c>
    </row>
    <row r="1964" spans="1:8" hidden="1">
      <c r="A1964" s="7" t="s">
        <v>1160</v>
      </c>
      <c r="B1964" s="85" t="s">
        <v>159</v>
      </c>
      <c r="C1964" s="85" t="e">
        <f>'MAL1K-2018A.XLS'!#REF!</f>
        <v>#REF!</v>
      </c>
      <c r="D1964" s="85" t="e">
        <f>'MAL1K-2018A.XLS'!#REF!</f>
        <v>#REF!</v>
      </c>
    </row>
    <row r="1965" spans="1:8" hidden="1">
      <c r="A1965" s="7" t="s">
        <v>1160</v>
      </c>
      <c r="B1965" s="143" t="s">
        <v>559</v>
      </c>
      <c r="C1965" s="140"/>
      <c r="D1965" s="140"/>
    </row>
    <row r="1966" spans="1:8" hidden="1">
      <c r="A1966" s="7" t="s">
        <v>1160</v>
      </c>
      <c r="B1966" s="84" t="s">
        <v>732</v>
      </c>
      <c r="C1966" s="140" t="e">
        <f>'MAL1K-2018A.XLS'!#REF!</f>
        <v>#REF!</v>
      </c>
      <c r="D1966" s="140" t="e">
        <f>'MAL1K-2018A.XLS'!#REF!</f>
        <v>#REF!</v>
      </c>
    </row>
    <row r="1967" spans="1:8" hidden="1">
      <c r="A1967" s="7" t="s">
        <v>1160</v>
      </c>
      <c r="B1967" s="90" t="s">
        <v>733</v>
      </c>
      <c r="C1967" s="140" t="e">
        <f>'MAL1K-2018A.XLS'!#REF!</f>
        <v>#REF!</v>
      </c>
      <c r="D1967" s="140" t="e">
        <f>'MAL1K-2018A.XLS'!#REF!</f>
        <v>#REF!</v>
      </c>
    </row>
    <row r="1968" spans="1:8" hidden="1">
      <c r="A1968" s="7" t="s">
        <v>1160</v>
      </c>
      <c r="B1968" s="85" t="s">
        <v>159</v>
      </c>
      <c r="C1968" s="154" t="e">
        <f>'MAL1K-2018A.XLS'!#REF!</f>
        <v>#REF!</v>
      </c>
      <c r="D1968" s="154" t="e">
        <f>'MAL1K-2018A.XLS'!#REF!</f>
        <v>#REF!</v>
      </c>
    </row>
    <row r="1969" spans="1:4" hidden="1">
      <c r="A1969" s="7" t="s">
        <v>1160</v>
      </c>
      <c r="B1969" s="107"/>
      <c r="C1969" s="140"/>
      <c r="D1969" s="140"/>
    </row>
    <row r="1970" spans="1:4" hidden="1">
      <c r="A1970" s="7" t="s">
        <v>1160</v>
      </c>
      <c r="B1970" s="146" t="s">
        <v>734</v>
      </c>
      <c r="C1970" s="142" t="e">
        <f>'MAL1K-2018A.XLS'!#REF!</f>
        <v>#REF!</v>
      </c>
      <c r="D1970" s="142" t="e">
        <f>'MAL1K-2018A.XLS'!#REF!</f>
        <v>#REF!</v>
      </c>
    </row>
    <row r="1971" spans="1:4" hidden="1">
      <c r="A1971" s="7" t="s">
        <v>1160</v>
      </c>
      <c r="B1971" s="146"/>
      <c r="C1971" s="310"/>
      <c r="D1971" s="310"/>
    </row>
    <row r="1972" spans="1:4" hidden="1">
      <c r="A1972" s="7" t="s">
        <v>1160</v>
      </c>
      <c r="B1972" s="146"/>
      <c r="C1972" s="310"/>
      <c r="D1972" s="310"/>
    </row>
    <row r="1973" spans="1:4" hidden="1">
      <c r="A1973" s="7" t="s">
        <v>1160</v>
      </c>
      <c r="B1973" s="23" t="s">
        <v>510</v>
      </c>
      <c r="C1973" s="221"/>
      <c r="D1973" s="7"/>
    </row>
    <row r="1974" spans="1:4" hidden="1">
      <c r="A1974" s="7" t="s">
        <v>1160</v>
      </c>
      <c r="B1974" s="23" t="s">
        <v>1391</v>
      </c>
      <c r="C1974" s="221"/>
      <c r="D1974" s="7"/>
    </row>
    <row r="1975" spans="1:4" hidden="1">
      <c r="A1975" s="7" t="s">
        <v>1160</v>
      </c>
      <c r="B1975" s="23" t="s">
        <v>897</v>
      </c>
      <c r="C1975" s="23"/>
      <c r="D1975" s="7"/>
    </row>
    <row r="1976" spans="1:4" hidden="1">
      <c r="A1976" s="7" t="s">
        <v>1160</v>
      </c>
      <c r="B1976" s="311" t="s">
        <v>896</v>
      </c>
      <c r="C1976" s="23"/>
      <c r="D1976" s="7"/>
    </row>
    <row r="1977" spans="1:4" hidden="1">
      <c r="A1977" s="7" t="s">
        <v>1160</v>
      </c>
      <c r="B1977" s="314" t="s">
        <v>898</v>
      </c>
      <c r="C1977" s="313" t="e">
        <f>'MAL1K-2018A.XLS'!#REF!</f>
        <v>#REF!</v>
      </c>
      <c r="D1977" s="313" t="e">
        <f>'MAL1K-2018A.XLS'!#REF!</f>
        <v>#REF!</v>
      </c>
    </row>
    <row r="1978" spans="1:4" hidden="1">
      <c r="A1978" s="7" t="s">
        <v>1160</v>
      </c>
      <c r="B1978" s="315" t="s">
        <v>558</v>
      </c>
      <c r="C1978" s="140" t="e">
        <f>'MAL1K-2018A.XLS'!#REF!</f>
        <v>#REF!</v>
      </c>
      <c r="D1978" s="140" t="e">
        <f>'MAL1K-2018A.XLS'!#REF!</f>
        <v>#REF!</v>
      </c>
    </row>
    <row r="1979" spans="1:4" hidden="1">
      <c r="A1979" s="7" t="s">
        <v>1160</v>
      </c>
      <c r="B1979" s="316" t="s">
        <v>799</v>
      </c>
      <c r="C1979" s="140" t="e">
        <f>'MAL1K-2018A.XLS'!#REF!</f>
        <v>#REF!</v>
      </c>
      <c r="D1979" s="140" t="e">
        <f>'MAL1K-2018A.XLS'!#REF!</f>
        <v>#REF!</v>
      </c>
    </row>
    <row r="1980" spans="1:4" hidden="1">
      <c r="A1980" s="7" t="s">
        <v>1160</v>
      </c>
      <c r="B1980" s="317" t="s">
        <v>559</v>
      </c>
      <c r="C1980" s="312" t="e">
        <f>'MAL1K-2018A.XLS'!#REF!</f>
        <v>#REF!</v>
      </c>
      <c r="D1980" s="312" t="e">
        <f>'MAL1K-2018A.XLS'!#REF!</f>
        <v>#REF!</v>
      </c>
    </row>
    <row r="1981" spans="1:4" hidden="1">
      <c r="A1981" s="7" t="s">
        <v>1160</v>
      </c>
      <c r="B1981" s="7"/>
      <c r="C1981" s="140"/>
      <c r="D1981" s="140"/>
    </row>
    <row r="1982" spans="1:4" hidden="1">
      <c r="A1982" s="7" t="s">
        <v>1160</v>
      </c>
      <c r="B1982" s="146" t="s">
        <v>734</v>
      </c>
      <c r="C1982" s="142" t="e">
        <f>'MAL1K-2018A.XLS'!#REF!</f>
        <v>#REF!</v>
      </c>
      <c r="D1982" s="142" t="e">
        <f>'MAL1K-2018A.XLS'!#REF!</f>
        <v>#REF!</v>
      </c>
    </row>
    <row r="1983" spans="1:4" hidden="1">
      <c r="A1983" s="7" t="s">
        <v>1160</v>
      </c>
      <c r="B1983" s="7"/>
      <c r="C1983" s="7"/>
      <c r="D1983" s="7"/>
    </row>
    <row r="1984" spans="1:4">
      <c r="A1984" s="7" t="s">
        <v>887</v>
      </c>
      <c r="B1984" s="153"/>
      <c r="C1984" s="140"/>
      <c r="D1984" s="7"/>
    </row>
    <row r="1985" spans="1:10">
      <c r="A1985" s="7" t="s">
        <v>887</v>
      </c>
      <c r="B1985" s="66" t="s">
        <v>303</v>
      </c>
      <c r="C1985" s="140"/>
      <c r="D1985" s="7"/>
    </row>
    <row r="1986" spans="1:10">
      <c r="A1986" s="7" t="s">
        <v>887</v>
      </c>
      <c r="B1986" s="66" t="s">
        <v>724</v>
      </c>
      <c r="C1986" s="140"/>
      <c r="D1986" s="7"/>
    </row>
    <row r="1987" spans="1:10">
      <c r="A1987" s="7" t="s">
        <v>887</v>
      </c>
      <c r="B1987" s="66" t="s">
        <v>725</v>
      </c>
      <c r="C1987" s="140"/>
      <c r="D1987" s="7"/>
    </row>
    <row r="1988" spans="1:10">
      <c r="A1988" s="7" t="s">
        <v>887</v>
      </c>
      <c r="B1988" s="307" t="s">
        <v>1397</v>
      </c>
      <c r="C1988" s="140"/>
      <c r="D1988" s="7"/>
      <c r="G1988" s="297"/>
      <c r="H1988" s="296"/>
    </row>
    <row r="1989" spans="1:10">
      <c r="A1989" s="7" t="s">
        <v>887</v>
      </c>
      <c r="B1989" s="144" t="s">
        <v>736</v>
      </c>
      <c r="C1989" s="140">
        <f>'MAL1K-2018A.XLS'!$G$1400</f>
        <v>0</v>
      </c>
      <c r="D1989" s="140">
        <f>'MAL1K-2018A.XLS'!$G$1400</f>
        <v>0</v>
      </c>
    </row>
    <row r="1990" spans="1:10">
      <c r="A1990" s="7" t="s">
        <v>887</v>
      </c>
      <c r="B1990" s="144" t="s">
        <v>865</v>
      </c>
      <c r="C1990" s="140">
        <f>'MAL1K-2018A.XLS'!$G$1401</f>
        <v>0</v>
      </c>
      <c r="D1990" s="140">
        <f>'MAL1K-2018A.XLS'!$G$1401</f>
        <v>0</v>
      </c>
    </row>
    <row r="1991" spans="1:10">
      <c r="A1991" s="7" t="s">
        <v>887</v>
      </c>
      <c r="B1991" s="144" t="s">
        <v>737</v>
      </c>
      <c r="C1991" s="140">
        <f>'MAL1K-2018A.XLS'!$G$1402</f>
        <v>0</v>
      </c>
      <c r="D1991" s="140">
        <f>'MAL1K-2018A.XLS'!$G$1402</f>
        <v>0</v>
      </c>
    </row>
    <row r="1992" spans="1:10">
      <c r="A1992" s="7" t="s">
        <v>887</v>
      </c>
      <c r="B1992" s="144" t="s">
        <v>606</v>
      </c>
      <c r="C1992" s="140">
        <f>'MAL1K-2018A.XLS'!$G$1403</f>
        <v>0</v>
      </c>
      <c r="D1992" s="140">
        <f>'MAL1K-2018A.XLS'!$G$1403</f>
        <v>0</v>
      </c>
    </row>
    <row r="1993" spans="1:10">
      <c r="A1993" s="7" t="s">
        <v>887</v>
      </c>
      <c r="B1993" s="144" t="s">
        <v>738</v>
      </c>
      <c r="C1993" s="140">
        <f>'MAL1K-2018A.XLS'!$G$1404</f>
        <v>0</v>
      </c>
      <c r="D1993" s="140">
        <f>'MAL1K-2018A.XLS'!$G$1404</f>
        <v>0</v>
      </c>
    </row>
    <row r="1994" spans="1:10">
      <c r="A1994" s="7" t="s">
        <v>887</v>
      </c>
      <c r="B1994" s="144" t="s">
        <v>739</v>
      </c>
      <c r="C1994" s="140">
        <f>'MAL1K-2018A.XLS'!$G$1405</f>
        <v>0</v>
      </c>
      <c r="D1994" s="140">
        <f>'MAL1K-2018A.XLS'!$G$1405</f>
        <v>0</v>
      </c>
    </row>
    <row r="1995" spans="1:10">
      <c r="A1995" s="7" t="s">
        <v>887</v>
      </c>
      <c r="B1995" s="148" t="s">
        <v>1170</v>
      </c>
      <c r="C1995" s="140"/>
      <c r="D1995" s="140"/>
    </row>
    <row r="1996" spans="1:10">
      <c r="A1996" s="7" t="s">
        <v>887</v>
      </c>
      <c r="B1996" s="144" t="s">
        <v>736</v>
      </c>
      <c r="C1996" s="140">
        <f>'MAL1K-2018A.XLS'!$H$1400</f>
        <v>0</v>
      </c>
      <c r="D1996" s="140">
        <f>'MAL1K-2018A.XLS'!$H$1400</f>
        <v>0</v>
      </c>
      <c r="J1996" s="7" t="s">
        <v>152</v>
      </c>
    </row>
    <row r="1997" spans="1:10">
      <c r="A1997" s="7" t="s">
        <v>887</v>
      </c>
      <c r="B1997" s="144" t="s">
        <v>865</v>
      </c>
      <c r="C1997" s="140">
        <f>'MAL1K-2018A.XLS'!$H$1401</f>
        <v>0</v>
      </c>
      <c r="D1997" s="140">
        <f>'MAL1K-2018A.XLS'!$H$1401</f>
        <v>0</v>
      </c>
    </row>
    <row r="1998" spans="1:10">
      <c r="A1998" s="7" t="s">
        <v>887</v>
      </c>
      <c r="B1998" s="144" t="s">
        <v>737</v>
      </c>
      <c r="C1998" s="140">
        <f>'MAL1K-2018A.XLS'!$H$1402</f>
        <v>0</v>
      </c>
      <c r="D1998" s="140">
        <f>'MAL1K-2018A.XLS'!$H$1402</f>
        <v>0</v>
      </c>
    </row>
    <row r="1999" spans="1:10">
      <c r="A1999" s="7" t="s">
        <v>887</v>
      </c>
      <c r="B1999" s="144" t="s">
        <v>606</v>
      </c>
      <c r="C1999" s="140">
        <f>'MAL1K-2018A.XLS'!$H$1403</f>
        <v>0</v>
      </c>
      <c r="D1999" s="140">
        <f>'MAL1K-2018A.XLS'!$H$1403</f>
        <v>0</v>
      </c>
    </row>
    <row r="2000" spans="1:10">
      <c r="A2000" s="7" t="s">
        <v>887</v>
      </c>
      <c r="B2000" s="144" t="s">
        <v>738</v>
      </c>
      <c r="C2000" s="140">
        <f>'MAL1K-2018A.XLS'!$H$1404</f>
        <v>0</v>
      </c>
      <c r="D2000" s="140">
        <f>'MAL1K-2018A.XLS'!$H$1404</f>
        <v>0</v>
      </c>
    </row>
    <row r="2001" spans="1:4">
      <c r="A2001" s="7" t="s">
        <v>887</v>
      </c>
      <c r="B2001" s="144" t="s">
        <v>739</v>
      </c>
      <c r="C2001" s="140">
        <f>'MAL1K-2018A.XLS'!$H$1405</f>
        <v>0</v>
      </c>
      <c r="D2001" s="140">
        <f>'MAL1K-2018A.XLS'!$H$1405</f>
        <v>0</v>
      </c>
    </row>
    <row r="2002" spans="1:4">
      <c r="A2002" s="7" t="s">
        <v>887</v>
      </c>
      <c r="B2002" s="144"/>
      <c r="C2002" s="140"/>
      <c r="D2002" s="7"/>
    </row>
    <row r="2005" spans="1:4">
      <c r="A2005" s="7" t="s">
        <v>887</v>
      </c>
      <c r="B2005" s="82" t="str">
        <f>'MAL1K-2018A.XLS'!B1384</f>
        <v>Kommentar til prognosen:</v>
      </c>
      <c r="C2005" s="45" t="e">
        <f>'MAL1K-2018A.XLS'!#REF!</f>
        <v>#REF!</v>
      </c>
    </row>
  </sheetData>
  <autoFilter ref="A1:A2005">
    <filterColumn colId="0">
      <filters blank="1">
        <filter val="1k"/>
        <filter val="p"/>
      </filters>
    </filterColumn>
  </autoFilter>
  <phoneticPr fontId="28"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43"/>
  <sheetViews>
    <sheetView workbookViewId="0">
      <selection activeCell="G37" sqref="G37"/>
    </sheetView>
  </sheetViews>
  <sheetFormatPr baseColWidth="10" defaultRowHeight="12.75"/>
  <cols>
    <col min="1" max="1" width="23.5703125" style="1357" customWidth="1"/>
    <col min="2" max="2" width="10.7109375" style="1379" customWidth="1"/>
    <col min="3" max="19" width="8.7109375" style="1380" customWidth="1"/>
    <col min="20" max="20" width="3.28515625" style="1357" customWidth="1"/>
    <col min="21" max="27" width="8.28515625" style="1357" customWidth="1"/>
    <col min="28" max="28" width="4.7109375" style="1357" customWidth="1"/>
    <col min="29" max="34" width="7.7109375" style="1357" customWidth="1"/>
    <col min="35" max="16384" width="11.42578125" style="1357"/>
  </cols>
  <sheetData>
    <row r="1" spans="1:27">
      <c r="A1" s="1354" t="s">
        <v>1398</v>
      </c>
      <c r="B1" s="1354"/>
      <c r="C1" s="1354"/>
      <c r="D1" s="1354"/>
      <c r="E1" s="1387" t="s">
        <v>1530</v>
      </c>
      <c r="F1" s="1354"/>
      <c r="G1" s="1354"/>
      <c r="H1" s="1354"/>
      <c r="I1" s="1354"/>
      <c r="J1" s="1354"/>
      <c r="K1" s="1354"/>
      <c r="L1" s="1354"/>
      <c r="M1" s="1354"/>
      <c r="N1" s="1355"/>
      <c r="O1" s="1355"/>
      <c r="P1" s="1356" t="s">
        <v>1399</v>
      </c>
      <c r="Q1" s="1355"/>
      <c r="R1" s="1355"/>
      <c r="S1" s="1355"/>
    </row>
    <row r="2" spans="1:27">
      <c r="A2" s="1358"/>
      <c r="B2" s="1359"/>
      <c r="C2" s="1359"/>
      <c r="D2" s="1359"/>
      <c r="E2" s="1359"/>
      <c r="F2" s="1359"/>
      <c r="G2" s="1359"/>
      <c r="H2" s="1359"/>
      <c r="I2" s="1359"/>
      <c r="J2" s="1359"/>
      <c r="K2" s="1359"/>
      <c r="L2" s="1359"/>
      <c r="M2" s="1359"/>
      <c r="N2" s="1359"/>
      <c r="O2" s="1359"/>
      <c r="P2" s="1359"/>
      <c r="Q2" s="1359"/>
      <c r="R2" s="1359"/>
      <c r="S2" s="1359"/>
      <c r="U2" s="1360" t="s">
        <v>1400</v>
      </c>
    </row>
    <row r="3" spans="1:27" s="1364" customFormat="1" ht="18" customHeight="1">
      <c r="A3" s="1361"/>
      <c r="B3" s="1362" t="s">
        <v>1401</v>
      </c>
      <c r="C3" s="1363" t="s">
        <v>1402</v>
      </c>
      <c r="D3" s="1363" t="s">
        <v>1403</v>
      </c>
      <c r="E3" s="1363" t="s">
        <v>1404</v>
      </c>
      <c r="F3" s="1363" t="s">
        <v>1405</v>
      </c>
      <c r="G3" s="1363" t="s">
        <v>1406</v>
      </c>
      <c r="H3" s="1363" t="s">
        <v>1407</v>
      </c>
      <c r="I3" s="1363" t="s">
        <v>1408</v>
      </c>
      <c r="J3" s="1363" t="s">
        <v>1409</v>
      </c>
      <c r="K3" s="1363" t="s">
        <v>1410</v>
      </c>
      <c r="L3" s="1363" t="s">
        <v>1411</v>
      </c>
      <c r="M3" s="1363" t="s">
        <v>1412</v>
      </c>
      <c r="N3" s="1363" t="s">
        <v>71</v>
      </c>
      <c r="O3" s="1363" t="s">
        <v>72</v>
      </c>
      <c r="P3" s="1363" t="s">
        <v>73</v>
      </c>
      <c r="Q3" s="1363" t="s">
        <v>74</v>
      </c>
      <c r="R3" s="1363" t="s">
        <v>1261</v>
      </c>
      <c r="S3" s="1363" t="s">
        <v>1260</v>
      </c>
      <c r="U3" s="1363" t="s">
        <v>71</v>
      </c>
      <c r="V3" s="1363" t="s">
        <v>72</v>
      </c>
      <c r="W3" s="1363" t="s">
        <v>73</v>
      </c>
      <c r="X3" s="1363" t="s">
        <v>74</v>
      </c>
      <c r="Y3" s="1363" t="s">
        <v>1261</v>
      </c>
      <c r="Z3" s="1363" t="s">
        <v>1260</v>
      </c>
      <c r="AA3" s="1363" t="s">
        <v>542</v>
      </c>
    </row>
    <row r="4" spans="1:27" ht="18" customHeight="1">
      <c r="A4" s="1365" t="s">
        <v>1413</v>
      </c>
      <c r="B4" s="1366">
        <v>666818</v>
      </c>
      <c r="C4" s="1367">
        <v>9681</v>
      </c>
      <c r="D4" s="1367">
        <v>41897</v>
      </c>
      <c r="E4" s="1367">
        <v>49698</v>
      </c>
      <c r="F4" s="1367">
        <v>17944</v>
      </c>
      <c r="G4" s="1367">
        <v>12011</v>
      </c>
      <c r="H4" s="1367">
        <v>12521</v>
      </c>
      <c r="I4" s="1367">
        <v>45945</v>
      </c>
      <c r="J4" s="1367">
        <v>72676</v>
      </c>
      <c r="K4" s="1367">
        <v>125526</v>
      </c>
      <c r="L4" s="1367">
        <v>93715</v>
      </c>
      <c r="M4" s="1367">
        <v>113631</v>
      </c>
      <c r="N4" s="1367">
        <v>37555</v>
      </c>
      <c r="O4" s="1367">
        <v>13032</v>
      </c>
      <c r="P4" s="1367">
        <v>9159</v>
      </c>
      <c r="Q4" s="1367">
        <v>6854</v>
      </c>
      <c r="R4" s="1367">
        <v>3704</v>
      </c>
      <c r="S4" s="1367">
        <v>1269</v>
      </c>
      <c r="U4" s="1367">
        <v>36</v>
      </c>
      <c r="V4" s="1367">
        <v>21</v>
      </c>
      <c r="W4" s="1367">
        <v>12</v>
      </c>
      <c r="X4" s="1367">
        <v>7</v>
      </c>
      <c r="Y4" s="1367">
        <v>5</v>
      </c>
      <c r="Z4" s="1367">
        <v>5</v>
      </c>
      <c r="AA4" s="1367">
        <v>86</v>
      </c>
    </row>
    <row r="5" spans="1:27" s="1372" customFormat="1" ht="18" customHeight="1">
      <c r="A5" s="1368" t="s">
        <v>1414</v>
      </c>
      <c r="B5" s="1369">
        <v>53249</v>
      </c>
      <c r="C5" s="1370">
        <v>974</v>
      </c>
      <c r="D5" s="1370">
        <v>3578</v>
      </c>
      <c r="E5" s="1370">
        <v>3094</v>
      </c>
      <c r="F5" s="1370">
        <v>897</v>
      </c>
      <c r="G5" s="1370">
        <v>623</v>
      </c>
      <c r="H5" s="1370">
        <v>717</v>
      </c>
      <c r="I5" s="1370">
        <v>3601</v>
      </c>
      <c r="J5" s="1370">
        <v>7736</v>
      </c>
      <c r="K5" s="1370">
        <v>13950</v>
      </c>
      <c r="L5" s="1370">
        <v>7637</v>
      </c>
      <c r="M5" s="1370">
        <v>7404</v>
      </c>
      <c r="N5" s="1371">
        <v>1846</v>
      </c>
      <c r="O5" s="1371">
        <v>484</v>
      </c>
      <c r="P5" s="1371">
        <v>305</v>
      </c>
      <c r="Q5" s="1371">
        <v>214</v>
      </c>
      <c r="R5" s="1371">
        <v>148</v>
      </c>
      <c r="S5" s="1371">
        <v>41</v>
      </c>
      <c r="U5" s="1357">
        <v>5</v>
      </c>
      <c r="V5" s="1357">
        <v>-1</v>
      </c>
      <c r="W5" s="1357">
        <v>1</v>
      </c>
      <c r="X5" s="1357">
        <v>6</v>
      </c>
      <c r="Y5" s="1357">
        <v>-4</v>
      </c>
      <c r="Z5" s="1357">
        <v>1</v>
      </c>
      <c r="AA5" s="1373">
        <v>8</v>
      </c>
    </row>
    <row r="6" spans="1:27" s="1372" customFormat="1">
      <c r="A6" s="1368" t="s">
        <v>1415</v>
      </c>
      <c r="B6" s="1369">
        <v>57494</v>
      </c>
      <c r="C6" s="1370">
        <v>1040</v>
      </c>
      <c r="D6" s="1370">
        <v>3338</v>
      </c>
      <c r="E6" s="1370">
        <v>2571</v>
      </c>
      <c r="F6" s="1370">
        <v>784</v>
      </c>
      <c r="G6" s="1370">
        <v>506</v>
      </c>
      <c r="H6" s="1370">
        <v>614</v>
      </c>
      <c r="I6" s="1370">
        <v>5200</v>
      </c>
      <c r="J6" s="1370">
        <v>10787</v>
      </c>
      <c r="K6" s="1370">
        <v>15881</v>
      </c>
      <c r="L6" s="1370">
        <v>7325</v>
      </c>
      <c r="M6" s="1370">
        <v>6573</v>
      </c>
      <c r="N6" s="1371">
        <v>1679</v>
      </c>
      <c r="O6" s="1371">
        <v>487</v>
      </c>
      <c r="P6" s="1371">
        <v>270</v>
      </c>
      <c r="Q6" s="1371">
        <v>223</v>
      </c>
      <c r="R6" s="1371">
        <v>142</v>
      </c>
      <c r="S6" s="1371">
        <v>74</v>
      </c>
      <c r="U6" s="1357">
        <v>2</v>
      </c>
      <c r="V6" s="1357">
        <v>-9</v>
      </c>
      <c r="W6" s="1357">
        <v>-3</v>
      </c>
      <c r="X6" s="1357">
        <v>-24</v>
      </c>
      <c r="Y6" s="1357">
        <v>-27</v>
      </c>
      <c r="Z6" s="1357">
        <v>-12</v>
      </c>
      <c r="AA6" s="1373">
        <v>-73</v>
      </c>
    </row>
    <row r="7" spans="1:27" s="1372" customFormat="1">
      <c r="A7" s="1368" t="s">
        <v>1416</v>
      </c>
      <c r="B7" s="1369">
        <v>42389</v>
      </c>
      <c r="C7" s="1370">
        <v>885</v>
      </c>
      <c r="D7" s="1370">
        <v>2652</v>
      </c>
      <c r="E7" s="1370">
        <v>1685</v>
      </c>
      <c r="F7" s="1370">
        <v>467</v>
      </c>
      <c r="G7" s="1370">
        <v>312</v>
      </c>
      <c r="H7" s="1370">
        <v>477</v>
      </c>
      <c r="I7" s="1370">
        <v>3444</v>
      </c>
      <c r="J7" s="1370">
        <v>7998</v>
      </c>
      <c r="K7" s="1370">
        <v>11620</v>
      </c>
      <c r="L7" s="1370">
        <v>5029</v>
      </c>
      <c r="M7" s="1370">
        <v>5111</v>
      </c>
      <c r="N7" s="1371">
        <v>1595</v>
      </c>
      <c r="O7" s="1371">
        <v>441</v>
      </c>
      <c r="P7" s="1371">
        <v>274</v>
      </c>
      <c r="Q7" s="1371">
        <v>198</v>
      </c>
      <c r="R7" s="1371">
        <v>136</v>
      </c>
      <c r="S7" s="1371">
        <v>65</v>
      </c>
      <c r="U7" s="1357">
        <v>-3</v>
      </c>
      <c r="V7" s="1357">
        <v>-7</v>
      </c>
      <c r="W7" s="1357">
        <v>-6</v>
      </c>
      <c r="X7" s="1357">
        <v>-20</v>
      </c>
      <c r="Y7" s="1357">
        <v>-14</v>
      </c>
      <c r="Z7" s="1357">
        <v>-3</v>
      </c>
      <c r="AA7" s="1373">
        <v>-53</v>
      </c>
    </row>
    <row r="8" spans="1:27" s="1372" customFormat="1">
      <c r="A8" s="1368" t="s">
        <v>1417</v>
      </c>
      <c r="B8" s="1369">
        <v>38869</v>
      </c>
      <c r="C8" s="1370">
        <v>557</v>
      </c>
      <c r="D8" s="1370">
        <v>1753</v>
      </c>
      <c r="E8" s="1370">
        <v>1482</v>
      </c>
      <c r="F8" s="1370">
        <v>488</v>
      </c>
      <c r="G8" s="1370">
        <v>332</v>
      </c>
      <c r="H8" s="1370">
        <v>455</v>
      </c>
      <c r="I8" s="1370">
        <v>4156</v>
      </c>
      <c r="J8" s="1370">
        <v>7896</v>
      </c>
      <c r="K8" s="1370">
        <v>9653</v>
      </c>
      <c r="L8" s="1370">
        <v>4696</v>
      </c>
      <c r="M8" s="1370">
        <v>4749</v>
      </c>
      <c r="N8" s="1371">
        <v>1469</v>
      </c>
      <c r="O8" s="1371">
        <v>492</v>
      </c>
      <c r="P8" s="1371">
        <v>282</v>
      </c>
      <c r="Q8" s="1371">
        <v>196</v>
      </c>
      <c r="R8" s="1371">
        <v>144</v>
      </c>
      <c r="S8" s="1371">
        <v>69</v>
      </c>
      <c r="U8" s="1357">
        <v>-12</v>
      </c>
      <c r="V8" s="1357">
        <v>-15</v>
      </c>
      <c r="W8" s="1357">
        <v>-16</v>
      </c>
      <c r="X8" s="1357">
        <v>-33</v>
      </c>
      <c r="Y8" s="1357">
        <v>-21</v>
      </c>
      <c r="Z8" s="1357">
        <v>-29</v>
      </c>
      <c r="AA8" s="1373">
        <v>-126</v>
      </c>
    </row>
    <row r="9" spans="1:27" s="1372" customFormat="1">
      <c r="A9" s="1368" t="s">
        <v>1418</v>
      </c>
      <c r="B9" s="1369">
        <v>57585</v>
      </c>
      <c r="C9" s="1370">
        <v>713</v>
      </c>
      <c r="D9" s="1370">
        <v>2315</v>
      </c>
      <c r="E9" s="1370">
        <v>2240</v>
      </c>
      <c r="F9" s="1370">
        <v>803</v>
      </c>
      <c r="G9" s="1370">
        <v>603</v>
      </c>
      <c r="H9" s="1370">
        <v>804</v>
      </c>
      <c r="I9" s="1370">
        <v>5244</v>
      </c>
      <c r="J9" s="1370">
        <v>9323</v>
      </c>
      <c r="K9" s="1370">
        <v>11544</v>
      </c>
      <c r="L9" s="1370">
        <v>6938</v>
      </c>
      <c r="M9" s="1370">
        <v>9851</v>
      </c>
      <c r="N9" s="1371">
        <v>3879</v>
      </c>
      <c r="O9" s="1371">
        <v>1396</v>
      </c>
      <c r="P9" s="1371">
        <v>835</v>
      </c>
      <c r="Q9" s="1371">
        <v>631</v>
      </c>
      <c r="R9" s="1371">
        <v>328</v>
      </c>
      <c r="S9" s="1371">
        <v>138</v>
      </c>
      <c r="U9" s="1357">
        <v>16</v>
      </c>
      <c r="V9" s="1357">
        <v>14</v>
      </c>
      <c r="W9" s="1357">
        <v>5</v>
      </c>
      <c r="X9" s="1357">
        <v>10</v>
      </c>
      <c r="Y9" s="1357">
        <v>-11</v>
      </c>
      <c r="Z9" s="1357">
        <v>0</v>
      </c>
      <c r="AA9" s="1373">
        <v>34</v>
      </c>
    </row>
    <row r="10" spans="1:27" s="1372" customFormat="1" ht="18" customHeight="1">
      <c r="A10" s="1368" t="s">
        <v>1419</v>
      </c>
      <c r="B10" s="1369">
        <v>33175</v>
      </c>
      <c r="C10" s="1370">
        <v>419</v>
      </c>
      <c r="D10" s="1370">
        <v>2124</v>
      </c>
      <c r="E10" s="1370">
        <v>2886</v>
      </c>
      <c r="F10" s="1370">
        <v>1015</v>
      </c>
      <c r="G10" s="1370">
        <v>628</v>
      </c>
      <c r="H10" s="1370">
        <v>611</v>
      </c>
      <c r="I10" s="1370">
        <v>1551</v>
      </c>
      <c r="J10" s="1370">
        <v>2071</v>
      </c>
      <c r="K10" s="1370">
        <v>4871</v>
      </c>
      <c r="L10" s="1370">
        <v>4659</v>
      </c>
      <c r="M10" s="1370">
        <v>6746</v>
      </c>
      <c r="N10" s="1371">
        <v>2965</v>
      </c>
      <c r="O10" s="1371">
        <v>1040</v>
      </c>
      <c r="P10" s="1371">
        <v>698</v>
      </c>
      <c r="Q10" s="1371">
        <v>505</v>
      </c>
      <c r="R10" s="1371">
        <v>294</v>
      </c>
      <c r="S10" s="1371">
        <v>92</v>
      </c>
      <c r="U10" s="1357">
        <v>-18</v>
      </c>
      <c r="V10" s="1357">
        <v>-2</v>
      </c>
      <c r="W10" s="1357">
        <v>-15</v>
      </c>
      <c r="X10" s="1357">
        <v>-15</v>
      </c>
      <c r="Y10" s="1357">
        <v>-18</v>
      </c>
      <c r="Z10" s="1357">
        <v>-14</v>
      </c>
      <c r="AA10" s="1373">
        <v>-82</v>
      </c>
    </row>
    <row r="11" spans="1:27" s="1372" customFormat="1">
      <c r="A11" s="1368" t="s">
        <v>1420</v>
      </c>
      <c r="B11" s="1369">
        <v>49183</v>
      </c>
      <c r="C11" s="1370">
        <v>611</v>
      </c>
      <c r="D11" s="1370">
        <v>3477</v>
      </c>
      <c r="E11" s="1370">
        <v>4784</v>
      </c>
      <c r="F11" s="1370">
        <v>1690</v>
      </c>
      <c r="G11" s="1370">
        <v>1106</v>
      </c>
      <c r="H11" s="1370">
        <v>1070</v>
      </c>
      <c r="I11" s="1370">
        <v>2599</v>
      </c>
      <c r="J11" s="1370">
        <v>2898</v>
      </c>
      <c r="K11" s="1370">
        <v>6808</v>
      </c>
      <c r="L11" s="1370">
        <v>7133</v>
      </c>
      <c r="M11" s="1370">
        <v>9799</v>
      </c>
      <c r="N11" s="1371">
        <v>3895</v>
      </c>
      <c r="O11" s="1371">
        <v>1284</v>
      </c>
      <c r="P11" s="1371">
        <v>834</v>
      </c>
      <c r="Q11" s="1371">
        <v>687</v>
      </c>
      <c r="R11" s="1371">
        <v>364</v>
      </c>
      <c r="S11" s="1371">
        <v>144</v>
      </c>
      <c r="U11" s="1357">
        <v>18</v>
      </c>
      <c r="V11" s="1357">
        <v>16</v>
      </c>
      <c r="W11" s="1357">
        <v>22</v>
      </c>
      <c r="X11" s="1357">
        <v>61</v>
      </c>
      <c r="Y11" s="1357">
        <v>56</v>
      </c>
      <c r="Z11" s="1357">
        <v>51</v>
      </c>
      <c r="AA11" s="1373">
        <v>224</v>
      </c>
    </row>
    <row r="12" spans="1:27" s="1372" customFormat="1">
      <c r="A12" s="1368" t="s">
        <v>1421</v>
      </c>
      <c r="B12" s="1369">
        <v>51085</v>
      </c>
      <c r="C12" s="1370">
        <v>613</v>
      </c>
      <c r="D12" s="1370">
        <v>3311</v>
      </c>
      <c r="E12" s="1370">
        <v>4753</v>
      </c>
      <c r="F12" s="1370">
        <v>1736</v>
      </c>
      <c r="G12" s="1370">
        <v>1104</v>
      </c>
      <c r="H12" s="1370">
        <v>1175</v>
      </c>
      <c r="I12" s="1370">
        <v>3893</v>
      </c>
      <c r="J12" s="1370">
        <v>4119</v>
      </c>
      <c r="K12" s="1370">
        <v>7345</v>
      </c>
      <c r="L12" s="1370">
        <v>7595</v>
      </c>
      <c r="M12" s="1370">
        <v>9333</v>
      </c>
      <c r="N12" s="1371">
        <v>3121</v>
      </c>
      <c r="O12" s="1371">
        <v>1087</v>
      </c>
      <c r="P12" s="1371">
        <v>851</v>
      </c>
      <c r="Q12" s="1371">
        <v>609</v>
      </c>
      <c r="R12" s="1371">
        <v>331</v>
      </c>
      <c r="S12" s="1371">
        <v>109</v>
      </c>
      <c r="U12" s="1357">
        <v>23</v>
      </c>
      <c r="V12" s="1357">
        <v>13</v>
      </c>
      <c r="W12" s="1357">
        <v>18</v>
      </c>
      <c r="X12" s="1357">
        <v>18</v>
      </c>
      <c r="Y12" s="1357">
        <v>12</v>
      </c>
      <c r="Z12" s="1357">
        <v>2</v>
      </c>
      <c r="AA12" s="1373">
        <v>86</v>
      </c>
    </row>
    <row r="13" spans="1:27" s="1372" customFormat="1">
      <c r="A13" s="1368" t="s">
        <v>1422</v>
      </c>
      <c r="B13" s="1369">
        <v>31508</v>
      </c>
      <c r="C13" s="1370">
        <v>513</v>
      </c>
      <c r="D13" s="1370">
        <v>2398</v>
      </c>
      <c r="E13" s="1370">
        <v>2970</v>
      </c>
      <c r="F13" s="1370">
        <v>1036</v>
      </c>
      <c r="G13" s="1370">
        <v>645</v>
      </c>
      <c r="H13" s="1370">
        <v>634</v>
      </c>
      <c r="I13" s="1370">
        <v>1776</v>
      </c>
      <c r="J13" s="1370">
        <v>2662</v>
      </c>
      <c r="K13" s="1370">
        <v>5783</v>
      </c>
      <c r="L13" s="1370">
        <v>4779</v>
      </c>
      <c r="M13" s="1370">
        <v>5116</v>
      </c>
      <c r="N13" s="1371">
        <v>1490</v>
      </c>
      <c r="O13" s="1371">
        <v>584</v>
      </c>
      <c r="P13" s="1371">
        <v>459</v>
      </c>
      <c r="Q13" s="1371">
        <v>386</v>
      </c>
      <c r="R13" s="1371">
        <v>213</v>
      </c>
      <c r="S13" s="1371">
        <v>64</v>
      </c>
      <c r="U13" s="1357">
        <v>-8</v>
      </c>
      <c r="V13" s="1357">
        <v>-4</v>
      </c>
      <c r="W13" s="1357">
        <v>6</v>
      </c>
      <c r="X13" s="1357">
        <v>0</v>
      </c>
      <c r="Y13" s="1357">
        <v>6</v>
      </c>
      <c r="Z13" s="1357">
        <v>-2</v>
      </c>
      <c r="AA13" s="1373">
        <v>-2</v>
      </c>
    </row>
    <row r="14" spans="1:27" s="1372" customFormat="1">
      <c r="A14" s="1368" t="s">
        <v>1423</v>
      </c>
      <c r="B14" s="1369">
        <v>27465</v>
      </c>
      <c r="C14" s="1370">
        <v>355</v>
      </c>
      <c r="D14" s="1370">
        <v>1761</v>
      </c>
      <c r="E14" s="1370">
        <v>2299</v>
      </c>
      <c r="F14" s="1370">
        <v>939</v>
      </c>
      <c r="G14" s="1370">
        <v>630</v>
      </c>
      <c r="H14" s="1370">
        <v>648</v>
      </c>
      <c r="I14" s="1370">
        <v>1671</v>
      </c>
      <c r="J14" s="1370">
        <v>2041</v>
      </c>
      <c r="K14" s="1370">
        <v>4238</v>
      </c>
      <c r="L14" s="1370">
        <v>4151</v>
      </c>
      <c r="M14" s="1370">
        <v>5431</v>
      </c>
      <c r="N14" s="1371">
        <v>1651</v>
      </c>
      <c r="O14" s="1371">
        <v>605</v>
      </c>
      <c r="P14" s="1371">
        <v>506</v>
      </c>
      <c r="Q14" s="1371">
        <v>340</v>
      </c>
      <c r="R14" s="1371">
        <v>159</v>
      </c>
      <c r="S14" s="1371">
        <v>40</v>
      </c>
      <c r="U14" s="1357">
        <v>-15</v>
      </c>
      <c r="V14" s="1357">
        <v>-12</v>
      </c>
      <c r="W14" s="1357">
        <v>-15</v>
      </c>
      <c r="X14" s="1357">
        <v>-22</v>
      </c>
      <c r="Y14" s="1357">
        <v>-20</v>
      </c>
      <c r="Z14" s="1357">
        <v>-20</v>
      </c>
      <c r="AA14" s="1373">
        <v>-104</v>
      </c>
    </row>
    <row r="15" spans="1:27" s="1372" customFormat="1" ht="18" customHeight="1">
      <c r="A15" s="1368" t="s">
        <v>1424</v>
      </c>
      <c r="B15" s="1369">
        <v>32427</v>
      </c>
      <c r="C15" s="1370">
        <v>409</v>
      </c>
      <c r="D15" s="1370">
        <v>2100</v>
      </c>
      <c r="E15" s="1370">
        <v>3022</v>
      </c>
      <c r="F15" s="1370">
        <v>1336</v>
      </c>
      <c r="G15" s="1370">
        <v>961</v>
      </c>
      <c r="H15" s="1370">
        <v>938</v>
      </c>
      <c r="I15" s="1370">
        <v>2015</v>
      </c>
      <c r="J15" s="1370">
        <v>2007</v>
      </c>
      <c r="K15" s="1370">
        <v>4351</v>
      </c>
      <c r="L15" s="1370">
        <v>4791</v>
      </c>
      <c r="M15" s="1370">
        <v>6204</v>
      </c>
      <c r="N15" s="1371">
        <v>2371</v>
      </c>
      <c r="O15" s="1371">
        <v>908</v>
      </c>
      <c r="P15" s="1371">
        <v>542</v>
      </c>
      <c r="Q15" s="1371">
        <v>320</v>
      </c>
      <c r="R15" s="1371">
        <v>124</v>
      </c>
      <c r="S15" s="1371">
        <v>28</v>
      </c>
      <c r="U15" s="1357">
        <v>0</v>
      </c>
      <c r="V15" s="1357">
        <v>4</v>
      </c>
      <c r="W15" s="1357">
        <v>-15</v>
      </c>
      <c r="X15" s="1357">
        <v>-38</v>
      </c>
      <c r="Y15" s="1357">
        <v>-31</v>
      </c>
      <c r="Z15" s="1357">
        <v>-20</v>
      </c>
      <c r="AA15" s="1373">
        <v>-100</v>
      </c>
    </row>
    <row r="16" spans="1:27" s="1372" customFormat="1">
      <c r="A16" s="1368" t="s">
        <v>1425</v>
      </c>
      <c r="B16" s="1369">
        <v>49251</v>
      </c>
      <c r="C16" s="1370">
        <v>696</v>
      </c>
      <c r="D16" s="1370">
        <v>3408</v>
      </c>
      <c r="E16" s="1370">
        <v>4195</v>
      </c>
      <c r="F16" s="1370">
        <v>1653</v>
      </c>
      <c r="G16" s="1370">
        <v>1132</v>
      </c>
      <c r="H16" s="1370">
        <v>1096</v>
      </c>
      <c r="I16" s="1370">
        <v>2959</v>
      </c>
      <c r="J16" s="1370">
        <v>3793</v>
      </c>
      <c r="K16" s="1370">
        <v>8151</v>
      </c>
      <c r="L16" s="1370">
        <v>6910</v>
      </c>
      <c r="M16" s="1370">
        <v>9355</v>
      </c>
      <c r="N16" s="1371">
        <v>3249</v>
      </c>
      <c r="O16" s="1371">
        <v>1084</v>
      </c>
      <c r="P16" s="1371">
        <v>734</v>
      </c>
      <c r="Q16" s="1371">
        <v>495</v>
      </c>
      <c r="R16" s="1371">
        <v>251</v>
      </c>
      <c r="S16" s="1371">
        <v>90</v>
      </c>
      <c r="U16" s="1357">
        <v>0</v>
      </c>
      <c r="V16" s="1357">
        <v>-4</v>
      </c>
      <c r="W16" s="1357">
        <v>-14</v>
      </c>
      <c r="X16" s="1357">
        <v>-20</v>
      </c>
      <c r="Y16" s="1357">
        <v>-3</v>
      </c>
      <c r="Z16" s="1357">
        <v>1</v>
      </c>
      <c r="AA16" s="1373">
        <v>-40</v>
      </c>
    </row>
    <row r="17" spans="1:34" s="1372" customFormat="1">
      <c r="A17" s="1368" t="s">
        <v>1426</v>
      </c>
      <c r="B17" s="1369">
        <v>50189</v>
      </c>
      <c r="C17" s="1370">
        <v>721</v>
      </c>
      <c r="D17" s="1370">
        <v>3410</v>
      </c>
      <c r="E17" s="1370">
        <v>4706</v>
      </c>
      <c r="F17" s="1370">
        <v>1587</v>
      </c>
      <c r="G17" s="1370">
        <v>1109</v>
      </c>
      <c r="H17" s="1370">
        <v>1020</v>
      </c>
      <c r="I17" s="1370">
        <v>2448</v>
      </c>
      <c r="J17" s="1370">
        <v>3328</v>
      </c>
      <c r="K17" s="1370">
        <v>7605</v>
      </c>
      <c r="L17" s="1370">
        <v>8022</v>
      </c>
      <c r="M17" s="1370">
        <v>9360</v>
      </c>
      <c r="N17" s="1371">
        <v>2743</v>
      </c>
      <c r="O17" s="1371">
        <v>1264</v>
      </c>
      <c r="P17" s="1371">
        <v>1262</v>
      </c>
      <c r="Q17" s="1371">
        <v>1022</v>
      </c>
      <c r="R17" s="1371">
        <v>457</v>
      </c>
      <c r="S17" s="1371">
        <v>125</v>
      </c>
      <c r="U17" s="1357">
        <v>2</v>
      </c>
      <c r="V17" s="1357">
        <v>11</v>
      </c>
      <c r="W17" s="1357">
        <v>26</v>
      </c>
      <c r="X17" s="1357">
        <v>65</v>
      </c>
      <c r="Y17" s="1357">
        <v>57</v>
      </c>
      <c r="Z17" s="1357">
        <v>26</v>
      </c>
      <c r="AA17" s="1373">
        <v>187</v>
      </c>
    </row>
    <row r="18" spans="1:34" s="1372" customFormat="1">
      <c r="A18" s="1368" t="s">
        <v>1427</v>
      </c>
      <c r="B18" s="1369">
        <v>50769</v>
      </c>
      <c r="C18" s="1370">
        <v>623</v>
      </c>
      <c r="D18" s="1370">
        <v>3301</v>
      </c>
      <c r="E18" s="1370">
        <v>4762</v>
      </c>
      <c r="F18" s="1370">
        <v>1777</v>
      </c>
      <c r="G18" s="1370">
        <v>1125</v>
      </c>
      <c r="H18" s="1370">
        <v>1102</v>
      </c>
      <c r="I18" s="1370">
        <v>2728</v>
      </c>
      <c r="J18" s="1370">
        <v>3091</v>
      </c>
      <c r="K18" s="1370">
        <v>7092</v>
      </c>
      <c r="L18" s="1370">
        <v>7822</v>
      </c>
      <c r="M18" s="1370">
        <v>10048</v>
      </c>
      <c r="N18" s="1371">
        <v>3527</v>
      </c>
      <c r="O18" s="1371">
        <v>1292</v>
      </c>
      <c r="P18" s="1371">
        <v>983</v>
      </c>
      <c r="Q18" s="1371">
        <v>820</v>
      </c>
      <c r="R18" s="1371">
        <v>520</v>
      </c>
      <c r="S18" s="1371">
        <v>156</v>
      </c>
      <c r="U18" s="1357">
        <v>17</v>
      </c>
      <c r="V18" s="1357">
        <v>13</v>
      </c>
      <c r="W18" s="1357">
        <v>15</v>
      </c>
      <c r="X18" s="1357">
        <v>18</v>
      </c>
      <c r="Y18" s="1357">
        <v>35</v>
      </c>
      <c r="Z18" s="1357">
        <v>26</v>
      </c>
      <c r="AA18" s="1373">
        <v>124</v>
      </c>
    </row>
    <row r="19" spans="1:34" s="1372" customFormat="1">
      <c r="A19" s="1368" t="s">
        <v>1428</v>
      </c>
      <c r="B19" s="1369">
        <v>38716</v>
      </c>
      <c r="C19" s="1370">
        <v>541</v>
      </c>
      <c r="D19" s="1370">
        <v>2824</v>
      </c>
      <c r="E19" s="1370">
        <v>4009</v>
      </c>
      <c r="F19" s="1370">
        <v>1668</v>
      </c>
      <c r="G19" s="1370">
        <v>1155</v>
      </c>
      <c r="H19" s="1370">
        <v>1128</v>
      </c>
      <c r="I19" s="1370">
        <v>2477</v>
      </c>
      <c r="J19" s="1370">
        <v>2524</v>
      </c>
      <c r="K19" s="1370">
        <v>5716</v>
      </c>
      <c r="L19" s="1370">
        <v>5508</v>
      </c>
      <c r="M19" s="1370">
        <v>7959</v>
      </c>
      <c r="N19" s="1371">
        <v>2010</v>
      </c>
      <c r="O19" s="1371">
        <v>561</v>
      </c>
      <c r="P19" s="1371">
        <v>316</v>
      </c>
      <c r="Q19" s="1371">
        <v>201</v>
      </c>
      <c r="R19" s="1371">
        <v>88</v>
      </c>
      <c r="S19" s="1371">
        <v>31</v>
      </c>
      <c r="U19" s="1374">
        <v>9</v>
      </c>
      <c r="V19" s="1374">
        <v>4</v>
      </c>
      <c r="W19" s="1374">
        <v>3</v>
      </c>
      <c r="X19" s="1374">
        <v>1</v>
      </c>
      <c r="Y19" s="1374">
        <v>-12</v>
      </c>
      <c r="Z19" s="1374">
        <v>-2</v>
      </c>
      <c r="AA19" s="1375">
        <v>3</v>
      </c>
      <c r="AC19" s="1376"/>
      <c r="AD19" s="1376"/>
      <c r="AE19" s="1376"/>
      <c r="AF19" s="1376"/>
      <c r="AG19" s="1376"/>
      <c r="AH19" s="1376"/>
    </row>
    <row r="20" spans="1:34" s="1372" customFormat="1" ht="18" customHeight="1">
      <c r="A20" s="1377" t="s">
        <v>1429</v>
      </c>
      <c r="B20" s="1378">
        <v>3464</v>
      </c>
      <c r="C20" s="1276">
        <v>11</v>
      </c>
      <c r="D20" s="1276">
        <v>147</v>
      </c>
      <c r="E20" s="1276">
        <v>240</v>
      </c>
      <c r="F20" s="1276">
        <v>68</v>
      </c>
      <c r="G20" s="1276">
        <v>40</v>
      </c>
      <c r="H20" s="1276">
        <v>32</v>
      </c>
      <c r="I20" s="1276">
        <v>183</v>
      </c>
      <c r="J20" s="1276">
        <v>402</v>
      </c>
      <c r="K20" s="1276">
        <v>918</v>
      </c>
      <c r="L20" s="1276">
        <v>720</v>
      </c>
      <c r="M20" s="1276">
        <v>592</v>
      </c>
      <c r="N20" s="1276">
        <v>65</v>
      </c>
      <c r="O20" s="1276">
        <v>23</v>
      </c>
      <c r="P20" s="1276">
        <v>8</v>
      </c>
      <c r="Q20" s="1276">
        <v>7</v>
      </c>
      <c r="R20" s="1276">
        <v>5</v>
      </c>
      <c r="S20" s="1276">
        <v>3</v>
      </c>
    </row>
    <row r="21" spans="1:34" s="1372" customFormat="1">
      <c r="A21" s="1280" t="s">
        <v>1430</v>
      </c>
      <c r="B21" s="1379"/>
      <c r="C21" s="1380"/>
      <c r="D21" s="1380"/>
      <c r="E21" s="1380"/>
      <c r="F21" s="1380"/>
      <c r="G21" s="1380"/>
      <c r="H21" s="1380"/>
      <c r="I21" s="1380"/>
      <c r="J21" s="1380"/>
      <c r="K21" s="1380"/>
      <c r="L21" s="1380"/>
      <c r="M21" s="1380"/>
      <c r="N21" s="1380"/>
      <c r="O21" s="1380"/>
      <c r="P21" s="1380"/>
      <c r="Q21" s="1380"/>
      <c r="R21" s="1380"/>
      <c r="S21" s="1380"/>
    </row>
    <row r="22" spans="1:34" s="1372" customFormat="1">
      <c r="A22" s="1280" t="s">
        <v>1431</v>
      </c>
      <c r="B22" s="1381"/>
      <c r="C22" s="1381"/>
      <c r="D22" s="1381"/>
      <c r="E22" s="1381"/>
      <c r="F22" s="1381"/>
      <c r="G22" s="1381"/>
      <c r="H22" s="1381"/>
      <c r="I22" s="1381"/>
      <c r="J22" s="1381"/>
      <c r="K22" s="1381"/>
      <c r="L22" s="1381"/>
      <c r="M22" s="1381"/>
      <c r="N22" s="1382"/>
      <c r="O22" s="1382"/>
      <c r="P22" s="1382"/>
      <c r="Q22" s="1382"/>
      <c r="R22" s="1382"/>
      <c r="S22" s="1382"/>
    </row>
    <row r="23" spans="1:34" ht="36">
      <c r="A23" s="1383" t="s">
        <v>1432</v>
      </c>
      <c r="B23" s="1384">
        <v>27</v>
      </c>
      <c r="C23" s="1385"/>
      <c r="D23" s="1385"/>
      <c r="E23" s="1385"/>
      <c r="F23" s="1385"/>
      <c r="G23" s="1385"/>
      <c r="H23" s="1385"/>
      <c r="I23" s="1385"/>
      <c r="J23" s="1385"/>
      <c r="K23" s="1385"/>
      <c r="L23" s="1385"/>
      <c r="M23" s="1385"/>
      <c r="N23" s="1386">
        <v>10</v>
      </c>
      <c r="O23" s="1386">
        <v>7</v>
      </c>
      <c r="P23" s="1386">
        <v>3</v>
      </c>
      <c r="Q23" s="1386">
        <v>4</v>
      </c>
      <c r="R23" s="1386">
        <v>1</v>
      </c>
      <c r="S23" s="1386">
        <v>2</v>
      </c>
      <c r="U23" s="1372"/>
      <c r="V23" s="1372"/>
      <c r="W23" s="1372"/>
      <c r="X23" s="1372"/>
      <c r="Y23" s="1372"/>
      <c r="Z23" s="1372"/>
    </row>
    <row r="25" spans="1:34">
      <c r="B25" s="1379" t="s">
        <v>870</v>
      </c>
      <c r="D25" s="1357"/>
    </row>
    <row r="26" spans="1:34">
      <c r="A26" s="1365" t="s">
        <v>1413</v>
      </c>
      <c r="B26" s="1379">
        <f>P4+Q4+R4+S4</f>
        <v>20986</v>
      </c>
    </row>
    <row r="27" spans="1:34">
      <c r="A27" s="1368" t="s">
        <v>1414</v>
      </c>
      <c r="B27" s="1379">
        <f t="shared" ref="B27:B42" si="0">P5+Q5+R5+S5</f>
        <v>708</v>
      </c>
    </row>
    <row r="28" spans="1:34">
      <c r="A28" s="1368" t="s">
        <v>1415</v>
      </c>
      <c r="B28" s="1379">
        <f t="shared" si="0"/>
        <v>709</v>
      </c>
    </row>
    <row r="29" spans="1:34">
      <c r="A29" s="1368" t="s">
        <v>1416</v>
      </c>
      <c r="B29" s="1379">
        <f t="shared" si="0"/>
        <v>673</v>
      </c>
    </row>
    <row r="30" spans="1:34">
      <c r="A30" s="1368" t="s">
        <v>1417</v>
      </c>
      <c r="B30" s="1379">
        <f t="shared" si="0"/>
        <v>691</v>
      </c>
    </row>
    <row r="31" spans="1:34">
      <c r="A31" s="1368" t="s">
        <v>1418</v>
      </c>
      <c r="B31" s="1379">
        <f t="shared" si="0"/>
        <v>1932</v>
      </c>
    </row>
    <row r="32" spans="1:34">
      <c r="A32" s="1368" t="s">
        <v>1419</v>
      </c>
      <c r="B32" s="1379">
        <f t="shared" si="0"/>
        <v>1589</v>
      </c>
    </row>
    <row r="33" spans="1:2" s="1357" customFormat="1">
      <c r="A33" s="1368" t="s">
        <v>1420</v>
      </c>
      <c r="B33" s="1379">
        <f t="shared" si="0"/>
        <v>2029</v>
      </c>
    </row>
    <row r="34" spans="1:2" s="1357" customFormat="1">
      <c r="A34" s="1368" t="s">
        <v>1421</v>
      </c>
      <c r="B34" s="1379">
        <f t="shared" si="0"/>
        <v>1900</v>
      </c>
    </row>
    <row r="35" spans="1:2" s="1357" customFormat="1">
      <c r="A35" s="1368" t="s">
        <v>1422</v>
      </c>
      <c r="B35" s="1379">
        <f t="shared" si="0"/>
        <v>1122</v>
      </c>
    </row>
    <row r="36" spans="1:2" s="1357" customFormat="1">
      <c r="A36" s="1368" t="s">
        <v>1423</v>
      </c>
      <c r="B36" s="1379">
        <f t="shared" si="0"/>
        <v>1045</v>
      </c>
    </row>
    <row r="37" spans="1:2" s="1357" customFormat="1">
      <c r="A37" s="1368" t="s">
        <v>1424</v>
      </c>
      <c r="B37" s="1379">
        <f t="shared" si="0"/>
        <v>1014</v>
      </c>
    </row>
    <row r="38" spans="1:2" s="1357" customFormat="1">
      <c r="A38" s="1368" t="s">
        <v>1425</v>
      </c>
      <c r="B38" s="1379">
        <f t="shared" si="0"/>
        <v>1570</v>
      </c>
    </row>
    <row r="39" spans="1:2" s="1357" customFormat="1">
      <c r="A39" s="1368" t="s">
        <v>1426</v>
      </c>
      <c r="B39" s="1379">
        <f t="shared" si="0"/>
        <v>2866</v>
      </c>
    </row>
    <row r="40" spans="1:2" s="1357" customFormat="1">
      <c r="A40" s="1368" t="s">
        <v>1427</v>
      </c>
      <c r="B40" s="1379">
        <f t="shared" si="0"/>
        <v>2479</v>
      </c>
    </row>
    <row r="41" spans="1:2" s="1357" customFormat="1">
      <c r="A41" s="1368" t="s">
        <v>1428</v>
      </c>
      <c r="B41" s="1379">
        <f t="shared" si="0"/>
        <v>636</v>
      </c>
    </row>
    <row r="42" spans="1:2" s="1357" customFormat="1">
      <c r="A42" s="1377" t="s">
        <v>1429</v>
      </c>
      <c r="B42" s="1379">
        <f t="shared" si="0"/>
        <v>23</v>
      </c>
    </row>
    <row r="43" spans="1:2" s="1357" customFormat="1">
      <c r="B43" s="1379">
        <f>SUM(B27:B41)</f>
        <v>20963</v>
      </c>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MAL1K-2018A.XLS</vt:lpstr>
      <vt:lpstr>MAL2018B.XLS</vt:lpstr>
      <vt:lpstr>Befolkning pr. 01.01.2017</vt:lpstr>
      <vt:lpstr>Fomr1</vt:lpstr>
      <vt:lpstr>Fomr2A</vt:lpstr>
      <vt:lpstr>Fomr2B</vt:lpstr>
      <vt:lpstr>Fomr3</vt:lpstr>
      <vt:lpstr>Fomr4</vt:lpstr>
      <vt:lpstr>Prognose</vt:lpstr>
      <vt:lpstr>tall</vt:lpstr>
      <vt:lpstr>'MAL1K-2018A.XLS'!Utskriftsområde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Elise Jølsund</cp:lastModifiedBy>
  <cp:lastPrinted>2018-04-04T12:06:14Z</cp:lastPrinted>
  <dcterms:created xsi:type="dcterms:W3CDTF">1999-04-29T15:16:23Z</dcterms:created>
  <dcterms:modified xsi:type="dcterms:W3CDTF">2018-04-06T11:44:28Z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