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Konsernservice\Samfunnsansvar\2. Miljø og klima\Miljøkrav til anskaffelsesveilederen\Transport\"/>
    </mc:Choice>
  </mc:AlternateContent>
  <bookViews>
    <workbookView xWindow="120" yWindow="60" windowWidth="22512" windowHeight="11580"/>
  </bookViews>
  <sheets>
    <sheet name="Resultater" sheetId="1" r:id="rId1"/>
    <sheet name="Lev.1" sheetId="2" r:id="rId2"/>
    <sheet name="Lev.2" sheetId="6" r:id="rId3"/>
    <sheet name="Lev.3" sheetId="12" r:id="rId4"/>
    <sheet name="Lev.4" sheetId="13" r:id="rId5"/>
    <sheet name="Lev.5" sheetId="8" r:id="rId6"/>
    <sheet name="Lev.6" sheetId="7" r:id="rId7"/>
    <sheet name="Lev.7" sheetId="11" r:id="rId8"/>
    <sheet name="Lev.8" sheetId="10" r:id="rId9"/>
    <sheet name="Lev.9" sheetId="9" r:id="rId10"/>
    <sheet name="Lev.10" sheetId="5" r:id="rId11"/>
    <sheet name="Inndata" sheetId="3" r:id="rId12"/>
  </sheets>
  <calcPr calcId="162913"/>
</workbook>
</file>

<file path=xl/calcChain.xml><?xml version="1.0" encoding="utf-8"?>
<calcChain xmlns="http://schemas.openxmlformats.org/spreadsheetml/2006/main">
  <c r="AH21" i="5" l="1"/>
  <c r="AG21" i="5"/>
  <c r="AI21" i="5" s="1"/>
  <c r="AD21" i="5"/>
  <c r="AF21" i="5" s="1"/>
  <c r="AC21" i="5"/>
  <c r="X21" i="5"/>
  <c r="Y21" i="5" s="1"/>
  <c r="V21" i="5"/>
  <c r="AA21" i="5" s="1"/>
  <c r="U21" i="5"/>
  <c r="BA21" i="5" s="1"/>
  <c r="S21" i="5"/>
  <c r="O21" i="5"/>
  <c r="N21" i="5"/>
  <c r="M21" i="5"/>
  <c r="L21" i="5"/>
  <c r="P21" i="5" s="1"/>
  <c r="Q21" i="5" s="1"/>
  <c r="K21" i="5"/>
  <c r="AH20" i="5"/>
  <c r="AG20" i="5"/>
  <c r="AI20" i="5" s="1"/>
  <c r="AD20" i="5"/>
  <c r="AF20" i="5" s="1"/>
  <c r="AC20" i="5"/>
  <c r="X20" i="5"/>
  <c r="Y20" i="5" s="1"/>
  <c r="V20" i="5"/>
  <c r="U20" i="5"/>
  <c r="AZ20" i="5" s="1"/>
  <c r="S20" i="5"/>
  <c r="O20" i="5"/>
  <c r="N20" i="5"/>
  <c r="M20" i="5"/>
  <c r="L20" i="5"/>
  <c r="P20" i="5" s="1"/>
  <c r="Q20" i="5" s="1"/>
  <c r="K20" i="5"/>
  <c r="AH19" i="5"/>
  <c r="AG19" i="5"/>
  <c r="AI19" i="5" s="1"/>
  <c r="AD19" i="5"/>
  <c r="AF19" i="5" s="1"/>
  <c r="AC19" i="5"/>
  <c r="X19" i="5"/>
  <c r="Y19" i="5" s="1"/>
  <c r="V19" i="5"/>
  <c r="AA19" i="5" s="1"/>
  <c r="U19" i="5"/>
  <c r="AZ19" i="5" s="1"/>
  <c r="S19" i="5"/>
  <c r="O19" i="5"/>
  <c r="N19" i="5"/>
  <c r="M19" i="5"/>
  <c r="L19" i="5"/>
  <c r="P19" i="5" s="1"/>
  <c r="Q19" i="5" s="1"/>
  <c r="K19" i="5"/>
  <c r="AH18" i="5"/>
  <c r="AG18" i="5"/>
  <c r="AI18" i="5" s="1"/>
  <c r="AD18" i="5"/>
  <c r="AF18" i="5" s="1"/>
  <c r="AC18" i="5"/>
  <c r="X18" i="5"/>
  <c r="Y18" i="5" s="1"/>
  <c r="V18" i="5"/>
  <c r="U18" i="5"/>
  <c r="AZ18" i="5" s="1"/>
  <c r="S18" i="5"/>
  <c r="O18" i="5"/>
  <c r="N18" i="5"/>
  <c r="M18" i="5"/>
  <c r="L18" i="5"/>
  <c r="P18" i="5" s="1"/>
  <c r="Q18" i="5" s="1"/>
  <c r="K18" i="5"/>
  <c r="AH17" i="5"/>
  <c r="AG17" i="5"/>
  <c r="AI17" i="5" s="1"/>
  <c r="AD17" i="5"/>
  <c r="AF17" i="5" s="1"/>
  <c r="AC17" i="5"/>
  <c r="X17" i="5"/>
  <c r="Y17" i="5" s="1"/>
  <c r="V17" i="5"/>
  <c r="U17" i="5"/>
  <c r="AZ17" i="5" s="1"/>
  <c r="S17" i="5"/>
  <c r="O17" i="5"/>
  <c r="N17" i="5"/>
  <c r="M17" i="5"/>
  <c r="L17" i="5"/>
  <c r="P17" i="5" s="1"/>
  <c r="Q17" i="5" s="1"/>
  <c r="K17" i="5"/>
  <c r="AH16" i="5"/>
  <c r="AG16" i="5"/>
  <c r="AI16" i="5" s="1"/>
  <c r="AD16" i="5"/>
  <c r="AF16" i="5" s="1"/>
  <c r="AC16" i="5"/>
  <c r="X16" i="5"/>
  <c r="Y16" i="5" s="1"/>
  <c r="V16" i="5"/>
  <c r="U16" i="5"/>
  <c r="AZ16" i="5" s="1"/>
  <c r="S16" i="5"/>
  <c r="O16" i="5"/>
  <c r="N16" i="5"/>
  <c r="M16" i="5"/>
  <c r="L16" i="5"/>
  <c r="P16" i="5" s="1"/>
  <c r="Q16" i="5" s="1"/>
  <c r="K16" i="5"/>
  <c r="AH15" i="5"/>
  <c r="AG15" i="5"/>
  <c r="AI15" i="5" s="1"/>
  <c r="AD15" i="5"/>
  <c r="AF15" i="5" s="1"/>
  <c r="AC15" i="5"/>
  <c r="X15" i="5"/>
  <c r="Y15" i="5" s="1"/>
  <c r="V15" i="5"/>
  <c r="AA15" i="5" s="1"/>
  <c r="U15" i="5"/>
  <c r="AZ15" i="5" s="1"/>
  <c r="S15" i="5"/>
  <c r="O15" i="5"/>
  <c r="N15" i="5"/>
  <c r="M15" i="5"/>
  <c r="L15" i="5"/>
  <c r="P15" i="5" s="1"/>
  <c r="Q15" i="5" s="1"/>
  <c r="K15" i="5"/>
  <c r="AH14" i="5"/>
  <c r="AG14" i="5"/>
  <c r="AI14" i="5" s="1"/>
  <c r="AD14" i="5"/>
  <c r="AF14" i="5" s="1"/>
  <c r="AC14" i="5"/>
  <c r="X14" i="5"/>
  <c r="Y14" i="5" s="1"/>
  <c r="V14" i="5"/>
  <c r="U14" i="5"/>
  <c r="AZ14" i="5" s="1"/>
  <c r="S14" i="5"/>
  <c r="O14" i="5"/>
  <c r="N14" i="5"/>
  <c r="M14" i="5"/>
  <c r="L14" i="5"/>
  <c r="P14" i="5" s="1"/>
  <c r="Q14" i="5" s="1"/>
  <c r="K14" i="5"/>
  <c r="AH13" i="5"/>
  <c r="AG13" i="5"/>
  <c r="AI13" i="5" s="1"/>
  <c r="AD13" i="5"/>
  <c r="AF13" i="5" s="1"/>
  <c r="AC13" i="5"/>
  <c r="X13" i="5"/>
  <c r="Y13" i="5" s="1"/>
  <c r="V13" i="5"/>
  <c r="U13" i="5"/>
  <c r="AZ13" i="5" s="1"/>
  <c r="S13" i="5"/>
  <c r="O13" i="5"/>
  <c r="N13" i="5"/>
  <c r="M13" i="5"/>
  <c r="L13" i="5"/>
  <c r="P13" i="5" s="1"/>
  <c r="Q13" i="5" s="1"/>
  <c r="K13" i="5"/>
  <c r="AH12" i="5"/>
  <c r="AG12" i="5"/>
  <c r="AI12" i="5" s="1"/>
  <c r="AD12" i="5"/>
  <c r="AF12" i="5" s="1"/>
  <c r="AC12" i="5"/>
  <c r="X12" i="5"/>
  <c r="Y12" i="5" s="1"/>
  <c r="V12" i="5"/>
  <c r="U12" i="5"/>
  <c r="AZ12" i="5" s="1"/>
  <c r="S12" i="5"/>
  <c r="O12" i="5"/>
  <c r="N12" i="5"/>
  <c r="M12" i="5"/>
  <c r="L12" i="5"/>
  <c r="P12" i="5" s="1"/>
  <c r="Q12" i="5" s="1"/>
  <c r="K12" i="5"/>
  <c r="BC11" i="5"/>
  <c r="BB11" i="5"/>
  <c r="BB20" i="5" s="1"/>
  <c r="BA11" i="5"/>
  <c r="BA20" i="5" s="1"/>
  <c r="AZ11" i="5"/>
  <c r="AU10" i="5"/>
  <c r="AH21" i="9"/>
  <c r="AG21" i="9"/>
  <c r="AI21" i="9" s="1"/>
  <c r="AD21" i="9"/>
  <c r="AF21" i="9" s="1"/>
  <c r="AC21" i="9"/>
  <c r="X21" i="9"/>
  <c r="Y21" i="9" s="1"/>
  <c r="V21" i="9"/>
  <c r="AA21" i="9" s="1"/>
  <c r="U21" i="9"/>
  <c r="BA21" i="9" s="1"/>
  <c r="S21" i="9"/>
  <c r="O21" i="9"/>
  <c r="N21" i="9"/>
  <c r="M21" i="9"/>
  <c r="L21" i="9"/>
  <c r="P21" i="9" s="1"/>
  <c r="Q21" i="9" s="1"/>
  <c r="K21" i="9"/>
  <c r="AH20" i="9"/>
  <c r="AG20" i="9"/>
  <c r="AI20" i="9" s="1"/>
  <c r="AD20" i="9"/>
  <c r="AF20" i="9" s="1"/>
  <c r="AC20" i="9"/>
  <c r="X20" i="9"/>
  <c r="Y20" i="9" s="1"/>
  <c r="V20" i="9"/>
  <c r="AA20" i="9" s="1"/>
  <c r="U20" i="9"/>
  <c r="AZ20" i="9" s="1"/>
  <c r="S20" i="9"/>
  <c r="O20" i="9"/>
  <c r="N20" i="9"/>
  <c r="M20" i="9"/>
  <c r="L20" i="9"/>
  <c r="P20" i="9" s="1"/>
  <c r="Q20" i="9" s="1"/>
  <c r="K20" i="9"/>
  <c r="AH19" i="9"/>
  <c r="AG19" i="9"/>
  <c r="AI19" i="9" s="1"/>
  <c r="AD19" i="9"/>
  <c r="AF19" i="9" s="1"/>
  <c r="AC19" i="9"/>
  <c r="X19" i="9"/>
  <c r="Y19" i="9" s="1"/>
  <c r="V19" i="9"/>
  <c r="AA19" i="9" s="1"/>
  <c r="U19" i="9"/>
  <c r="AZ19" i="9" s="1"/>
  <c r="S19" i="9"/>
  <c r="O19" i="9"/>
  <c r="N19" i="9"/>
  <c r="M19" i="9"/>
  <c r="L19" i="9"/>
  <c r="P19" i="9" s="1"/>
  <c r="Q19" i="9" s="1"/>
  <c r="K19" i="9"/>
  <c r="AH18" i="9"/>
  <c r="AG18" i="9"/>
  <c r="AI18" i="9" s="1"/>
  <c r="AD18" i="9"/>
  <c r="AF18" i="9" s="1"/>
  <c r="AC18" i="9"/>
  <c r="X18" i="9"/>
  <c r="Y18" i="9" s="1"/>
  <c r="V18" i="9"/>
  <c r="U18" i="9"/>
  <c r="AZ18" i="9" s="1"/>
  <c r="S18" i="9"/>
  <c r="O18" i="9"/>
  <c r="N18" i="9"/>
  <c r="M18" i="9"/>
  <c r="L18" i="9"/>
  <c r="P18" i="9" s="1"/>
  <c r="Q18" i="9" s="1"/>
  <c r="K18" i="9"/>
  <c r="AH17" i="9"/>
  <c r="AG17" i="9"/>
  <c r="AI17" i="9" s="1"/>
  <c r="AD17" i="9"/>
  <c r="AF17" i="9" s="1"/>
  <c r="AC17" i="9"/>
  <c r="X17" i="9"/>
  <c r="Y17" i="9" s="1"/>
  <c r="V17" i="9"/>
  <c r="AA17" i="9" s="1"/>
  <c r="U17" i="9"/>
  <c r="AZ17" i="9" s="1"/>
  <c r="S17" i="9"/>
  <c r="O17" i="9"/>
  <c r="N17" i="9"/>
  <c r="M17" i="9"/>
  <c r="L17" i="9"/>
  <c r="P17" i="9" s="1"/>
  <c r="Q17" i="9" s="1"/>
  <c r="K17" i="9"/>
  <c r="AH16" i="9"/>
  <c r="AG16" i="9"/>
  <c r="AI16" i="9" s="1"/>
  <c r="AD16" i="9"/>
  <c r="AF16" i="9" s="1"/>
  <c r="AC16" i="9"/>
  <c r="X16" i="9"/>
  <c r="Y16" i="9" s="1"/>
  <c r="V16" i="9"/>
  <c r="AA16" i="9" s="1"/>
  <c r="U16" i="9"/>
  <c r="AZ16" i="9" s="1"/>
  <c r="S16" i="9"/>
  <c r="O16" i="9"/>
  <c r="N16" i="9"/>
  <c r="M16" i="9"/>
  <c r="L16" i="9"/>
  <c r="P16" i="9" s="1"/>
  <c r="Q16" i="9" s="1"/>
  <c r="K16" i="9"/>
  <c r="AH15" i="9"/>
  <c r="AG15" i="9"/>
  <c r="AI15" i="9" s="1"/>
  <c r="AD15" i="9"/>
  <c r="AF15" i="9" s="1"/>
  <c r="AC15" i="9"/>
  <c r="X15" i="9"/>
  <c r="Y15" i="9" s="1"/>
  <c r="V15" i="9"/>
  <c r="AA15" i="9" s="1"/>
  <c r="U15" i="9"/>
  <c r="AZ15" i="9" s="1"/>
  <c r="S15" i="9"/>
  <c r="O15" i="9"/>
  <c r="N15" i="9"/>
  <c r="M15" i="9"/>
  <c r="L15" i="9"/>
  <c r="P15" i="9" s="1"/>
  <c r="Q15" i="9" s="1"/>
  <c r="K15" i="9"/>
  <c r="AH14" i="9"/>
  <c r="AG14" i="9"/>
  <c r="AI14" i="9" s="1"/>
  <c r="AD14" i="9"/>
  <c r="AF14" i="9" s="1"/>
  <c r="AC14" i="9"/>
  <c r="X14" i="9"/>
  <c r="Y14" i="9" s="1"/>
  <c r="V14" i="9"/>
  <c r="U14" i="9"/>
  <c r="AZ14" i="9" s="1"/>
  <c r="S14" i="9"/>
  <c r="O14" i="9"/>
  <c r="N14" i="9"/>
  <c r="M14" i="9"/>
  <c r="L14" i="9"/>
  <c r="P14" i="9" s="1"/>
  <c r="Q14" i="9" s="1"/>
  <c r="K14" i="9"/>
  <c r="AH13" i="9"/>
  <c r="AG13" i="9"/>
  <c r="AI13" i="9" s="1"/>
  <c r="AD13" i="9"/>
  <c r="AF13" i="9" s="1"/>
  <c r="AC13" i="9"/>
  <c r="X13" i="9"/>
  <c r="Y13" i="9" s="1"/>
  <c r="V13" i="9"/>
  <c r="AA13" i="9" s="1"/>
  <c r="U13" i="9"/>
  <c r="AZ13" i="9" s="1"/>
  <c r="S13" i="9"/>
  <c r="O13" i="9"/>
  <c r="N13" i="9"/>
  <c r="M13" i="9"/>
  <c r="L13" i="9"/>
  <c r="P13" i="9" s="1"/>
  <c r="Q13" i="9" s="1"/>
  <c r="K13" i="9"/>
  <c r="AH12" i="9"/>
  <c r="AG12" i="9"/>
  <c r="AI12" i="9" s="1"/>
  <c r="AD12" i="9"/>
  <c r="AF12" i="9" s="1"/>
  <c r="AC12" i="9"/>
  <c r="X12" i="9"/>
  <c r="Y12" i="9" s="1"/>
  <c r="V12" i="9"/>
  <c r="AA12" i="9" s="1"/>
  <c r="U12" i="9"/>
  <c r="AZ12" i="9" s="1"/>
  <c r="S12" i="9"/>
  <c r="O12" i="9"/>
  <c r="N12" i="9"/>
  <c r="M12" i="9"/>
  <c r="L12" i="9"/>
  <c r="P12" i="9" s="1"/>
  <c r="Q12" i="9" s="1"/>
  <c r="K12" i="9"/>
  <c r="BC11" i="9"/>
  <c r="BB11" i="9"/>
  <c r="BB20" i="9" s="1"/>
  <c r="BA11" i="9"/>
  <c r="BA20" i="9" s="1"/>
  <c r="AZ11" i="9"/>
  <c r="AU10" i="9"/>
  <c r="AI21" i="10"/>
  <c r="AH21" i="10"/>
  <c r="AG21" i="10"/>
  <c r="AD21" i="10"/>
  <c r="AF21" i="10" s="1"/>
  <c r="AC21" i="10"/>
  <c r="X21" i="10"/>
  <c r="Y21" i="10" s="1"/>
  <c r="V21" i="10"/>
  <c r="AA21" i="10" s="1"/>
  <c r="U21" i="10"/>
  <c r="BA21" i="10" s="1"/>
  <c r="S21" i="10"/>
  <c r="O21" i="10"/>
  <c r="N21" i="10"/>
  <c r="M21" i="10"/>
  <c r="L21" i="10"/>
  <c r="P21" i="10" s="1"/>
  <c r="Q21" i="10" s="1"/>
  <c r="K21" i="10"/>
  <c r="AH20" i="10"/>
  <c r="AG20" i="10"/>
  <c r="AI20" i="10" s="1"/>
  <c r="AD20" i="10"/>
  <c r="AF20" i="10" s="1"/>
  <c r="AC20" i="10"/>
  <c r="X20" i="10"/>
  <c r="Y20" i="10" s="1"/>
  <c r="V20" i="10"/>
  <c r="AA20" i="10" s="1"/>
  <c r="U20" i="10"/>
  <c r="AZ20" i="10" s="1"/>
  <c r="S20" i="10"/>
  <c r="O20" i="10"/>
  <c r="N20" i="10"/>
  <c r="M20" i="10"/>
  <c r="L20" i="10"/>
  <c r="P20" i="10" s="1"/>
  <c r="Q20" i="10" s="1"/>
  <c r="K20" i="10"/>
  <c r="AH19" i="10"/>
  <c r="AG19" i="10"/>
  <c r="AI19" i="10" s="1"/>
  <c r="AD19" i="10"/>
  <c r="AF19" i="10" s="1"/>
  <c r="AC19" i="10"/>
  <c r="X19" i="10"/>
  <c r="Y19" i="10" s="1"/>
  <c r="V19" i="10"/>
  <c r="U19" i="10"/>
  <c r="AZ19" i="10" s="1"/>
  <c r="S19" i="10"/>
  <c r="O19" i="10"/>
  <c r="N19" i="10"/>
  <c r="M19" i="10"/>
  <c r="L19" i="10"/>
  <c r="P19" i="10" s="1"/>
  <c r="Q19" i="10" s="1"/>
  <c r="K19" i="10"/>
  <c r="AH18" i="10"/>
  <c r="AG18" i="10"/>
  <c r="AI18" i="10" s="1"/>
  <c r="AD18" i="10"/>
  <c r="AF18" i="10" s="1"/>
  <c r="AC18" i="10"/>
  <c r="X18" i="10"/>
  <c r="Y18" i="10" s="1"/>
  <c r="V18" i="10"/>
  <c r="AA18" i="10" s="1"/>
  <c r="U18" i="10"/>
  <c r="AZ18" i="10" s="1"/>
  <c r="S18" i="10"/>
  <c r="O18" i="10"/>
  <c r="N18" i="10"/>
  <c r="M18" i="10"/>
  <c r="L18" i="10"/>
  <c r="P18" i="10" s="1"/>
  <c r="Q18" i="10" s="1"/>
  <c r="K18" i="10"/>
  <c r="AH17" i="10"/>
  <c r="AG17" i="10"/>
  <c r="AI17" i="10" s="1"/>
  <c r="AD17" i="10"/>
  <c r="AF17" i="10" s="1"/>
  <c r="AC17" i="10"/>
  <c r="X17" i="10"/>
  <c r="Y17" i="10" s="1"/>
  <c r="V17" i="10"/>
  <c r="AA17" i="10" s="1"/>
  <c r="U17" i="10"/>
  <c r="AZ17" i="10" s="1"/>
  <c r="S17" i="10"/>
  <c r="O17" i="10"/>
  <c r="N17" i="10"/>
  <c r="M17" i="10"/>
  <c r="L17" i="10"/>
  <c r="P17" i="10" s="1"/>
  <c r="Q17" i="10" s="1"/>
  <c r="K17" i="10"/>
  <c r="AH16" i="10"/>
  <c r="AG16" i="10"/>
  <c r="AI16" i="10" s="1"/>
  <c r="AD16" i="10"/>
  <c r="AF16" i="10" s="1"/>
  <c r="AC16" i="10"/>
  <c r="X16" i="10"/>
  <c r="Y16" i="10" s="1"/>
  <c r="V16" i="10"/>
  <c r="AA16" i="10" s="1"/>
  <c r="U16" i="10"/>
  <c r="AZ16" i="10" s="1"/>
  <c r="S16" i="10"/>
  <c r="O16" i="10"/>
  <c r="N16" i="10"/>
  <c r="M16" i="10"/>
  <c r="L16" i="10"/>
  <c r="P16" i="10" s="1"/>
  <c r="Q16" i="10" s="1"/>
  <c r="K16" i="10"/>
  <c r="AH15" i="10"/>
  <c r="AG15" i="10"/>
  <c r="AI15" i="10" s="1"/>
  <c r="AD15" i="10"/>
  <c r="AF15" i="10" s="1"/>
  <c r="AC15" i="10"/>
  <c r="X15" i="10"/>
  <c r="Y15" i="10" s="1"/>
  <c r="V15" i="10"/>
  <c r="U15" i="10"/>
  <c r="AZ15" i="10" s="1"/>
  <c r="S15" i="10"/>
  <c r="O15" i="10"/>
  <c r="N15" i="10"/>
  <c r="M15" i="10"/>
  <c r="L15" i="10"/>
  <c r="P15" i="10" s="1"/>
  <c r="Q15" i="10" s="1"/>
  <c r="K15" i="10"/>
  <c r="AH14" i="10"/>
  <c r="AG14" i="10"/>
  <c r="AI14" i="10" s="1"/>
  <c r="AD14" i="10"/>
  <c r="AF14" i="10" s="1"/>
  <c r="AC14" i="10"/>
  <c r="X14" i="10"/>
  <c r="Y14" i="10" s="1"/>
  <c r="V14" i="10"/>
  <c r="AA14" i="10" s="1"/>
  <c r="U14" i="10"/>
  <c r="AZ14" i="10" s="1"/>
  <c r="S14" i="10"/>
  <c r="O14" i="10"/>
  <c r="N14" i="10"/>
  <c r="M14" i="10"/>
  <c r="L14" i="10"/>
  <c r="P14" i="10" s="1"/>
  <c r="Q14" i="10" s="1"/>
  <c r="K14" i="10"/>
  <c r="AH13" i="10"/>
  <c r="AG13" i="10"/>
  <c r="AI13" i="10" s="1"/>
  <c r="AD13" i="10"/>
  <c r="AF13" i="10" s="1"/>
  <c r="AC13" i="10"/>
  <c r="X13" i="10"/>
  <c r="Y13" i="10" s="1"/>
  <c r="V13" i="10"/>
  <c r="AA13" i="10" s="1"/>
  <c r="U13" i="10"/>
  <c r="AZ13" i="10" s="1"/>
  <c r="S13" i="10"/>
  <c r="O13" i="10"/>
  <c r="N13" i="10"/>
  <c r="M13" i="10"/>
  <c r="L13" i="10"/>
  <c r="P13" i="10" s="1"/>
  <c r="Q13" i="10" s="1"/>
  <c r="K13" i="10"/>
  <c r="AH12" i="10"/>
  <c r="AG12" i="10"/>
  <c r="AI12" i="10" s="1"/>
  <c r="AD12" i="10"/>
  <c r="AF12" i="10" s="1"/>
  <c r="AC12" i="10"/>
  <c r="X12" i="10"/>
  <c r="Y12" i="10" s="1"/>
  <c r="V12" i="10"/>
  <c r="AA12" i="10" s="1"/>
  <c r="U12" i="10"/>
  <c r="AZ12" i="10" s="1"/>
  <c r="S12" i="10"/>
  <c r="O12" i="10"/>
  <c r="N12" i="10"/>
  <c r="M12" i="10"/>
  <c r="L12" i="10"/>
  <c r="P12" i="10" s="1"/>
  <c r="Q12" i="10" s="1"/>
  <c r="K12" i="10"/>
  <c r="BC11" i="10"/>
  <c r="BB11" i="10"/>
  <c r="BB17" i="10" s="1"/>
  <c r="BA11" i="10"/>
  <c r="BA20" i="10" s="1"/>
  <c r="AZ11" i="10"/>
  <c r="AU10" i="10"/>
  <c r="AI21" i="11"/>
  <c r="AH21" i="11"/>
  <c r="AG21" i="11"/>
  <c r="AD21" i="11"/>
  <c r="AF21" i="11" s="1"/>
  <c r="AC21" i="11"/>
  <c r="X21" i="11"/>
  <c r="Y21" i="11" s="1"/>
  <c r="V21" i="11"/>
  <c r="AA21" i="11" s="1"/>
  <c r="U21" i="11"/>
  <c r="BA21" i="11" s="1"/>
  <c r="S21" i="11"/>
  <c r="O21" i="11"/>
  <c r="N21" i="11"/>
  <c r="M21" i="11"/>
  <c r="L21" i="11"/>
  <c r="P21" i="11" s="1"/>
  <c r="Q21" i="11" s="1"/>
  <c r="K21" i="11"/>
  <c r="AH20" i="11"/>
  <c r="AG20" i="11"/>
  <c r="AI20" i="11" s="1"/>
  <c r="AD20" i="11"/>
  <c r="AF20" i="11" s="1"/>
  <c r="AC20" i="11"/>
  <c r="X20" i="11"/>
  <c r="Y20" i="11" s="1"/>
  <c r="V20" i="11"/>
  <c r="AA20" i="11" s="1"/>
  <c r="U20" i="11"/>
  <c r="AZ20" i="11" s="1"/>
  <c r="S20" i="11"/>
  <c r="O20" i="11"/>
  <c r="N20" i="11"/>
  <c r="M20" i="11"/>
  <c r="L20" i="11"/>
  <c r="P20" i="11" s="1"/>
  <c r="Q20" i="11" s="1"/>
  <c r="K20" i="11"/>
  <c r="AH19" i="11"/>
  <c r="AG19" i="11"/>
  <c r="AI19" i="11" s="1"/>
  <c r="AD19" i="11"/>
  <c r="AF19" i="11" s="1"/>
  <c r="AC19" i="11"/>
  <c r="X19" i="11"/>
  <c r="Y19" i="11" s="1"/>
  <c r="V19" i="11"/>
  <c r="U19" i="11"/>
  <c r="AZ19" i="11" s="1"/>
  <c r="S19" i="11"/>
  <c r="O19" i="11"/>
  <c r="N19" i="11"/>
  <c r="M19" i="11"/>
  <c r="L19" i="11"/>
  <c r="P19" i="11" s="1"/>
  <c r="Q19" i="11" s="1"/>
  <c r="K19" i="11"/>
  <c r="AH18" i="11"/>
  <c r="AG18" i="11"/>
  <c r="AI18" i="11" s="1"/>
  <c r="AD18" i="11"/>
  <c r="AF18" i="11" s="1"/>
  <c r="AC18" i="11"/>
  <c r="X18" i="11"/>
  <c r="Y18" i="11" s="1"/>
  <c r="V18" i="11"/>
  <c r="AA18" i="11" s="1"/>
  <c r="U18" i="11"/>
  <c r="AZ18" i="11" s="1"/>
  <c r="S18" i="11"/>
  <c r="O18" i="11"/>
  <c r="N18" i="11"/>
  <c r="M18" i="11"/>
  <c r="L18" i="11"/>
  <c r="P18" i="11" s="1"/>
  <c r="Q18" i="11" s="1"/>
  <c r="K18" i="11"/>
  <c r="AH17" i="11"/>
  <c r="AG17" i="11"/>
  <c r="AI17" i="11" s="1"/>
  <c r="AD17" i="11"/>
  <c r="AF17" i="11" s="1"/>
  <c r="AC17" i="11"/>
  <c r="X17" i="11"/>
  <c r="Y17" i="11" s="1"/>
  <c r="V17" i="11"/>
  <c r="AA17" i="11" s="1"/>
  <c r="U17" i="11"/>
  <c r="AZ17" i="11" s="1"/>
  <c r="S17" i="11"/>
  <c r="O17" i="11"/>
  <c r="N17" i="11"/>
  <c r="M17" i="11"/>
  <c r="L17" i="11"/>
  <c r="P17" i="11" s="1"/>
  <c r="Q17" i="11" s="1"/>
  <c r="K17" i="11"/>
  <c r="AH16" i="11"/>
  <c r="AG16" i="11"/>
  <c r="AI16" i="11" s="1"/>
  <c r="AD16" i="11"/>
  <c r="AF16" i="11" s="1"/>
  <c r="AC16" i="11"/>
  <c r="X16" i="11"/>
  <c r="Y16" i="11" s="1"/>
  <c r="V16" i="11"/>
  <c r="AA16" i="11" s="1"/>
  <c r="U16" i="11"/>
  <c r="AZ16" i="11" s="1"/>
  <c r="S16" i="11"/>
  <c r="O16" i="11"/>
  <c r="N16" i="11"/>
  <c r="M16" i="11"/>
  <c r="L16" i="11"/>
  <c r="P16" i="11" s="1"/>
  <c r="Q16" i="11" s="1"/>
  <c r="K16" i="11"/>
  <c r="AH15" i="11"/>
  <c r="AG15" i="11"/>
  <c r="AI15" i="11" s="1"/>
  <c r="AD15" i="11"/>
  <c r="AF15" i="11" s="1"/>
  <c r="AC15" i="11"/>
  <c r="X15" i="11"/>
  <c r="Y15" i="11" s="1"/>
  <c r="V15" i="11"/>
  <c r="U15" i="11"/>
  <c r="AZ15" i="11" s="1"/>
  <c r="S15" i="11"/>
  <c r="O15" i="11"/>
  <c r="N15" i="11"/>
  <c r="M15" i="11"/>
  <c r="L15" i="11"/>
  <c r="P15" i="11" s="1"/>
  <c r="Q15" i="11" s="1"/>
  <c r="K15" i="11"/>
  <c r="AH14" i="11"/>
  <c r="AG14" i="11"/>
  <c r="AI14" i="11" s="1"/>
  <c r="AD14" i="11"/>
  <c r="AF14" i="11" s="1"/>
  <c r="AC14" i="11"/>
  <c r="X14" i="11"/>
  <c r="Y14" i="11" s="1"/>
  <c r="V14" i="11"/>
  <c r="AA14" i="11" s="1"/>
  <c r="U14" i="11"/>
  <c r="AZ14" i="11" s="1"/>
  <c r="S14" i="11"/>
  <c r="O14" i="11"/>
  <c r="N14" i="11"/>
  <c r="M14" i="11"/>
  <c r="L14" i="11"/>
  <c r="P14" i="11" s="1"/>
  <c r="Q14" i="11" s="1"/>
  <c r="K14" i="11"/>
  <c r="AH13" i="11"/>
  <c r="AG13" i="11"/>
  <c r="AI13" i="11" s="1"/>
  <c r="AD13" i="11"/>
  <c r="AF13" i="11" s="1"/>
  <c r="AC13" i="11"/>
  <c r="X13" i="11"/>
  <c r="Y13" i="11" s="1"/>
  <c r="V13" i="11"/>
  <c r="AA13" i="11" s="1"/>
  <c r="U13" i="11"/>
  <c r="AZ13" i="11" s="1"/>
  <c r="S13" i="11"/>
  <c r="O13" i="11"/>
  <c r="N13" i="11"/>
  <c r="M13" i="11"/>
  <c r="L13" i="11"/>
  <c r="P13" i="11" s="1"/>
  <c r="Q13" i="11" s="1"/>
  <c r="K13" i="11"/>
  <c r="AH12" i="11"/>
  <c r="AG12" i="11"/>
  <c r="AI12" i="11" s="1"/>
  <c r="AD12" i="11"/>
  <c r="AF12" i="11" s="1"/>
  <c r="AC12" i="11"/>
  <c r="X12" i="11"/>
  <c r="Y12" i="11" s="1"/>
  <c r="V12" i="11"/>
  <c r="AA12" i="11" s="1"/>
  <c r="U12" i="11"/>
  <c r="AZ12" i="11" s="1"/>
  <c r="S12" i="11"/>
  <c r="O12" i="11"/>
  <c r="N12" i="11"/>
  <c r="M12" i="11"/>
  <c r="L12" i="11"/>
  <c r="P12" i="11" s="1"/>
  <c r="Q12" i="11" s="1"/>
  <c r="K12" i="11"/>
  <c r="BC11" i="11"/>
  <c r="BB11" i="11"/>
  <c r="BB18" i="11" s="1"/>
  <c r="BA11" i="11"/>
  <c r="BA20" i="11" s="1"/>
  <c r="AZ11" i="11"/>
  <c r="AU10" i="11"/>
  <c r="AI21" i="7"/>
  <c r="AH21" i="7"/>
  <c r="AG21" i="7"/>
  <c r="AD21" i="7"/>
  <c r="AF21" i="7" s="1"/>
  <c r="AC21" i="7"/>
  <c r="X21" i="7"/>
  <c r="Y21" i="7" s="1"/>
  <c r="U21" i="7"/>
  <c r="BA21" i="7" s="1"/>
  <c r="S21" i="7"/>
  <c r="O21" i="7"/>
  <c r="N21" i="7"/>
  <c r="M21" i="7"/>
  <c r="L21" i="7"/>
  <c r="K21" i="7"/>
  <c r="P21" i="7" s="1"/>
  <c r="Q21" i="7" s="1"/>
  <c r="AI20" i="7"/>
  <c r="AH20" i="7"/>
  <c r="AG20" i="7"/>
  <c r="AD20" i="7"/>
  <c r="AF20" i="7" s="1"/>
  <c r="AC20" i="7"/>
  <c r="X20" i="7"/>
  <c r="Y20" i="7" s="1"/>
  <c r="U20" i="7"/>
  <c r="BA20" i="7" s="1"/>
  <c r="S20" i="7"/>
  <c r="O20" i="7"/>
  <c r="N20" i="7"/>
  <c r="M20" i="7"/>
  <c r="L20" i="7"/>
  <c r="K20" i="7"/>
  <c r="P20" i="7" s="1"/>
  <c r="Q20" i="7" s="1"/>
  <c r="AI19" i="7"/>
  <c r="AH19" i="7"/>
  <c r="AG19" i="7"/>
  <c r="AD19" i="7"/>
  <c r="AE19" i="7" s="1"/>
  <c r="AK19" i="7" s="1"/>
  <c r="AM19" i="7" s="1"/>
  <c r="AC19" i="7"/>
  <c r="X19" i="7"/>
  <c r="Y19" i="7" s="1"/>
  <c r="U19" i="7"/>
  <c r="BA19" i="7" s="1"/>
  <c r="S19" i="7"/>
  <c r="AL19" i="7" s="1"/>
  <c r="O19" i="7"/>
  <c r="N19" i="7"/>
  <c r="M19" i="7"/>
  <c r="L19" i="7"/>
  <c r="K19" i="7"/>
  <c r="P19" i="7" s="1"/>
  <c r="Q19" i="7" s="1"/>
  <c r="AI18" i="7"/>
  <c r="AH18" i="7"/>
  <c r="AG18" i="7"/>
  <c r="AD18" i="7"/>
  <c r="AE18" i="7" s="1"/>
  <c r="AK18" i="7" s="1"/>
  <c r="AM18" i="7" s="1"/>
  <c r="AC18" i="7"/>
  <c r="X18" i="7"/>
  <c r="Y18" i="7" s="1"/>
  <c r="U18" i="7"/>
  <c r="BA18" i="7" s="1"/>
  <c r="S18" i="7"/>
  <c r="AL18" i="7" s="1"/>
  <c r="O18" i="7"/>
  <c r="N18" i="7"/>
  <c r="M18" i="7"/>
  <c r="L18" i="7"/>
  <c r="K18" i="7"/>
  <c r="P18" i="7" s="1"/>
  <c r="Q18" i="7" s="1"/>
  <c r="AI17" i="7"/>
  <c r="AH17" i="7"/>
  <c r="AG17" i="7"/>
  <c r="AD17" i="7"/>
  <c r="AF17" i="7" s="1"/>
  <c r="AC17" i="7"/>
  <c r="X17" i="7"/>
  <c r="Y17" i="7" s="1"/>
  <c r="U17" i="7"/>
  <c r="BA17" i="7" s="1"/>
  <c r="S17" i="7"/>
  <c r="O17" i="7"/>
  <c r="N17" i="7"/>
  <c r="M17" i="7"/>
  <c r="L17" i="7"/>
  <c r="K17" i="7"/>
  <c r="P17" i="7" s="1"/>
  <c r="Q17" i="7" s="1"/>
  <c r="AI16" i="7"/>
  <c r="AH16" i="7"/>
  <c r="AG16" i="7"/>
  <c r="AD16" i="7"/>
  <c r="AF16" i="7" s="1"/>
  <c r="AC16" i="7"/>
  <c r="X16" i="7"/>
  <c r="Y16" i="7" s="1"/>
  <c r="U16" i="7"/>
  <c r="BA16" i="7" s="1"/>
  <c r="S16" i="7"/>
  <c r="O16" i="7"/>
  <c r="N16" i="7"/>
  <c r="M16" i="7"/>
  <c r="L16" i="7"/>
  <c r="K16" i="7"/>
  <c r="P16" i="7" s="1"/>
  <c r="Q16" i="7" s="1"/>
  <c r="AI15" i="7"/>
  <c r="AH15" i="7"/>
  <c r="AG15" i="7"/>
  <c r="AD15" i="7"/>
  <c r="AE15" i="7" s="1"/>
  <c r="AK15" i="7" s="1"/>
  <c r="AM15" i="7" s="1"/>
  <c r="AC15" i="7"/>
  <c r="X15" i="7"/>
  <c r="Y15" i="7" s="1"/>
  <c r="U15" i="7"/>
  <c r="BA15" i="7" s="1"/>
  <c r="S15" i="7"/>
  <c r="AL15" i="7" s="1"/>
  <c r="O15" i="7"/>
  <c r="N15" i="7"/>
  <c r="M15" i="7"/>
  <c r="L15" i="7"/>
  <c r="K15" i="7"/>
  <c r="P15" i="7" s="1"/>
  <c r="Q15" i="7" s="1"/>
  <c r="AI14" i="7"/>
  <c r="AH14" i="7"/>
  <c r="AG14" i="7"/>
  <c r="AD14" i="7"/>
  <c r="AF14" i="7" s="1"/>
  <c r="AC14" i="7"/>
  <c r="X14" i="7"/>
  <c r="Y14" i="7" s="1"/>
  <c r="U14" i="7"/>
  <c r="BA14" i="7" s="1"/>
  <c r="S14" i="7"/>
  <c r="O14" i="7"/>
  <c r="N14" i="7"/>
  <c r="M14" i="7"/>
  <c r="L14" i="7"/>
  <c r="K14" i="7"/>
  <c r="P14" i="7" s="1"/>
  <c r="Q14" i="7" s="1"/>
  <c r="AI13" i="7"/>
  <c r="AH13" i="7"/>
  <c r="AG13" i="7"/>
  <c r="AD13" i="7"/>
  <c r="AF13" i="7" s="1"/>
  <c r="AC13" i="7"/>
  <c r="X13" i="7"/>
  <c r="Y13" i="7" s="1"/>
  <c r="U13" i="7"/>
  <c r="BA13" i="7" s="1"/>
  <c r="S13" i="7"/>
  <c r="O13" i="7"/>
  <c r="N13" i="7"/>
  <c r="M13" i="7"/>
  <c r="L13" i="7"/>
  <c r="K13" i="7"/>
  <c r="P13" i="7" s="1"/>
  <c r="Q13" i="7" s="1"/>
  <c r="AI12" i="7"/>
  <c r="AH12" i="7"/>
  <c r="AG12" i="7"/>
  <c r="AD12" i="7"/>
  <c r="AF12" i="7" s="1"/>
  <c r="AC12" i="7"/>
  <c r="X12" i="7"/>
  <c r="Y12" i="7" s="1"/>
  <c r="U12" i="7"/>
  <c r="BA12" i="7" s="1"/>
  <c r="S12" i="7"/>
  <c r="O12" i="7"/>
  <c r="N12" i="7"/>
  <c r="M12" i="7"/>
  <c r="L12" i="7"/>
  <c r="K12" i="7"/>
  <c r="P12" i="7" s="1"/>
  <c r="Q12" i="7" s="1"/>
  <c r="BC11" i="7"/>
  <c r="BC16" i="7" s="1"/>
  <c r="BB11" i="7"/>
  <c r="BB20" i="7" s="1"/>
  <c r="BA11" i="7"/>
  <c r="AZ11" i="7"/>
  <c r="AU10" i="7"/>
  <c r="AH21" i="8"/>
  <c r="AG21" i="8"/>
  <c r="AI21" i="8" s="1"/>
  <c r="AD21" i="8"/>
  <c r="AF21" i="8" s="1"/>
  <c r="AC21" i="8"/>
  <c r="X21" i="8"/>
  <c r="Y21" i="8" s="1"/>
  <c r="V21" i="8"/>
  <c r="AA21" i="8" s="1"/>
  <c r="U21" i="8"/>
  <c r="BA21" i="8" s="1"/>
  <c r="S21" i="8"/>
  <c r="O21" i="8"/>
  <c r="N21" i="8"/>
  <c r="M21" i="8"/>
  <c r="L21" i="8"/>
  <c r="P21" i="8" s="1"/>
  <c r="Q21" i="8" s="1"/>
  <c r="K21" i="8"/>
  <c r="AH20" i="8"/>
  <c r="AG20" i="8"/>
  <c r="AI20" i="8" s="1"/>
  <c r="AD20" i="8"/>
  <c r="AF20" i="8" s="1"/>
  <c r="AC20" i="8"/>
  <c r="X20" i="8"/>
  <c r="Y20" i="8" s="1"/>
  <c r="V20" i="8"/>
  <c r="AA20" i="8" s="1"/>
  <c r="U20" i="8"/>
  <c r="AZ20" i="8" s="1"/>
  <c r="S20" i="8"/>
  <c r="O20" i="8"/>
  <c r="N20" i="8"/>
  <c r="M20" i="8"/>
  <c r="L20" i="8"/>
  <c r="P20" i="8" s="1"/>
  <c r="Q20" i="8" s="1"/>
  <c r="K20" i="8"/>
  <c r="AH19" i="8"/>
  <c r="AG19" i="8"/>
  <c r="AI19" i="8" s="1"/>
  <c r="AD19" i="8"/>
  <c r="AF19" i="8" s="1"/>
  <c r="AC19" i="8"/>
  <c r="X19" i="8"/>
  <c r="Y19" i="8" s="1"/>
  <c r="V19" i="8"/>
  <c r="AA19" i="8" s="1"/>
  <c r="U19" i="8"/>
  <c r="AZ19" i="8" s="1"/>
  <c r="S19" i="8"/>
  <c r="O19" i="8"/>
  <c r="N19" i="8"/>
  <c r="M19" i="8"/>
  <c r="L19" i="8"/>
  <c r="P19" i="8" s="1"/>
  <c r="Q19" i="8" s="1"/>
  <c r="K19" i="8"/>
  <c r="AH18" i="8"/>
  <c r="AG18" i="8"/>
  <c r="AI18" i="8" s="1"/>
  <c r="AD18" i="8"/>
  <c r="AF18" i="8" s="1"/>
  <c r="AC18" i="8"/>
  <c r="X18" i="8"/>
  <c r="Y18" i="8" s="1"/>
  <c r="V18" i="8"/>
  <c r="U18" i="8"/>
  <c r="AZ18" i="8" s="1"/>
  <c r="S18" i="8"/>
  <c r="O18" i="8"/>
  <c r="N18" i="8"/>
  <c r="M18" i="8"/>
  <c r="L18" i="8"/>
  <c r="P18" i="8" s="1"/>
  <c r="Q18" i="8" s="1"/>
  <c r="K18" i="8"/>
  <c r="AH17" i="8"/>
  <c r="AG17" i="8"/>
  <c r="AI17" i="8" s="1"/>
  <c r="AD17" i="8"/>
  <c r="AF17" i="8" s="1"/>
  <c r="AC17" i="8"/>
  <c r="X17" i="8"/>
  <c r="Y17" i="8" s="1"/>
  <c r="V17" i="8"/>
  <c r="AA17" i="8" s="1"/>
  <c r="U17" i="8"/>
  <c r="AZ17" i="8" s="1"/>
  <c r="S17" i="8"/>
  <c r="O17" i="8"/>
  <c r="N17" i="8"/>
  <c r="M17" i="8"/>
  <c r="L17" i="8"/>
  <c r="P17" i="8" s="1"/>
  <c r="Q17" i="8" s="1"/>
  <c r="K17" i="8"/>
  <c r="AH16" i="8"/>
  <c r="AG16" i="8"/>
  <c r="AI16" i="8" s="1"/>
  <c r="AD16" i="8"/>
  <c r="AF16" i="8" s="1"/>
  <c r="AC16" i="8"/>
  <c r="X16" i="8"/>
  <c r="Y16" i="8" s="1"/>
  <c r="V16" i="8"/>
  <c r="AA16" i="8" s="1"/>
  <c r="U16" i="8"/>
  <c r="AZ16" i="8" s="1"/>
  <c r="S16" i="8"/>
  <c r="O16" i="8"/>
  <c r="N16" i="8"/>
  <c r="M16" i="8"/>
  <c r="L16" i="8"/>
  <c r="P16" i="8" s="1"/>
  <c r="Q16" i="8" s="1"/>
  <c r="K16" i="8"/>
  <c r="AH15" i="8"/>
  <c r="AG15" i="8"/>
  <c r="AI15" i="8" s="1"/>
  <c r="AD15" i="8"/>
  <c r="AF15" i="8" s="1"/>
  <c r="AC15" i="8"/>
  <c r="X15" i="8"/>
  <c r="Y15" i="8" s="1"/>
  <c r="V15" i="8"/>
  <c r="AA15" i="8" s="1"/>
  <c r="U15" i="8"/>
  <c r="AZ15" i="8" s="1"/>
  <c r="S15" i="8"/>
  <c r="O15" i="8"/>
  <c r="N15" i="8"/>
  <c r="M15" i="8"/>
  <c r="L15" i="8"/>
  <c r="P15" i="8" s="1"/>
  <c r="Q15" i="8" s="1"/>
  <c r="K15" i="8"/>
  <c r="AH14" i="8"/>
  <c r="AG14" i="8"/>
  <c r="AI14" i="8" s="1"/>
  <c r="AD14" i="8"/>
  <c r="AF14" i="8" s="1"/>
  <c r="AC14" i="8"/>
  <c r="X14" i="8"/>
  <c r="Y14" i="8" s="1"/>
  <c r="V14" i="8"/>
  <c r="U14" i="8"/>
  <c r="AZ14" i="8" s="1"/>
  <c r="S14" i="8"/>
  <c r="O14" i="8"/>
  <c r="N14" i="8"/>
  <c r="M14" i="8"/>
  <c r="L14" i="8"/>
  <c r="P14" i="8" s="1"/>
  <c r="Q14" i="8" s="1"/>
  <c r="K14" i="8"/>
  <c r="AH13" i="8"/>
  <c r="AG13" i="8"/>
  <c r="AI13" i="8" s="1"/>
  <c r="AD13" i="8"/>
  <c r="AF13" i="8" s="1"/>
  <c r="AC13" i="8"/>
  <c r="X13" i="8"/>
  <c r="Y13" i="8" s="1"/>
  <c r="V13" i="8"/>
  <c r="AA13" i="8" s="1"/>
  <c r="U13" i="8"/>
  <c r="AZ13" i="8" s="1"/>
  <c r="S13" i="8"/>
  <c r="O13" i="8"/>
  <c r="N13" i="8"/>
  <c r="M13" i="8"/>
  <c r="L13" i="8"/>
  <c r="P13" i="8" s="1"/>
  <c r="Q13" i="8" s="1"/>
  <c r="K13" i="8"/>
  <c r="AH12" i="8"/>
  <c r="AG12" i="8"/>
  <c r="AI12" i="8" s="1"/>
  <c r="AD12" i="8"/>
  <c r="AF12" i="8" s="1"/>
  <c r="AC12" i="8"/>
  <c r="X12" i="8"/>
  <c r="Y12" i="8" s="1"/>
  <c r="V12" i="8"/>
  <c r="AA12" i="8" s="1"/>
  <c r="U12" i="8"/>
  <c r="AZ12" i="8" s="1"/>
  <c r="S12" i="8"/>
  <c r="O12" i="8"/>
  <c r="N12" i="8"/>
  <c r="M12" i="8"/>
  <c r="L12" i="8"/>
  <c r="P12" i="8" s="1"/>
  <c r="Q12" i="8" s="1"/>
  <c r="K12" i="8"/>
  <c r="BC11" i="8"/>
  <c r="BB11" i="8"/>
  <c r="BB16" i="8" s="1"/>
  <c r="BA11" i="8"/>
  <c r="BA20" i="8" s="1"/>
  <c r="AZ11" i="8"/>
  <c r="AU10" i="8"/>
  <c r="AI21" i="13"/>
  <c r="AH21" i="13"/>
  <c r="AG21" i="13"/>
  <c r="AD21" i="13"/>
  <c r="AF21" i="13" s="1"/>
  <c r="AC21" i="13"/>
  <c r="X21" i="13"/>
  <c r="Y21" i="13" s="1"/>
  <c r="V21" i="13"/>
  <c r="U21" i="13"/>
  <c r="BA21" i="13" s="1"/>
  <c r="S21" i="13"/>
  <c r="O21" i="13"/>
  <c r="N21" i="13"/>
  <c r="M21" i="13"/>
  <c r="L21" i="13"/>
  <c r="P21" i="13" s="1"/>
  <c r="Q21" i="13" s="1"/>
  <c r="K21" i="13"/>
  <c r="AH20" i="13"/>
  <c r="AG20" i="13"/>
  <c r="AI20" i="13" s="1"/>
  <c r="AD20" i="13"/>
  <c r="AF20" i="13" s="1"/>
  <c r="AC20" i="13"/>
  <c r="X20" i="13"/>
  <c r="Y20" i="13" s="1"/>
  <c r="V20" i="13"/>
  <c r="AA20" i="13" s="1"/>
  <c r="U20" i="13"/>
  <c r="AZ20" i="13" s="1"/>
  <c r="S20" i="13"/>
  <c r="O20" i="13"/>
  <c r="N20" i="13"/>
  <c r="M20" i="13"/>
  <c r="L20" i="13"/>
  <c r="P20" i="13" s="1"/>
  <c r="Q20" i="13" s="1"/>
  <c r="K20" i="13"/>
  <c r="AH19" i="13"/>
  <c r="AG19" i="13"/>
  <c r="AI19" i="13" s="1"/>
  <c r="AD19" i="13"/>
  <c r="AF19" i="13" s="1"/>
  <c r="AC19" i="13"/>
  <c r="X19" i="13"/>
  <c r="Y19" i="13" s="1"/>
  <c r="V19" i="13"/>
  <c r="AA19" i="13" s="1"/>
  <c r="U19" i="13"/>
  <c r="AZ19" i="13" s="1"/>
  <c r="S19" i="13"/>
  <c r="O19" i="13"/>
  <c r="N19" i="13"/>
  <c r="M19" i="13"/>
  <c r="L19" i="13"/>
  <c r="P19" i="13" s="1"/>
  <c r="Q19" i="13" s="1"/>
  <c r="K19" i="13"/>
  <c r="AH18" i="13"/>
  <c r="AG18" i="13"/>
  <c r="AI18" i="13" s="1"/>
  <c r="AD18" i="13"/>
  <c r="AF18" i="13" s="1"/>
  <c r="AC18" i="13"/>
  <c r="X18" i="13"/>
  <c r="Y18" i="13" s="1"/>
  <c r="V18" i="13"/>
  <c r="U18" i="13"/>
  <c r="AZ18" i="13" s="1"/>
  <c r="S18" i="13"/>
  <c r="O18" i="13"/>
  <c r="N18" i="13"/>
  <c r="M18" i="13"/>
  <c r="L18" i="13"/>
  <c r="P18" i="13" s="1"/>
  <c r="Q18" i="13" s="1"/>
  <c r="K18" i="13"/>
  <c r="AH17" i="13"/>
  <c r="AG17" i="13"/>
  <c r="AI17" i="13" s="1"/>
  <c r="AD17" i="13"/>
  <c r="AF17" i="13" s="1"/>
  <c r="AC17" i="13"/>
  <c r="X17" i="13"/>
  <c r="Y17" i="13" s="1"/>
  <c r="V17" i="13"/>
  <c r="U17" i="13"/>
  <c r="AZ17" i="13" s="1"/>
  <c r="S17" i="13"/>
  <c r="O17" i="13"/>
  <c r="N17" i="13"/>
  <c r="M17" i="13"/>
  <c r="L17" i="13"/>
  <c r="P17" i="13" s="1"/>
  <c r="Q17" i="13" s="1"/>
  <c r="K17" i="13"/>
  <c r="AH16" i="13"/>
  <c r="AG16" i="13"/>
  <c r="AI16" i="13" s="1"/>
  <c r="AD16" i="13"/>
  <c r="AF16" i="13" s="1"/>
  <c r="AC16" i="13"/>
  <c r="X16" i="13"/>
  <c r="Y16" i="13" s="1"/>
  <c r="V16" i="13"/>
  <c r="AA16" i="13" s="1"/>
  <c r="U16" i="13"/>
  <c r="AZ16" i="13" s="1"/>
  <c r="S16" i="13"/>
  <c r="O16" i="13"/>
  <c r="N16" i="13"/>
  <c r="M16" i="13"/>
  <c r="L16" i="13"/>
  <c r="P16" i="13" s="1"/>
  <c r="Q16" i="13" s="1"/>
  <c r="K16" i="13"/>
  <c r="AH15" i="13"/>
  <c r="AG15" i="13"/>
  <c r="AI15" i="13" s="1"/>
  <c r="AD15" i="13"/>
  <c r="AF15" i="13" s="1"/>
  <c r="AC15" i="13"/>
  <c r="X15" i="13"/>
  <c r="Y15" i="13" s="1"/>
  <c r="V15" i="13"/>
  <c r="AA15" i="13" s="1"/>
  <c r="U15" i="13"/>
  <c r="AZ15" i="13" s="1"/>
  <c r="S15" i="13"/>
  <c r="O15" i="13"/>
  <c r="N15" i="13"/>
  <c r="M15" i="13"/>
  <c r="L15" i="13"/>
  <c r="P15" i="13" s="1"/>
  <c r="Q15" i="13" s="1"/>
  <c r="K15" i="13"/>
  <c r="AH14" i="13"/>
  <c r="AG14" i="13"/>
  <c r="AI14" i="13" s="1"/>
  <c r="AD14" i="13"/>
  <c r="AF14" i="13" s="1"/>
  <c r="AC14" i="13"/>
  <c r="X14" i="13"/>
  <c r="Y14" i="13" s="1"/>
  <c r="V14" i="13"/>
  <c r="U14" i="13"/>
  <c r="AZ14" i="13" s="1"/>
  <c r="S14" i="13"/>
  <c r="O14" i="13"/>
  <c r="N14" i="13"/>
  <c r="M14" i="13"/>
  <c r="L14" i="13"/>
  <c r="P14" i="13" s="1"/>
  <c r="Q14" i="13" s="1"/>
  <c r="K14" i="13"/>
  <c r="AH13" i="13"/>
  <c r="AG13" i="13"/>
  <c r="AI13" i="13" s="1"/>
  <c r="AD13" i="13"/>
  <c r="AF13" i="13" s="1"/>
  <c r="AC13" i="13"/>
  <c r="X13" i="13"/>
  <c r="Y13" i="13" s="1"/>
  <c r="V13" i="13"/>
  <c r="U13" i="13"/>
  <c r="AZ13" i="13" s="1"/>
  <c r="S13" i="13"/>
  <c r="O13" i="13"/>
  <c r="N13" i="13"/>
  <c r="M13" i="13"/>
  <c r="L13" i="13"/>
  <c r="P13" i="13" s="1"/>
  <c r="Q13" i="13" s="1"/>
  <c r="K13" i="13"/>
  <c r="AH12" i="13"/>
  <c r="AG12" i="13"/>
  <c r="AI12" i="13" s="1"/>
  <c r="AD12" i="13"/>
  <c r="AF12" i="13" s="1"/>
  <c r="AC12" i="13"/>
  <c r="X12" i="13"/>
  <c r="Y12" i="13" s="1"/>
  <c r="V12" i="13"/>
  <c r="AA12" i="13" s="1"/>
  <c r="U12" i="13"/>
  <c r="AZ12" i="13" s="1"/>
  <c r="S12" i="13"/>
  <c r="O12" i="13"/>
  <c r="N12" i="13"/>
  <c r="M12" i="13"/>
  <c r="L12" i="13"/>
  <c r="P12" i="13" s="1"/>
  <c r="Q12" i="13" s="1"/>
  <c r="K12" i="13"/>
  <c r="BC11" i="13"/>
  <c r="BB11" i="13"/>
  <c r="BB20" i="13" s="1"/>
  <c r="BA11" i="13"/>
  <c r="BA20" i="13" s="1"/>
  <c r="AZ11" i="13"/>
  <c r="AU10" i="13"/>
  <c r="AI21" i="12"/>
  <c r="AH21" i="12"/>
  <c r="AG21" i="12"/>
  <c r="AD21" i="12"/>
  <c r="AF21" i="12" s="1"/>
  <c r="AC21" i="12"/>
  <c r="X21" i="12"/>
  <c r="Y21" i="12" s="1"/>
  <c r="U21" i="12"/>
  <c r="BA21" i="12" s="1"/>
  <c r="S21" i="12"/>
  <c r="O21" i="12"/>
  <c r="N21" i="12"/>
  <c r="M21" i="12"/>
  <c r="L21" i="12"/>
  <c r="K21" i="12"/>
  <c r="P21" i="12" s="1"/>
  <c r="Q21" i="12" s="1"/>
  <c r="AH20" i="12"/>
  <c r="AG20" i="12"/>
  <c r="AI20" i="12" s="1"/>
  <c r="AD20" i="12"/>
  <c r="AF20" i="12" s="1"/>
  <c r="AC20" i="12"/>
  <c r="X20" i="12"/>
  <c r="Y20" i="12" s="1"/>
  <c r="U20" i="12"/>
  <c r="BA20" i="12" s="1"/>
  <c r="S20" i="12"/>
  <c r="O20" i="12"/>
  <c r="N20" i="12"/>
  <c r="M20" i="12"/>
  <c r="L20" i="12"/>
  <c r="K20" i="12"/>
  <c r="P20" i="12" s="1"/>
  <c r="Q20" i="12" s="1"/>
  <c r="AH19" i="12"/>
  <c r="AG19" i="12"/>
  <c r="AI19" i="12" s="1"/>
  <c r="AD19" i="12"/>
  <c r="AF19" i="12" s="1"/>
  <c r="AC19" i="12"/>
  <c r="X19" i="12"/>
  <c r="Y19" i="12" s="1"/>
  <c r="V19" i="12"/>
  <c r="U19" i="12"/>
  <c r="BA19" i="12" s="1"/>
  <c r="S19" i="12"/>
  <c r="O19" i="12"/>
  <c r="N19" i="12"/>
  <c r="M19" i="12"/>
  <c r="L19" i="12"/>
  <c r="P19" i="12" s="1"/>
  <c r="Q19" i="12" s="1"/>
  <c r="K19" i="12"/>
  <c r="AH18" i="12"/>
  <c r="AG18" i="12"/>
  <c r="AI18" i="12" s="1"/>
  <c r="AD18" i="12"/>
  <c r="AF18" i="12" s="1"/>
  <c r="AC18" i="12"/>
  <c r="X18" i="12"/>
  <c r="Y18" i="12" s="1"/>
  <c r="V18" i="12"/>
  <c r="AA18" i="12" s="1"/>
  <c r="U18" i="12"/>
  <c r="AZ18" i="12" s="1"/>
  <c r="S18" i="12"/>
  <c r="O18" i="12"/>
  <c r="N18" i="12"/>
  <c r="M18" i="12"/>
  <c r="L18" i="12"/>
  <c r="P18" i="12" s="1"/>
  <c r="Q18" i="12" s="1"/>
  <c r="K18" i="12"/>
  <c r="AH17" i="12"/>
  <c r="AG17" i="12"/>
  <c r="AI17" i="12" s="1"/>
  <c r="AD17" i="12"/>
  <c r="AF17" i="12" s="1"/>
  <c r="AC17" i="12"/>
  <c r="X17" i="12"/>
  <c r="Y17" i="12" s="1"/>
  <c r="V17" i="12"/>
  <c r="AA17" i="12" s="1"/>
  <c r="U17" i="12"/>
  <c r="AZ17" i="12" s="1"/>
  <c r="S17" i="12"/>
  <c r="O17" i="12"/>
  <c r="N17" i="12"/>
  <c r="M17" i="12"/>
  <c r="L17" i="12"/>
  <c r="P17" i="12" s="1"/>
  <c r="Q17" i="12" s="1"/>
  <c r="K17" i="12"/>
  <c r="AH16" i="12"/>
  <c r="AG16" i="12"/>
  <c r="AI16" i="12" s="1"/>
  <c r="AD16" i="12"/>
  <c r="AF16" i="12" s="1"/>
  <c r="AC16" i="12"/>
  <c r="X16" i="12"/>
  <c r="Y16" i="12" s="1"/>
  <c r="V16" i="12"/>
  <c r="U16" i="12"/>
  <c r="AZ16" i="12" s="1"/>
  <c r="S16" i="12"/>
  <c r="O16" i="12"/>
  <c r="N16" i="12"/>
  <c r="M16" i="12"/>
  <c r="L16" i="12"/>
  <c r="P16" i="12" s="1"/>
  <c r="Q16" i="12" s="1"/>
  <c r="K16" i="12"/>
  <c r="AH15" i="12"/>
  <c r="AG15" i="12"/>
  <c r="AI15" i="12" s="1"/>
  <c r="AD15" i="12"/>
  <c r="AF15" i="12" s="1"/>
  <c r="AC15" i="12"/>
  <c r="X15" i="12"/>
  <c r="Y15" i="12" s="1"/>
  <c r="V15" i="12"/>
  <c r="U15" i="12"/>
  <c r="AZ15" i="12" s="1"/>
  <c r="S15" i="12"/>
  <c r="O15" i="12"/>
  <c r="N15" i="12"/>
  <c r="M15" i="12"/>
  <c r="L15" i="12"/>
  <c r="P15" i="12" s="1"/>
  <c r="Q15" i="12" s="1"/>
  <c r="K15" i="12"/>
  <c r="AH14" i="12"/>
  <c r="AG14" i="12"/>
  <c r="AI14" i="12" s="1"/>
  <c r="AD14" i="12"/>
  <c r="AF14" i="12" s="1"/>
  <c r="AC14" i="12"/>
  <c r="X14" i="12"/>
  <c r="Y14" i="12" s="1"/>
  <c r="V14" i="12"/>
  <c r="AA14" i="12" s="1"/>
  <c r="U14" i="12"/>
  <c r="AZ14" i="12" s="1"/>
  <c r="S14" i="12"/>
  <c r="O14" i="12"/>
  <c r="N14" i="12"/>
  <c r="M14" i="12"/>
  <c r="L14" i="12"/>
  <c r="P14" i="12" s="1"/>
  <c r="Q14" i="12" s="1"/>
  <c r="K14" i="12"/>
  <c r="AH13" i="12"/>
  <c r="AG13" i="12"/>
  <c r="AI13" i="12" s="1"/>
  <c r="AD13" i="12"/>
  <c r="AF13" i="12" s="1"/>
  <c r="AC13" i="12"/>
  <c r="X13" i="12"/>
  <c r="Y13" i="12" s="1"/>
  <c r="V13" i="12"/>
  <c r="AA13" i="12" s="1"/>
  <c r="U13" i="12"/>
  <c r="AZ13" i="12" s="1"/>
  <c r="S13" i="12"/>
  <c r="O13" i="12"/>
  <c r="N13" i="12"/>
  <c r="M13" i="12"/>
  <c r="L13" i="12"/>
  <c r="P13" i="12" s="1"/>
  <c r="Q13" i="12" s="1"/>
  <c r="K13" i="12"/>
  <c r="AH12" i="12"/>
  <c r="AG12" i="12"/>
  <c r="AI12" i="12" s="1"/>
  <c r="AD12" i="12"/>
  <c r="AF12" i="12" s="1"/>
  <c r="AC12" i="12"/>
  <c r="X12" i="12"/>
  <c r="Y12" i="12" s="1"/>
  <c r="V12" i="12"/>
  <c r="U12" i="12"/>
  <c r="AZ12" i="12" s="1"/>
  <c r="S12" i="12"/>
  <c r="O12" i="12"/>
  <c r="N12" i="12"/>
  <c r="M12" i="12"/>
  <c r="L12" i="12"/>
  <c r="P12" i="12" s="1"/>
  <c r="Q12" i="12" s="1"/>
  <c r="K12" i="12"/>
  <c r="BC11" i="12"/>
  <c r="BB11" i="12"/>
  <c r="BB20" i="12" s="1"/>
  <c r="BA11" i="12"/>
  <c r="BA18" i="12" s="1"/>
  <c r="AZ11" i="12"/>
  <c r="AU10" i="12"/>
  <c r="AH21" i="6"/>
  <c r="AG21" i="6"/>
  <c r="AI21" i="6" s="1"/>
  <c r="AD21" i="6"/>
  <c r="AF21" i="6" s="1"/>
  <c r="AC21" i="6"/>
  <c r="X21" i="6"/>
  <c r="Y21" i="6" s="1"/>
  <c r="U21" i="6"/>
  <c r="BA21" i="6" s="1"/>
  <c r="S21" i="6"/>
  <c r="O21" i="6"/>
  <c r="N21" i="6"/>
  <c r="M21" i="6"/>
  <c r="L21" i="6"/>
  <c r="K21" i="6"/>
  <c r="P21" i="6" s="1"/>
  <c r="Q21" i="6" s="1"/>
  <c r="AI20" i="6"/>
  <c r="AH20" i="6"/>
  <c r="AG20" i="6"/>
  <c r="AD20" i="6"/>
  <c r="AF20" i="6" s="1"/>
  <c r="AC20" i="6"/>
  <c r="X20" i="6"/>
  <c r="Y20" i="6" s="1"/>
  <c r="U20" i="6"/>
  <c r="BA20" i="6" s="1"/>
  <c r="S20" i="6"/>
  <c r="O20" i="6"/>
  <c r="N20" i="6"/>
  <c r="M20" i="6"/>
  <c r="L20" i="6"/>
  <c r="K20" i="6"/>
  <c r="P20" i="6" s="1"/>
  <c r="Q20" i="6" s="1"/>
  <c r="AI19" i="6"/>
  <c r="AH19" i="6"/>
  <c r="AG19" i="6"/>
  <c r="AD19" i="6"/>
  <c r="AF19" i="6" s="1"/>
  <c r="AC19" i="6"/>
  <c r="X19" i="6"/>
  <c r="Y19" i="6" s="1"/>
  <c r="U19" i="6"/>
  <c r="BA19" i="6" s="1"/>
  <c r="S19" i="6"/>
  <c r="O19" i="6"/>
  <c r="N19" i="6"/>
  <c r="M19" i="6"/>
  <c r="L19" i="6"/>
  <c r="K19" i="6"/>
  <c r="P19" i="6" s="1"/>
  <c r="Q19" i="6" s="1"/>
  <c r="AI18" i="6"/>
  <c r="AH18" i="6"/>
  <c r="AG18" i="6"/>
  <c r="AD18" i="6"/>
  <c r="AF18" i="6" s="1"/>
  <c r="AC18" i="6"/>
  <c r="X18" i="6"/>
  <c r="Y18" i="6" s="1"/>
  <c r="U18" i="6"/>
  <c r="BA18" i="6" s="1"/>
  <c r="S18" i="6"/>
  <c r="O18" i="6"/>
  <c r="N18" i="6"/>
  <c r="M18" i="6"/>
  <c r="L18" i="6"/>
  <c r="K18" i="6"/>
  <c r="P18" i="6" s="1"/>
  <c r="Q18" i="6" s="1"/>
  <c r="AH17" i="6"/>
  <c r="AG17" i="6"/>
  <c r="AI17" i="6" s="1"/>
  <c r="AD17" i="6"/>
  <c r="AF17" i="6" s="1"/>
  <c r="AC17" i="6"/>
  <c r="X17" i="6"/>
  <c r="Y17" i="6" s="1"/>
  <c r="U17" i="6"/>
  <c r="BA17" i="6" s="1"/>
  <c r="S17" i="6"/>
  <c r="O17" i="6"/>
  <c r="N17" i="6"/>
  <c r="M17" i="6"/>
  <c r="L17" i="6"/>
  <c r="K17" i="6"/>
  <c r="P17" i="6" s="1"/>
  <c r="Q17" i="6" s="1"/>
  <c r="AH16" i="6"/>
  <c r="AG16" i="6"/>
  <c r="AI16" i="6" s="1"/>
  <c r="AD16" i="6"/>
  <c r="AF16" i="6" s="1"/>
  <c r="AC16" i="6"/>
  <c r="X16" i="6"/>
  <c r="Y16" i="6" s="1"/>
  <c r="U16" i="6"/>
  <c r="BA16" i="6" s="1"/>
  <c r="S16" i="6"/>
  <c r="O16" i="6"/>
  <c r="N16" i="6"/>
  <c r="M16" i="6"/>
  <c r="L16" i="6"/>
  <c r="K16" i="6"/>
  <c r="P16" i="6" s="1"/>
  <c r="Q16" i="6" s="1"/>
  <c r="AH15" i="6"/>
  <c r="AG15" i="6"/>
  <c r="AI15" i="6" s="1"/>
  <c r="AD15" i="6"/>
  <c r="AF15" i="6" s="1"/>
  <c r="AC15" i="6"/>
  <c r="X15" i="6"/>
  <c r="Y15" i="6" s="1"/>
  <c r="U15" i="6"/>
  <c r="BA15" i="6" s="1"/>
  <c r="S15" i="6"/>
  <c r="O15" i="6"/>
  <c r="N15" i="6"/>
  <c r="M15" i="6"/>
  <c r="L15" i="6"/>
  <c r="K15" i="6"/>
  <c r="P15" i="6" s="1"/>
  <c r="Q15" i="6" s="1"/>
  <c r="AH14" i="6"/>
  <c r="AG14" i="6"/>
  <c r="AI14" i="6" s="1"/>
  <c r="AD14" i="6"/>
  <c r="AF14" i="6" s="1"/>
  <c r="AC14" i="6"/>
  <c r="X14" i="6"/>
  <c r="Y14" i="6" s="1"/>
  <c r="U14" i="6"/>
  <c r="BA14" i="6" s="1"/>
  <c r="S14" i="6"/>
  <c r="O14" i="6"/>
  <c r="N14" i="6"/>
  <c r="M14" i="6"/>
  <c r="L14" i="6"/>
  <c r="K14" i="6"/>
  <c r="P14" i="6" s="1"/>
  <c r="Q14" i="6" s="1"/>
  <c r="AH13" i="6"/>
  <c r="AG13" i="6"/>
  <c r="AI13" i="6" s="1"/>
  <c r="AD13" i="6"/>
  <c r="AF13" i="6" s="1"/>
  <c r="AC13" i="6"/>
  <c r="X13" i="6"/>
  <c r="Y13" i="6" s="1"/>
  <c r="U13" i="6"/>
  <c r="BA13" i="6" s="1"/>
  <c r="S13" i="6"/>
  <c r="O13" i="6"/>
  <c r="N13" i="6"/>
  <c r="M13" i="6"/>
  <c r="L13" i="6"/>
  <c r="K13" i="6"/>
  <c r="P13" i="6" s="1"/>
  <c r="Q13" i="6" s="1"/>
  <c r="AI12" i="6"/>
  <c r="AH12" i="6"/>
  <c r="AG12" i="6"/>
  <c r="AD12" i="6"/>
  <c r="AF12" i="6" s="1"/>
  <c r="AC12" i="6"/>
  <c r="X12" i="6"/>
  <c r="Y12" i="6" s="1"/>
  <c r="U12" i="6"/>
  <c r="BA12" i="6" s="1"/>
  <c r="S12" i="6"/>
  <c r="O12" i="6"/>
  <c r="N12" i="6"/>
  <c r="M12" i="6"/>
  <c r="L12" i="6"/>
  <c r="K12" i="6"/>
  <c r="P12" i="6" s="1"/>
  <c r="Q12" i="6" s="1"/>
  <c r="BC11" i="6"/>
  <c r="BB11" i="6"/>
  <c r="BB21" i="6" s="1"/>
  <c r="BA11" i="6"/>
  <c r="AZ11" i="6"/>
  <c r="AU10" i="6"/>
  <c r="AA12" i="5" l="1"/>
  <c r="AA16" i="5"/>
  <c r="AA20" i="5"/>
  <c r="AA13" i="5"/>
  <c r="AA17" i="5"/>
  <c r="AA14" i="5"/>
  <c r="AK16" i="5"/>
  <c r="AA18" i="5"/>
  <c r="BB15" i="5"/>
  <c r="BB18" i="5"/>
  <c r="BB21" i="5"/>
  <c r="AE12" i="5"/>
  <c r="AK12" i="5" s="1"/>
  <c r="BC12" i="5"/>
  <c r="AE13" i="5"/>
  <c r="AK13" i="5" s="1"/>
  <c r="BC13" i="5"/>
  <c r="AE14" i="5"/>
  <c r="AK14" i="5" s="1"/>
  <c r="BC14" i="5"/>
  <c r="AE15" i="5"/>
  <c r="AK15" i="5" s="1"/>
  <c r="BC15" i="5"/>
  <c r="AE16" i="5"/>
  <c r="BC16" i="5"/>
  <c r="AE17" i="5"/>
  <c r="AK17" i="5" s="1"/>
  <c r="BC17" i="5"/>
  <c r="AE18" i="5"/>
  <c r="AK18" i="5" s="1"/>
  <c r="BC18" i="5"/>
  <c r="AE19" i="5"/>
  <c r="AK19" i="5" s="1"/>
  <c r="BC19" i="5"/>
  <c r="AE20" i="5"/>
  <c r="AK20" i="5" s="1"/>
  <c r="BC20" i="5"/>
  <c r="AE21" i="5"/>
  <c r="AK21" i="5" s="1"/>
  <c r="BC21" i="5"/>
  <c r="BB12" i="5"/>
  <c r="BB13" i="5"/>
  <c r="BB14" i="5"/>
  <c r="BB16" i="5"/>
  <c r="BB17" i="5"/>
  <c r="BB19" i="5"/>
  <c r="AZ21" i="5"/>
  <c r="AT11" i="5" s="1"/>
  <c r="BA12" i="5"/>
  <c r="BA13" i="5"/>
  <c r="BA14" i="5"/>
  <c r="BA15" i="5"/>
  <c r="BA16" i="5"/>
  <c r="BA17" i="5"/>
  <c r="BA18" i="5"/>
  <c r="BA19" i="5"/>
  <c r="AK13" i="9"/>
  <c r="AK15" i="9"/>
  <c r="AK19" i="9"/>
  <c r="AA14" i="9"/>
  <c r="AK16" i="9"/>
  <c r="AA18" i="9"/>
  <c r="BB12" i="9"/>
  <c r="BB13" i="9"/>
  <c r="BB15" i="9"/>
  <c r="BB21" i="9"/>
  <c r="AE12" i="9"/>
  <c r="AK12" i="9" s="1"/>
  <c r="BC12" i="9"/>
  <c r="AW11" i="9" s="1"/>
  <c r="AE13" i="9"/>
  <c r="BC13" i="9"/>
  <c r="AE14" i="9"/>
  <c r="AK14" i="9" s="1"/>
  <c r="BC14" i="9"/>
  <c r="AE15" i="9"/>
  <c r="BC15" i="9"/>
  <c r="AE16" i="9"/>
  <c r="BC16" i="9"/>
  <c r="AE17" i="9"/>
  <c r="AK17" i="9" s="1"/>
  <c r="BC17" i="9"/>
  <c r="AE18" i="9"/>
  <c r="AK18" i="9" s="1"/>
  <c r="BC18" i="9"/>
  <c r="AE19" i="9"/>
  <c r="BC19" i="9"/>
  <c r="AE20" i="9"/>
  <c r="AK20" i="9" s="1"/>
  <c r="BC20" i="9"/>
  <c r="AE21" i="9"/>
  <c r="AK21" i="9" s="1"/>
  <c r="BC21" i="9"/>
  <c r="BB14" i="9"/>
  <c r="BB16" i="9"/>
  <c r="AZ21" i="9"/>
  <c r="AT11" i="9" s="1"/>
  <c r="BB17" i="9"/>
  <c r="BB18" i="9"/>
  <c r="BB19" i="9"/>
  <c r="BA12" i="9"/>
  <c r="BA13" i="9"/>
  <c r="BA14" i="9"/>
  <c r="BA15" i="9"/>
  <c r="BA16" i="9"/>
  <c r="BA17" i="9"/>
  <c r="BA18" i="9"/>
  <c r="BA19" i="9"/>
  <c r="AK15" i="10"/>
  <c r="AK16" i="10"/>
  <c r="AT11" i="10"/>
  <c r="AA15" i="10"/>
  <c r="AK17" i="10"/>
  <c r="AA19" i="10"/>
  <c r="AK21" i="10"/>
  <c r="AM21" i="10" s="1"/>
  <c r="AO21" i="10" s="1"/>
  <c r="BB14" i="10"/>
  <c r="BB15" i="10"/>
  <c r="BB20" i="10"/>
  <c r="BB21" i="10"/>
  <c r="AE12" i="10"/>
  <c r="AK12" i="10" s="1"/>
  <c r="BC12" i="10"/>
  <c r="AE13" i="10"/>
  <c r="AK13" i="10" s="1"/>
  <c r="BC13" i="10"/>
  <c r="AE14" i="10"/>
  <c r="AK14" i="10" s="1"/>
  <c r="BC14" i="10"/>
  <c r="AE15" i="10"/>
  <c r="BC15" i="10"/>
  <c r="AE16" i="10"/>
  <c r="BC16" i="10"/>
  <c r="AE17" i="10"/>
  <c r="BC17" i="10"/>
  <c r="AE18" i="10"/>
  <c r="AK18" i="10" s="1"/>
  <c r="BC18" i="10"/>
  <c r="AE19" i="10"/>
  <c r="AK19" i="10" s="1"/>
  <c r="BC19" i="10"/>
  <c r="AE20" i="10"/>
  <c r="AK20" i="10" s="1"/>
  <c r="BC20" i="10"/>
  <c r="AE21" i="10"/>
  <c r="BC21" i="10"/>
  <c r="BB12" i="10"/>
  <c r="BB13" i="10"/>
  <c r="BB18" i="10"/>
  <c r="BB19" i="10"/>
  <c r="AZ21" i="10"/>
  <c r="BB16" i="10"/>
  <c r="BA12" i="10"/>
  <c r="BA13" i="10"/>
  <c r="BA14" i="10"/>
  <c r="BA15" i="10"/>
  <c r="BA16" i="10"/>
  <c r="BA17" i="10"/>
  <c r="BA18" i="10"/>
  <c r="BA19" i="10"/>
  <c r="AK19" i="11"/>
  <c r="AK16" i="11"/>
  <c r="AA15" i="11"/>
  <c r="AK17" i="11"/>
  <c r="AA19" i="11"/>
  <c r="AK21" i="11"/>
  <c r="AM21" i="11" s="1"/>
  <c r="AO21" i="11" s="1"/>
  <c r="BB17" i="11"/>
  <c r="BB19" i="11"/>
  <c r="BB20" i="11"/>
  <c r="BB21" i="11"/>
  <c r="AE12" i="11"/>
  <c r="AK12" i="11" s="1"/>
  <c r="BC12" i="11"/>
  <c r="AE13" i="11"/>
  <c r="AK13" i="11" s="1"/>
  <c r="BC13" i="11"/>
  <c r="AE14" i="11"/>
  <c r="AK14" i="11" s="1"/>
  <c r="BC14" i="11"/>
  <c r="AE15" i="11"/>
  <c r="AK15" i="11" s="1"/>
  <c r="BC15" i="11"/>
  <c r="AE16" i="11"/>
  <c r="BC16" i="11"/>
  <c r="AE17" i="11"/>
  <c r="BC17" i="11"/>
  <c r="AE18" i="11"/>
  <c r="AK18" i="11" s="1"/>
  <c r="BC18" i="11"/>
  <c r="AE19" i="11"/>
  <c r="BC19" i="11"/>
  <c r="AE20" i="11"/>
  <c r="AK20" i="11" s="1"/>
  <c r="BC20" i="11"/>
  <c r="AE21" i="11"/>
  <c r="BC21" i="11"/>
  <c r="BB12" i="11"/>
  <c r="BB13" i="11"/>
  <c r="BB14" i="11"/>
  <c r="BB15" i="11"/>
  <c r="BB16" i="11"/>
  <c r="AZ21" i="11"/>
  <c r="AT11" i="11" s="1"/>
  <c r="BA12" i="11"/>
  <c r="BA13" i="11"/>
  <c r="BA14" i="11"/>
  <c r="BA15" i="11"/>
  <c r="BA16" i="11"/>
  <c r="BA17" i="11"/>
  <c r="BA18" i="11"/>
  <c r="BA19" i="11"/>
  <c r="AU11" i="7"/>
  <c r="BB14" i="7"/>
  <c r="AE13" i="7"/>
  <c r="AK13" i="7" s="1"/>
  <c r="AM13" i="7" s="1"/>
  <c r="AE14" i="7"/>
  <c r="AK14" i="7" s="1"/>
  <c r="AM14" i="7" s="1"/>
  <c r="BC15" i="7"/>
  <c r="AE16" i="7"/>
  <c r="AK16" i="7" s="1"/>
  <c r="AM16" i="7" s="1"/>
  <c r="BC19" i="7"/>
  <c r="AE20" i="7"/>
  <c r="AK20" i="7" s="1"/>
  <c r="AM20" i="7" s="1"/>
  <c r="BC20" i="7"/>
  <c r="BC21" i="7"/>
  <c r="BB12" i="7"/>
  <c r="BB17" i="7"/>
  <c r="BB18" i="7"/>
  <c r="BB21" i="7"/>
  <c r="BC12" i="7"/>
  <c r="BC13" i="7"/>
  <c r="BC14" i="7"/>
  <c r="AE17" i="7"/>
  <c r="AK17" i="7" s="1"/>
  <c r="AM17" i="7" s="1"/>
  <c r="BC17" i="7"/>
  <c r="BC18" i="7"/>
  <c r="AE21" i="7"/>
  <c r="AK21" i="7" s="1"/>
  <c r="AM21" i="7" s="1"/>
  <c r="AZ13" i="7"/>
  <c r="AZ14" i="7"/>
  <c r="AF15" i="7"/>
  <c r="AZ15" i="7"/>
  <c r="AZ16" i="7"/>
  <c r="AZ17" i="7"/>
  <c r="AF18" i="7"/>
  <c r="AZ18" i="7"/>
  <c r="AF19" i="7"/>
  <c r="AZ19" i="7"/>
  <c r="AZ20" i="7"/>
  <c r="AZ21" i="7"/>
  <c r="BB13" i="7"/>
  <c r="BB15" i="7"/>
  <c r="BB16" i="7"/>
  <c r="BB19" i="7"/>
  <c r="AE12" i="7"/>
  <c r="AK12" i="7" s="1"/>
  <c r="AM12" i="7" s="1"/>
  <c r="AZ12" i="7"/>
  <c r="AT11" i="7" s="1"/>
  <c r="V12" i="7"/>
  <c r="AA12" i="7" s="1"/>
  <c r="AO12" i="7" s="1"/>
  <c r="V13" i="7"/>
  <c r="AA13" i="7" s="1"/>
  <c r="AO13" i="7" s="1"/>
  <c r="V14" i="7"/>
  <c r="AA14" i="7" s="1"/>
  <c r="AO14" i="7" s="1"/>
  <c r="V15" i="7"/>
  <c r="AA15" i="7" s="1"/>
  <c r="AO15" i="7" s="1"/>
  <c r="V16" i="7"/>
  <c r="AA16" i="7" s="1"/>
  <c r="AO16" i="7" s="1"/>
  <c r="V17" i="7"/>
  <c r="AA17" i="7" s="1"/>
  <c r="AO17" i="7" s="1"/>
  <c r="V18" i="7"/>
  <c r="AA18" i="7" s="1"/>
  <c r="AO18" i="7" s="1"/>
  <c r="V19" i="7"/>
  <c r="AA19" i="7" s="1"/>
  <c r="AO19" i="7" s="1"/>
  <c r="V20" i="7"/>
  <c r="AA20" i="7" s="1"/>
  <c r="AO20" i="7" s="1"/>
  <c r="V21" i="7"/>
  <c r="AA21" i="7" s="1"/>
  <c r="AO21" i="7" s="1"/>
  <c r="AT11" i="8"/>
  <c r="AA14" i="8"/>
  <c r="AA18" i="8"/>
  <c r="BB12" i="8"/>
  <c r="BB13" i="8"/>
  <c r="BB15" i="8"/>
  <c r="BB17" i="8"/>
  <c r="BB18" i="8"/>
  <c r="BB19" i="8"/>
  <c r="BB20" i="8"/>
  <c r="BB21" i="8"/>
  <c r="AE12" i="8"/>
  <c r="AK12" i="8" s="1"/>
  <c r="BC12" i="8"/>
  <c r="AE13" i="8"/>
  <c r="AK13" i="8" s="1"/>
  <c r="BC13" i="8"/>
  <c r="AE14" i="8"/>
  <c r="AK14" i="8" s="1"/>
  <c r="BC14" i="8"/>
  <c r="AE15" i="8"/>
  <c r="AK15" i="8" s="1"/>
  <c r="BC15" i="8"/>
  <c r="AE16" i="8"/>
  <c r="AK16" i="8" s="1"/>
  <c r="BC16" i="8"/>
  <c r="AE17" i="8"/>
  <c r="AK17" i="8" s="1"/>
  <c r="BC17" i="8"/>
  <c r="AE18" i="8"/>
  <c r="AK18" i="8" s="1"/>
  <c r="BC18" i="8"/>
  <c r="AE19" i="8"/>
  <c r="AK19" i="8" s="1"/>
  <c r="BC19" i="8"/>
  <c r="AE20" i="8"/>
  <c r="AK20" i="8" s="1"/>
  <c r="BC20" i="8"/>
  <c r="AE21" i="8"/>
  <c r="AK21" i="8" s="1"/>
  <c r="BC21" i="8"/>
  <c r="BB14" i="8"/>
  <c r="AZ21" i="8"/>
  <c r="BA12" i="8"/>
  <c r="BA13" i="8"/>
  <c r="BA14" i="8"/>
  <c r="BA15" i="8"/>
  <c r="BA16" i="8"/>
  <c r="BA17" i="8"/>
  <c r="BA18" i="8"/>
  <c r="BA19" i="8"/>
  <c r="AK18" i="13"/>
  <c r="AA13" i="13"/>
  <c r="AK15" i="13"/>
  <c r="AA17" i="13"/>
  <c r="AA21" i="13"/>
  <c r="AA14" i="13"/>
  <c r="AA18" i="13"/>
  <c r="AK17" i="13"/>
  <c r="AK21" i="13"/>
  <c r="AM21" i="13" s="1"/>
  <c r="BB12" i="13"/>
  <c r="BB16" i="13"/>
  <c r="BB17" i="13"/>
  <c r="BB21" i="13"/>
  <c r="AE12" i="13"/>
  <c r="AK12" i="13" s="1"/>
  <c r="BC12" i="13"/>
  <c r="AE13" i="13"/>
  <c r="AK13" i="13" s="1"/>
  <c r="BC13" i="13"/>
  <c r="AE14" i="13"/>
  <c r="AK14" i="13" s="1"/>
  <c r="BC14" i="13"/>
  <c r="AE15" i="13"/>
  <c r="BC15" i="13"/>
  <c r="AE16" i="13"/>
  <c r="AK16" i="13" s="1"/>
  <c r="BC16" i="13"/>
  <c r="AE17" i="13"/>
  <c r="BC17" i="13"/>
  <c r="AE18" i="13"/>
  <c r="BC18" i="13"/>
  <c r="AE19" i="13"/>
  <c r="AK19" i="13" s="1"/>
  <c r="BC19" i="13"/>
  <c r="AE20" i="13"/>
  <c r="AK20" i="13" s="1"/>
  <c r="BC20" i="13"/>
  <c r="AE21" i="13"/>
  <c r="BC21" i="13"/>
  <c r="BB13" i="13"/>
  <c r="BB14" i="13"/>
  <c r="BB15" i="13"/>
  <c r="BB18" i="13"/>
  <c r="BB19" i="13"/>
  <c r="AZ21" i="13"/>
  <c r="AT11" i="13" s="1"/>
  <c r="BA12" i="13"/>
  <c r="BA13" i="13"/>
  <c r="BA14" i="13"/>
  <c r="BA15" i="13"/>
  <c r="BA16" i="13"/>
  <c r="BA17" i="13"/>
  <c r="BA18" i="13"/>
  <c r="BA19" i="13"/>
  <c r="AA15" i="12"/>
  <c r="AK17" i="12"/>
  <c r="AA19" i="12"/>
  <c r="AA12" i="12"/>
  <c r="AA16" i="12"/>
  <c r="AK19" i="12"/>
  <c r="AM19" i="12" s="1"/>
  <c r="BB14" i="12"/>
  <c r="BB16" i="12"/>
  <c r="BB17" i="12"/>
  <c r="BB19" i="12"/>
  <c r="BB21" i="12"/>
  <c r="AE12" i="12"/>
  <c r="AK12" i="12" s="1"/>
  <c r="BC12" i="12"/>
  <c r="AE13" i="12"/>
  <c r="AK13" i="12" s="1"/>
  <c r="BC13" i="12"/>
  <c r="AE14" i="12"/>
  <c r="AK14" i="12" s="1"/>
  <c r="BC14" i="12"/>
  <c r="AE15" i="12"/>
  <c r="AK15" i="12" s="1"/>
  <c r="BC15" i="12"/>
  <c r="AE16" i="12"/>
  <c r="AK16" i="12" s="1"/>
  <c r="BC16" i="12"/>
  <c r="AE17" i="12"/>
  <c r="BC17" i="12"/>
  <c r="AE18" i="12"/>
  <c r="AK18" i="12" s="1"/>
  <c r="BC18" i="12"/>
  <c r="AE19" i="12"/>
  <c r="BC19" i="12"/>
  <c r="AE20" i="12"/>
  <c r="AK20" i="12" s="1"/>
  <c r="BC20" i="12"/>
  <c r="AE21" i="12"/>
  <c r="AK21" i="12" s="1"/>
  <c r="BC21" i="12"/>
  <c r="BB12" i="12"/>
  <c r="AV11" i="12" s="1"/>
  <c r="BB13" i="12"/>
  <c r="BB15" i="12"/>
  <c r="BB18" i="12"/>
  <c r="AZ19" i="12"/>
  <c r="AT11" i="12" s="1"/>
  <c r="AZ20" i="12"/>
  <c r="AZ21" i="12"/>
  <c r="BA12" i="12"/>
  <c r="BA13" i="12"/>
  <c r="BA14" i="12"/>
  <c r="BA15" i="12"/>
  <c r="BA16" i="12"/>
  <c r="BA17" i="12"/>
  <c r="V20" i="12"/>
  <c r="AA20" i="12" s="1"/>
  <c r="V21" i="12"/>
  <c r="AA21" i="12" s="1"/>
  <c r="AU11" i="6"/>
  <c r="AL13" i="6"/>
  <c r="AL17" i="6"/>
  <c r="AL19" i="6"/>
  <c r="BB18" i="6"/>
  <c r="BB19" i="6"/>
  <c r="AE12" i="6"/>
  <c r="AK12" i="6" s="1"/>
  <c r="AM12" i="6" s="1"/>
  <c r="BC12" i="6"/>
  <c r="AE13" i="6"/>
  <c r="AK13" i="6" s="1"/>
  <c r="AM13" i="6" s="1"/>
  <c r="BC13" i="6"/>
  <c r="AE14" i="6"/>
  <c r="AK14" i="6" s="1"/>
  <c r="AM14" i="6" s="1"/>
  <c r="BC14" i="6"/>
  <c r="AE15" i="6"/>
  <c r="AK15" i="6" s="1"/>
  <c r="AM15" i="6" s="1"/>
  <c r="BC15" i="6"/>
  <c r="AE16" i="6"/>
  <c r="AK16" i="6" s="1"/>
  <c r="AM16" i="6" s="1"/>
  <c r="BC16" i="6"/>
  <c r="AE17" i="6"/>
  <c r="AK17" i="6" s="1"/>
  <c r="AM17" i="6" s="1"/>
  <c r="BC17" i="6"/>
  <c r="AE18" i="6"/>
  <c r="AK18" i="6" s="1"/>
  <c r="AM18" i="6" s="1"/>
  <c r="BC18" i="6"/>
  <c r="AE19" i="6"/>
  <c r="AK19" i="6" s="1"/>
  <c r="AM19" i="6" s="1"/>
  <c r="BC19" i="6"/>
  <c r="AE20" i="6"/>
  <c r="AK20" i="6" s="1"/>
  <c r="AM20" i="6" s="1"/>
  <c r="BC20" i="6"/>
  <c r="AE21" i="6"/>
  <c r="AK21" i="6" s="1"/>
  <c r="BC21" i="6"/>
  <c r="BB15" i="6"/>
  <c r="BB16" i="6"/>
  <c r="BB17" i="6"/>
  <c r="AZ12" i="6"/>
  <c r="AZ13" i="6"/>
  <c r="AZ14" i="6"/>
  <c r="AZ15" i="6"/>
  <c r="AZ16" i="6"/>
  <c r="AZ17" i="6"/>
  <c r="AZ18" i="6"/>
  <c r="AZ19" i="6"/>
  <c r="AZ20" i="6"/>
  <c r="AZ21" i="6"/>
  <c r="BB12" i="6"/>
  <c r="AV11" i="6" s="1"/>
  <c r="BB13" i="6"/>
  <c r="BB14" i="6"/>
  <c r="BB20" i="6"/>
  <c r="V12" i="6"/>
  <c r="AA12" i="6" s="1"/>
  <c r="AO12" i="6" s="1"/>
  <c r="V13" i="6"/>
  <c r="AA13" i="6" s="1"/>
  <c r="AO13" i="6" s="1"/>
  <c r="V14" i="6"/>
  <c r="AA14" i="6" s="1"/>
  <c r="AO14" i="6" s="1"/>
  <c r="V15" i="6"/>
  <c r="AA15" i="6" s="1"/>
  <c r="AO15" i="6" s="1"/>
  <c r="V16" i="6"/>
  <c r="AA16" i="6" s="1"/>
  <c r="AO16" i="6" s="1"/>
  <c r="V17" i="6"/>
  <c r="AA17" i="6" s="1"/>
  <c r="AO17" i="6" s="1"/>
  <c r="V18" i="6"/>
  <c r="AA18" i="6" s="1"/>
  <c r="AO18" i="6" s="1"/>
  <c r="V19" i="6"/>
  <c r="AA19" i="6" s="1"/>
  <c r="AO19" i="6" s="1"/>
  <c r="V20" i="6"/>
  <c r="AA20" i="6" s="1"/>
  <c r="AO20" i="6" s="1"/>
  <c r="V21" i="6"/>
  <c r="AA21" i="6" s="1"/>
  <c r="AM21" i="5" l="1"/>
  <c r="AO21" i="5" s="1"/>
  <c r="AL21" i="5"/>
  <c r="AL19" i="5"/>
  <c r="AM19" i="5"/>
  <c r="AO19" i="5" s="1"/>
  <c r="AL17" i="5"/>
  <c r="AM17" i="5"/>
  <c r="AO17" i="5" s="1"/>
  <c r="AL15" i="5"/>
  <c r="AM15" i="5"/>
  <c r="AO15" i="5" s="1"/>
  <c r="AL13" i="5"/>
  <c r="AM13" i="5"/>
  <c r="AL20" i="5"/>
  <c r="AM20" i="5"/>
  <c r="AL18" i="5"/>
  <c r="AM18" i="5"/>
  <c r="AO18" i="5" s="1"/>
  <c r="AL14" i="5"/>
  <c r="AM14" i="5"/>
  <c r="AO14" i="5" s="1"/>
  <c r="AL12" i="5"/>
  <c r="AM12" i="5"/>
  <c r="AO12" i="5" s="1"/>
  <c r="AL16" i="5"/>
  <c r="AM16" i="5"/>
  <c r="AO16" i="5" s="1"/>
  <c r="AW11" i="5"/>
  <c r="AO20" i="5"/>
  <c r="AV11" i="5"/>
  <c r="AU11" i="5"/>
  <c r="AO13" i="5"/>
  <c r="AL20" i="9"/>
  <c r="AM20" i="9"/>
  <c r="AO20" i="9" s="1"/>
  <c r="AL18" i="9"/>
  <c r="AM18" i="9"/>
  <c r="AL14" i="9"/>
  <c r="AM14" i="9"/>
  <c r="AL12" i="9"/>
  <c r="AM12" i="9"/>
  <c r="AO12" i="9" s="1"/>
  <c r="AM21" i="9"/>
  <c r="AO21" i="9" s="1"/>
  <c r="AL21" i="9"/>
  <c r="AL17" i="9"/>
  <c r="AM17" i="9"/>
  <c r="AO17" i="9" s="1"/>
  <c r="AV11" i="9"/>
  <c r="AO14" i="9"/>
  <c r="AL19" i="9"/>
  <c r="AM19" i="9"/>
  <c r="AO19" i="9" s="1"/>
  <c r="AL15" i="9"/>
  <c r="AM15" i="9"/>
  <c r="AO15" i="9" s="1"/>
  <c r="AL13" i="9"/>
  <c r="AM13" i="9"/>
  <c r="AO13" i="9" s="1"/>
  <c r="AL16" i="9"/>
  <c r="AM16" i="9"/>
  <c r="AO16" i="9" s="1"/>
  <c r="AU11" i="9"/>
  <c r="AO18" i="9"/>
  <c r="AL20" i="10"/>
  <c r="AM20" i="10"/>
  <c r="AO20" i="10" s="1"/>
  <c r="AL18" i="10"/>
  <c r="AM18" i="10"/>
  <c r="AO18" i="10" s="1"/>
  <c r="AL12" i="10"/>
  <c r="AM12" i="10"/>
  <c r="AO12" i="10" s="1"/>
  <c r="AL19" i="10"/>
  <c r="AM19" i="10"/>
  <c r="AO19" i="10" s="1"/>
  <c r="AL13" i="10"/>
  <c r="AM13" i="10"/>
  <c r="AO13" i="10" s="1"/>
  <c r="AL14" i="10"/>
  <c r="AM14" i="10"/>
  <c r="AO14" i="10" s="1"/>
  <c r="AW11" i="10"/>
  <c r="AL15" i="10"/>
  <c r="AM15" i="10"/>
  <c r="AV11" i="10"/>
  <c r="AL17" i="10"/>
  <c r="AM17" i="10"/>
  <c r="AO17" i="10" s="1"/>
  <c r="AO15" i="10"/>
  <c r="AL16" i="10"/>
  <c r="AM16" i="10"/>
  <c r="AO16" i="10" s="1"/>
  <c r="AU11" i="10"/>
  <c r="AL21" i="10"/>
  <c r="AL20" i="11"/>
  <c r="AM20" i="11"/>
  <c r="AO20" i="11" s="1"/>
  <c r="AL18" i="11"/>
  <c r="AM18" i="11"/>
  <c r="AO18" i="11" s="1"/>
  <c r="AL14" i="11"/>
  <c r="AM14" i="11"/>
  <c r="AO14" i="11" s="1"/>
  <c r="AL12" i="11"/>
  <c r="AM12" i="11"/>
  <c r="AO12" i="11" s="1"/>
  <c r="AL15" i="11"/>
  <c r="AM15" i="11"/>
  <c r="AL13" i="11"/>
  <c r="AM13" i="11"/>
  <c r="AO13" i="11" s="1"/>
  <c r="AW11" i="11"/>
  <c r="AV11" i="11"/>
  <c r="AL17" i="11"/>
  <c r="AM17" i="11"/>
  <c r="AO17" i="11" s="1"/>
  <c r="AL16" i="11"/>
  <c r="AM16" i="11"/>
  <c r="AO16" i="11" s="1"/>
  <c r="AO15" i="11"/>
  <c r="AL19" i="11"/>
  <c r="AM19" i="11"/>
  <c r="AO19" i="11" s="1"/>
  <c r="AU11" i="11"/>
  <c r="AL21" i="11"/>
  <c r="AL14" i="7"/>
  <c r="AL17" i="7"/>
  <c r="AO24" i="7"/>
  <c r="G5" i="7" s="1"/>
  <c r="AL16" i="7"/>
  <c r="AL13" i="7"/>
  <c r="AW11" i="7"/>
  <c r="AV11" i="7"/>
  <c r="AL12" i="7"/>
  <c r="AL24" i="7" s="1"/>
  <c r="AL21" i="7"/>
  <c r="AL20" i="7"/>
  <c r="AL18" i="8"/>
  <c r="AM18" i="8"/>
  <c r="AL14" i="8"/>
  <c r="AM14" i="8"/>
  <c r="AL16" i="8"/>
  <c r="AM16" i="8"/>
  <c r="AO16" i="8" s="1"/>
  <c r="AL12" i="8"/>
  <c r="AM12" i="8"/>
  <c r="AO12" i="8" s="1"/>
  <c r="AL21" i="8"/>
  <c r="AM21" i="8"/>
  <c r="AO21" i="8" s="1"/>
  <c r="AL19" i="8"/>
  <c r="AM19" i="8"/>
  <c r="AO19" i="8" s="1"/>
  <c r="AL17" i="8"/>
  <c r="AM17" i="8"/>
  <c r="AO17" i="8" s="1"/>
  <c r="AL15" i="8"/>
  <c r="AM15" i="8"/>
  <c r="AO15" i="8" s="1"/>
  <c r="AL13" i="8"/>
  <c r="AM13" i="8"/>
  <c r="AO13" i="8" s="1"/>
  <c r="AL20" i="8"/>
  <c r="AM20" i="8"/>
  <c r="AO20" i="8" s="1"/>
  <c r="AU11" i="8"/>
  <c r="AO18" i="8"/>
  <c r="AW11" i="8"/>
  <c r="AV11" i="8"/>
  <c r="AO14" i="8"/>
  <c r="AL20" i="13"/>
  <c r="AM20" i="13"/>
  <c r="AO20" i="13" s="1"/>
  <c r="AL16" i="13"/>
  <c r="AM16" i="13"/>
  <c r="AO16" i="13" s="1"/>
  <c r="AL12" i="13"/>
  <c r="AM12" i="13"/>
  <c r="AO12" i="13" s="1"/>
  <c r="AL19" i="13"/>
  <c r="AM19" i="13"/>
  <c r="AO19" i="13" s="1"/>
  <c r="AL13" i="13"/>
  <c r="AM13" i="13"/>
  <c r="AL14" i="13"/>
  <c r="AM14" i="13"/>
  <c r="AO14" i="13" s="1"/>
  <c r="AW11" i="13"/>
  <c r="AL18" i="13"/>
  <c r="AM18" i="13"/>
  <c r="AO18" i="13" s="1"/>
  <c r="AV11" i="13"/>
  <c r="AL17" i="13"/>
  <c r="AM17" i="13"/>
  <c r="AO17" i="13" s="1"/>
  <c r="AL15" i="13"/>
  <c r="AM15" i="13"/>
  <c r="AO15" i="13" s="1"/>
  <c r="AO21" i="13"/>
  <c r="AO13" i="13"/>
  <c r="AU11" i="13"/>
  <c r="AL21" i="13"/>
  <c r="AM20" i="12"/>
  <c r="AL20" i="12"/>
  <c r="AL18" i="12"/>
  <c r="AM18" i="12"/>
  <c r="AO18" i="12" s="1"/>
  <c r="AL16" i="12"/>
  <c r="AM16" i="12"/>
  <c r="AL14" i="12"/>
  <c r="AM14" i="12"/>
  <c r="AO14" i="12" s="1"/>
  <c r="AL12" i="12"/>
  <c r="AM12" i="12"/>
  <c r="AM21" i="12"/>
  <c r="AO21" i="12" s="1"/>
  <c r="AL21" i="12"/>
  <c r="AL15" i="12"/>
  <c r="AM15" i="12"/>
  <c r="AL13" i="12"/>
  <c r="AM13" i="12"/>
  <c r="AO13" i="12" s="1"/>
  <c r="AU11" i="12"/>
  <c r="AL19" i="12"/>
  <c r="AO15" i="12"/>
  <c r="AO16" i="12"/>
  <c r="AO12" i="12"/>
  <c r="AL17" i="12"/>
  <c r="AM17" i="12"/>
  <c r="AO17" i="12" s="1"/>
  <c r="AO20" i="12"/>
  <c r="AW11" i="12"/>
  <c r="AO19" i="12"/>
  <c r="AM21" i="6"/>
  <c r="AL21" i="6"/>
  <c r="AL12" i="6"/>
  <c r="AL16" i="6"/>
  <c r="AW11" i="6"/>
  <c r="AT11" i="6"/>
  <c r="AL15" i="6"/>
  <c r="AO24" i="6"/>
  <c r="G5" i="6" s="1"/>
  <c r="AO21" i="6"/>
  <c r="AL18" i="6"/>
  <c r="AL14" i="6"/>
  <c r="AL20" i="6"/>
  <c r="O12" i="2"/>
  <c r="K13" i="2"/>
  <c r="L13" i="2"/>
  <c r="M13" i="2"/>
  <c r="N13" i="2"/>
  <c r="O13" i="2"/>
  <c r="K14" i="2"/>
  <c r="L14" i="2"/>
  <c r="M14" i="2"/>
  <c r="N14" i="2"/>
  <c r="O14" i="2"/>
  <c r="K15" i="2"/>
  <c r="L15" i="2"/>
  <c r="M15" i="2"/>
  <c r="N15" i="2"/>
  <c r="O15" i="2"/>
  <c r="K16" i="2"/>
  <c r="L16" i="2"/>
  <c r="M16" i="2"/>
  <c r="N16" i="2"/>
  <c r="O16" i="2"/>
  <c r="K17" i="2"/>
  <c r="L17" i="2"/>
  <c r="M17" i="2"/>
  <c r="N17" i="2"/>
  <c r="O17" i="2"/>
  <c r="K18" i="2"/>
  <c r="L18" i="2"/>
  <c r="M18" i="2"/>
  <c r="N18" i="2"/>
  <c r="O18" i="2"/>
  <c r="K19" i="2"/>
  <c r="L19" i="2"/>
  <c r="M19" i="2"/>
  <c r="N19" i="2"/>
  <c r="O19" i="2"/>
  <c r="K20" i="2"/>
  <c r="L20" i="2"/>
  <c r="M20" i="2"/>
  <c r="N20" i="2"/>
  <c r="O20" i="2"/>
  <c r="K21" i="2"/>
  <c r="L21" i="2"/>
  <c r="P21" i="2" s="1"/>
  <c r="Q21" i="2" s="1"/>
  <c r="M21" i="2"/>
  <c r="N21" i="2"/>
  <c r="O21" i="2"/>
  <c r="L12" i="2"/>
  <c r="K12" i="2"/>
  <c r="AO24" i="5" l="1"/>
  <c r="G5" i="5" s="1"/>
  <c r="AL24" i="5"/>
  <c r="AL24" i="9"/>
  <c r="AO24" i="9"/>
  <c r="G5" i="9" s="1"/>
  <c r="AO24" i="10"/>
  <c r="G5" i="10" s="1"/>
  <c r="AL24" i="10"/>
  <c r="AL24" i="11"/>
  <c r="AO24" i="11"/>
  <c r="G5" i="11" s="1"/>
  <c r="AO24" i="8"/>
  <c r="G5" i="8" s="1"/>
  <c r="AL24" i="8"/>
  <c r="AO24" i="13"/>
  <c r="G5" i="13" s="1"/>
  <c r="AL24" i="13"/>
  <c r="AO24" i="12"/>
  <c r="G5" i="12" s="1"/>
  <c r="AL24" i="12"/>
  <c r="AL24" i="6"/>
  <c r="P20" i="2"/>
  <c r="Q20" i="2" s="1"/>
  <c r="P16" i="2"/>
  <c r="Q16" i="2" s="1"/>
  <c r="P18" i="2"/>
  <c r="Q18" i="2" s="1"/>
  <c r="P14" i="2"/>
  <c r="Q14" i="2" s="1"/>
  <c r="P19" i="2"/>
  <c r="Q19" i="2" s="1"/>
  <c r="P17" i="2"/>
  <c r="Q17" i="2" s="1"/>
  <c r="P15" i="2"/>
  <c r="Q15" i="2" s="1"/>
  <c r="P13" i="2"/>
  <c r="Q13" i="2" s="1"/>
  <c r="C19" i="1"/>
  <c r="C18" i="1"/>
  <c r="C17" i="1"/>
  <c r="C16" i="1"/>
  <c r="C15" i="1"/>
  <c r="C14" i="1"/>
  <c r="C13" i="1"/>
  <c r="C12" i="1"/>
  <c r="C11" i="1"/>
  <c r="C10" i="1"/>
  <c r="B19" i="1"/>
  <c r="B18" i="1"/>
  <c r="B17" i="1"/>
  <c r="B16" i="1"/>
  <c r="B15" i="1"/>
  <c r="B14" i="1"/>
  <c r="B13" i="1"/>
  <c r="B12" i="1"/>
  <c r="B11" i="1"/>
  <c r="D10" i="1" l="1"/>
  <c r="D19" i="1"/>
  <c r="D15" i="1"/>
  <c r="D11" i="1"/>
  <c r="D18" i="1"/>
  <c r="D14" i="1"/>
  <c r="D17" i="1"/>
  <c r="D13" i="1"/>
  <c r="D16" i="1"/>
  <c r="D12" i="1"/>
  <c r="B21" i="1" l="1"/>
  <c r="B10" i="1" l="1"/>
  <c r="D6" i="1"/>
  <c r="E6" i="1"/>
  <c r="N12" i="2"/>
  <c r="M12" i="2"/>
  <c r="AU10" i="2"/>
  <c r="BC11" i="2"/>
  <c r="BB11" i="2"/>
  <c r="BA11" i="2"/>
  <c r="AZ11" i="2"/>
  <c r="C17" i="3"/>
  <c r="D17" i="3" s="1"/>
  <c r="B17" i="3"/>
  <c r="AG13" i="2"/>
  <c r="AI13" i="2" s="1"/>
  <c r="U12" i="2"/>
  <c r="X12" i="2"/>
  <c r="Y12" i="2" s="1"/>
  <c r="AC12" i="2"/>
  <c r="AD12" i="2"/>
  <c r="AE12" i="2" s="1"/>
  <c r="AG12" i="2"/>
  <c r="AH12" i="2" s="1"/>
  <c r="U13" i="2"/>
  <c r="X13" i="2"/>
  <c r="Y13" i="2" s="1"/>
  <c r="AC13" i="2"/>
  <c r="AD13" i="2"/>
  <c r="AE13" i="2" s="1"/>
  <c r="U14" i="2"/>
  <c r="X14" i="2"/>
  <c r="Y14" i="2" s="1"/>
  <c r="AC14" i="2"/>
  <c r="AD14" i="2"/>
  <c r="AE14" i="2" s="1"/>
  <c r="AG14" i="2"/>
  <c r="AH14" i="2" s="1"/>
  <c r="U15" i="2"/>
  <c r="X15" i="2"/>
  <c r="Y15" i="2" s="1"/>
  <c r="AC15" i="2"/>
  <c r="AD15" i="2"/>
  <c r="AF15" i="2" s="1"/>
  <c r="AG15" i="2"/>
  <c r="AI15" i="2" s="1"/>
  <c r="U16" i="2"/>
  <c r="X16" i="2"/>
  <c r="Y16" i="2" s="1"/>
  <c r="AC16" i="2"/>
  <c r="AD16" i="2"/>
  <c r="AE16" i="2" s="1"/>
  <c r="AG16" i="2"/>
  <c r="AH16" i="2" s="1"/>
  <c r="U17" i="2"/>
  <c r="X17" i="2"/>
  <c r="Y17" i="2" s="1"/>
  <c r="AC17" i="2"/>
  <c r="AD17" i="2"/>
  <c r="AF17" i="2" s="1"/>
  <c r="AG17" i="2"/>
  <c r="AI17" i="2" s="1"/>
  <c r="U18" i="2"/>
  <c r="X18" i="2"/>
  <c r="Y18" i="2" s="1"/>
  <c r="AC18" i="2"/>
  <c r="AD18" i="2"/>
  <c r="AE18" i="2" s="1"/>
  <c r="AG18" i="2"/>
  <c r="AH18" i="2" s="1"/>
  <c r="U19" i="2"/>
  <c r="X19" i="2"/>
  <c r="Y19" i="2" s="1"/>
  <c r="AC19" i="2"/>
  <c r="AD19" i="2"/>
  <c r="AF19" i="2" s="1"/>
  <c r="AG19" i="2"/>
  <c r="AI19" i="2" s="1"/>
  <c r="U20" i="2"/>
  <c r="X20" i="2"/>
  <c r="Y20" i="2" s="1"/>
  <c r="AC20" i="2"/>
  <c r="AD20" i="2"/>
  <c r="AE20" i="2" s="1"/>
  <c r="AG20" i="2"/>
  <c r="AH20" i="2" s="1"/>
  <c r="U21" i="2"/>
  <c r="X21" i="2"/>
  <c r="Y21" i="2" s="1"/>
  <c r="AC21" i="2"/>
  <c r="AD21" i="2"/>
  <c r="AF21" i="2" s="1"/>
  <c r="AG21" i="2"/>
  <c r="AI21" i="2" s="1"/>
  <c r="S13" i="2"/>
  <c r="S14" i="2"/>
  <c r="S15" i="2"/>
  <c r="S16" i="2"/>
  <c r="S17" i="2"/>
  <c r="S18" i="2"/>
  <c r="S19" i="2"/>
  <c r="S20" i="2"/>
  <c r="S21" i="2"/>
  <c r="S12" i="2"/>
  <c r="V21" i="2" l="1"/>
  <c r="AZ21" i="2"/>
  <c r="BB21" i="2"/>
  <c r="BC21" i="2"/>
  <c r="BA21" i="2"/>
  <c r="V12" i="2"/>
  <c r="AA12" i="2" s="1"/>
  <c r="BC12" i="2"/>
  <c r="BB12" i="2"/>
  <c r="BA12" i="2"/>
  <c r="V20" i="2"/>
  <c r="BC20" i="2"/>
  <c r="AZ20" i="2"/>
  <c r="BA20" i="2"/>
  <c r="BB20" i="2"/>
  <c r="V13" i="2"/>
  <c r="AA13" i="2" s="1"/>
  <c r="BB13" i="2"/>
  <c r="BA13" i="2"/>
  <c r="V18" i="2"/>
  <c r="AA18" i="2" s="1"/>
  <c r="BA18" i="2"/>
  <c r="BB18" i="2"/>
  <c r="V14" i="2"/>
  <c r="AA14" i="2" s="1"/>
  <c r="BB14" i="2"/>
  <c r="V17" i="2"/>
  <c r="AA17" i="2" s="1"/>
  <c r="BA17" i="2"/>
  <c r="V16" i="2"/>
  <c r="AA16" i="2" s="1"/>
  <c r="AZ16" i="2"/>
  <c r="V19" i="2"/>
  <c r="AA19" i="2" s="1"/>
  <c r="BA19" i="2"/>
  <c r="BB19" i="2"/>
  <c r="BC19" i="2"/>
  <c r="V15" i="2"/>
  <c r="AA15" i="2" s="1"/>
  <c r="AZ15" i="2"/>
  <c r="P12" i="2"/>
  <c r="Q12" i="2" s="1"/>
  <c r="E17" i="3"/>
  <c r="F17" i="3" s="1"/>
  <c r="AK12" i="2" s="1"/>
  <c r="AE19" i="2"/>
  <c r="AI12" i="2"/>
  <c r="AE17" i="2"/>
  <c r="AE15" i="2"/>
  <c r="AE21" i="2"/>
  <c r="AH21" i="2"/>
  <c r="AH19" i="2"/>
  <c r="AH17" i="2"/>
  <c r="AH15" i="2"/>
  <c r="AF12" i="2"/>
  <c r="AF20" i="2"/>
  <c r="AF18" i="2"/>
  <c r="AF16" i="2"/>
  <c r="AF14" i="2"/>
  <c r="AI20" i="2"/>
  <c r="AI18" i="2"/>
  <c r="AI16" i="2"/>
  <c r="AI14" i="2"/>
  <c r="AF13" i="2"/>
  <c r="AH13" i="2"/>
  <c r="AA21" i="2"/>
  <c r="AA20" i="2"/>
  <c r="AK15" i="2" l="1"/>
  <c r="AK13" i="2"/>
  <c r="AK18" i="2"/>
  <c r="AK16" i="2"/>
  <c r="AK20" i="2"/>
  <c r="AK14" i="2"/>
  <c r="AK21" i="2"/>
  <c r="AK19" i="2"/>
  <c r="AK17" i="2"/>
  <c r="AL20" i="2" l="1"/>
  <c r="AM20" i="2"/>
  <c r="AL19" i="2"/>
  <c r="AL16" i="2"/>
  <c r="AL17" i="2"/>
  <c r="AL18" i="2"/>
  <c r="AL21" i="2"/>
  <c r="AM21" i="2"/>
  <c r="AL14" i="2"/>
  <c r="AL15" i="2"/>
  <c r="AL12" i="2"/>
  <c r="AL13" i="2"/>
  <c r="AL24" i="2" l="1"/>
  <c r="AM19" i="2" l="1"/>
  <c r="AZ19" i="2" s="1"/>
  <c r="AM18" i="2"/>
  <c r="AO18" i="2" s="1"/>
  <c r="AM16" i="2"/>
  <c r="BB16" i="2" s="1"/>
  <c r="AM17" i="2"/>
  <c r="BC17" i="2" s="1"/>
  <c r="AM15" i="2"/>
  <c r="BA15" i="2" s="1"/>
  <c r="AM12" i="2"/>
  <c r="AZ12" i="2" s="1"/>
  <c r="AM13" i="2"/>
  <c r="AM14" i="2"/>
  <c r="AO20" i="2"/>
  <c r="AO21" i="2"/>
  <c r="AO15" i="2" l="1"/>
  <c r="BA14" i="2"/>
  <c r="BC14" i="2"/>
  <c r="BC18" i="2"/>
  <c r="AZ18" i="2"/>
  <c r="BC13" i="2"/>
  <c r="AZ13" i="2"/>
  <c r="BB17" i="2"/>
  <c r="AZ17" i="2"/>
  <c r="BA16" i="2"/>
  <c r="AU11" i="2" s="1"/>
  <c r="BC16" i="2"/>
  <c r="AO16" i="2"/>
  <c r="BC15" i="2"/>
  <c r="BB15" i="2"/>
  <c r="AO19" i="2"/>
  <c r="AO17" i="2"/>
  <c r="AO14" i="2"/>
  <c r="AZ14" i="2"/>
  <c r="AO13" i="2"/>
  <c r="AO12" i="2"/>
  <c r="AO24" i="2" s="1"/>
  <c r="AT11" i="2" l="1"/>
  <c r="AV11" i="2"/>
  <c r="E18" i="1"/>
  <c r="AW11" i="2"/>
  <c r="E16" i="1" l="1"/>
  <c r="E13" i="1"/>
  <c r="E11" i="1"/>
  <c r="E10" i="1"/>
  <c r="G5" i="2"/>
  <c r="E19" i="1"/>
  <c r="E17" i="1"/>
  <c r="E12" i="1"/>
  <c r="E15" i="1"/>
  <c r="E14" i="1"/>
</calcChain>
</file>

<file path=xl/sharedStrings.xml><?xml version="1.0" encoding="utf-8"?>
<sst xmlns="http://schemas.openxmlformats.org/spreadsheetml/2006/main" count="613" uniqueCount="88">
  <si>
    <t>Kontraktens varighet (eksl. opsjon)</t>
  </si>
  <si>
    <t/>
  </si>
  <si>
    <t>Startdato</t>
  </si>
  <si>
    <t>Sluttdato</t>
  </si>
  <si>
    <t>Antall</t>
  </si>
  <si>
    <t xml:space="preserve">Før opp registreringsnummere for kjøretøy                                    </t>
  </si>
  <si>
    <t>Kommentarer / tilleggsopplysninger</t>
  </si>
  <si>
    <t xml:space="preserve">Drivstoffteknologi                                    </t>
  </si>
  <si>
    <t xml:space="preserve">Hybridteknologi                                  </t>
  </si>
  <si>
    <t xml:space="preserve">Skal brukes hele kontraktsperioden                             </t>
  </si>
  <si>
    <t xml:space="preserve">Startdato                      </t>
  </si>
  <si>
    <t xml:space="preserve">Sluttdato                  </t>
  </si>
  <si>
    <t>Leverandør 1</t>
  </si>
  <si>
    <t xml:space="preserve">LISTE OVER KJØRETØY </t>
  </si>
  <si>
    <t>Kopier inn leverandørens besvarelse i cellene under</t>
  </si>
  <si>
    <t>(Skriv inn navn på leverandør her)</t>
  </si>
  <si>
    <t>Batterielektrisk / hydrogen</t>
  </si>
  <si>
    <t>Biogass</t>
  </si>
  <si>
    <t>HVO / biodiesel / bioetanol</t>
  </si>
  <si>
    <t>Diesel / bensin / naturgass</t>
  </si>
  <si>
    <t>Poeng</t>
  </si>
  <si>
    <t xml:space="preserve">Hybrid-teknologi                                  </t>
  </si>
  <si>
    <t>Drivstoff-teknologi + hybrid poeng</t>
  </si>
  <si>
    <t>Antall måneder</t>
  </si>
  <si>
    <t>Måned x Antall kjøretøy</t>
  </si>
  <si>
    <t>Dato            vekting</t>
  </si>
  <si>
    <t>Jan</t>
  </si>
  <si>
    <t>Feb</t>
  </si>
  <si>
    <t>Mar</t>
  </si>
  <si>
    <t>Apr</t>
  </si>
  <si>
    <t>Mai</t>
  </si>
  <si>
    <t>Jun</t>
  </si>
  <si>
    <t>Jul</t>
  </si>
  <si>
    <t>Aug</t>
  </si>
  <si>
    <t>Sep</t>
  </si>
  <si>
    <t>Okt</t>
  </si>
  <si>
    <t>Nov</t>
  </si>
  <si>
    <t>Des</t>
  </si>
  <si>
    <t>Måned</t>
  </si>
  <si>
    <t>Nr</t>
  </si>
  <si>
    <t>Start måned</t>
  </si>
  <si>
    <t>Start                år</t>
  </si>
  <si>
    <t>Antall år</t>
  </si>
  <si>
    <t>Slutt måned</t>
  </si>
  <si>
    <t>Slutt                år</t>
  </si>
  <si>
    <t>Sum</t>
  </si>
  <si>
    <t xml:space="preserve">Hybrid-teknologi        poeng                                 </t>
  </si>
  <si>
    <t>Drivstoff-teknologi          poeng</t>
  </si>
  <si>
    <t>Drivstoffteknologi</t>
  </si>
  <si>
    <t>Det må ikke gjøres endringer på denne siden</t>
  </si>
  <si>
    <t>Siste dato for tildelingskriteriet</t>
  </si>
  <si>
    <t>Korrigert sluttdato</t>
  </si>
  <si>
    <t>Andel av tiden de ulike teknologiene skal benyttes</t>
  </si>
  <si>
    <t>Resultater fra tabellen under kan inngå som del av meddelsesbrev.</t>
  </si>
  <si>
    <t>Forklaring til poengberegningen</t>
  </si>
  <si>
    <t>Nullutslipp</t>
  </si>
  <si>
    <t>Øvrig biodrivstoff</t>
  </si>
  <si>
    <t>Fossilt drivstoff</t>
  </si>
  <si>
    <t>Andel av tiden drivstoffteknologiene skal benyttes under kontraktsforholdet</t>
  </si>
  <si>
    <t>Karakter</t>
  </si>
  <si>
    <t>underkriteriene legges sammen før det gjøres en oppjustering til beste poengcore (10 poeng).</t>
  </si>
  <si>
    <t>For "justert poeng" over er det brukt en lineær metode.</t>
  </si>
  <si>
    <t>Karakter:</t>
  </si>
  <si>
    <t>Feilmelding betyr at det mangler informasjon i en eller flere celler som behøves for å gjennomføre beregninger.</t>
  </si>
  <si>
    <t>Kontroll av          leverandørens besvarelse</t>
  </si>
  <si>
    <t>POENGBEREGNING</t>
  </si>
  <si>
    <t>Karakter beregning</t>
  </si>
  <si>
    <t>Poeng/karakter beregnes automatisk. Se resultat i Ark: Resultater</t>
  </si>
  <si>
    <t>Leverandør 2</t>
  </si>
  <si>
    <t>Leverandør 3</t>
  </si>
  <si>
    <t>Leverandør 4</t>
  </si>
  <si>
    <t>Leverandør 5</t>
  </si>
  <si>
    <t>Leverandør 6</t>
  </si>
  <si>
    <t>Leverandør 7</t>
  </si>
  <si>
    <t>Leverandør 8</t>
  </si>
  <si>
    <t>Leverandør 9</t>
  </si>
  <si>
    <t>Leverandør 10</t>
  </si>
  <si>
    <t>Leverandør</t>
  </si>
  <si>
    <t>Justert poeng</t>
  </si>
  <si>
    <t>Variant (B)</t>
  </si>
  <si>
    <r>
      <t xml:space="preserve">EVALUERINGSKJEMA - LISTE OVER KJØRETØY                                                                     </t>
    </r>
    <r>
      <rPr>
        <sz val="11"/>
        <color theme="1"/>
        <rFont val="Oslo Sans Office"/>
      </rPr>
      <t>Poengberegningsskjema for vare- og tjenesteanskaffelser</t>
    </r>
  </si>
  <si>
    <t>Tips!</t>
  </si>
  <si>
    <t>Bruk "Lim inn verdier" når leverandørenes besvarelser limes inn i de ulike arkene.</t>
  </si>
  <si>
    <t>Bruk "Lim inn verdier" ved kopiering.</t>
  </si>
  <si>
    <t>(B) EVALUERINGSKJEMA - LISTE OVER KJØRETØY, VARE- OG TJENESTEANSKAFFELSE</t>
  </si>
  <si>
    <t>Oppdatert: 22.09.2020</t>
  </si>
  <si>
    <t>Versjon: 1.1</t>
  </si>
  <si>
    <t xml:space="preserve">Hvis det evalueres på flere underkriterier enn kjøretøy for tildelingskriterium "Miljø", må karakterene fra de ulike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</si>
</sst>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Oslo Sans Office"/>
    </font>
    <font>
      <sz val="10"/>
      <name val="Arial"/>
      <family val="2"/>
    </font>
    <font>
      <sz val="10"/>
      <color theme="1"/>
      <name val="Oslo Sans Office"/>
    </font>
    <font>
      <b/>
      <sz val="10"/>
      <color theme="0"/>
      <name val="Oslo Sans Office"/>
    </font>
    <font>
      <sz val="10"/>
      <color rgb="FFFF0000"/>
      <name val="Oslo Sans Office"/>
    </font>
    <font>
      <b/>
      <sz val="10"/>
      <color rgb="FFFF0000"/>
      <name val="Oslo Sans Office"/>
    </font>
    <font>
      <sz val="10"/>
      <name val="Oslo Sans Office"/>
    </font>
    <font>
      <b/>
      <sz val="16"/>
      <color theme="1"/>
      <name val="Oslo Sans Office"/>
    </font>
    <font>
      <b/>
      <sz val="11"/>
      <color theme="1"/>
      <name val="Oslo Sans Office"/>
    </font>
    <font>
      <u/>
      <sz val="10"/>
      <color theme="10"/>
      <name val="Oslo Sans Office"/>
    </font>
    <font>
      <b/>
      <i/>
      <sz val="10"/>
      <color rgb="FFFF0000"/>
      <name val="Oslo Sans Office"/>
    </font>
    <font>
      <sz val="11"/>
      <color theme="1"/>
      <name val="Oslo Sans Office"/>
    </font>
    <font>
      <b/>
      <sz val="12"/>
      <color theme="1"/>
      <name val="Oslo Sans Office"/>
    </font>
    <font>
      <b/>
      <sz val="11"/>
      <color theme="0"/>
      <name val="Oslo Sans Office"/>
    </font>
    <font>
      <b/>
      <sz val="11"/>
      <name val="Oslo Sans Office"/>
    </font>
    <font>
      <i/>
      <sz val="11"/>
      <color theme="1"/>
      <name val="Oslo Sans Office"/>
    </font>
    <font>
      <sz val="11"/>
      <name val="Oslo Sans Office"/>
    </font>
    <font>
      <sz val="12"/>
      <color theme="1"/>
      <name val="Oslo Sans Office"/>
    </font>
    <font>
      <sz val="9"/>
      <color theme="1"/>
      <name val="Oslo Sans Office"/>
    </font>
    <font>
      <b/>
      <sz val="9"/>
      <color theme="0"/>
      <name val="Oslo Sans Office"/>
    </font>
    <font>
      <b/>
      <sz val="9"/>
      <name val="Oslo Sans Office"/>
    </font>
    <font>
      <sz val="9"/>
      <name val="Oslo Sans Office"/>
    </font>
    <font>
      <sz val="9"/>
      <color theme="0" tint="-0.249977111117893"/>
      <name val="Oslo Sans Office"/>
    </font>
    <font>
      <b/>
      <sz val="9"/>
      <color theme="0" tint="-0.249977111117893"/>
      <name val="Oslo Sans Office"/>
    </font>
    <font>
      <i/>
      <sz val="11"/>
      <color rgb="FFFF0000"/>
      <name val="Oslo Sans Office"/>
    </font>
    <font>
      <i/>
      <sz val="8"/>
      <color theme="1"/>
      <name val="Oslo Sans Office"/>
    </font>
    <font>
      <b/>
      <sz val="14"/>
      <color theme="1"/>
      <name val="Oslo Sans Office"/>
    </font>
    <font>
      <i/>
      <sz val="12"/>
      <color theme="1"/>
      <name val="Oslo Sans Office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034B45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ashed">
        <color auto="1"/>
      </left>
      <right/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dashed">
        <color auto="1"/>
      </right>
      <top style="dashed">
        <color auto="1"/>
      </top>
      <bottom/>
      <diagonal/>
    </border>
    <border>
      <left style="dashed">
        <color auto="1"/>
      </left>
      <right/>
      <top/>
      <bottom/>
      <diagonal/>
    </border>
    <border>
      <left/>
      <right style="dashed">
        <color auto="1"/>
      </right>
      <top/>
      <bottom/>
      <diagonal/>
    </border>
    <border>
      <left style="dashed">
        <color auto="1"/>
      </left>
      <right/>
      <top/>
      <bottom style="dashed">
        <color auto="1"/>
      </bottom>
      <diagonal/>
    </border>
    <border>
      <left/>
      <right/>
      <top/>
      <bottom style="dashed">
        <color auto="1"/>
      </bottom>
      <diagonal/>
    </border>
    <border>
      <left/>
      <right style="dashed">
        <color auto="1"/>
      </right>
      <top/>
      <bottom style="dashed">
        <color auto="1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11" fillId="0" borderId="0" applyNumberFormat="0" applyFill="0" applyBorder="0" applyAlignment="0" applyProtection="0"/>
  </cellStyleXfs>
  <cellXfs count="200">
    <xf numFmtId="0" fontId="0" fillId="0" borderId="0" xfId="0"/>
    <xf numFmtId="0" fontId="19" fillId="0" borderId="0" xfId="0" applyFont="1"/>
    <xf numFmtId="0" fontId="14" fillId="0" borderId="0" xfId="0" applyFont="1" applyFill="1" applyAlignment="1">
      <alignment vertical="center"/>
    </xf>
    <xf numFmtId="0" fontId="19" fillId="0" borderId="0" xfId="0" applyFont="1" applyFill="1" applyAlignment="1">
      <alignment wrapText="1"/>
    </xf>
    <xf numFmtId="0" fontId="9" fillId="0" borderId="0" xfId="0" applyFont="1" applyFill="1" applyAlignment="1">
      <alignment horizontal="left" vertical="center"/>
    </xf>
    <xf numFmtId="0" fontId="4" fillId="0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12" fillId="0" borderId="0" xfId="0" applyFont="1" applyFill="1" applyAlignment="1">
      <alignment horizontal="left" vertical="center"/>
    </xf>
    <xf numFmtId="0" fontId="9" fillId="0" borderId="0" xfId="0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6" fillId="0" borderId="0" xfId="0" applyFont="1" applyFill="1" applyAlignment="1">
      <alignment horizontal="left" vertical="center"/>
    </xf>
    <xf numFmtId="0" fontId="13" fillId="0" borderId="0" xfId="0" applyFont="1" applyFill="1"/>
    <xf numFmtId="0" fontId="19" fillId="0" borderId="0" xfId="0" applyFont="1" applyFill="1"/>
    <xf numFmtId="0" fontId="2" fillId="0" borderId="0" xfId="0" applyFont="1" applyFill="1" applyAlignment="1">
      <alignment horizontal="center" wrapText="1"/>
    </xf>
    <xf numFmtId="0" fontId="13" fillId="0" borderId="0" xfId="0" applyFont="1" applyFill="1" applyBorder="1"/>
    <xf numFmtId="0" fontId="19" fillId="0" borderId="0" xfId="0" applyFont="1" applyFill="1" applyBorder="1"/>
    <xf numFmtId="0" fontId="2" fillId="0" borderId="0" xfId="0" applyFont="1" applyFill="1" applyBorder="1" applyAlignment="1">
      <alignment horizontal="center" wrapText="1"/>
    </xf>
    <xf numFmtId="0" fontId="5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4" fillId="8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center" wrapText="1"/>
    </xf>
    <xf numFmtId="0" fontId="4" fillId="0" borderId="0" xfId="0" applyFont="1" applyFill="1" applyAlignment="1">
      <alignment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13" fillId="0" borderId="0" xfId="0" applyFont="1"/>
    <xf numFmtId="0" fontId="5" fillId="7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0" xfId="0" applyFont="1" applyAlignment="1">
      <alignment vertical="center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 wrapText="1"/>
    </xf>
    <xf numFmtId="9" fontId="4" fillId="0" borderId="1" xfId="1" applyFont="1" applyFill="1" applyBorder="1" applyAlignment="1">
      <alignment horizontal="center" vertical="center" wrapText="1"/>
    </xf>
    <xf numFmtId="9" fontId="4" fillId="2" borderId="1" xfId="1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2" fontId="10" fillId="5" borderId="1" xfId="0" applyNumberFormat="1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left" vertical="center" indent="1"/>
    </xf>
    <xf numFmtId="0" fontId="5" fillId="6" borderId="0" xfId="0" applyFont="1" applyFill="1" applyAlignment="1">
      <alignment vertical="center"/>
    </xf>
    <xf numFmtId="0" fontId="5" fillId="6" borderId="0" xfId="0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18" fillId="0" borderId="0" xfId="0" applyFont="1" applyFill="1" applyBorder="1" applyAlignment="1">
      <alignment vertical="center"/>
    </xf>
    <xf numFmtId="0" fontId="5" fillId="4" borderId="1" xfId="0" applyFont="1" applyFill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0" xfId="0" applyFont="1" applyFill="1" applyBorder="1" applyAlignment="1">
      <alignment vertical="center" wrapText="1"/>
    </xf>
    <xf numFmtId="0" fontId="2" fillId="2" borderId="6" xfId="0" applyNumberFormat="1" applyFont="1" applyFill="1" applyBorder="1" applyAlignment="1">
      <alignment horizontal="center" vertical="center" wrapText="1"/>
    </xf>
    <xf numFmtId="0" fontId="2" fillId="2" borderId="8" xfId="0" applyNumberFormat="1" applyFont="1" applyFill="1" applyBorder="1" applyAlignment="1">
      <alignment horizontal="center" vertical="center" wrapText="1"/>
    </xf>
    <xf numFmtId="0" fontId="2" fillId="2" borderId="7" xfId="0" applyNumberFormat="1" applyFont="1" applyFill="1" applyBorder="1" applyAlignment="1">
      <alignment horizontal="center" vertical="center" wrapText="1"/>
    </xf>
    <xf numFmtId="14" fontId="4" fillId="0" borderId="3" xfId="0" applyNumberFormat="1" applyFont="1" applyBorder="1" applyAlignment="1">
      <alignment horizontal="center" vertical="center" wrapText="1"/>
    </xf>
    <xf numFmtId="14" fontId="4" fillId="0" borderId="4" xfId="0" applyNumberFormat="1" applyFont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 wrapText="1"/>
    </xf>
    <xf numFmtId="1" fontId="4" fillId="0" borderId="5" xfId="0" applyNumberFormat="1" applyFont="1" applyFill="1" applyBorder="1" applyAlignment="1">
      <alignment horizontal="center" vertical="center" wrapText="1"/>
    </xf>
    <xf numFmtId="0" fontId="5" fillId="4" borderId="0" xfId="0" applyFont="1" applyFill="1" applyAlignment="1">
      <alignment vertical="center"/>
    </xf>
    <xf numFmtId="0" fontId="4" fillId="0" borderId="1" xfId="0" applyNumberFormat="1" applyFont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 wrapText="1"/>
    </xf>
    <xf numFmtId="0" fontId="13" fillId="0" borderId="0" xfId="0" applyFont="1"/>
    <xf numFmtId="0" fontId="13" fillId="0" borderId="0" xfId="0" applyFont="1" applyBorder="1"/>
    <xf numFmtId="0" fontId="2" fillId="2" borderId="8" xfId="0" applyNumberFormat="1" applyFont="1" applyFill="1" applyBorder="1" applyAlignment="1">
      <alignment horizontal="center" vertical="center" wrapText="1"/>
    </xf>
    <xf numFmtId="14" fontId="4" fillId="0" borderId="4" xfId="0" applyNumberFormat="1" applyFont="1" applyBorder="1" applyAlignment="1">
      <alignment horizontal="center" vertical="center" wrapText="1"/>
    </xf>
    <xf numFmtId="0" fontId="13" fillId="9" borderId="0" xfId="0" applyFont="1" applyFill="1"/>
    <xf numFmtId="0" fontId="19" fillId="9" borderId="0" xfId="0" applyFont="1" applyFill="1"/>
    <xf numFmtId="0" fontId="20" fillId="0" borderId="0" xfId="0" applyFont="1"/>
    <xf numFmtId="0" fontId="21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23" fillId="0" borderId="0" xfId="0" applyFont="1" applyFill="1"/>
    <xf numFmtId="9" fontId="22" fillId="0" borderId="1" xfId="1" applyFont="1" applyFill="1" applyBorder="1" applyAlignment="1">
      <alignment horizontal="center" vertical="center" wrapText="1"/>
    </xf>
    <xf numFmtId="9" fontId="23" fillId="0" borderId="1" xfId="1" applyFont="1" applyFill="1" applyBorder="1" applyAlignment="1">
      <alignment horizontal="center" vertical="center"/>
    </xf>
    <xf numFmtId="0" fontId="10" fillId="0" borderId="0" xfId="0" applyFont="1" applyAlignment="1">
      <alignment vertical="center"/>
    </xf>
    <xf numFmtId="9" fontId="16" fillId="0" borderId="1" xfId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vertical="center" wrapText="1"/>
    </xf>
    <xf numFmtId="9" fontId="18" fillId="0" borderId="1" xfId="0" applyNumberFormat="1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17" fillId="0" borderId="0" xfId="0" applyFont="1" applyAlignment="1">
      <alignment horizontal="left"/>
    </xf>
    <xf numFmtId="0" fontId="4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5" fillId="3" borderId="12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14" fontId="13" fillId="0" borderId="0" xfId="0" applyNumberFormat="1" applyFont="1" applyAlignment="1">
      <alignment horizontal="left" vertical="center"/>
    </xf>
    <xf numFmtId="0" fontId="6" fillId="0" borderId="13" xfId="0" applyFont="1" applyBorder="1" applyAlignment="1">
      <alignment horizontal="center" vertical="center" wrapText="1"/>
    </xf>
    <xf numFmtId="2" fontId="10" fillId="0" borderId="1" xfId="0" applyNumberFormat="1" applyFont="1" applyBorder="1" applyAlignment="1">
      <alignment horizontal="center" vertical="center"/>
    </xf>
    <xf numFmtId="0" fontId="13" fillId="0" borderId="0" xfId="0" applyFont="1" applyFill="1" applyAlignment="1">
      <alignment vertical="center"/>
    </xf>
    <xf numFmtId="0" fontId="10" fillId="5" borderId="1" xfId="0" applyFont="1" applyFill="1" applyBorder="1" applyAlignment="1">
      <alignment horizontal="center" vertical="center"/>
    </xf>
    <xf numFmtId="2" fontId="10" fillId="5" borderId="1" xfId="0" applyNumberFormat="1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vertical="center" wrapText="1"/>
    </xf>
    <xf numFmtId="0" fontId="13" fillId="0" borderId="1" xfId="0" applyFont="1" applyBorder="1" applyAlignment="1">
      <alignment horizontal="left" vertical="center"/>
    </xf>
    <xf numFmtId="0" fontId="10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20" fillId="0" borderId="0" xfId="0" applyFont="1" applyAlignment="1">
      <alignment vertical="center"/>
    </xf>
    <xf numFmtId="0" fontId="29" fillId="0" borderId="0" xfId="0" applyFont="1" applyFill="1" applyAlignment="1">
      <alignment vertical="center"/>
    </xf>
    <xf numFmtId="0" fontId="28" fillId="0" borderId="0" xfId="0" applyFont="1" applyAlignment="1">
      <alignment vertical="center"/>
    </xf>
    <xf numFmtId="0" fontId="13" fillId="0" borderId="0" xfId="0" applyFont="1" applyFill="1"/>
    <xf numFmtId="0" fontId="13" fillId="0" borderId="0" xfId="0" applyFont="1" applyFill="1" applyBorder="1"/>
    <xf numFmtId="0" fontId="13" fillId="9" borderId="0" xfId="0" applyFont="1" applyFill="1"/>
    <xf numFmtId="0" fontId="5" fillId="0" borderId="0" xfId="0" applyNumberFormat="1" applyFont="1" applyFill="1" applyBorder="1" applyAlignment="1">
      <alignment vertical="center" wrapText="1"/>
    </xf>
    <xf numFmtId="0" fontId="4" fillId="8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center" wrapText="1"/>
    </xf>
    <xf numFmtId="9" fontId="13" fillId="0" borderId="0" xfId="0" applyNumberFormat="1" applyFont="1"/>
    <xf numFmtId="0" fontId="30" fillId="0" borderId="0" xfId="0" applyFont="1" applyFill="1" applyBorder="1"/>
    <xf numFmtId="2" fontId="31" fillId="0" borderId="0" xfId="0" applyNumberFormat="1" applyFont="1" applyBorder="1" applyAlignment="1">
      <alignment horizontal="left" vertical="center"/>
    </xf>
    <xf numFmtId="0" fontId="4" fillId="0" borderId="0" xfId="0" applyFont="1" applyAlignment="1">
      <alignment wrapText="1"/>
    </xf>
    <xf numFmtId="0" fontId="4" fillId="0" borderId="0" xfId="0" applyFont="1" applyFill="1" applyAlignment="1">
      <alignment wrapText="1"/>
    </xf>
    <xf numFmtId="0" fontId="2" fillId="0" borderId="0" xfId="0" applyFont="1" applyAlignment="1">
      <alignment horizontal="left" wrapText="1"/>
    </xf>
    <xf numFmtId="0" fontId="13" fillId="0" borderId="0" xfId="0" applyFont="1"/>
    <xf numFmtId="0" fontId="4" fillId="0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20" fillId="0" borderId="14" xfId="0" applyFont="1" applyBorder="1" applyAlignment="1">
      <alignment vertical="center"/>
    </xf>
    <xf numFmtId="14" fontId="13" fillId="0" borderId="1" xfId="0" applyNumberFormat="1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center" wrapText="1"/>
    </xf>
    <xf numFmtId="0" fontId="4" fillId="0" borderId="0" xfId="0" applyFont="1" applyFill="1" applyAlignment="1">
      <alignment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vertical="center" wrapText="1"/>
    </xf>
    <xf numFmtId="0" fontId="2" fillId="0" borderId="0" xfId="0" applyFont="1" applyAlignment="1">
      <alignment horizontal="left" wrapText="1"/>
    </xf>
    <xf numFmtId="0" fontId="12" fillId="0" borderId="0" xfId="0" applyFont="1" applyFill="1" applyAlignment="1">
      <alignment horizontal="left"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vertical="center" wrapText="1"/>
    </xf>
    <xf numFmtId="0" fontId="13" fillId="0" borderId="0" xfId="0" applyFont="1"/>
    <xf numFmtId="0" fontId="13" fillId="0" borderId="0" xfId="0" applyFont="1" applyBorder="1"/>
    <xf numFmtId="0" fontId="9" fillId="0" borderId="0" xfId="0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vertical="center" wrapText="1"/>
    </xf>
    <xf numFmtId="0" fontId="6" fillId="0" borderId="0" xfId="0" applyFont="1" applyFill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vertical="center"/>
    </xf>
    <xf numFmtId="0" fontId="10" fillId="0" borderId="16" xfId="0" applyFont="1" applyBorder="1" applyAlignment="1">
      <alignment horizontal="left" vertical="center" indent="1"/>
    </xf>
    <xf numFmtId="0" fontId="13" fillId="0" borderId="17" xfId="0" applyFont="1" applyBorder="1" applyAlignment="1">
      <alignment vertical="center"/>
    </xf>
    <xf numFmtId="0" fontId="13" fillId="0" borderId="18" xfId="0" applyFont="1" applyBorder="1" applyAlignment="1">
      <alignment vertical="center"/>
    </xf>
    <xf numFmtId="0" fontId="13" fillId="0" borderId="19" xfId="0" applyFont="1" applyBorder="1" applyAlignment="1">
      <alignment horizontal="left" vertical="center" indent="1"/>
    </xf>
    <xf numFmtId="0" fontId="13" fillId="0" borderId="0" xfId="0" applyFont="1" applyBorder="1" applyAlignment="1">
      <alignment vertical="center"/>
    </xf>
    <xf numFmtId="0" fontId="13" fillId="0" borderId="20" xfId="0" applyFont="1" applyBorder="1" applyAlignment="1">
      <alignment vertical="center"/>
    </xf>
    <xf numFmtId="0" fontId="13" fillId="0" borderId="19" xfId="0" applyFont="1" applyBorder="1" applyAlignment="1">
      <alignment vertical="center"/>
    </xf>
    <xf numFmtId="0" fontId="13" fillId="0" borderId="21" xfId="0" applyFont="1" applyBorder="1" applyAlignment="1">
      <alignment vertical="center"/>
    </xf>
    <xf numFmtId="0" fontId="13" fillId="0" borderId="22" xfId="0" applyFont="1" applyBorder="1" applyAlignment="1">
      <alignment vertical="center"/>
    </xf>
    <xf numFmtId="0" fontId="13" fillId="0" borderId="23" xfId="0" applyFont="1" applyBorder="1" applyAlignment="1">
      <alignment vertical="center"/>
    </xf>
    <xf numFmtId="0" fontId="9" fillId="0" borderId="0" xfId="0" applyFont="1" applyFill="1" applyAlignment="1">
      <alignment horizontal="left" vertical="center"/>
    </xf>
    <xf numFmtId="0" fontId="15" fillId="3" borderId="2" xfId="0" applyFont="1" applyFill="1" applyBorder="1" applyAlignment="1">
      <alignment horizontal="left" vertical="center" wrapText="1"/>
    </xf>
    <xf numFmtId="0" fontId="15" fillId="3" borderId="12" xfId="0" applyFont="1" applyFill="1" applyBorder="1" applyAlignment="1">
      <alignment horizontal="left" vertical="center" wrapText="1"/>
    </xf>
    <xf numFmtId="0" fontId="15" fillId="9" borderId="2" xfId="0" applyFont="1" applyFill="1" applyBorder="1" applyAlignment="1">
      <alignment horizontal="center" vertical="center" wrapText="1"/>
    </xf>
    <xf numFmtId="0" fontId="15" fillId="9" borderId="12" xfId="0" applyFont="1" applyFill="1" applyBorder="1" applyAlignment="1">
      <alignment horizontal="center" vertical="center" wrapText="1"/>
    </xf>
    <xf numFmtId="0" fontId="26" fillId="0" borderId="0" xfId="0" applyFont="1" applyAlignment="1">
      <alignment horizontal="left" vertical="center" wrapText="1"/>
    </xf>
    <xf numFmtId="0" fontId="9" fillId="0" borderId="0" xfId="0" applyFont="1" applyFill="1" applyAlignment="1">
      <alignment horizontal="left" vertical="top" wrapText="1"/>
    </xf>
    <xf numFmtId="0" fontId="10" fillId="0" borderId="0" xfId="0" applyFont="1" applyAlignment="1">
      <alignment horizontal="left" vertical="center"/>
    </xf>
    <xf numFmtId="0" fontId="27" fillId="0" borderId="0" xfId="0" applyFont="1" applyAlignment="1">
      <alignment horizontal="left" vertical="center" wrapText="1"/>
    </xf>
    <xf numFmtId="0" fontId="27" fillId="0" borderId="14" xfId="0" applyFont="1" applyBorder="1" applyAlignment="1">
      <alignment horizontal="left" vertical="center" wrapText="1"/>
    </xf>
    <xf numFmtId="0" fontId="6" fillId="0" borderId="13" xfId="0" applyFont="1" applyBorder="1" applyAlignment="1">
      <alignment horizontal="center"/>
    </xf>
    <xf numFmtId="0" fontId="9" fillId="0" borderId="0" xfId="0" applyFont="1" applyFill="1" applyAlignment="1">
      <alignment horizontal="left" vertical="center"/>
    </xf>
    <xf numFmtId="0" fontId="14" fillId="2" borderId="2" xfId="0" applyFont="1" applyFill="1" applyBorder="1" applyAlignment="1">
      <alignment horizontal="left" vertical="center" indent="1"/>
    </xf>
    <xf numFmtId="0" fontId="14" fillId="2" borderId="12" xfId="0" applyFont="1" applyFill="1" applyBorder="1" applyAlignment="1">
      <alignment horizontal="left" vertical="center" indent="1"/>
    </xf>
    <xf numFmtId="0" fontId="21" fillId="4" borderId="2" xfId="0" applyFont="1" applyFill="1" applyBorder="1" applyAlignment="1">
      <alignment horizontal="left" vertical="center" wrapText="1"/>
    </xf>
    <xf numFmtId="0" fontId="21" fillId="4" borderId="15" xfId="0" applyFont="1" applyFill="1" applyBorder="1" applyAlignment="1">
      <alignment horizontal="left" vertical="center" wrapText="1"/>
    </xf>
    <xf numFmtId="0" fontId="21" fillId="4" borderId="12" xfId="0" applyFont="1" applyFill="1" applyBorder="1" applyAlignment="1">
      <alignment horizontal="left" vertical="center" wrapText="1"/>
    </xf>
    <xf numFmtId="0" fontId="5" fillId="4" borderId="2" xfId="0" applyFont="1" applyFill="1" applyBorder="1" applyAlignment="1">
      <alignment horizontal="left" vertical="center" wrapText="1"/>
    </xf>
    <xf numFmtId="0" fontId="5" fillId="4" borderId="12" xfId="0" applyFont="1" applyFill="1" applyBorder="1" applyAlignment="1">
      <alignment horizontal="left" vertical="center" wrapText="1"/>
    </xf>
    <xf numFmtId="0" fontId="4" fillId="0" borderId="1" xfId="0" applyNumberFormat="1" applyFont="1" applyBorder="1" applyAlignment="1">
      <alignment horizontal="center" vertical="center"/>
    </xf>
    <xf numFmtId="0" fontId="5" fillId="4" borderId="9" xfId="0" applyNumberFormat="1" applyFont="1" applyFill="1" applyBorder="1" applyAlignment="1">
      <alignment horizontal="left" vertical="center" wrapText="1"/>
    </xf>
    <xf numFmtId="0" fontId="5" fillId="4" borderId="11" xfId="0" applyNumberFormat="1" applyFont="1" applyFill="1" applyBorder="1" applyAlignment="1">
      <alignment horizontal="left" vertical="center" wrapText="1"/>
    </xf>
    <xf numFmtId="0" fontId="5" fillId="4" borderId="10" xfId="0" applyNumberFormat="1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8" fillId="0" borderId="15" xfId="0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right" vertical="center"/>
    </xf>
    <xf numFmtId="0" fontId="4" fillId="0" borderId="12" xfId="0" applyFont="1" applyBorder="1" applyAlignment="1">
      <alignment horizontal="right" vertical="center"/>
    </xf>
  </cellXfs>
  <cellStyles count="4">
    <cellStyle name="Hyperkobling" xfId="3" builtinId="8" customBuiltin="1"/>
    <cellStyle name="Normal" xfId="0" builtinId="0"/>
    <cellStyle name="Normal 10" xfId="2"/>
    <cellStyle name="Prosent" xfId="1" builtinId="5"/>
  </cellStyles>
  <dxfs count="203">
    <dxf>
      <font>
        <color rgb="FF9C0006"/>
      </font>
      <fill>
        <patternFill>
          <bgColor rgb="FFFFC7CE"/>
        </patternFill>
      </fill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font>
        <color rgb="FF9C0006"/>
      </font>
      <fill>
        <patternFill>
          <bgColor rgb="FFFFC7CE"/>
        </patternFill>
      </fill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font>
        <color rgb="FF9C0006"/>
      </font>
      <fill>
        <patternFill>
          <bgColor rgb="FFFFC7CE"/>
        </patternFill>
      </fill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font>
        <color rgb="FF9C0006"/>
      </font>
      <fill>
        <patternFill>
          <bgColor rgb="FFFFC7CE"/>
        </patternFill>
      </fill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font>
        <color rgb="FF9C0006"/>
      </font>
      <fill>
        <patternFill>
          <bgColor rgb="FFFFC7CE"/>
        </patternFill>
      </fill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font>
        <color rgb="FF9C0006"/>
      </font>
      <fill>
        <patternFill>
          <bgColor rgb="FFFFC7CE"/>
        </patternFill>
      </fill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font>
        <color rgb="FF9C0006"/>
      </font>
      <fill>
        <patternFill>
          <bgColor rgb="FFFFC7CE"/>
        </patternFill>
      </fill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font>
        <color rgb="FF9C0006"/>
      </font>
      <fill>
        <patternFill>
          <bgColor rgb="FFFFC7CE"/>
        </patternFill>
      </fill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font>
        <color rgb="FF9C0006"/>
      </font>
      <fill>
        <patternFill>
          <bgColor rgb="FFFFC7CE"/>
        </patternFill>
      </fill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font>
        <color rgb="FF9C0006"/>
      </font>
      <fill>
        <patternFill>
          <bgColor rgb="FFFFC7CE"/>
        </patternFill>
      </fill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</dxfs>
  <tableStyles count="0" defaultTableStyle="TableStyleMedium2" defaultPivotStyle="PivotStyleLight16"/>
  <colors>
    <mruColors>
      <color rgb="FF034B4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1310640</xdr:colOff>
      <xdr:row>0</xdr:row>
      <xdr:rowOff>0</xdr:rowOff>
    </xdr:from>
    <xdr:to>
      <xdr:col>4</xdr:col>
      <xdr:colOff>1426382</xdr:colOff>
      <xdr:row>1</xdr:row>
      <xdr:rowOff>721282</xdr:rowOff>
    </xdr:to>
    <xdr:pic>
      <xdr:nvPicPr>
        <xdr:cNvPr id="2" name="Bild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97040" y="0"/>
          <a:ext cx="1624502" cy="949882"/>
        </a:xfrm>
        <a:prstGeom prst="rect">
          <a:avLst/>
        </a:prstGeom>
      </xdr:spPr>
    </xdr:pic>
    <xdr:clientData/>
  </xdr:twoCellAnchor>
  <xdr:twoCellAnchor editAs="oneCell">
    <xdr:from>
      <xdr:col>1</xdr:col>
      <xdr:colOff>76200</xdr:colOff>
      <xdr:row>29</xdr:row>
      <xdr:rowOff>28575</xdr:rowOff>
    </xdr:from>
    <xdr:to>
      <xdr:col>2</xdr:col>
      <xdr:colOff>1263840</xdr:colOff>
      <xdr:row>32</xdr:row>
      <xdr:rowOff>95250</xdr:rowOff>
    </xdr:to>
    <xdr:pic>
      <xdr:nvPicPr>
        <xdr:cNvPr id="3" name="Bild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7791450"/>
          <a:ext cx="2425890" cy="752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34B45"/>
  </sheetPr>
  <dimension ref="B2:G33"/>
  <sheetViews>
    <sheetView showGridLines="0" tabSelected="1" workbookViewId="0">
      <selection activeCell="B2" sqref="B2:E2"/>
    </sheetView>
  </sheetViews>
  <sheetFormatPr baseColWidth="10" defaultColWidth="11.44140625" defaultRowHeight="18" customHeight="1" x14ac:dyDescent="0.3"/>
  <cols>
    <col min="1" max="1" width="2.88671875" style="98" customWidth="1"/>
    <col min="2" max="2" width="18.5546875" style="98" customWidth="1"/>
    <col min="3" max="3" width="58.5546875" style="98" customWidth="1"/>
    <col min="4" max="5" width="21.44140625" style="98" customWidth="1"/>
    <col min="6" max="16384" width="11.44140625" style="98"/>
  </cols>
  <sheetData>
    <row r="2" spans="2:7" s="103" customFormat="1" ht="90" customHeight="1" x14ac:dyDescent="0.3">
      <c r="B2" s="179" t="s">
        <v>80</v>
      </c>
      <c r="C2" s="179"/>
      <c r="D2" s="179"/>
      <c r="E2" s="179"/>
    </row>
    <row r="3" spans="2:7" s="97" customFormat="1" ht="18" customHeight="1" x14ac:dyDescent="0.3">
      <c r="B3" s="180" t="s">
        <v>79</v>
      </c>
      <c r="C3" s="180"/>
      <c r="D3" s="176" t="s">
        <v>0</v>
      </c>
      <c r="E3" s="177"/>
    </row>
    <row r="4" spans="2:7" ht="18" customHeight="1" x14ac:dyDescent="0.3">
      <c r="B4" s="99" t="s">
        <v>85</v>
      </c>
      <c r="C4" s="100"/>
      <c r="D4" s="93" t="s">
        <v>2</v>
      </c>
      <c r="E4" s="93" t="s">
        <v>3</v>
      </c>
    </row>
    <row r="5" spans="2:7" ht="18" customHeight="1" x14ac:dyDescent="0.4">
      <c r="B5" s="98" t="s">
        <v>86</v>
      </c>
      <c r="D5" s="130"/>
      <c r="E5" s="130"/>
    </row>
    <row r="6" spans="2:7" ht="18" customHeight="1" x14ac:dyDescent="0.3">
      <c r="B6" s="96"/>
      <c r="D6" s="101" t="str">
        <f>IF(D5=0,"↑ Dato må fylles ut ↑","")</f>
        <v>↑ Dato må fylles ut ↑</v>
      </c>
      <c r="E6" s="101" t="str">
        <f>IF(E5=0,"↑ Dato må fylles ut ↑","")</f>
        <v>↑ Dato må fylles ut ↑</v>
      </c>
    </row>
    <row r="7" spans="2:7" ht="18" customHeight="1" x14ac:dyDescent="0.3">
      <c r="B7" s="96"/>
    </row>
    <row r="8" spans="2:7" ht="18" customHeight="1" x14ac:dyDescent="0.3">
      <c r="B8" s="96"/>
    </row>
    <row r="9" spans="2:7" ht="24.6" customHeight="1" x14ac:dyDescent="0.3">
      <c r="B9" s="174" t="s">
        <v>77</v>
      </c>
      <c r="C9" s="175"/>
      <c r="D9" s="94" t="s">
        <v>59</v>
      </c>
      <c r="E9" s="95" t="s">
        <v>78</v>
      </c>
    </row>
    <row r="10" spans="2:7" ht="18" customHeight="1" x14ac:dyDescent="0.25">
      <c r="B10" s="107" t="str">
        <f>Lev.1!B5</f>
        <v>Leverandør 1</v>
      </c>
      <c r="C10" s="107" t="str">
        <f>Lev.1!C5</f>
        <v>(Skriv inn navn på leverandør her)</v>
      </c>
      <c r="D10" s="102">
        <f>IF(C10="(Skriv inn navn på leverandør her)",0,Lev.1!AO24)</f>
        <v>0</v>
      </c>
      <c r="E10" s="102">
        <f>IF(D10=0,0,D10*(10/MAX($D$10:$D$19)))</f>
        <v>0</v>
      </c>
      <c r="G10" s="121"/>
    </row>
    <row r="11" spans="2:7" ht="18" customHeight="1" x14ac:dyDescent="0.3">
      <c r="B11" s="107" t="str">
        <f>Lev.2!B5</f>
        <v>Leverandør 2</v>
      </c>
      <c r="C11" s="107" t="str">
        <f>Lev.2!C5</f>
        <v>(Skriv inn navn på leverandør her)</v>
      </c>
      <c r="D11" s="102">
        <f>IF(C10="(Skriv inn navn på leverandør her)",0,Lev.2!AO24)</f>
        <v>0</v>
      </c>
      <c r="E11" s="102">
        <f>IF(D11=0,0,D11*(10/MAX($D$10:$D$19)))</f>
        <v>0</v>
      </c>
      <c r="G11" s="122"/>
    </row>
    <row r="12" spans="2:7" ht="18" customHeight="1" x14ac:dyDescent="0.3">
      <c r="B12" s="107" t="str">
        <f>Lev.3!B5</f>
        <v>Leverandør 3</v>
      </c>
      <c r="C12" s="107" t="str">
        <f>Lev.3!C5</f>
        <v>(Skriv inn navn på leverandør her)</v>
      </c>
      <c r="D12" s="102">
        <f>IF(C10="(Skriv inn navn på leverandør her)",0,Lev.3!AO24)</f>
        <v>0</v>
      </c>
      <c r="E12" s="102">
        <f t="shared" ref="E12:E19" si="0">IF(D12=0,0,D12*(10/MAX($D$10:$D$19)))</f>
        <v>0</v>
      </c>
    </row>
    <row r="13" spans="2:7" ht="18" customHeight="1" x14ac:dyDescent="0.3">
      <c r="B13" s="107" t="str">
        <f>Lev.4!B5</f>
        <v>Leverandør 4</v>
      </c>
      <c r="C13" s="107" t="str">
        <f>Lev.4!C5</f>
        <v>(Skriv inn navn på leverandør her)</v>
      </c>
      <c r="D13" s="102">
        <f>IF(C10="(Skriv inn navn på leverandør her)",0,Lev.4!AO24)</f>
        <v>0</v>
      </c>
      <c r="E13" s="102">
        <f t="shared" si="0"/>
        <v>0</v>
      </c>
    </row>
    <row r="14" spans="2:7" ht="18" customHeight="1" x14ac:dyDescent="0.3">
      <c r="B14" s="107" t="str">
        <f>Lev.5!B5</f>
        <v>Leverandør 5</v>
      </c>
      <c r="C14" s="107" t="str">
        <f>Lev.5!C5</f>
        <v>(Skriv inn navn på leverandør her)</v>
      </c>
      <c r="D14" s="102">
        <f>IF(C10="(Skriv inn navn på leverandør her)",0,Lev.5!AO24)</f>
        <v>0</v>
      </c>
      <c r="E14" s="102">
        <f t="shared" si="0"/>
        <v>0</v>
      </c>
    </row>
    <row r="15" spans="2:7" ht="18" customHeight="1" x14ac:dyDescent="0.3">
      <c r="B15" s="107" t="str">
        <f>Lev.6!B5</f>
        <v>Leverandør 6</v>
      </c>
      <c r="C15" s="107" t="str">
        <f>Lev.6!C5</f>
        <v>(Skriv inn navn på leverandør her)</v>
      </c>
      <c r="D15" s="102">
        <f>IF(C10="(Skriv inn navn på leverandør her)",0,Lev.6!AO24)</f>
        <v>0</v>
      </c>
      <c r="E15" s="102">
        <f t="shared" si="0"/>
        <v>0</v>
      </c>
    </row>
    <row r="16" spans="2:7" ht="18" customHeight="1" x14ac:dyDescent="0.3">
      <c r="B16" s="107" t="str">
        <f>Lev.7!B5</f>
        <v>Leverandør 7</v>
      </c>
      <c r="C16" s="107" t="str">
        <f>Lev.7!C5</f>
        <v>(Skriv inn navn på leverandør her)</v>
      </c>
      <c r="D16" s="102">
        <f>IF(C10="(Skriv inn navn på leverandør her)",0,Lev.7!AO24)</f>
        <v>0</v>
      </c>
      <c r="E16" s="102">
        <f t="shared" si="0"/>
        <v>0</v>
      </c>
    </row>
    <row r="17" spans="2:5" ht="18" customHeight="1" x14ac:dyDescent="0.3">
      <c r="B17" s="107" t="str">
        <f>Lev.8!B5</f>
        <v>Leverandør 8</v>
      </c>
      <c r="C17" s="107" t="str">
        <f>Lev.8!C5</f>
        <v>(Skriv inn navn på leverandør her)</v>
      </c>
      <c r="D17" s="102">
        <f>IF(C10="(Skriv inn navn på leverandør her)",0,Lev.8!AO24)</f>
        <v>0</v>
      </c>
      <c r="E17" s="102">
        <f t="shared" si="0"/>
        <v>0</v>
      </c>
    </row>
    <row r="18" spans="2:5" ht="18" customHeight="1" x14ac:dyDescent="0.3">
      <c r="B18" s="107" t="str">
        <f>Lev.9!B5</f>
        <v>Leverandør 9</v>
      </c>
      <c r="C18" s="107" t="str">
        <f>Lev.9!C5</f>
        <v>(Skriv inn navn på leverandør her)</v>
      </c>
      <c r="D18" s="102">
        <f>IF(C10="(Skriv inn navn på leverandør her)",0,Lev.9!AO24)</f>
        <v>0</v>
      </c>
      <c r="E18" s="102">
        <f t="shared" si="0"/>
        <v>0</v>
      </c>
    </row>
    <row r="19" spans="2:5" ht="18" customHeight="1" x14ac:dyDescent="0.3">
      <c r="B19" s="107" t="str">
        <f>Lev.10!B5</f>
        <v>Leverandør 10</v>
      </c>
      <c r="C19" s="107" t="str">
        <f>Lev.10!C5</f>
        <v>(Skriv inn navn på leverandør her)</v>
      </c>
      <c r="D19" s="102">
        <f>IF(C10="(Skriv inn navn på leverandør her)",0,Lev.10!AO24)</f>
        <v>0</v>
      </c>
      <c r="E19" s="102">
        <f t="shared" si="0"/>
        <v>0</v>
      </c>
    </row>
    <row r="21" spans="2:5" ht="29.4" customHeight="1" x14ac:dyDescent="0.25">
      <c r="B21" s="178" t="str">
        <f>IF(E5&gt;Inndata!D13,"NB! Fra 1.1.2025 skal det kun benyttes nullutslipp eller biogasskjøretøy,                                                                                     evalueringen vil derfor gjelde til og med 31.12.2024 (dette gjøres automatisk).","")</f>
        <v/>
      </c>
      <c r="C21" s="178"/>
      <c r="D21" s="178"/>
      <c r="E21" s="178"/>
    </row>
    <row r="23" spans="2:5" ht="18" customHeight="1" x14ac:dyDescent="0.3">
      <c r="B23" s="98" t="s">
        <v>87</v>
      </c>
    </row>
    <row r="24" spans="2:5" ht="18" customHeight="1" x14ac:dyDescent="0.3">
      <c r="B24" s="98" t="s">
        <v>60</v>
      </c>
    </row>
    <row r="25" spans="2:5" ht="18" customHeight="1" x14ac:dyDescent="0.3">
      <c r="B25" s="98" t="s">
        <v>61</v>
      </c>
    </row>
    <row r="28" spans="2:5" ht="18" customHeight="1" x14ac:dyDescent="0.25">
      <c r="B28" s="163" t="s">
        <v>81</v>
      </c>
      <c r="C28" s="164"/>
      <c r="D28" s="165"/>
    </row>
    <row r="29" spans="2:5" ht="18" customHeight="1" x14ac:dyDescent="0.3">
      <c r="B29" s="166" t="s">
        <v>82</v>
      </c>
      <c r="C29" s="167"/>
      <c r="D29" s="168"/>
    </row>
    <row r="30" spans="2:5" ht="18" customHeight="1" x14ac:dyDescent="0.25">
      <c r="B30" s="169"/>
      <c r="C30" s="167"/>
      <c r="D30" s="168"/>
    </row>
    <row r="31" spans="2:5" ht="18" customHeight="1" x14ac:dyDescent="0.3">
      <c r="B31" s="169"/>
      <c r="C31" s="167"/>
      <c r="D31" s="168"/>
    </row>
    <row r="32" spans="2:5" ht="18" customHeight="1" x14ac:dyDescent="0.3">
      <c r="B32" s="169"/>
      <c r="C32" s="167"/>
      <c r="D32" s="168"/>
    </row>
    <row r="33" spans="2:4" ht="18" customHeight="1" x14ac:dyDescent="0.3">
      <c r="B33" s="170"/>
      <c r="C33" s="171"/>
      <c r="D33" s="172"/>
    </row>
  </sheetData>
  <mergeCells count="5">
    <mergeCell ref="B9:C9"/>
    <mergeCell ref="D3:E3"/>
    <mergeCell ref="B21:E21"/>
    <mergeCell ref="B2:E2"/>
    <mergeCell ref="B3:C3"/>
  </mergeCells>
  <conditionalFormatting sqref="B10:E19">
    <cfRule type="expression" dxfId="202" priority="4">
      <formula>$C10="(Skriv inn navn på leverandør her)"</formula>
    </cfRule>
  </conditionalFormatting>
  <conditionalFormatting sqref="D5:E5">
    <cfRule type="cellIs" dxfId="201" priority="3" operator="equal">
      <formula>0</formula>
    </cfRule>
  </conditionalFormatting>
  <conditionalFormatting sqref="E10:E19">
    <cfRule type="cellIs" dxfId="200" priority="1" operator="equal">
      <formula>10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36"/>
  <sheetViews>
    <sheetView showGridLines="0" workbookViewId="0">
      <selection activeCell="C5" sqref="C5:D5"/>
    </sheetView>
  </sheetViews>
  <sheetFormatPr baseColWidth="10" defaultColWidth="11.44140625" defaultRowHeight="17.399999999999999" customHeight="1" x14ac:dyDescent="0.4"/>
  <cols>
    <col min="1" max="1" width="2.88671875" style="143" customWidth="1"/>
    <col min="2" max="2" width="20.88671875" style="143" customWidth="1"/>
    <col min="3" max="3" width="27.6640625" style="143" customWidth="1"/>
    <col min="4" max="4" width="17.88671875" style="143" customWidth="1"/>
    <col min="5" max="5" width="19.6640625" style="143" customWidth="1"/>
    <col min="6" max="7" width="11.6640625" style="143" customWidth="1"/>
    <col min="8" max="8" width="43.5546875" style="143" customWidth="1"/>
    <col min="9" max="9" width="57" style="143" customWidth="1"/>
    <col min="10" max="10" width="11" style="143" customWidth="1"/>
    <col min="11" max="16" width="2.6640625" style="143" customWidth="1"/>
    <col min="17" max="17" width="6.88671875" style="143" customWidth="1"/>
    <col min="18" max="18" width="11.109375" style="143" customWidth="1"/>
    <col min="19" max="19" width="7" style="143" bestFit="1" customWidth="1"/>
    <col min="20" max="20" width="2.33203125" style="143" customWidth="1"/>
    <col min="21" max="21" width="31.109375" style="143" customWidth="1"/>
    <col min="22" max="22" width="10.33203125" style="143" bestFit="1" customWidth="1"/>
    <col min="23" max="23" width="2.44140625" style="143" customWidth="1"/>
    <col min="24" max="24" width="11.109375" style="114" customWidth="1"/>
    <col min="25" max="25" width="11.109375" style="143" customWidth="1"/>
    <col min="26" max="26" width="2.33203125" style="143" customWidth="1"/>
    <col min="27" max="27" width="13.88671875" style="114" customWidth="1"/>
    <col min="28" max="28" width="2.109375" style="143" customWidth="1"/>
    <col min="29" max="29" width="20" style="114" customWidth="1"/>
    <col min="30" max="30" width="11.109375" style="143" customWidth="1"/>
    <col min="31" max="31" width="7.6640625" style="143" customWidth="1"/>
    <col min="32" max="32" width="6.6640625" style="143" customWidth="1"/>
    <col min="33" max="33" width="11" style="143" customWidth="1"/>
    <col min="34" max="34" width="7.88671875" style="143" customWidth="1"/>
    <col min="35" max="35" width="6.6640625" style="143" customWidth="1"/>
    <col min="36" max="36" width="2.33203125" style="143" customWidth="1"/>
    <col min="37" max="37" width="10" style="114" customWidth="1"/>
    <col min="38" max="38" width="11.33203125" style="143" customWidth="1"/>
    <col min="39" max="39" width="11.109375" style="143" customWidth="1"/>
    <col min="40" max="40" width="2.33203125" style="143" customWidth="1"/>
    <col min="41" max="41" width="12.33203125" style="113" customWidth="1"/>
    <col min="42" max="42" width="11.109375" style="143" customWidth="1"/>
    <col min="43" max="43" width="1.109375" style="143" customWidth="1"/>
    <col min="44" max="44" width="11.109375" style="143" customWidth="1"/>
    <col min="45" max="45" width="45.33203125" style="113" customWidth="1"/>
    <col min="46" max="50" width="22.6640625" style="143" customWidth="1"/>
    <col min="51" max="51" width="16.5546875" style="143" customWidth="1"/>
    <col min="52" max="55" width="11.109375" style="110" hidden="1" customWidth="1"/>
    <col min="56" max="56" width="11.109375" style="77" customWidth="1"/>
    <col min="57" max="16384" width="11.44140625" style="143"/>
  </cols>
  <sheetData>
    <row r="1" spans="1:56" s="53" customFormat="1" ht="17.399999999999999" customHeight="1" x14ac:dyDescent="0.3">
      <c r="A1" s="51"/>
      <c r="B1" s="51" t="s">
        <v>84</v>
      </c>
      <c r="C1" s="51"/>
      <c r="D1" s="51"/>
      <c r="E1" s="51"/>
      <c r="F1" s="51"/>
      <c r="G1" s="51"/>
      <c r="H1" s="51"/>
      <c r="I1" s="51"/>
      <c r="J1" s="51"/>
      <c r="K1" s="51" t="s">
        <v>84</v>
      </c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2"/>
      <c r="Y1" s="51"/>
      <c r="Z1" s="51"/>
      <c r="AA1" s="52"/>
      <c r="AB1" s="51"/>
      <c r="AC1" s="52"/>
      <c r="AD1" s="51"/>
      <c r="AE1" s="51"/>
      <c r="AF1" s="51"/>
      <c r="AG1" s="51"/>
      <c r="AH1" s="51"/>
      <c r="AI1" s="51"/>
      <c r="AJ1" s="51"/>
      <c r="AK1" s="52"/>
      <c r="AL1" s="51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162"/>
      <c r="AZ1" s="78"/>
      <c r="BA1" s="78"/>
      <c r="BB1" s="78"/>
      <c r="BC1" s="78"/>
      <c r="BD1" s="78"/>
    </row>
    <row r="2" spans="1:56" ht="17.399999999999999" customHeight="1" x14ac:dyDescent="0.4">
      <c r="AQ2" s="115"/>
      <c r="AR2" s="113"/>
    </row>
    <row r="3" spans="1:56" ht="30" customHeight="1" x14ac:dyDescent="0.4">
      <c r="B3" s="184" t="s">
        <v>13</v>
      </c>
      <c r="C3" s="184"/>
      <c r="D3" s="184"/>
      <c r="E3" s="184"/>
      <c r="F3" s="184"/>
      <c r="G3" s="184"/>
      <c r="H3" s="184"/>
      <c r="I3" s="184"/>
      <c r="J3" s="184"/>
      <c r="K3" s="134"/>
      <c r="L3" s="134"/>
      <c r="AQ3" s="115"/>
      <c r="AR3" s="113"/>
    </row>
    <row r="4" spans="1:56" ht="17.399999999999999" customHeight="1" x14ac:dyDescent="0.4">
      <c r="B4" s="146"/>
      <c r="C4" s="146"/>
      <c r="D4" s="145"/>
      <c r="E4" s="173"/>
      <c r="F4" s="173"/>
      <c r="G4" s="173"/>
      <c r="H4" s="173"/>
      <c r="I4" s="173"/>
      <c r="J4" s="134"/>
      <c r="K4" s="112" t="s">
        <v>65</v>
      </c>
      <c r="L4" s="112"/>
      <c r="M4" s="116"/>
      <c r="N4" s="116"/>
      <c r="O4" s="116"/>
      <c r="T4" s="114"/>
      <c r="W4" s="114"/>
      <c r="X4" s="143"/>
      <c r="Z4" s="114"/>
      <c r="AA4" s="143"/>
      <c r="AB4" s="114"/>
      <c r="AC4" s="143"/>
      <c r="AJ4" s="114"/>
      <c r="AK4" s="143"/>
      <c r="AN4" s="113"/>
      <c r="AO4" s="143"/>
      <c r="AQ4" s="115"/>
      <c r="AR4" s="113"/>
      <c r="AS4" s="143"/>
      <c r="AY4" s="77"/>
      <c r="BC4" s="77"/>
      <c r="BD4" s="143"/>
    </row>
    <row r="5" spans="1:56" s="1" customFormat="1" ht="30" customHeight="1" x14ac:dyDescent="0.45">
      <c r="B5" s="50" t="s">
        <v>75</v>
      </c>
      <c r="C5" s="185" t="s">
        <v>15</v>
      </c>
      <c r="D5" s="186"/>
      <c r="E5" s="2"/>
      <c r="F5" s="104" t="s">
        <v>62</v>
      </c>
      <c r="G5" s="105">
        <f>AO24</f>
        <v>0</v>
      </c>
      <c r="H5" s="2"/>
      <c r="I5" s="2"/>
      <c r="J5" s="3"/>
      <c r="K5" s="111" t="s">
        <v>67</v>
      </c>
      <c r="L5" s="111"/>
      <c r="M5" s="116"/>
      <c r="N5" s="116"/>
      <c r="O5" s="116"/>
      <c r="T5" s="19"/>
      <c r="W5" s="19"/>
      <c r="Z5" s="19"/>
      <c r="AB5" s="19"/>
      <c r="AJ5" s="19"/>
      <c r="AN5" s="16"/>
      <c r="AQ5" s="76"/>
      <c r="AR5" s="16"/>
      <c r="AY5" s="77"/>
      <c r="AZ5" s="110"/>
      <c r="BA5" s="110"/>
      <c r="BB5" s="110"/>
      <c r="BC5" s="77"/>
    </row>
    <row r="6" spans="1:56" ht="17.399999999999999" customHeight="1" x14ac:dyDescent="0.4">
      <c r="B6" s="133"/>
      <c r="C6" s="133"/>
      <c r="D6" s="133"/>
      <c r="E6" s="133"/>
      <c r="F6" s="133"/>
      <c r="G6" s="133"/>
      <c r="H6" s="133"/>
      <c r="I6" s="133"/>
      <c r="J6" s="139"/>
      <c r="K6" s="132"/>
      <c r="L6" s="132"/>
      <c r="T6" s="114"/>
      <c r="W6" s="114"/>
      <c r="X6" s="143"/>
      <c r="Z6" s="114"/>
      <c r="AA6" s="143"/>
      <c r="AB6" s="114"/>
      <c r="AC6" s="143"/>
      <c r="AJ6" s="114"/>
      <c r="AK6" s="143"/>
      <c r="AN6" s="113"/>
      <c r="AO6" s="143"/>
      <c r="AQ6" s="115"/>
      <c r="AR6" s="113"/>
      <c r="AS6" s="143"/>
      <c r="AY6" s="77"/>
      <c r="BC6" s="77"/>
      <c r="BD6" s="143"/>
    </row>
    <row r="7" spans="1:56" ht="17.399999999999999" customHeight="1" x14ac:dyDescent="0.4">
      <c r="B7" s="91" t="s">
        <v>14</v>
      </c>
      <c r="C7" s="133"/>
      <c r="D7" s="133"/>
      <c r="E7" s="133"/>
      <c r="F7" s="133"/>
      <c r="G7" s="133"/>
      <c r="H7" s="133"/>
      <c r="I7" s="133"/>
      <c r="J7" s="133"/>
      <c r="K7" s="139"/>
      <c r="L7" s="139"/>
      <c r="AN7" s="120"/>
      <c r="AQ7" s="115"/>
      <c r="AR7" s="113"/>
      <c r="AS7" s="108" t="s">
        <v>54</v>
      </c>
      <c r="AZ7" s="77"/>
    </row>
    <row r="8" spans="1:56" ht="17.399999999999999" customHeight="1" x14ac:dyDescent="0.4">
      <c r="B8" s="91" t="s">
        <v>83</v>
      </c>
      <c r="C8" s="133"/>
      <c r="D8" s="133"/>
      <c r="E8" s="133"/>
      <c r="F8" s="133"/>
      <c r="G8" s="133"/>
      <c r="H8" s="133"/>
      <c r="I8" s="133"/>
      <c r="J8" s="139"/>
      <c r="K8" s="181" t="s">
        <v>63</v>
      </c>
      <c r="L8" s="181"/>
      <c r="M8" s="181"/>
      <c r="N8" s="181"/>
      <c r="O8" s="181"/>
      <c r="P8" s="181"/>
      <c r="Q8" s="181"/>
      <c r="T8" s="114"/>
      <c r="W8" s="114"/>
      <c r="X8" s="143"/>
      <c r="Z8" s="114"/>
      <c r="AA8" s="143"/>
      <c r="AB8" s="114"/>
      <c r="AC8" s="143"/>
      <c r="AJ8" s="114"/>
      <c r="AK8" s="143"/>
      <c r="AN8" s="113"/>
      <c r="AO8" s="143"/>
      <c r="AQ8" s="115"/>
      <c r="AR8" s="113"/>
      <c r="AS8" s="143" t="s">
        <v>53</v>
      </c>
      <c r="AY8" s="77"/>
      <c r="BC8" s="77"/>
      <c r="BD8" s="143"/>
    </row>
    <row r="9" spans="1:56" ht="17.399999999999999" customHeight="1" x14ac:dyDescent="0.4">
      <c r="B9" s="133"/>
      <c r="C9" s="133"/>
      <c r="D9" s="133"/>
      <c r="E9" s="133"/>
      <c r="F9" s="133"/>
      <c r="G9" s="133"/>
      <c r="H9" s="133"/>
      <c r="I9" s="133"/>
      <c r="J9" s="139"/>
      <c r="K9" s="181"/>
      <c r="L9" s="181"/>
      <c r="M9" s="181"/>
      <c r="N9" s="181"/>
      <c r="O9" s="181"/>
      <c r="P9" s="181"/>
      <c r="Q9" s="181"/>
      <c r="T9" s="114"/>
      <c r="W9" s="114"/>
      <c r="X9" s="143"/>
      <c r="Z9" s="114"/>
      <c r="AA9" s="143"/>
      <c r="AB9" s="114"/>
      <c r="AC9" s="143"/>
      <c r="AJ9" s="114"/>
      <c r="AK9" s="143"/>
      <c r="AN9" s="113"/>
      <c r="AO9" s="143"/>
      <c r="AQ9" s="115"/>
      <c r="AR9" s="113"/>
      <c r="AS9" s="143"/>
      <c r="AZ9" s="143"/>
      <c r="BA9" s="143"/>
      <c r="BB9" s="143"/>
      <c r="BC9" s="143"/>
      <c r="BD9" s="143"/>
    </row>
    <row r="10" spans="1:56" ht="17.399999999999999" customHeight="1" x14ac:dyDescent="0.4">
      <c r="B10" s="131">
        <v>1</v>
      </c>
      <c r="C10" s="131">
        <v>2</v>
      </c>
      <c r="D10" s="131">
        <v>3</v>
      </c>
      <c r="E10" s="131">
        <v>4</v>
      </c>
      <c r="F10" s="131">
        <v>5</v>
      </c>
      <c r="G10" s="131">
        <v>6</v>
      </c>
      <c r="H10" s="131">
        <v>7</v>
      </c>
      <c r="I10" s="131">
        <v>8</v>
      </c>
      <c r="J10" s="139"/>
      <c r="K10" s="182"/>
      <c r="L10" s="182"/>
      <c r="M10" s="182"/>
      <c r="N10" s="182"/>
      <c r="O10" s="182"/>
      <c r="P10" s="182"/>
      <c r="Q10" s="182"/>
      <c r="S10" s="131">
        <v>1</v>
      </c>
      <c r="T10" s="20"/>
      <c r="U10" s="131">
        <v>2</v>
      </c>
      <c r="V10" s="131"/>
      <c r="W10" s="20"/>
      <c r="X10" s="131">
        <v>3</v>
      </c>
      <c r="Y10" s="131"/>
      <c r="Z10" s="20"/>
      <c r="AA10" s="131"/>
      <c r="AB10" s="20"/>
      <c r="AC10" s="131">
        <v>5</v>
      </c>
      <c r="AD10" s="131">
        <v>6</v>
      </c>
      <c r="AE10" s="131"/>
      <c r="AF10" s="131"/>
      <c r="AG10" s="131">
        <v>7</v>
      </c>
      <c r="AH10" s="131"/>
      <c r="AI10" s="131"/>
      <c r="AJ10" s="20"/>
      <c r="AK10" s="131"/>
      <c r="AL10" s="131"/>
      <c r="AM10" s="131"/>
      <c r="AN10" s="17"/>
      <c r="AO10" s="131"/>
      <c r="AQ10" s="115"/>
      <c r="AR10" s="113"/>
      <c r="AS10" s="143"/>
      <c r="AT10" s="84" t="s">
        <v>55</v>
      </c>
      <c r="AU10" s="84" t="str">
        <f>Inndata!$B$6</f>
        <v>Biogass</v>
      </c>
      <c r="AV10" s="84" t="s">
        <v>56</v>
      </c>
      <c r="AW10" s="84" t="s">
        <v>57</v>
      </c>
      <c r="AY10" s="77"/>
      <c r="AZ10" s="129" t="s">
        <v>52</v>
      </c>
      <c r="BA10" s="129"/>
      <c r="BB10" s="129"/>
      <c r="BC10" s="129"/>
      <c r="BD10" s="143"/>
    </row>
    <row r="11" spans="1:56" ht="48" customHeight="1" x14ac:dyDescent="0.4">
      <c r="B11" s="135" t="s">
        <v>4</v>
      </c>
      <c r="C11" s="136" t="s">
        <v>7</v>
      </c>
      <c r="D11" s="136" t="s">
        <v>8</v>
      </c>
      <c r="E11" s="136" t="s">
        <v>9</v>
      </c>
      <c r="F11" s="135" t="s">
        <v>10</v>
      </c>
      <c r="G11" s="135" t="s">
        <v>11</v>
      </c>
      <c r="H11" s="137" t="s">
        <v>5</v>
      </c>
      <c r="I11" s="137" t="s">
        <v>6</v>
      </c>
      <c r="J11" s="139"/>
      <c r="K11" s="187" t="s">
        <v>64</v>
      </c>
      <c r="L11" s="188"/>
      <c r="M11" s="188"/>
      <c r="N11" s="188"/>
      <c r="O11" s="188"/>
      <c r="P11" s="188"/>
      <c r="Q11" s="189"/>
      <c r="S11" s="135" t="s">
        <v>4</v>
      </c>
      <c r="T11" s="21"/>
      <c r="U11" s="135" t="s">
        <v>7</v>
      </c>
      <c r="V11" s="35" t="s">
        <v>47</v>
      </c>
      <c r="W11" s="21"/>
      <c r="X11" s="135" t="s">
        <v>21</v>
      </c>
      <c r="Y11" s="35" t="s">
        <v>46</v>
      </c>
      <c r="Z11" s="21"/>
      <c r="AA11" s="35" t="s">
        <v>22</v>
      </c>
      <c r="AB11" s="21"/>
      <c r="AC11" s="135" t="s">
        <v>9</v>
      </c>
      <c r="AD11" s="135" t="s">
        <v>10</v>
      </c>
      <c r="AE11" s="35" t="s">
        <v>40</v>
      </c>
      <c r="AF11" s="35" t="s">
        <v>41</v>
      </c>
      <c r="AG11" s="135" t="s">
        <v>11</v>
      </c>
      <c r="AH11" s="35" t="s">
        <v>43</v>
      </c>
      <c r="AI11" s="35" t="s">
        <v>44</v>
      </c>
      <c r="AJ11" s="21"/>
      <c r="AK11" s="35" t="s">
        <v>23</v>
      </c>
      <c r="AL11" s="35" t="s">
        <v>24</v>
      </c>
      <c r="AM11" s="35" t="s">
        <v>25</v>
      </c>
      <c r="AN11" s="21"/>
      <c r="AO11" s="35" t="s">
        <v>66</v>
      </c>
      <c r="AQ11" s="115"/>
      <c r="AR11" s="113"/>
      <c r="AS11" s="85" t="s">
        <v>58</v>
      </c>
      <c r="AT11" s="86">
        <f>SUM(AZ12:AZ21)</f>
        <v>0</v>
      </c>
      <c r="AU11" s="86">
        <f>SUM(BA12:BA21)</f>
        <v>0</v>
      </c>
      <c r="AV11" s="86">
        <f>SUM(BB12:BB21)</f>
        <v>0</v>
      </c>
      <c r="AW11" s="86">
        <f>SUM(BC12:BC21)</f>
        <v>0</v>
      </c>
      <c r="AY11" s="80"/>
      <c r="AZ11" s="81" t="str">
        <f>Inndata!$B$5</f>
        <v>Batterielektrisk / hydrogen</v>
      </c>
      <c r="BA11" s="81" t="str">
        <f>Inndata!$B$6</f>
        <v>Biogass</v>
      </c>
      <c r="BB11" s="81" t="str">
        <f>Inndata!$B$7</f>
        <v>HVO / biodiesel / bioetanol</v>
      </c>
      <c r="BC11" s="81" t="str">
        <f>Inndata!$B$8</f>
        <v>Diesel / bensin / naturgass</v>
      </c>
      <c r="BD11" s="143"/>
    </row>
    <row r="12" spans="1:56" ht="17.399999999999999" customHeight="1" x14ac:dyDescent="0.4">
      <c r="B12" s="158"/>
      <c r="C12" s="158"/>
      <c r="D12" s="159"/>
      <c r="E12" s="158"/>
      <c r="F12" s="158"/>
      <c r="G12" s="158"/>
      <c r="H12" s="142"/>
      <c r="I12" s="141"/>
      <c r="J12" s="140" t="s">
        <v>1</v>
      </c>
      <c r="K12" s="88">
        <f>IF(B12&gt;0,1,0)</f>
        <v>0</v>
      </c>
      <c r="L12" s="88">
        <f>IF(AND(B12=0,C12=0),0,IF(AND(B12&gt;0,ISTEXT(C12)=TRUE),1,0))</f>
        <v>0</v>
      </c>
      <c r="M12" s="88">
        <f>IF(E12=0,0,1)</f>
        <v>0</v>
      </c>
      <c r="N12" s="89">
        <f t="shared" ref="N12:N21" si="0">IF(AND(E12=0,F12=0),0,IF(AND(E12="Nei",F12=0),0,1))</f>
        <v>0</v>
      </c>
      <c r="O12" s="89">
        <f>IF(AND(E12=0,F12=0),0,IF(AND(E12="Nei",G12=0),0,1))</f>
        <v>0</v>
      </c>
      <c r="P12" s="89">
        <f>SUM(K12:O12)</f>
        <v>0</v>
      </c>
      <c r="Q12" s="90">
        <f>IF(P12=5,"OK",IF(P12=0,0,"FEIL"))</f>
        <v>0</v>
      </c>
      <c r="S12" s="158">
        <f t="shared" ref="S12:S21" si="1">B12</f>
        <v>0</v>
      </c>
      <c r="T12" s="23"/>
      <c r="U12" s="158">
        <f t="shared" ref="U12:U21" si="2">C12</f>
        <v>0</v>
      </c>
      <c r="V12" s="117">
        <f>VLOOKUP(U12,Inndata!$B$5:$D$9,3,FALSE)</f>
        <v>0</v>
      </c>
      <c r="W12" s="22"/>
      <c r="X12" s="158">
        <f t="shared" ref="X12:X21" si="3">D12</f>
        <v>0</v>
      </c>
      <c r="Y12" s="158">
        <f>IF(X12=0,0,IF(X12="Nei",0,1))</f>
        <v>0</v>
      </c>
      <c r="Z12" s="22"/>
      <c r="AA12" s="158">
        <f>IF(V12+Y12&gt;10,10,V12+Y12)</f>
        <v>0</v>
      </c>
      <c r="AB12" s="22"/>
      <c r="AC12" s="24">
        <f t="shared" ref="AC12:AD21" si="4">E12</f>
        <v>0</v>
      </c>
      <c r="AD12" s="24">
        <f t="shared" si="4"/>
        <v>0</v>
      </c>
      <c r="AE12" s="24">
        <f>IF(AD12=0,0,VLOOKUP(LEFT(AD12,3),Inndata!$B$21:$C$32,2,FALSE))</f>
        <v>0</v>
      </c>
      <c r="AF12" s="24">
        <f>IF(AD12=0,0,MID(AD12,6,4))</f>
        <v>0</v>
      </c>
      <c r="AG12" s="24">
        <f t="shared" ref="AG12:AG21" si="5">G12</f>
        <v>0</v>
      </c>
      <c r="AH12" s="24">
        <f>IF(AG12=0,0,VLOOKUP(LEFT(AG12,3),Inndata!$B$21:$C$32,2,FALSE))</f>
        <v>0</v>
      </c>
      <c r="AI12" s="24">
        <f>IF(AG12=0,0,MID(AG12,6,4))</f>
        <v>0</v>
      </c>
      <c r="AJ12" s="22"/>
      <c r="AK12" s="158">
        <f>IF(AC12="Ja",Inndata!$F$17,IF(OR(AE12=0,AH12=0),0,(AI12-AF12)*12+(AH12-AE12)))</f>
        <v>0</v>
      </c>
      <c r="AL12" s="158">
        <f t="shared" ref="AL12:AL21" si="6">S12*AK12</f>
        <v>0</v>
      </c>
      <c r="AM12" s="45">
        <f>IF(AK12=0,0,AL12/$AL$24)</f>
        <v>0</v>
      </c>
      <c r="AN12" s="22"/>
      <c r="AO12" s="47">
        <f>AA12*AM12</f>
        <v>0</v>
      </c>
      <c r="AQ12" s="115"/>
      <c r="AR12" s="113"/>
      <c r="AS12" s="143"/>
      <c r="AY12" s="80"/>
      <c r="AZ12" s="82">
        <f>IF(U12=$AZ$11,AM12,0)</f>
        <v>0</v>
      </c>
      <c r="BA12" s="82">
        <f>IF(U12=$BA$11,AM12,0)</f>
        <v>0</v>
      </c>
      <c r="BB12" s="82">
        <f>IF(U12=$BB$11,AM12,0)</f>
        <v>0</v>
      </c>
      <c r="BC12" s="82">
        <f>IF(U12=$BC$11,AM12,0)</f>
        <v>0</v>
      </c>
      <c r="BD12" s="143"/>
    </row>
    <row r="13" spans="1:56" ht="17.399999999999999" customHeight="1" x14ac:dyDescent="0.4">
      <c r="B13" s="158"/>
      <c r="C13" s="158"/>
      <c r="D13" s="159"/>
      <c r="E13" s="158"/>
      <c r="F13" s="158"/>
      <c r="G13" s="158"/>
      <c r="H13" s="148"/>
      <c r="I13" s="147"/>
      <c r="J13" s="140" t="s">
        <v>1</v>
      </c>
      <c r="K13" s="88">
        <f t="shared" ref="K13:K21" si="7">IF(B13&gt;0,1,0)</f>
        <v>0</v>
      </c>
      <c r="L13" s="88">
        <f t="shared" ref="L13:L21" si="8">IF(AND(B13=0,C13=0),0,IF(AND(B13&gt;0,ISTEXT(C13)=TRUE),1,0))</f>
        <v>0</v>
      </c>
      <c r="M13" s="88">
        <f t="shared" ref="M13:M21" si="9">IF(E13=0,0,1)</f>
        <v>0</v>
      </c>
      <c r="N13" s="89">
        <f t="shared" si="0"/>
        <v>0</v>
      </c>
      <c r="O13" s="89">
        <f t="shared" ref="O13:O21" si="10">IF(AND(E13=0,F13=0),0,IF(AND(E13="Nei",G13=0),0,1))</f>
        <v>0</v>
      </c>
      <c r="P13" s="89">
        <f t="shared" ref="P13:P21" si="11">SUM(K13:O13)</f>
        <v>0</v>
      </c>
      <c r="Q13" s="90">
        <f t="shared" ref="Q13:Q21" si="12">IF(P13=5,"OK",IF(P13=0,0,"FEIL"))</f>
        <v>0</v>
      </c>
      <c r="S13" s="160">
        <f t="shared" si="1"/>
        <v>0</v>
      </c>
      <c r="T13" s="22"/>
      <c r="U13" s="160">
        <f t="shared" si="2"/>
        <v>0</v>
      </c>
      <c r="V13" s="160">
        <f>VLOOKUP(U13,Inndata!$B$5:$D$9,3,FALSE)</f>
        <v>0</v>
      </c>
      <c r="W13" s="22"/>
      <c r="X13" s="160">
        <f t="shared" si="3"/>
        <v>0</v>
      </c>
      <c r="Y13" s="160">
        <f t="shared" ref="Y13:Y21" si="13">IF(X13=0,0,IF(X13="Nei",0,1))</f>
        <v>0</v>
      </c>
      <c r="Z13" s="22"/>
      <c r="AA13" s="160">
        <f t="shared" ref="AA13:AA21" si="14">IF(V13+Y13&gt;10,10,V13+Y13)</f>
        <v>0</v>
      </c>
      <c r="AB13" s="22"/>
      <c r="AC13" s="25">
        <f t="shared" si="4"/>
        <v>0</v>
      </c>
      <c r="AD13" s="25">
        <f t="shared" si="4"/>
        <v>0</v>
      </c>
      <c r="AE13" s="25">
        <f>IF(AD13=0,0,VLOOKUP(LEFT(AD13,3),Inndata!$B$21:$C$32,2,FALSE))</f>
        <v>0</v>
      </c>
      <c r="AF13" s="25">
        <f t="shared" ref="AF13:AF21" si="15">IF(AD13=0,0,MID(AD13,6,4))</f>
        <v>0</v>
      </c>
      <c r="AG13" s="25">
        <f t="shared" si="5"/>
        <v>0</v>
      </c>
      <c r="AH13" s="25">
        <f>IF(AG13=0,0,VLOOKUP(LEFT(AG13,3),Inndata!$B$21:$C$32,2,FALSE))</f>
        <v>0</v>
      </c>
      <c r="AI13" s="25">
        <f t="shared" ref="AI13:AI21" si="16">IF(AG13=0,0,MID(AG13,6,4))</f>
        <v>0</v>
      </c>
      <c r="AJ13" s="22"/>
      <c r="AK13" s="160">
        <f>IF(AC13="Ja",Inndata!$F$17,IF(OR(AE13=0,AH13=0),0,(AI13-AF13)*12+(AH13-AE13)))</f>
        <v>0</v>
      </c>
      <c r="AL13" s="160">
        <f t="shared" si="6"/>
        <v>0</v>
      </c>
      <c r="AM13" s="46">
        <f t="shared" ref="AM13:AM21" si="17">IF(AK13=0,0,AL13/$AL$24)</f>
        <v>0</v>
      </c>
      <c r="AN13" s="22"/>
      <c r="AO13" s="119">
        <f t="shared" ref="AO13:AO21" si="18">AA13*AM13</f>
        <v>0</v>
      </c>
      <c r="AQ13" s="115"/>
      <c r="AR13" s="113"/>
      <c r="AS13" s="87"/>
      <c r="AT13" s="54"/>
      <c r="AU13" s="54"/>
      <c r="AV13" s="54"/>
      <c r="AW13" s="54"/>
      <c r="AY13" s="80"/>
      <c r="AZ13" s="82">
        <f t="shared" ref="AZ13:AZ21" si="19">IF(U13=$AZ$11,AM13,0)</f>
        <v>0</v>
      </c>
      <c r="BA13" s="82">
        <f t="shared" ref="BA13:BA21" si="20">IF(U13=$BA$11,AM13,0)</f>
        <v>0</v>
      </c>
      <c r="BB13" s="82">
        <f t="shared" ref="BB13:BB21" si="21">IF(U13=$BB$11,AM13,0)</f>
        <v>0</v>
      </c>
      <c r="BC13" s="82">
        <f t="shared" ref="BC13:BC21" si="22">IF(U13=$BC$11,AM13,0)</f>
        <v>0</v>
      </c>
      <c r="BD13" s="143"/>
    </row>
    <row r="14" spans="1:56" ht="17.399999999999999" customHeight="1" x14ac:dyDescent="0.4">
      <c r="B14" s="158"/>
      <c r="C14" s="158"/>
      <c r="D14" s="159"/>
      <c r="E14" s="158"/>
      <c r="F14" s="158"/>
      <c r="G14" s="158"/>
      <c r="H14" s="142"/>
      <c r="I14" s="141"/>
      <c r="J14" s="140" t="s">
        <v>1</v>
      </c>
      <c r="K14" s="88">
        <f t="shared" si="7"/>
        <v>0</v>
      </c>
      <c r="L14" s="88">
        <f t="shared" si="8"/>
        <v>0</v>
      </c>
      <c r="M14" s="88">
        <f t="shared" si="9"/>
        <v>0</v>
      </c>
      <c r="N14" s="89">
        <f t="shared" si="0"/>
        <v>0</v>
      </c>
      <c r="O14" s="89">
        <f t="shared" si="10"/>
        <v>0</v>
      </c>
      <c r="P14" s="89">
        <f t="shared" si="11"/>
        <v>0</v>
      </c>
      <c r="Q14" s="90">
        <f t="shared" si="12"/>
        <v>0</v>
      </c>
      <c r="S14" s="158">
        <f t="shared" si="1"/>
        <v>0</v>
      </c>
      <c r="T14" s="22"/>
      <c r="U14" s="158">
        <f t="shared" si="2"/>
        <v>0</v>
      </c>
      <c r="V14" s="117">
        <f>VLOOKUP(U14,Inndata!$B$5:$D$9,3,FALSE)</f>
        <v>0</v>
      </c>
      <c r="W14" s="22"/>
      <c r="X14" s="158">
        <f t="shared" si="3"/>
        <v>0</v>
      </c>
      <c r="Y14" s="158">
        <f t="shared" si="13"/>
        <v>0</v>
      </c>
      <c r="Z14" s="22"/>
      <c r="AA14" s="158">
        <f t="shared" si="14"/>
        <v>0</v>
      </c>
      <c r="AB14" s="22"/>
      <c r="AC14" s="24">
        <f t="shared" si="4"/>
        <v>0</v>
      </c>
      <c r="AD14" s="24">
        <f t="shared" si="4"/>
        <v>0</v>
      </c>
      <c r="AE14" s="24">
        <f>IF(AD14=0,0,VLOOKUP(LEFT(AD14,3),Inndata!$B$21:$C$32,2,FALSE))</f>
        <v>0</v>
      </c>
      <c r="AF14" s="24">
        <f t="shared" si="15"/>
        <v>0</v>
      </c>
      <c r="AG14" s="24">
        <f t="shared" si="5"/>
        <v>0</v>
      </c>
      <c r="AH14" s="24">
        <f>IF(AG14=0,0,VLOOKUP(LEFT(AG14,3),Inndata!$B$21:$C$32,2,FALSE))</f>
        <v>0</v>
      </c>
      <c r="AI14" s="24">
        <f t="shared" si="16"/>
        <v>0</v>
      </c>
      <c r="AJ14" s="22"/>
      <c r="AK14" s="158">
        <f>IF(AC14="Ja",Inndata!$F$17,IF(OR(AE14=0,AH14=0),0,(AI14-AF14)*12+(AH14-AE14)))</f>
        <v>0</v>
      </c>
      <c r="AL14" s="158">
        <f t="shared" si="6"/>
        <v>0</v>
      </c>
      <c r="AM14" s="45">
        <f t="shared" si="17"/>
        <v>0</v>
      </c>
      <c r="AN14" s="22"/>
      <c r="AO14" s="47">
        <f t="shared" si="18"/>
        <v>0</v>
      </c>
      <c r="AQ14" s="115"/>
      <c r="AR14" s="113"/>
      <c r="AS14" s="87"/>
      <c r="AT14" s="54"/>
      <c r="AU14" s="54"/>
      <c r="AV14" s="54"/>
      <c r="AW14" s="54"/>
      <c r="AY14" s="80"/>
      <c r="AZ14" s="82">
        <f t="shared" si="19"/>
        <v>0</v>
      </c>
      <c r="BA14" s="82">
        <f t="shared" si="20"/>
        <v>0</v>
      </c>
      <c r="BB14" s="82">
        <f t="shared" si="21"/>
        <v>0</v>
      </c>
      <c r="BC14" s="82">
        <f t="shared" si="22"/>
        <v>0</v>
      </c>
      <c r="BD14" s="143"/>
    </row>
    <row r="15" spans="1:56" ht="17.399999999999999" customHeight="1" x14ac:dyDescent="0.4">
      <c r="B15" s="160"/>
      <c r="C15" s="160"/>
      <c r="D15" s="161"/>
      <c r="E15" s="160"/>
      <c r="F15" s="160"/>
      <c r="G15" s="160"/>
      <c r="H15" s="148"/>
      <c r="I15" s="147"/>
      <c r="J15" s="140" t="s">
        <v>1</v>
      </c>
      <c r="K15" s="88">
        <f t="shared" si="7"/>
        <v>0</v>
      </c>
      <c r="L15" s="88">
        <f t="shared" si="8"/>
        <v>0</v>
      </c>
      <c r="M15" s="88">
        <f t="shared" si="9"/>
        <v>0</v>
      </c>
      <c r="N15" s="89">
        <f t="shared" si="0"/>
        <v>0</v>
      </c>
      <c r="O15" s="89">
        <f t="shared" si="10"/>
        <v>0</v>
      </c>
      <c r="P15" s="89">
        <f t="shared" si="11"/>
        <v>0</v>
      </c>
      <c r="Q15" s="90">
        <f t="shared" si="12"/>
        <v>0</v>
      </c>
      <c r="S15" s="160">
        <f t="shared" si="1"/>
        <v>0</v>
      </c>
      <c r="T15" s="22"/>
      <c r="U15" s="160">
        <f t="shared" si="2"/>
        <v>0</v>
      </c>
      <c r="V15" s="160">
        <f>VLOOKUP(U15,Inndata!$B$5:$D$9,3,FALSE)</f>
        <v>0</v>
      </c>
      <c r="W15" s="22"/>
      <c r="X15" s="160">
        <f t="shared" si="3"/>
        <v>0</v>
      </c>
      <c r="Y15" s="160">
        <f t="shared" si="13"/>
        <v>0</v>
      </c>
      <c r="Z15" s="22"/>
      <c r="AA15" s="160">
        <f t="shared" si="14"/>
        <v>0</v>
      </c>
      <c r="AB15" s="22"/>
      <c r="AC15" s="25">
        <f t="shared" si="4"/>
        <v>0</v>
      </c>
      <c r="AD15" s="25">
        <f t="shared" si="4"/>
        <v>0</v>
      </c>
      <c r="AE15" s="25">
        <f>IF(AD15=0,0,VLOOKUP(LEFT(AD15,3),Inndata!$B$21:$C$32,2,FALSE))</f>
        <v>0</v>
      </c>
      <c r="AF15" s="25">
        <f t="shared" si="15"/>
        <v>0</v>
      </c>
      <c r="AG15" s="25">
        <f t="shared" si="5"/>
        <v>0</v>
      </c>
      <c r="AH15" s="25">
        <f>IF(AG15=0,0,VLOOKUP(LEFT(AG15,3),Inndata!$B$21:$C$32,2,FALSE))</f>
        <v>0</v>
      </c>
      <c r="AI15" s="25">
        <f t="shared" si="16"/>
        <v>0</v>
      </c>
      <c r="AJ15" s="22"/>
      <c r="AK15" s="160">
        <f>IF(AC15="Ja",Inndata!$F$17,IF(OR(AE15=0,AH15=0),0,(AI15-AF15)*12+(AH15-AE15)))</f>
        <v>0</v>
      </c>
      <c r="AL15" s="160">
        <f t="shared" si="6"/>
        <v>0</v>
      </c>
      <c r="AM15" s="46">
        <f t="shared" si="17"/>
        <v>0</v>
      </c>
      <c r="AN15" s="22"/>
      <c r="AO15" s="119">
        <f t="shared" si="18"/>
        <v>0</v>
      </c>
      <c r="AQ15" s="115"/>
      <c r="AR15" s="113"/>
      <c r="AS15" s="144"/>
      <c r="AT15" s="144"/>
      <c r="AU15" s="144"/>
      <c r="AV15" s="144"/>
      <c r="AW15" s="144"/>
      <c r="AY15" s="80"/>
      <c r="AZ15" s="82">
        <f t="shared" si="19"/>
        <v>0</v>
      </c>
      <c r="BA15" s="82">
        <f t="shared" si="20"/>
        <v>0</v>
      </c>
      <c r="BB15" s="82">
        <f t="shared" si="21"/>
        <v>0</v>
      </c>
      <c r="BC15" s="82">
        <f t="shared" si="22"/>
        <v>0</v>
      </c>
      <c r="BD15" s="143"/>
    </row>
    <row r="16" spans="1:56" ht="17.399999999999999" customHeight="1" x14ac:dyDescent="0.4">
      <c r="B16" s="158"/>
      <c r="C16" s="158"/>
      <c r="D16" s="159"/>
      <c r="E16" s="158"/>
      <c r="F16" s="158"/>
      <c r="G16" s="158"/>
      <c r="H16" s="142"/>
      <c r="I16" s="141"/>
      <c r="J16" s="149" t="s">
        <v>1</v>
      </c>
      <c r="K16" s="88">
        <f t="shared" si="7"/>
        <v>0</v>
      </c>
      <c r="L16" s="88">
        <f t="shared" si="8"/>
        <v>0</v>
      </c>
      <c r="M16" s="88">
        <f t="shared" si="9"/>
        <v>0</v>
      </c>
      <c r="N16" s="89">
        <f t="shared" si="0"/>
        <v>0</v>
      </c>
      <c r="O16" s="89">
        <f t="shared" si="10"/>
        <v>0</v>
      </c>
      <c r="P16" s="89">
        <f t="shared" si="11"/>
        <v>0</v>
      </c>
      <c r="Q16" s="90">
        <f t="shared" si="12"/>
        <v>0</v>
      </c>
      <c r="S16" s="158">
        <f t="shared" si="1"/>
        <v>0</v>
      </c>
      <c r="T16" s="22"/>
      <c r="U16" s="158">
        <f t="shared" si="2"/>
        <v>0</v>
      </c>
      <c r="V16" s="117">
        <f>VLOOKUP(U16,Inndata!$B$5:$D$9,3,FALSE)</f>
        <v>0</v>
      </c>
      <c r="W16" s="22"/>
      <c r="X16" s="158">
        <f t="shared" si="3"/>
        <v>0</v>
      </c>
      <c r="Y16" s="158">
        <f t="shared" si="13"/>
        <v>0</v>
      </c>
      <c r="Z16" s="22"/>
      <c r="AA16" s="158">
        <f t="shared" si="14"/>
        <v>0</v>
      </c>
      <c r="AB16" s="22"/>
      <c r="AC16" s="24">
        <f t="shared" si="4"/>
        <v>0</v>
      </c>
      <c r="AD16" s="24">
        <f t="shared" si="4"/>
        <v>0</v>
      </c>
      <c r="AE16" s="24">
        <f>IF(AD16=0,0,VLOOKUP(LEFT(AD16,3),Inndata!$B$21:$C$32,2,FALSE))</f>
        <v>0</v>
      </c>
      <c r="AF16" s="24">
        <f t="shared" si="15"/>
        <v>0</v>
      </c>
      <c r="AG16" s="26">
        <f t="shared" si="5"/>
        <v>0</v>
      </c>
      <c r="AH16" s="24">
        <f>IF(AG16=0,0,VLOOKUP(LEFT(AG16,3),Inndata!$B$21:$C$32,2,FALSE))</f>
        <v>0</v>
      </c>
      <c r="AI16" s="24">
        <f t="shared" si="16"/>
        <v>0</v>
      </c>
      <c r="AJ16" s="22"/>
      <c r="AK16" s="158">
        <f>IF(AC16="Ja",Inndata!$F$17,IF(OR(AE16=0,AH16=0),0,(AI16-AF16)*12+(AH16-AE16)))</f>
        <v>0</v>
      </c>
      <c r="AL16" s="158">
        <f t="shared" si="6"/>
        <v>0</v>
      </c>
      <c r="AM16" s="45">
        <f t="shared" si="17"/>
        <v>0</v>
      </c>
      <c r="AN16" s="22"/>
      <c r="AO16" s="47">
        <f t="shared" si="18"/>
        <v>0</v>
      </c>
      <c r="AQ16" s="115"/>
      <c r="AR16" s="113"/>
      <c r="AS16" s="144"/>
      <c r="AT16" s="144"/>
      <c r="AU16" s="144"/>
      <c r="AV16" s="144"/>
      <c r="AW16" s="144"/>
      <c r="AY16" s="80"/>
      <c r="AZ16" s="82">
        <f t="shared" si="19"/>
        <v>0</v>
      </c>
      <c r="BA16" s="82">
        <f t="shared" si="20"/>
        <v>0</v>
      </c>
      <c r="BB16" s="82">
        <f t="shared" si="21"/>
        <v>0</v>
      </c>
      <c r="BC16" s="82">
        <f t="shared" si="22"/>
        <v>0</v>
      </c>
      <c r="BD16" s="143"/>
    </row>
    <row r="17" spans="2:56" ht="17.399999999999999" customHeight="1" x14ac:dyDescent="0.4">
      <c r="B17" s="160"/>
      <c r="C17" s="160"/>
      <c r="D17" s="161"/>
      <c r="E17" s="160"/>
      <c r="F17" s="160"/>
      <c r="G17" s="160"/>
      <c r="H17" s="148"/>
      <c r="I17" s="147"/>
      <c r="J17" s="140" t="s">
        <v>1</v>
      </c>
      <c r="K17" s="88">
        <f t="shared" si="7"/>
        <v>0</v>
      </c>
      <c r="L17" s="88">
        <f t="shared" si="8"/>
        <v>0</v>
      </c>
      <c r="M17" s="88">
        <f t="shared" si="9"/>
        <v>0</v>
      </c>
      <c r="N17" s="89">
        <f t="shared" si="0"/>
        <v>0</v>
      </c>
      <c r="O17" s="89">
        <f t="shared" si="10"/>
        <v>0</v>
      </c>
      <c r="P17" s="89">
        <f t="shared" si="11"/>
        <v>0</v>
      </c>
      <c r="Q17" s="90">
        <f t="shared" si="12"/>
        <v>0</v>
      </c>
      <c r="S17" s="160">
        <f t="shared" si="1"/>
        <v>0</v>
      </c>
      <c r="T17" s="22"/>
      <c r="U17" s="160">
        <f t="shared" si="2"/>
        <v>0</v>
      </c>
      <c r="V17" s="160">
        <f>VLOOKUP(U17,Inndata!$B$5:$D$9,3,FALSE)</f>
        <v>0</v>
      </c>
      <c r="W17" s="22"/>
      <c r="X17" s="160">
        <f t="shared" si="3"/>
        <v>0</v>
      </c>
      <c r="Y17" s="160">
        <f t="shared" si="13"/>
        <v>0</v>
      </c>
      <c r="Z17" s="22"/>
      <c r="AA17" s="160">
        <f t="shared" si="14"/>
        <v>0</v>
      </c>
      <c r="AB17" s="22"/>
      <c r="AC17" s="25">
        <f t="shared" si="4"/>
        <v>0</v>
      </c>
      <c r="AD17" s="25">
        <f t="shared" si="4"/>
        <v>0</v>
      </c>
      <c r="AE17" s="25">
        <f>IF(AD17=0,0,VLOOKUP(LEFT(AD17,3),Inndata!$B$21:$C$32,2,FALSE))</f>
        <v>0</v>
      </c>
      <c r="AF17" s="25">
        <f t="shared" si="15"/>
        <v>0</v>
      </c>
      <c r="AG17" s="25">
        <f t="shared" si="5"/>
        <v>0</v>
      </c>
      <c r="AH17" s="25">
        <f>IF(AG17=0,0,VLOOKUP(LEFT(AG17,3),Inndata!$B$21:$C$32,2,FALSE))</f>
        <v>0</v>
      </c>
      <c r="AI17" s="25">
        <f t="shared" si="16"/>
        <v>0</v>
      </c>
      <c r="AJ17" s="22"/>
      <c r="AK17" s="160">
        <f>IF(AC17="Ja",Inndata!$F$17,IF(OR(AE17=0,AH17=0),0,(AI17-AF17)*12+(AH17-AE17)))</f>
        <v>0</v>
      </c>
      <c r="AL17" s="160">
        <f t="shared" si="6"/>
        <v>0</v>
      </c>
      <c r="AM17" s="46">
        <f t="shared" si="17"/>
        <v>0</v>
      </c>
      <c r="AN17" s="22"/>
      <c r="AO17" s="119">
        <f t="shared" si="18"/>
        <v>0</v>
      </c>
      <c r="AQ17" s="115"/>
      <c r="AR17" s="113"/>
      <c r="AS17" s="144"/>
      <c r="AT17" s="144"/>
      <c r="AU17" s="144"/>
      <c r="AV17" s="144"/>
      <c r="AW17" s="144"/>
      <c r="AY17" s="80"/>
      <c r="AZ17" s="82">
        <f t="shared" si="19"/>
        <v>0</v>
      </c>
      <c r="BA17" s="82">
        <f t="shared" si="20"/>
        <v>0</v>
      </c>
      <c r="BB17" s="82">
        <f t="shared" si="21"/>
        <v>0</v>
      </c>
      <c r="BC17" s="82">
        <f t="shared" si="22"/>
        <v>0</v>
      </c>
      <c r="BD17" s="143"/>
    </row>
    <row r="18" spans="2:56" ht="17.399999999999999" customHeight="1" x14ac:dyDescent="0.4">
      <c r="B18" s="158"/>
      <c r="C18" s="158"/>
      <c r="D18" s="159"/>
      <c r="E18" s="158"/>
      <c r="F18" s="158"/>
      <c r="G18" s="158"/>
      <c r="H18" s="142"/>
      <c r="I18" s="141"/>
      <c r="J18" s="140" t="s">
        <v>1</v>
      </c>
      <c r="K18" s="88">
        <f t="shared" si="7"/>
        <v>0</v>
      </c>
      <c r="L18" s="88">
        <f t="shared" si="8"/>
        <v>0</v>
      </c>
      <c r="M18" s="88">
        <f t="shared" si="9"/>
        <v>0</v>
      </c>
      <c r="N18" s="89">
        <f t="shared" si="0"/>
        <v>0</v>
      </c>
      <c r="O18" s="89">
        <f t="shared" si="10"/>
        <v>0</v>
      </c>
      <c r="P18" s="89">
        <f t="shared" si="11"/>
        <v>0</v>
      </c>
      <c r="Q18" s="90">
        <f t="shared" si="12"/>
        <v>0</v>
      </c>
      <c r="S18" s="158">
        <f t="shared" si="1"/>
        <v>0</v>
      </c>
      <c r="T18" s="22"/>
      <c r="U18" s="158">
        <f t="shared" si="2"/>
        <v>0</v>
      </c>
      <c r="V18" s="117">
        <f>VLOOKUP(U18,Inndata!$B$5:$D$9,3,FALSE)</f>
        <v>0</v>
      </c>
      <c r="W18" s="22"/>
      <c r="X18" s="158">
        <f t="shared" si="3"/>
        <v>0</v>
      </c>
      <c r="Y18" s="158">
        <f t="shared" si="13"/>
        <v>0</v>
      </c>
      <c r="Z18" s="22"/>
      <c r="AA18" s="158">
        <f t="shared" si="14"/>
        <v>0</v>
      </c>
      <c r="AB18" s="22"/>
      <c r="AC18" s="24">
        <f t="shared" si="4"/>
        <v>0</v>
      </c>
      <c r="AD18" s="24">
        <f t="shared" si="4"/>
        <v>0</v>
      </c>
      <c r="AE18" s="24">
        <f>IF(AD18=0,0,VLOOKUP(LEFT(AD18,3),Inndata!$B$21:$C$32,2,FALSE))</f>
        <v>0</v>
      </c>
      <c r="AF18" s="24">
        <f t="shared" si="15"/>
        <v>0</v>
      </c>
      <c r="AG18" s="24">
        <f t="shared" si="5"/>
        <v>0</v>
      </c>
      <c r="AH18" s="24">
        <f>IF(AG18=0,0,VLOOKUP(LEFT(AG18,3),Inndata!$B$21:$C$32,2,FALSE))</f>
        <v>0</v>
      </c>
      <c r="AI18" s="24">
        <f t="shared" si="16"/>
        <v>0</v>
      </c>
      <c r="AJ18" s="22"/>
      <c r="AK18" s="158">
        <f>IF(AC18="Ja",Inndata!$F$17,IF(OR(AE18=0,AH18=0),0,(AI18-AF18)*12+(AH18-AE18)))</f>
        <v>0</v>
      </c>
      <c r="AL18" s="158">
        <f t="shared" si="6"/>
        <v>0</v>
      </c>
      <c r="AM18" s="45">
        <f t="shared" si="17"/>
        <v>0</v>
      </c>
      <c r="AN18" s="22"/>
      <c r="AO18" s="47">
        <f t="shared" si="18"/>
        <v>0</v>
      </c>
      <c r="AQ18" s="115"/>
      <c r="AR18" s="113"/>
      <c r="AS18" s="143"/>
      <c r="AY18" s="80"/>
      <c r="AZ18" s="82">
        <f t="shared" si="19"/>
        <v>0</v>
      </c>
      <c r="BA18" s="82">
        <f t="shared" si="20"/>
        <v>0</v>
      </c>
      <c r="BB18" s="82">
        <f t="shared" si="21"/>
        <v>0</v>
      </c>
      <c r="BC18" s="82">
        <f t="shared" si="22"/>
        <v>0</v>
      </c>
      <c r="BD18" s="143"/>
    </row>
    <row r="19" spans="2:56" ht="17.399999999999999" customHeight="1" x14ac:dyDescent="0.4">
      <c r="B19" s="160"/>
      <c r="C19" s="160"/>
      <c r="D19" s="161"/>
      <c r="E19" s="160"/>
      <c r="F19" s="160"/>
      <c r="G19" s="160"/>
      <c r="H19" s="148"/>
      <c r="I19" s="147"/>
      <c r="J19" s="140" t="s">
        <v>1</v>
      </c>
      <c r="K19" s="88">
        <f t="shared" si="7"/>
        <v>0</v>
      </c>
      <c r="L19" s="88">
        <f t="shared" si="8"/>
        <v>0</v>
      </c>
      <c r="M19" s="88">
        <f t="shared" si="9"/>
        <v>0</v>
      </c>
      <c r="N19" s="89">
        <f t="shared" si="0"/>
        <v>0</v>
      </c>
      <c r="O19" s="89">
        <f t="shared" si="10"/>
        <v>0</v>
      </c>
      <c r="P19" s="89">
        <f t="shared" si="11"/>
        <v>0</v>
      </c>
      <c r="Q19" s="90">
        <f t="shared" si="12"/>
        <v>0</v>
      </c>
      <c r="S19" s="160">
        <f t="shared" si="1"/>
        <v>0</v>
      </c>
      <c r="T19" s="22"/>
      <c r="U19" s="160">
        <f t="shared" si="2"/>
        <v>0</v>
      </c>
      <c r="V19" s="160">
        <f>VLOOKUP(U19,Inndata!$B$5:$D$9,3,FALSE)</f>
        <v>0</v>
      </c>
      <c r="W19" s="22"/>
      <c r="X19" s="160">
        <f t="shared" si="3"/>
        <v>0</v>
      </c>
      <c r="Y19" s="160">
        <f t="shared" si="13"/>
        <v>0</v>
      </c>
      <c r="Z19" s="22"/>
      <c r="AA19" s="160">
        <f t="shared" si="14"/>
        <v>0</v>
      </c>
      <c r="AB19" s="22"/>
      <c r="AC19" s="25">
        <f t="shared" si="4"/>
        <v>0</v>
      </c>
      <c r="AD19" s="25">
        <f t="shared" si="4"/>
        <v>0</v>
      </c>
      <c r="AE19" s="25">
        <f>IF(AD19=0,0,VLOOKUP(LEFT(AD19,3),Inndata!$B$21:$C$32,2,FALSE))</f>
        <v>0</v>
      </c>
      <c r="AF19" s="25">
        <f t="shared" si="15"/>
        <v>0</v>
      </c>
      <c r="AG19" s="25">
        <f t="shared" si="5"/>
        <v>0</v>
      </c>
      <c r="AH19" s="25">
        <f>IF(AG19=0,0,VLOOKUP(LEFT(AG19,3),Inndata!$B$21:$C$32,2,FALSE))</f>
        <v>0</v>
      </c>
      <c r="AI19" s="25">
        <f t="shared" si="16"/>
        <v>0</v>
      </c>
      <c r="AJ19" s="22"/>
      <c r="AK19" s="160">
        <f>IF(AC19="Ja",Inndata!$F$17,IF(OR(AE19=0,AH19=0),0,(AI19-AF19)*12+(AH19-AE19)))</f>
        <v>0</v>
      </c>
      <c r="AL19" s="160">
        <f t="shared" si="6"/>
        <v>0</v>
      </c>
      <c r="AM19" s="46">
        <f t="shared" si="17"/>
        <v>0</v>
      </c>
      <c r="AN19" s="22"/>
      <c r="AO19" s="119">
        <f t="shared" si="18"/>
        <v>0</v>
      </c>
      <c r="AQ19" s="115"/>
      <c r="AR19" s="113"/>
      <c r="AS19" s="143"/>
      <c r="AY19" s="80"/>
      <c r="AZ19" s="82">
        <f t="shared" si="19"/>
        <v>0</v>
      </c>
      <c r="BA19" s="82">
        <f t="shared" si="20"/>
        <v>0</v>
      </c>
      <c r="BB19" s="82">
        <f t="shared" si="21"/>
        <v>0</v>
      </c>
      <c r="BC19" s="82">
        <f t="shared" si="22"/>
        <v>0</v>
      </c>
      <c r="BD19" s="143"/>
    </row>
    <row r="20" spans="2:56" ht="17.399999999999999" customHeight="1" x14ac:dyDescent="0.4">
      <c r="B20" s="158"/>
      <c r="C20" s="158"/>
      <c r="D20" s="159"/>
      <c r="E20" s="158"/>
      <c r="F20" s="158"/>
      <c r="G20" s="158"/>
      <c r="H20" s="142"/>
      <c r="I20" s="141"/>
      <c r="J20" s="140" t="s">
        <v>1</v>
      </c>
      <c r="K20" s="88">
        <f t="shared" si="7"/>
        <v>0</v>
      </c>
      <c r="L20" s="88">
        <f t="shared" si="8"/>
        <v>0</v>
      </c>
      <c r="M20" s="88">
        <f t="shared" si="9"/>
        <v>0</v>
      </c>
      <c r="N20" s="89">
        <f t="shared" si="0"/>
        <v>0</v>
      </c>
      <c r="O20" s="89">
        <f t="shared" si="10"/>
        <v>0</v>
      </c>
      <c r="P20" s="89">
        <f t="shared" si="11"/>
        <v>0</v>
      </c>
      <c r="Q20" s="90">
        <f t="shared" si="12"/>
        <v>0</v>
      </c>
      <c r="S20" s="158">
        <f t="shared" si="1"/>
        <v>0</v>
      </c>
      <c r="T20" s="22"/>
      <c r="U20" s="158">
        <f t="shared" si="2"/>
        <v>0</v>
      </c>
      <c r="V20" s="117">
        <f>VLOOKUP(U20,Inndata!$B$5:$D$9,3,FALSE)</f>
        <v>0</v>
      </c>
      <c r="W20" s="22"/>
      <c r="X20" s="158">
        <f t="shared" si="3"/>
        <v>0</v>
      </c>
      <c r="Y20" s="158">
        <f t="shared" si="13"/>
        <v>0</v>
      </c>
      <c r="Z20" s="22"/>
      <c r="AA20" s="158">
        <f t="shared" si="14"/>
        <v>0</v>
      </c>
      <c r="AB20" s="22"/>
      <c r="AC20" s="24">
        <f t="shared" si="4"/>
        <v>0</v>
      </c>
      <c r="AD20" s="24">
        <f t="shared" si="4"/>
        <v>0</v>
      </c>
      <c r="AE20" s="24">
        <f>IF(AD20=0,0,VLOOKUP(LEFT(AD20,3),Inndata!$B$21:$C$32,2,FALSE))</f>
        <v>0</v>
      </c>
      <c r="AF20" s="24">
        <f t="shared" si="15"/>
        <v>0</v>
      </c>
      <c r="AG20" s="24">
        <f t="shared" si="5"/>
        <v>0</v>
      </c>
      <c r="AH20" s="24">
        <f>IF(AG20=0,0,VLOOKUP(LEFT(AG20,3),Inndata!$B$21:$C$32,2,FALSE))</f>
        <v>0</v>
      </c>
      <c r="AI20" s="24">
        <f t="shared" si="16"/>
        <v>0</v>
      </c>
      <c r="AJ20" s="22"/>
      <c r="AK20" s="158">
        <f>IF(AC20="Ja",Inndata!$F$17,IF(OR(AE20=0,AH20=0),0,(AI20-AF20)*12+(AH20-AE20)))</f>
        <v>0</v>
      </c>
      <c r="AL20" s="158">
        <f t="shared" si="6"/>
        <v>0</v>
      </c>
      <c r="AM20" s="45">
        <f t="shared" si="17"/>
        <v>0</v>
      </c>
      <c r="AN20" s="22"/>
      <c r="AO20" s="47">
        <f t="shared" si="18"/>
        <v>0</v>
      </c>
      <c r="AQ20" s="115"/>
      <c r="AR20" s="113"/>
      <c r="AS20" s="143"/>
      <c r="AY20" s="80"/>
      <c r="AZ20" s="82">
        <f t="shared" si="19"/>
        <v>0</v>
      </c>
      <c r="BA20" s="82">
        <f t="shared" si="20"/>
        <v>0</v>
      </c>
      <c r="BB20" s="82">
        <f t="shared" si="21"/>
        <v>0</v>
      </c>
      <c r="BC20" s="82">
        <f t="shared" si="22"/>
        <v>0</v>
      </c>
      <c r="BD20" s="143"/>
    </row>
    <row r="21" spans="2:56" ht="17.399999999999999" customHeight="1" x14ac:dyDescent="0.4">
      <c r="B21" s="160"/>
      <c r="C21" s="160"/>
      <c r="D21" s="161"/>
      <c r="E21" s="160"/>
      <c r="F21" s="160"/>
      <c r="G21" s="160"/>
      <c r="H21" s="148"/>
      <c r="I21" s="147"/>
      <c r="J21" s="140" t="s">
        <v>1</v>
      </c>
      <c r="K21" s="88">
        <f t="shared" si="7"/>
        <v>0</v>
      </c>
      <c r="L21" s="88">
        <f t="shared" si="8"/>
        <v>0</v>
      </c>
      <c r="M21" s="88">
        <f t="shared" si="9"/>
        <v>0</v>
      </c>
      <c r="N21" s="89">
        <f t="shared" si="0"/>
        <v>0</v>
      </c>
      <c r="O21" s="89">
        <f t="shared" si="10"/>
        <v>0</v>
      </c>
      <c r="P21" s="89">
        <f t="shared" si="11"/>
        <v>0</v>
      </c>
      <c r="Q21" s="90">
        <f t="shared" si="12"/>
        <v>0</v>
      </c>
      <c r="S21" s="160">
        <f t="shared" si="1"/>
        <v>0</v>
      </c>
      <c r="T21" s="22"/>
      <c r="U21" s="160">
        <f t="shared" si="2"/>
        <v>0</v>
      </c>
      <c r="V21" s="160">
        <f>VLOOKUP(U21,Inndata!$B$5:$D$9,3,FALSE)</f>
        <v>0</v>
      </c>
      <c r="W21" s="22"/>
      <c r="X21" s="160">
        <f t="shared" si="3"/>
        <v>0</v>
      </c>
      <c r="Y21" s="160">
        <f t="shared" si="13"/>
        <v>0</v>
      </c>
      <c r="Z21" s="22"/>
      <c r="AA21" s="160">
        <f t="shared" si="14"/>
        <v>0</v>
      </c>
      <c r="AB21" s="22"/>
      <c r="AC21" s="25">
        <f t="shared" si="4"/>
        <v>0</v>
      </c>
      <c r="AD21" s="25">
        <f t="shared" si="4"/>
        <v>0</v>
      </c>
      <c r="AE21" s="25">
        <f>IF(AD21=0,0,VLOOKUP(LEFT(AD21,3),Inndata!$B$21:$C$32,2,FALSE))</f>
        <v>0</v>
      </c>
      <c r="AF21" s="25">
        <f t="shared" si="15"/>
        <v>0</v>
      </c>
      <c r="AG21" s="25">
        <f t="shared" si="5"/>
        <v>0</v>
      </c>
      <c r="AH21" s="25">
        <f>IF(AG21=0,0,VLOOKUP(LEFT(AG21,3),Inndata!$B$21:$C$32,2,FALSE))</f>
        <v>0</v>
      </c>
      <c r="AI21" s="25">
        <f t="shared" si="16"/>
        <v>0</v>
      </c>
      <c r="AJ21" s="22"/>
      <c r="AK21" s="160">
        <f>IF(AC21="Ja",Inndata!$F$17,IF(OR(AE21=0,AH21=0),0,(AI21-AF21)*12+(AH21-AE21)))</f>
        <v>0</v>
      </c>
      <c r="AL21" s="160">
        <f t="shared" si="6"/>
        <v>0</v>
      </c>
      <c r="AM21" s="46">
        <f t="shared" si="17"/>
        <v>0</v>
      </c>
      <c r="AN21" s="22"/>
      <c r="AO21" s="119">
        <f t="shared" si="18"/>
        <v>0</v>
      </c>
      <c r="AQ21" s="115"/>
      <c r="AR21" s="113"/>
      <c r="AS21" s="143"/>
      <c r="AY21" s="80"/>
      <c r="AZ21" s="82">
        <f t="shared" si="19"/>
        <v>0</v>
      </c>
      <c r="BA21" s="82">
        <f t="shared" si="20"/>
        <v>0</v>
      </c>
      <c r="BB21" s="82">
        <f t="shared" si="21"/>
        <v>0</v>
      </c>
      <c r="BC21" s="82">
        <f t="shared" si="22"/>
        <v>0</v>
      </c>
      <c r="BD21" s="143"/>
    </row>
    <row r="22" spans="2:56" ht="17.399999999999999" customHeight="1" x14ac:dyDescent="0.4">
      <c r="F22" s="183" t="s">
        <v>1</v>
      </c>
      <c r="G22" s="183"/>
      <c r="I22" s="132"/>
      <c r="J22" s="139"/>
      <c r="T22" s="114"/>
      <c r="W22" s="114"/>
      <c r="X22" s="143"/>
      <c r="Z22" s="114"/>
      <c r="AA22" s="143"/>
      <c r="AB22" s="114"/>
      <c r="AC22" s="143"/>
      <c r="AJ22" s="114"/>
      <c r="AK22" s="143"/>
      <c r="AN22" s="113"/>
      <c r="AO22" s="143"/>
      <c r="AQ22" s="115"/>
      <c r="AR22" s="113"/>
      <c r="AS22" s="143"/>
      <c r="AY22" s="77"/>
      <c r="BC22" s="77"/>
      <c r="BD22" s="143"/>
    </row>
    <row r="23" spans="2:56" ht="17.399999999999999" customHeight="1" x14ac:dyDescent="0.4">
      <c r="F23" s="133"/>
      <c r="I23" s="132"/>
      <c r="J23" s="139"/>
      <c r="K23" s="132"/>
      <c r="L23" s="132"/>
      <c r="T23" s="114"/>
      <c r="W23" s="114"/>
      <c r="X23" s="143"/>
      <c r="Z23" s="114"/>
      <c r="AA23" s="143"/>
      <c r="AB23" s="114"/>
      <c r="AC23" s="143"/>
      <c r="AK23" s="42"/>
      <c r="AL23" s="40" t="s">
        <v>45</v>
      </c>
      <c r="AN23" s="113"/>
      <c r="AO23" s="44" t="s">
        <v>59</v>
      </c>
      <c r="AQ23" s="115"/>
      <c r="AR23" s="113"/>
      <c r="AS23" s="143"/>
      <c r="AY23" s="77"/>
      <c r="BC23" s="77"/>
      <c r="BD23" s="143"/>
    </row>
    <row r="24" spans="2:56" ht="17.399999999999999" customHeight="1" x14ac:dyDescent="0.4">
      <c r="C24" s="138"/>
      <c r="D24" s="138"/>
      <c r="F24" s="133"/>
      <c r="I24" s="132"/>
      <c r="J24" s="139"/>
      <c r="K24" s="132"/>
      <c r="L24" s="132"/>
      <c r="T24" s="114"/>
      <c r="W24" s="114"/>
      <c r="X24" s="143"/>
      <c r="Z24" s="114"/>
      <c r="AA24" s="143"/>
      <c r="AB24" s="114"/>
      <c r="AC24" s="143"/>
      <c r="AJ24" s="114"/>
      <c r="AK24" s="43"/>
      <c r="AL24" s="109">
        <f>SUM(AL12:AL21)</f>
        <v>0</v>
      </c>
      <c r="AN24" s="113"/>
      <c r="AO24" s="48">
        <f>SUM(AO12:AO21)</f>
        <v>0</v>
      </c>
      <c r="AQ24" s="115"/>
      <c r="AR24" s="113"/>
      <c r="AS24" s="143"/>
      <c r="AY24" s="77"/>
      <c r="BC24" s="77"/>
      <c r="BD24" s="143"/>
    </row>
    <row r="25" spans="2:56" ht="17.399999999999999" customHeight="1" x14ac:dyDescent="0.4">
      <c r="C25" s="138"/>
      <c r="D25" s="138"/>
      <c r="F25" s="133"/>
      <c r="I25" s="132"/>
      <c r="J25" s="139"/>
      <c r="K25" s="132"/>
      <c r="L25" s="132"/>
      <c r="T25" s="114"/>
      <c r="W25" s="114"/>
      <c r="X25" s="143"/>
      <c r="Z25" s="114"/>
      <c r="AA25" s="143"/>
      <c r="AB25" s="114"/>
      <c r="AC25" s="143"/>
      <c r="AJ25" s="114"/>
      <c r="AK25" s="143"/>
      <c r="AN25" s="113"/>
      <c r="AO25" s="143"/>
      <c r="AQ25" s="115"/>
      <c r="AR25" s="113"/>
      <c r="AS25" s="143"/>
      <c r="AY25" s="77"/>
      <c r="BC25" s="77"/>
      <c r="BD25" s="143"/>
    </row>
    <row r="26" spans="2:56" ht="17.399999999999999" customHeight="1" x14ac:dyDescent="0.4">
      <c r="C26" s="138"/>
      <c r="D26" s="138"/>
      <c r="F26" s="133"/>
      <c r="I26" s="132"/>
      <c r="J26" s="139"/>
      <c r="K26" s="132"/>
      <c r="L26" s="132"/>
      <c r="T26" s="114"/>
      <c r="W26" s="114"/>
      <c r="X26" s="143"/>
      <c r="Z26" s="114"/>
      <c r="AA26" s="143"/>
      <c r="AB26" s="114"/>
      <c r="AC26" s="143"/>
      <c r="AJ26" s="114"/>
      <c r="AK26" s="143"/>
      <c r="AN26" s="113"/>
      <c r="AO26" s="143"/>
      <c r="AQ26" s="115"/>
      <c r="AR26" s="113"/>
      <c r="AS26" s="143"/>
      <c r="AY26" s="77"/>
      <c r="BC26" s="77"/>
      <c r="BD26" s="143"/>
    </row>
    <row r="27" spans="2:56" ht="17.399999999999999" customHeight="1" x14ac:dyDescent="0.4">
      <c r="C27" s="138"/>
      <c r="D27" s="138"/>
      <c r="F27" s="133"/>
      <c r="I27" s="132"/>
      <c r="J27" s="139"/>
      <c r="K27" s="132"/>
      <c r="L27" s="132"/>
      <c r="T27" s="114"/>
      <c r="W27" s="114"/>
      <c r="X27" s="143"/>
      <c r="Z27" s="114"/>
      <c r="AA27" s="143"/>
      <c r="AB27" s="114"/>
      <c r="AC27" s="143"/>
      <c r="AJ27" s="114"/>
      <c r="AK27" s="143"/>
      <c r="AN27" s="113"/>
      <c r="AO27" s="143"/>
      <c r="AQ27" s="115"/>
      <c r="AR27" s="113"/>
      <c r="AS27" s="143"/>
      <c r="AY27" s="77"/>
      <c r="BC27" s="77"/>
      <c r="BD27" s="143"/>
    </row>
    <row r="28" spans="2:56" ht="17.399999999999999" customHeight="1" x14ac:dyDescent="0.4">
      <c r="F28" s="133"/>
      <c r="I28" s="132"/>
      <c r="J28" s="139"/>
      <c r="K28" s="132"/>
      <c r="L28" s="132"/>
      <c r="T28" s="114"/>
      <c r="W28" s="114"/>
      <c r="X28" s="143"/>
      <c r="Z28" s="114"/>
      <c r="AA28" s="143"/>
      <c r="AB28" s="114"/>
      <c r="AC28" s="143"/>
      <c r="AJ28" s="114"/>
      <c r="AK28" s="143"/>
      <c r="AN28" s="113"/>
      <c r="AO28" s="143"/>
      <c r="AQ28" s="115"/>
      <c r="AR28" s="113"/>
      <c r="AS28" s="143"/>
      <c r="AY28" s="77"/>
      <c r="BC28" s="77"/>
      <c r="BD28" s="143"/>
    </row>
    <row r="29" spans="2:56" ht="17.399999999999999" customHeight="1" x14ac:dyDescent="0.4">
      <c r="F29" s="133"/>
      <c r="I29" s="132"/>
      <c r="J29" s="139"/>
      <c r="K29" s="132"/>
      <c r="L29" s="132"/>
      <c r="T29" s="114"/>
      <c r="W29" s="114"/>
      <c r="X29" s="143"/>
      <c r="Z29" s="114"/>
      <c r="AA29" s="143"/>
      <c r="AB29" s="114"/>
      <c r="AC29" s="143"/>
      <c r="AJ29" s="114"/>
      <c r="AK29" s="143"/>
      <c r="AN29" s="113"/>
      <c r="AO29" s="143"/>
      <c r="AQ29" s="115"/>
      <c r="AR29" s="113"/>
      <c r="AS29" s="143"/>
      <c r="AY29" s="77"/>
      <c r="BC29" s="77"/>
      <c r="BD29" s="143"/>
    </row>
    <row r="30" spans="2:56" ht="17.399999999999999" customHeight="1" x14ac:dyDescent="0.4">
      <c r="T30" s="114"/>
      <c r="W30" s="114"/>
      <c r="X30" s="143"/>
      <c r="Z30" s="114"/>
      <c r="AA30" s="143"/>
      <c r="AB30" s="114"/>
      <c r="AC30" s="143"/>
      <c r="AJ30" s="114"/>
      <c r="AK30" s="143"/>
      <c r="AN30" s="113"/>
      <c r="AO30" s="143"/>
      <c r="AQ30" s="115"/>
      <c r="AR30" s="113"/>
      <c r="AS30" s="143"/>
      <c r="AY30" s="77"/>
      <c r="BC30" s="77"/>
      <c r="BD30" s="143"/>
    </row>
    <row r="31" spans="2:56" ht="17.399999999999999" customHeight="1" x14ac:dyDescent="0.4">
      <c r="T31" s="114"/>
      <c r="W31" s="114"/>
      <c r="X31" s="143"/>
      <c r="Z31" s="114"/>
      <c r="AA31" s="143"/>
      <c r="AB31" s="114"/>
      <c r="AC31" s="143"/>
      <c r="AJ31" s="114"/>
      <c r="AK31" s="143"/>
      <c r="AN31" s="113"/>
      <c r="AO31" s="143"/>
      <c r="AQ31" s="115"/>
      <c r="AR31" s="113"/>
      <c r="AS31" s="143"/>
      <c r="AY31" s="77"/>
      <c r="BC31" s="77"/>
      <c r="BD31" s="143"/>
    </row>
    <row r="32" spans="2:56" ht="17.399999999999999" customHeight="1" x14ac:dyDescent="0.4">
      <c r="T32" s="114"/>
      <c r="W32" s="114"/>
      <c r="X32" s="143"/>
      <c r="Z32" s="114"/>
      <c r="AA32" s="143"/>
      <c r="AB32" s="114"/>
      <c r="AC32" s="143"/>
      <c r="AJ32" s="114"/>
      <c r="AK32" s="143"/>
      <c r="AN32" s="113"/>
      <c r="AO32" s="143"/>
      <c r="AQ32" s="115"/>
      <c r="AR32" s="113"/>
      <c r="AS32" s="143"/>
      <c r="AY32" s="77"/>
      <c r="BC32" s="77"/>
      <c r="BD32" s="143"/>
    </row>
    <row r="33" spans="20:56" ht="17.399999999999999" customHeight="1" x14ac:dyDescent="0.4">
      <c r="T33" s="114"/>
      <c r="W33" s="114"/>
      <c r="X33" s="143"/>
      <c r="Z33" s="114"/>
      <c r="AA33" s="143"/>
      <c r="AB33" s="114"/>
      <c r="AC33" s="143"/>
      <c r="AJ33" s="114"/>
      <c r="AK33" s="143"/>
      <c r="AN33" s="113"/>
      <c r="AO33" s="143"/>
      <c r="AQ33" s="115"/>
      <c r="AR33" s="113"/>
      <c r="AS33" s="143"/>
      <c r="AY33" s="77"/>
      <c r="BC33" s="77"/>
      <c r="BD33" s="143"/>
    </row>
    <row r="34" spans="20:56" ht="17.399999999999999" customHeight="1" x14ac:dyDescent="0.4">
      <c r="AR34" s="113"/>
    </row>
    <row r="35" spans="20:56" ht="17.399999999999999" customHeight="1" x14ac:dyDescent="0.4">
      <c r="AR35" s="113"/>
    </row>
    <row r="36" spans="20:56" ht="17.399999999999999" customHeight="1" x14ac:dyDescent="0.4">
      <c r="AR36" s="113"/>
    </row>
  </sheetData>
  <mergeCells count="5">
    <mergeCell ref="B3:J3"/>
    <mergeCell ref="C5:D5"/>
    <mergeCell ref="K8:Q10"/>
    <mergeCell ref="K11:Q11"/>
    <mergeCell ref="F22:G22"/>
  </mergeCells>
  <conditionalFormatting sqref="S12:S21">
    <cfRule type="expression" dxfId="39" priority="20">
      <formula>B12=0</formula>
    </cfRule>
  </conditionalFormatting>
  <conditionalFormatting sqref="U12:U21">
    <cfRule type="expression" dxfId="38" priority="19">
      <formula>C12=0</formula>
    </cfRule>
  </conditionalFormatting>
  <conditionalFormatting sqref="V12:V21">
    <cfRule type="expression" dxfId="37" priority="18">
      <formula>#REF!=0</formula>
    </cfRule>
  </conditionalFormatting>
  <conditionalFormatting sqref="X12:X21">
    <cfRule type="expression" dxfId="36" priority="17">
      <formula>D12=0</formula>
    </cfRule>
  </conditionalFormatting>
  <conditionalFormatting sqref="Y12:Y21">
    <cfRule type="expression" dxfId="35" priority="16">
      <formula>X12=0</formula>
    </cfRule>
  </conditionalFormatting>
  <conditionalFormatting sqref="AA12:AA21">
    <cfRule type="expression" dxfId="34" priority="15">
      <formula>#REF!=0</formula>
    </cfRule>
  </conditionalFormatting>
  <conditionalFormatting sqref="AC12:AC21">
    <cfRule type="expression" dxfId="33" priority="14">
      <formula>E12=0</formula>
    </cfRule>
  </conditionalFormatting>
  <conditionalFormatting sqref="AD12:AD21">
    <cfRule type="expression" dxfId="32" priority="13">
      <formula>F12=0</formula>
    </cfRule>
  </conditionalFormatting>
  <conditionalFormatting sqref="AE12:AF21">
    <cfRule type="expression" dxfId="31" priority="12">
      <formula>AD12=0</formula>
    </cfRule>
  </conditionalFormatting>
  <conditionalFormatting sqref="AG12:AG21">
    <cfRule type="expression" dxfId="30" priority="11">
      <formula>G12=0</formula>
    </cfRule>
  </conditionalFormatting>
  <conditionalFormatting sqref="AH12:AI21">
    <cfRule type="expression" dxfId="29" priority="10">
      <formula>AG12=0</formula>
    </cfRule>
  </conditionalFormatting>
  <conditionalFormatting sqref="AO12:AO21">
    <cfRule type="expression" dxfId="28" priority="9">
      <formula>AC12=0</formula>
    </cfRule>
  </conditionalFormatting>
  <conditionalFormatting sqref="AT13:AW14 AT11:AW11 AZ12:BC21">
    <cfRule type="cellIs" dxfId="27" priority="8" operator="equal">
      <formula>0</formula>
    </cfRule>
  </conditionalFormatting>
  <conditionalFormatting sqref="Q12:Q21">
    <cfRule type="containsText" dxfId="26" priority="5" operator="containsText" text="OK">
      <formula>NOT(ISERROR(SEARCH("OK",Q12)))</formula>
    </cfRule>
    <cfRule type="containsText" dxfId="25" priority="6" operator="containsText" text="FEIL">
      <formula>NOT(ISERROR(SEARCH("FEIL",Q12)))</formula>
    </cfRule>
    <cfRule type="cellIs" dxfId="24" priority="7" operator="equal">
      <formula>0</formula>
    </cfRule>
  </conditionalFormatting>
  <conditionalFormatting sqref="AK12:AK21">
    <cfRule type="expression" dxfId="23" priority="4">
      <formula>AC12=0</formula>
    </cfRule>
  </conditionalFormatting>
  <conditionalFormatting sqref="AL12:AL21">
    <cfRule type="expression" dxfId="22" priority="3">
      <formula>AC12=0</formula>
    </cfRule>
  </conditionalFormatting>
  <conditionalFormatting sqref="AM12:AM21">
    <cfRule type="expression" dxfId="21" priority="2">
      <formula>AC12=0</formula>
    </cfRule>
  </conditionalFormatting>
  <conditionalFormatting sqref="C5:D5">
    <cfRule type="containsText" dxfId="20" priority="1" operator="containsText" text="(Skriv inn navn på leverandør her)">
      <formula>NOT(ISERROR(SEARCH("(Skriv inn navn på leverandør her)",C5)))</formula>
    </cfRule>
  </conditionalFormatting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36"/>
  <sheetViews>
    <sheetView showGridLines="0" workbookViewId="0">
      <selection activeCell="C5" sqref="C5:D5"/>
    </sheetView>
  </sheetViews>
  <sheetFormatPr baseColWidth="10" defaultColWidth="11.44140625" defaultRowHeight="17.399999999999999" customHeight="1" x14ac:dyDescent="0.4"/>
  <cols>
    <col min="1" max="1" width="2.88671875" style="143" customWidth="1"/>
    <col min="2" max="2" width="20.88671875" style="143" customWidth="1"/>
    <col min="3" max="3" width="27.6640625" style="143" customWidth="1"/>
    <col min="4" max="4" width="17.88671875" style="143" customWidth="1"/>
    <col min="5" max="5" width="19.6640625" style="143" customWidth="1"/>
    <col min="6" max="7" width="11.6640625" style="143" customWidth="1"/>
    <col min="8" max="8" width="43.5546875" style="143" customWidth="1"/>
    <col min="9" max="9" width="57" style="143" customWidth="1"/>
    <col min="10" max="10" width="11" style="143" customWidth="1"/>
    <col min="11" max="16" width="2.6640625" style="143" customWidth="1"/>
    <col min="17" max="17" width="6.88671875" style="143" customWidth="1"/>
    <col min="18" max="18" width="11.109375" style="143" customWidth="1"/>
    <col min="19" max="19" width="7" style="143" bestFit="1" customWidth="1"/>
    <col min="20" max="20" width="2.33203125" style="143" customWidth="1"/>
    <col min="21" max="21" width="31.109375" style="143" customWidth="1"/>
    <col min="22" max="22" width="10.33203125" style="143" bestFit="1" customWidth="1"/>
    <col min="23" max="23" width="2.44140625" style="143" customWidth="1"/>
    <col min="24" max="24" width="11.109375" style="114" customWidth="1"/>
    <col min="25" max="25" width="11.109375" style="143" customWidth="1"/>
    <col min="26" max="26" width="2.33203125" style="143" customWidth="1"/>
    <col min="27" max="27" width="13.88671875" style="114" customWidth="1"/>
    <col min="28" max="28" width="2.109375" style="143" customWidth="1"/>
    <col min="29" max="29" width="20" style="114" customWidth="1"/>
    <col min="30" max="30" width="11.109375" style="143" customWidth="1"/>
    <col min="31" max="31" width="7.6640625" style="143" customWidth="1"/>
    <col min="32" max="32" width="6.6640625" style="143" customWidth="1"/>
    <col min="33" max="33" width="11" style="143" customWidth="1"/>
    <col min="34" max="34" width="7.88671875" style="143" customWidth="1"/>
    <col min="35" max="35" width="6.6640625" style="143" customWidth="1"/>
    <col min="36" max="36" width="2.33203125" style="143" customWidth="1"/>
    <col min="37" max="37" width="10" style="114" customWidth="1"/>
    <col min="38" max="38" width="11.33203125" style="143" customWidth="1"/>
    <col min="39" max="39" width="11.109375" style="143" customWidth="1"/>
    <col min="40" max="40" width="2.33203125" style="143" customWidth="1"/>
    <col min="41" max="41" width="12.33203125" style="113" customWidth="1"/>
    <col min="42" max="42" width="11.109375" style="143" customWidth="1"/>
    <col min="43" max="43" width="1.109375" style="143" customWidth="1"/>
    <col min="44" max="44" width="11.109375" style="143" customWidth="1"/>
    <col min="45" max="45" width="45.33203125" style="113" customWidth="1"/>
    <col min="46" max="50" width="22.6640625" style="143" customWidth="1"/>
    <col min="51" max="51" width="16.5546875" style="143" customWidth="1"/>
    <col min="52" max="55" width="11.109375" style="110" hidden="1" customWidth="1"/>
    <col min="56" max="56" width="11.109375" style="77" customWidth="1"/>
    <col min="57" max="16384" width="11.44140625" style="143"/>
  </cols>
  <sheetData>
    <row r="1" spans="1:56" s="53" customFormat="1" ht="17.399999999999999" customHeight="1" x14ac:dyDescent="0.3">
      <c r="A1" s="51"/>
      <c r="B1" s="51" t="s">
        <v>84</v>
      </c>
      <c r="C1" s="51"/>
      <c r="D1" s="51"/>
      <c r="E1" s="51"/>
      <c r="F1" s="51"/>
      <c r="G1" s="51"/>
      <c r="H1" s="51"/>
      <c r="I1" s="51"/>
      <c r="J1" s="51"/>
      <c r="K1" s="51" t="s">
        <v>84</v>
      </c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2"/>
      <c r="Y1" s="51"/>
      <c r="Z1" s="51"/>
      <c r="AA1" s="52"/>
      <c r="AB1" s="51"/>
      <c r="AC1" s="52"/>
      <c r="AD1" s="51"/>
      <c r="AE1" s="51"/>
      <c r="AF1" s="51"/>
      <c r="AG1" s="51"/>
      <c r="AH1" s="51"/>
      <c r="AI1" s="51"/>
      <c r="AJ1" s="51"/>
      <c r="AK1" s="52"/>
      <c r="AL1" s="51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162"/>
      <c r="AZ1" s="78"/>
      <c r="BA1" s="78"/>
      <c r="BB1" s="78"/>
      <c r="BC1" s="78"/>
      <c r="BD1" s="78"/>
    </row>
    <row r="2" spans="1:56" ht="17.399999999999999" customHeight="1" x14ac:dyDescent="0.4">
      <c r="AQ2" s="115"/>
      <c r="AR2" s="113"/>
    </row>
    <row r="3" spans="1:56" ht="30" customHeight="1" x14ac:dyDescent="0.4">
      <c r="B3" s="184" t="s">
        <v>13</v>
      </c>
      <c r="C3" s="184"/>
      <c r="D3" s="184"/>
      <c r="E3" s="184"/>
      <c r="F3" s="184"/>
      <c r="G3" s="184"/>
      <c r="H3" s="184"/>
      <c r="I3" s="184"/>
      <c r="J3" s="184"/>
      <c r="K3" s="134"/>
      <c r="L3" s="134"/>
      <c r="AQ3" s="115"/>
      <c r="AR3" s="113"/>
    </row>
    <row r="4" spans="1:56" ht="17.399999999999999" customHeight="1" x14ac:dyDescent="0.4">
      <c r="B4" s="146"/>
      <c r="C4" s="146"/>
      <c r="D4" s="145"/>
      <c r="E4" s="173"/>
      <c r="F4" s="173"/>
      <c r="G4" s="173"/>
      <c r="H4" s="173"/>
      <c r="I4" s="173"/>
      <c r="J4" s="134"/>
      <c r="K4" s="112" t="s">
        <v>65</v>
      </c>
      <c r="L4" s="112"/>
      <c r="M4" s="116"/>
      <c r="N4" s="116"/>
      <c r="O4" s="116"/>
      <c r="T4" s="114"/>
      <c r="W4" s="114"/>
      <c r="X4" s="143"/>
      <c r="Z4" s="114"/>
      <c r="AA4" s="143"/>
      <c r="AB4" s="114"/>
      <c r="AC4" s="143"/>
      <c r="AJ4" s="114"/>
      <c r="AK4" s="143"/>
      <c r="AN4" s="113"/>
      <c r="AO4" s="143"/>
      <c r="AQ4" s="115"/>
      <c r="AR4" s="113"/>
      <c r="AS4" s="143"/>
      <c r="AY4" s="77"/>
      <c r="BC4" s="77"/>
      <c r="BD4" s="143"/>
    </row>
    <row r="5" spans="1:56" s="1" customFormat="1" ht="30" customHeight="1" x14ac:dyDescent="0.45">
      <c r="B5" s="50" t="s">
        <v>76</v>
      </c>
      <c r="C5" s="185" t="s">
        <v>15</v>
      </c>
      <c r="D5" s="186"/>
      <c r="E5" s="2"/>
      <c r="F5" s="104" t="s">
        <v>62</v>
      </c>
      <c r="G5" s="105">
        <f>AO24</f>
        <v>0</v>
      </c>
      <c r="H5" s="2"/>
      <c r="I5" s="2"/>
      <c r="J5" s="3"/>
      <c r="K5" s="111" t="s">
        <v>67</v>
      </c>
      <c r="L5" s="111"/>
      <c r="M5" s="116"/>
      <c r="N5" s="116"/>
      <c r="O5" s="116"/>
      <c r="T5" s="19"/>
      <c r="W5" s="19"/>
      <c r="Z5" s="19"/>
      <c r="AB5" s="19"/>
      <c r="AJ5" s="19"/>
      <c r="AN5" s="16"/>
      <c r="AQ5" s="76"/>
      <c r="AR5" s="16"/>
      <c r="AY5" s="77"/>
      <c r="AZ5" s="110"/>
      <c r="BA5" s="110"/>
      <c r="BB5" s="110"/>
      <c r="BC5" s="77"/>
    </row>
    <row r="6" spans="1:56" ht="17.399999999999999" customHeight="1" x14ac:dyDescent="0.4">
      <c r="B6" s="133"/>
      <c r="C6" s="133"/>
      <c r="D6" s="133"/>
      <c r="E6" s="133"/>
      <c r="F6" s="133"/>
      <c r="G6" s="133"/>
      <c r="H6" s="133"/>
      <c r="I6" s="133"/>
      <c r="J6" s="139"/>
      <c r="K6" s="132"/>
      <c r="L6" s="132"/>
      <c r="T6" s="114"/>
      <c r="W6" s="114"/>
      <c r="X6" s="143"/>
      <c r="Z6" s="114"/>
      <c r="AA6" s="143"/>
      <c r="AB6" s="114"/>
      <c r="AC6" s="143"/>
      <c r="AJ6" s="114"/>
      <c r="AK6" s="143"/>
      <c r="AN6" s="113"/>
      <c r="AO6" s="143"/>
      <c r="AQ6" s="115"/>
      <c r="AR6" s="113"/>
      <c r="AS6" s="143"/>
      <c r="AY6" s="77"/>
      <c r="BC6" s="77"/>
      <c r="BD6" s="143"/>
    </row>
    <row r="7" spans="1:56" ht="17.399999999999999" customHeight="1" x14ac:dyDescent="0.4">
      <c r="B7" s="91" t="s">
        <v>14</v>
      </c>
      <c r="C7" s="133"/>
      <c r="D7" s="133"/>
      <c r="E7" s="133"/>
      <c r="F7" s="133"/>
      <c r="G7" s="133"/>
      <c r="H7" s="133"/>
      <c r="I7" s="133"/>
      <c r="J7" s="133"/>
      <c r="K7" s="139"/>
      <c r="L7" s="139"/>
      <c r="AN7" s="120"/>
      <c r="AQ7" s="115"/>
      <c r="AR7" s="113"/>
      <c r="AS7" s="108" t="s">
        <v>54</v>
      </c>
      <c r="AZ7" s="77"/>
    </row>
    <row r="8" spans="1:56" ht="17.399999999999999" customHeight="1" x14ac:dyDescent="0.4">
      <c r="B8" s="91" t="s">
        <v>83</v>
      </c>
      <c r="C8" s="133"/>
      <c r="D8" s="133"/>
      <c r="E8" s="133"/>
      <c r="F8" s="133"/>
      <c r="G8" s="133"/>
      <c r="H8" s="133"/>
      <c r="I8" s="133"/>
      <c r="J8" s="139"/>
      <c r="K8" s="181" t="s">
        <v>63</v>
      </c>
      <c r="L8" s="181"/>
      <c r="M8" s="181"/>
      <c r="N8" s="181"/>
      <c r="O8" s="181"/>
      <c r="P8" s="181"/>
      <c r="Q8" s="181"/>
      <c r="T8" s="114"/>
      <c r="W8" s="114"/>
      <c r="X8" s="143"/>
      <c r="Z8" s="114"/>
      <c r="AA8" s="143"/>
      <c r="AB8" s="114"/>
      <c r="AC8" s="143"/>
      <c r="AJ8" s="114"/>
      <c r="AK8" s="143"/>
      <c r="AN8" s="113"/>
      <c r="AO8" s="143"/>
      <c r="AQ8" s="115"/>
      <c r="AR8" s="113"/>
      <c r="AS8" s="143" t="s">
        <v>53</v>
      </c>
      <c r="AY8" s="77"/>
      <c r="BC8" s="77"/>
      <c r="BD8" s="143"/>
    </row>
    <row r="9" spans="1:56" ht="17.399999999999999" customHeight="1" x14ac:dyDescent="0.4">
      <c r="B9" s="133"/>
      <c r="C9" s="133"/>
      <c r="D9" s="133"/>
      <c r="E9" s="133"/>
      <c r="F9" s="133"/>
      <c r="G9" s="133"/>
      <c r="H9" s="133"/>
      <c r="I9" s="133"/>
      <c r="J9" s="139"/>
      <c r="K9" s="181"/>
      <c r="L9" s="181"/>
      <c r="M9" s="181"/>
      <c r="N9" s="181"/>
      <c r="O9" s="181"/>
      <c r="P9" s="181"/>
      <c r="Q9" s="181"/>
      <c r="T9" s="114"/>
      <c r="W9" s="114"/>
      <c r="X9" s="143"/>
      <c r="Z9" s="114"/>
      <c r="AA9" s="143"/>
      <c r="AB9" s="114"/>
      <c r="AC9" s="143"/>
      <c r="AJ9" s="114"/>
      <c r="AK9" s="143"/>
      <c r="AN9" s="113"/>
      <c r="AO9" s="143"/>
      <c r="AQ9" s="115"/>
      <c r="AR9" s="113"/>
      <c r="AS9" s="143"/>
      <c r="AZ9" s="143"/>
      <c r="BA9" s="143"/>
      <c r="BB9" s="143"/>
      <c r="BC9" s="143"/>
      <c r="BD9" s="143"/>
    </row>
    <row r="10" spans="1:56" ht="17.399999999999999" customHeight="1" x14ac:dyDescent="0.4">
      <c r="B10" s="131">
        <v>1</v>
      </c>
      <c r="C10" s="131">
        <v>2</v>
      </c>
      <c r="D10" s="131">
        <v>3</v>
      </c>
      <c r="E10" s="131">
        <v>4</v>
      </c>
      <c r="F10" s="131">
        <v>5</v>
      </c>
      <c r="G10" s="131">
        <v>6</v>
      </c>
      <c r="H10" s="131">
        <v>7</v>
      </c>
      <c r="I10" s="131">
        <v>8</v>
      </c>
      <c r="J10" s="139"/>
      <c r="K10" s="182"/>
      <c r="L10" s="182"/>
      <c r="M10" s="182"/>
      <c r="N10" s="182"/>
      <c r="O10" s="182"/>
      <c r="P10" s="182"/>
      <c r="Q10" s="182"/>
      <c r="S10" s="131">
        <v>1</v>
      </c>
      <c r="T10" s="20"/>
      <c r="U10" s="131">
        <v>2</v>
      </c>
      <c r="V10" s="131"/>
      <c r="W10" s="20"/>
      <c r="X10" s="131">
        <v>3</v>
      </c>
      <c r="Y10" s="131"/>
      <c r="Z10" s="20"/>
      <c r="AA10" s="131"/>
      <c r="AB10" s="20"/>
      <c r="AC10" s="131">
        <v>5</v>
      </c>
      <c r="AD10" s="131">
        <v>6</v>
      </c>
      <c r="AE10" s="131"/>
      <c r="AF10" s="131"/>
      <c r="AG10" s="131">
        <v>7</v>
      </c>
      <c r="AH10" s="131"/>
      <c r="AI10" s="131"/>
      <c r="AJ10" s="20"/>
      <c r="AK10" s="131"/>
      <c r="AL10" s="131"/>
      <c r="AM10" s="131"/>
      <c r="AN10" s="17"/>
      <c r="AO10" s="131"/>
      <c r="AQ10" s="115"/>
      <c r="AR10" s="113"/>
      <c r="AS10" s="143"/>
      <c r="AT10" s="84" t="s">
        <v>55</v>
      </c>
      <c r="AU10" s="84" t="str">
        <f>Inndata!$B$6</f>
        <v>Biogass</v>
      </c>
      <c r="AV10" s="84" t="s">
        <v>56</v>
      </c>
      <c r="AW10" s="84" t="s">
        <v>57</v>
      </c>
      <c r="AY10" s="77"/>
      <c r="AZ10" s="129" t="s">
        <v>52</v>
      </c>
      <c r="BA10" s="129"/>
      <c r="BB10" s="129"/>
      <c r="BC10" s="129"/>
      <c r="BD10" s="143"/>
    </row>
    <row r="11" spans="1:56" ht="48" customHeight="1" x14ac:dyDescent="0.4">
      <c r="B11" s="135" t="s">
        <v>4</v>
      </c>
      <c r="C11" s="136" t="s">
        <v>7</v>
      </c>
      <c r="D11" s="136" t="s">
        <v>8</v>
      </c>
      <c r="E11" s="136" t="s">
        <v>9</v>
      </c>
      <c r="F11" s="135" t="s">
        <v>10</v>
      </c>
      <c r="G11" s="135" t="s">
        <v>11</v>
      </c>
      <c r="H11" s="137" t="s">
        <v>5</v>
      </c>
      <c r="I11" s="137" t="s">
        <v>6</v>
      </c>
      <c r="J11" s="139"/>
      <c r="K11" s="187" t="s">
        <v>64</v>
      </c>
      <c r="L11" s="188"/>
      <c r="M11" s="188"/>
      <c r="N11" s="188"/>
      <c r="O11" s="188"/>
      <c r="P11" s="188"/>
      <c r="Q11" s="189"/>
      <c r="S11" s="135" t="s">
        <v>4</v>
      </c>
      <c r="T11" s="21"/>
      <c r="U11" s="135" t="s">
        <v>7</v>
      </c>
      <c r="V11" s="35" t="s">
        <v>47</v>
      </c>
      <c r="W11" s="21"/>
      <c r="X11" s="135" t="s">
        <v>21</v>
      </c>
      <c r="Y11" s="35" t="s">
        <v>46</v>
      </c>
      <c r="Z11" s="21"/>
      <c r="AA11" s="35" t="s">
        <v>22</v>
      </c>
      <c r="AB11" s="21"/>
      <c r="AC11" s="135" t="s">
        <v>9</v>
      </c>
      <c r="AD11" s="135" t="s">
        <v>10</v>
      </c>
      <c r="AE11" s="35" t="s">
        <v>40</v>
      </c>
      <c r="AF11" s="35" t="s">
        <v>41</v>
      </c>
      <c r="AG11" s="135" t="s">
        <v>11</v>
      </c>
      <c r="AH11" s="35" t="s">
        <v>43</v>
      </c>
      <c r="AI11" s="35" t="s">
        <v>44</v>
      </c>
      <c r="AJ11" s="21"/>
      <c r="AK11" s="35" t="s">
        <v>23</v>
      </c>
      <c r="AL11" s="35" t="s">
        <v>24</v>
      </c>
      <c r="AM11" s="35" t="s">
        <v>25</v>
      </c>
      <c r="AN11" s="21"/>
      <c r="AO11" s="35" t="s">
        <v>66</v>
      </c>
      <c r="AQ11" s="115"/>
      <c r="AR11" s="113"/>
      <c r="AS11" s="85" t="s">
        <v>58</v>
      </c>
      <c r="AT11" s="86">
        <f>SUM(AZ12:AZ21)</f>
        <v>0</v>
      </c>
      <c r="AU11" s="86">
        <f>SUM(BA12:BA21)</f>
        <v>0</v>
      </c>
      <c r="AV11" s="86">
        <f>SUM(BB12:BB21)</f>
        <v>0</v>
      </c>
      <c r="AW11" s="86">
        <f>SUM(BC12:BC21)</f>
        <v>0</v>
      </c>
      <c r="AY11" s="80"/>
      <c r="AZ11" s="81" t="str">
        <f>Inndata!$B$5</f>
        <v>Batterielektrisk / hydrogen</v>
      </c>
      <c r="BA11" s="81" t="str">
        <f>Inndata!$B$6</f>
        <v>Biogass</v>
      </c>
      <c r="BB11" s="81" t="str">
        <f>Inndata!$B$7</f>
        <v>HVO / biodiesel / bioetanol</v>
      </c>
      <c r="BC11" s="81" t="str">
        <f>Inndata!$B$8</f>
        <v>Diesel / bensin / naturgass</v>
      </c>
      <c r="BD11" s="143"/>
    </row>
    <row r="12" spans="1:56" ht="17.399999999999999" customHeight="1" x14ac:dyDescent="0.4">
      <c r="B12" s="158"/>
      <c r="C12" s="158"/>
      <c r="D12" s="159"/>
      <c r="E12" s="158"/>
      <c r="F12" s="158"/>
      <c r="G12" s="158"/>
      <c r="H12" s="142"/>
      <c r="I12" s="141"/>
      <c r="J12" s="140" t="s">
        <v>1</v>
      </c>
      <c r="K12" s="88">
        <f>IF(B12&gt;0,1,0)</f>
        <v>0</v>
      </c>
      <c r="L12" s="88">
        <f>IF(AND(B12=0,C12=0),0,IF(AND(B12&gt;0,ISTEXT(C12)=TRUE),1,0))</f>
        <v>0</v>
      </c>
      <c r="M12" s="88">
        <f>IF(E12=0,0,1)</f>
        <v>0</v>
      </c>
      <c r="N12" s="89">
        <f t="shared" ref="N12:N21" si="0">IF(AND(E12=0,F12=0),0,IF(AND(E12="Nei",F12=0),0,1))</f>
        <v>0</v>
      </c>
      <c r="O12" s="89">
        <f>IF(AND(E12=0,F12=0),0,IF(AND(E12="Nei",G12=0),0,1))</f>
        <v>0</v>
      </c>
      <c r="P12" s="89">
        <f>SUM(K12:O12)</f>
        <v>0</v>
      </c>
      <c r="Q12" s="90">
        <f>IF(P12=5,"OK",IF(P12=0,0,"FEIL"))</f>
        <v>0</v>
      </c>
      <c r="S12" s="158">
        <f t="shared" ref="S12:S21" si="1">B12</f>
        <v>0</v>
      </c>
      <c r="T12" s="23"/>
      <c r="U12" s="158">
        <f t="shared" ref="U12:U21" si="2">C12</f>
        <v>0</v>
      </c>
      <c r="V12" s="117">
        <f>VLOOKUP(U12,Inndata!$B$5:$D$9,3,FALSE)</f>
        <v>0</v>
      </c>
      <c r="W12" s="22"/>
      <c r="X12" s="158">
        <f t="shared" ref="X12:X21" si="3">D12</f>
        <v>0</v>
      </c>
      <c r="Y12" s="158">
        <f>IF(X12=0,0,IF(X12="Nei",0,1))</f>
        <v>0</v>
      </c>
      <c r="Z12" s="22"/>
      <c r="AA12" s="158">
        <f>IF(V12+Y12&gt;10,10,V12+Y12)</f>
        <v>0</v>
      </c>
      <c r="AB12" s="22"/>
      <c r="AC12" s="24">
        <f t="shared" ref="AC12:AD21" si="4">E12</f>
        <v>0</v>
      </c>
      <c r="AD12" s="24">
        <f t="shared" si="4"/>
        <v>0</v>
      </c>
      <c r="AE12" s="24">
        <f>IF(AD12=0,0,VLOOKUP(LEFT(AD12,3),Inndata!$B$21:$C$32,2,FALSE))</f>
        <v>0</v>
      </c>
      <c r="AF12" s="24">
        <f>IF(AD12=0,0,MID(AD12,6,4))</f>
        <v>0</v>
      </c>
      <c r="AG12" s="24">
        <f t="shared" ref="AG12:AG21" si="5">G12</f>
        <v>0</v>
      </c>
      <c r="AH12" s="24">
        <f>IF(AG12=0,0,VLOOKUP(LEFT(AG12,3),Inndata!$B$21:$C$32,2,FALSE))</f>
        <v>0</v>
      </c>
      <c r="AI12" s="24">
        <f>IF(AG12=0,0,MID(AG12,6,4))</f>
        <v>0</v>
      </c>
      <c r="AJ12" s="22"/>
      <c r="AK12" s="158">
        <f>IF(AC12="Ja",Inndata!$F$17,IF(OR(AE12=0,AH12=0),0,(AI12-AF12)*12+(AH12-AE12)))</f>
        <v>0</v>
      </c>
      <c r="AL12" s="158">
        <f t="shared" ref="AL12:AL21" si="6">S12*AK12</f>
        <v>0</v>
      </c>
      <c r="AM12" s="45">
        <f>IF(AK12=0,0,AL12/$AL$24)</f>
        <v>0</v>
      </c>
      <c r="AN12" s="22"/>
      <c r="AO12" s="47">
        <f>AA12*AM12</f>
        <v>0</v>
      </c>
      <c r="AQ12" s="115"/>
      <c r="AR12" s="113"/>
      <c r="AS12" s="143"/>
      <c r="AY12" s="80"/>
      <c r="AZ12" s="82">
        <f>IF(U12=$AZ$11,AM12,0)</f>
        <v>0</v>
      </c>
      <c r="BA12" s="82">
        <f>IF(U12=$BA$11,AM12,0)</f>
        <v>0</v>
      </c>
      <c r="BB12" s="82">
        <f>IF(U12=$BB$11,AM12,0)</f>
        <v>0</v>
      </c>
      <c r="BC12" s="82">
        <f>IF(U12=$BC$11,AM12,0)</f>
        <v>0</v>
      </c>
      <c r="BD12" s="143"/>
    </row>
    <row r="13" spans="1:56" ht="17.399999999999999" customHeight="1" x14ac:dyDescent="0.4">
      <c r="B13" s="158"/>
      <c r="C13" s="158"/>
      <c r="D13" s="159"/>
      <c r="E13" s="158"/>
      <c r="F13" s="158"/>
      <c r="G13" s="158"/>
      <c r="H13" s="148"/>
      <c r="I13" s="147"/>
      <c r="J13" s="140" t="s">
        <v>1</v>
      </c>
      <c r="K13" s="88">
        <f t="shared" ref="K13:K21" si="7">IF(B13&gt;0,1,0)</f>
        <v>0</v>
      </c>
      <c r="L13" s="88">
        <f t="shared" ref="L13:L21" si="8">IF(AND(B13=0,C13=0),0,IF(AND(B13&gt;0,ISTEXT(C13)=TRUE),1,0))</f>
        <v>0</v>
      </c>
      <c r="M13" s="88">
        <f t="shared" ref="M13:M21" si="9">IF(E13=0,0,1)</f>
        <v>0</v>
      </c>
      <c r="N13" s="89">
        <f t="shared" si="0"/>
        <v>0</v>
      </c>
      <c r="O13" s="89">
        <f t="shared" ref="O13:O21" si="10">IF(AND(E13=0,F13=0),0,IF(AND(E13="Nei",G13=0),0,1))</f>
        <v>0</v>
      </c>
      <c r="P13" s="89">
        <f t="shared" ref="P13:P21" si="11">SUM(K13:O13)</f>
        <v>0</v>
      </c>
      <c r="Q13" s="90">
        <f t="shared" ref="Q13:Q21" si="12">IF(P13=5,"OK",IF(P13=0,0,"FEIL"))</f>
        <v>0</v>
      </c>
      <c r="S13" s="160">
        <f t="shared" si="1"/>
        <v>0</v>
      </c>
      <c r="T13" s="22"/>
      <c r="U13" s="160">
        <f t="shared" si="2"/>
        <v>0</v>
      </c>
      <c r="V13" s="160">
        <f>VLOOKUP(U13,Inndata!$B$5:$D$9,3,FALSE)</f>
        <v>0</v>
      </c>
      <c r="W13" s="22"/>
      <c r="X13" s="160">
        <f t="shared" si="3"/>
        <v>0</v>
      </c>
      <c r="Y13" s="160">
        <f t="shared" ref="Y13:Y21" si="13">IF(X13=0,0,IF(X13="Nei",0,1))</f>
        <v>0</v>
      </c>
      <c r="Z13" s="22"/>
      <c r="AA13" s="160">
        <f t="shared" ref="AA13:AA21" si="14">IF(V13+Y13&gt;10,10,V13+Y13)</f>
        <v>0</v>
      </c>
      <c r="AB13" s="22"/>
      <c r="AC13" s="25">
        <f t="shared" si="4"/>
        <v>0</v>
      </c>
      <c r="AD13" s="25">
        <f t="shared" si="4"/>
        <v>0</v>
      </c>
      <c r="AE13" s="25">
        <f>IF(AD13=0,0,VLOOKUP(LEFT(AD13,3),Inndata!$B$21:$C$32,2,FALSE))</f>
        <v>0</v>
      </c>
      <c r="AF13" s="25">
        <f t="shared" ref="AF13:AF21" si="15">IF(AD13=0,0,MID(AD13,6,4))</f>
        <v>0</v>
      </c>
      <c r="AG13" s="25">
        <f t="shared" si="5"/>
        <v>0</v>
      </c>
      <c r="AH13" s="25">
        <f>IF(AG13=0,0,VLOOKUP(LEFT(AG13,3),Inndata!$B$21:$C$32,2,FALSE))</f>
        <v>0</v>
      </c>
      <c r="AI13" s="25">
        <f t="shared" ref="AI13:AI21" si="16">IF(AG13=0,0,MID(AG13,6,4))</f>
        <v>0</v>
      </c>
      <c r="AJ13" s="22"/>
      <c r="AK13" s="160">
        <f>IF(AC13="Ja",Inndata!$F$17,IF(OR(AE13=0,AH13=0),0,(AI13-AF13)*12+(AH13-AE13)))</f>
        <v>0</v>
      </c>
      <c r="AL13" s="160">
        <f t="shared" si="6"/>
        <v>0</v>
      </c>
      <c r="AM13" s="46">
        <f t="shared" ref="AM13:AM21" si="17">IF(AK13=0,0,AL13/$AL$24)</f>
        <v>0</v>
      </c>
      <c r="AN13" s="22"/>
      <c r="AO13" s="119">
        <f t="shared" ref="AO13:AO21" si="18">AA13*AM13</f>
        <v>0</v>
      </c>
      <c r="AQ13" s="115"/>
      <c r="AR13" s="113"/>
      <c r="AS13" s="87"/>
      <c r="AT13" s="54"/>
      <c r="AU13" s="54"/>
      <c r="AV13" s="54"/>
      <c r="AW13" s="54"/>
      <c r="AY13" s="80"/>
      <c r="AZ13" s="82">
        <f t="shared" ref="AZ13:AZ21" si="19">IF(U13=$AZ$11,AM13,0)</f>
        <v>0</v>
      </c>
      <c r="BA13" s="82">
        <f t="shared" ref="BA13:BA21" si="20">IF(U13=$BA$11,AM13,0)</f>
        <v>0</v>
      </c>
      <c r="BB13" s="82">
        <f t="shared" ref="BB13:BB21" si="21">IF(U13=$BB$11,AM13,0)</f>
        <v>0</v>
      </c>
      <c r="BC13" s="82">
        <f t="shared" ref="BC13:BC21" si="22">IF(U13=$BC$11,AM13,0)</f>
        <v>0</v>
      </c>
      <c r="BD13" s="143"/>
    </row>
    <row r="14" spans="1:56" ht="17.399999999999999" customHeight="1" x14ac:dyDescent="0.4">
      <c r="B14" s="158"/>
      <c r="C14" s="158"/>
      <c r="D14" s="159"/>
      <c r="E14" s="158"/>
      <c r="F14" s="158"/>
      <c r="G14" s="158"/>
      <c r="H14" s="142"/>
      <c r="I14" s="141"/>
      <c r="J14" s="140" t="s">
        <v>1</v>
      </c>
      <c r="K14" s="88">
        <f t="shared" si="7"/>
        <v>0</v>
      </c>
      <c r="L14" s="88">
        <f t="shared" si="8"/>
        <v>0</v>
      </c>
      <c r="M14" s="88">
        <f t="shared" si="9"/>
        <v>0</v>
      </c>
      <c r="N14" s="89">
        <f t="shared" si="0"/>
        <v>0</v>
      </c>
      <c r="O14" s="89">
        <f t="shared" si="10"/>
        <v>0</v>
      </c>
      <c r="P14" s="89">
        <f t="shared" si="11"/>
        <v>0</v>
      </c>
      <c r="Q14" s="90">
        <f t="shared" si="12"/>
        <v>0</v>
      </c>
      <c r="S14" s="158">
        <f t="shared" si="1"/>
        <v>0</v>
      </c>
      <c r="T14" s="22"/>
      <c r="U14" s="158">
        <f t="shared" si="2"/>
        <v>0</v>
      </c>
      <c r="V14" s="117">
        <f>VLOOKUP(U14,Inndata!$B$5:$D$9,3,FALSE)</f>
        <v>0</v>
      </c>
      <c r="W14" s="22"/>
      <c r="X14" s="158">
        <f t="shared" si="3"/>
        <v>0</v>
      </c>
      <c r="Y14" s="158">
        <f t="shared" si="13"/>
        <v>0</v>
      </c>
      <c r="Z14" s="22"/>
      <c r="AA14" s="158">
        <f t="shared" si="14"/>
        <v>0</v>
      </c>
      <c r="AB14" s="22"/>
      <c r="AC14" s="24">
        <f t="shared" si="4"/>
        <v>0</v>
      </c>
      <c r="AD14" s="24">
        <f t="shared" si="4"/>
        <v>0</v>
      </c>
      <c r="AE14" s="24">
        <f>IF(AD14=0,0,VLOOKUP(LEFT(AD14,3),Inndata!$B$21:$C$32,2,FALSE))</f>
        <v>0</v>
      </c>
      <c r="AF14" s="24">
        <f t="shared" si="15"/>
        <v>0</v>
      </c>
      <c r="AG14" s="24">
        <f t="shared" si="5"/>
        <v>0</v>
      </c>
      <c r="AH14" s="24">
        <f>IF(AG14=0,0,VLOOKUP(LEFT(AG14,3),Inndata!$B$21:$C$32,2,FALSE))</f>
        <v>0</v>
      </c>
      <c r="AI14" s="24">
        <f t="shared" si="16"/>
        <v>0</v>
      </c>
      <c r="AJ14" s="22"/>
      <c r="AK14" s="158">
        <f>IF(AC14="Ja",Inndata!$F$17,IF(OR(AE14=0,AH14=0),0,(AI14-AF14)*12+(AH14-AE14)))</f>
        <v>0</v>
      </c>
      <c r="AL14" s="158">
        <f t="shared" si="6"/>
        <v>0</v>
      </c>
      <c r="AM14" s="45">
        <f t="shared" si="17"/>
        <v>0</v>
      </c>
      <c r="AN14" s="22"/>
      <c r="AO14" s="47">
        <f t="shared" si="18"/>
        <v>0</v>
      </c>
      <c r="AQ14" s="115"/>
      <c r="AR14" s="113"/>
      <c r="AS14" s="87"/>
      <c r="AT14" s="54"/>
      <c r="AU14" s="54"/>
      <c r="AV14" s="54"/>
      <c r="AW14" s="54"/>
      <c r="AY14" s="80"/>
      <c r="AZ14" s="82">
        <f t="shared" si="19"/>
        <v>0</v>
      </c>
      <c r="BA14" s="82">
        <f t="shared" si="20"/>
        <v>0</v>
      </c>
      <c r="BB14" s="82">
        <f t="shared" si="21"/>
        <v>0</v>
      </c>
      <c r="BC14" s="82">
        <f t="shared" si="22"/>
        <v>0</v>
      </c>
      <c r="BD14" s="143"/>
    </row>
    <row r="15" spans="1:56" ht="17.399999999999999" customHeight="1" x14ac:dyDescent="0.4">
      <c r="B15" s="160"/>
      <c r="C15" s="160"/>
      <c r="D15" s="161"/>
      <c r="E15" s="160"/>
      <c r="F15" s="160"/>
      <c r="G15" s="160"/>
      <c r="H15" s="148"/>
      <c r="I15" s="147"/>
      <c r="J15" s="140" t="s">
        <v>1</v>
      </c>
      <c r="K15" s="88">
        <f t="shared" si="7"/>
        <v>0</v>
      </c>
      <c r="L15" s="88">
        <f t="shared" si="8"/>
        <v>0</v>
      </c>
      <c r="M15" s="88">
        <f t="shared" si="9"/>
        <v>0</v>
      </c>
      <c r="N15" s="89">
        <f t="shared" si="0"/>
        <v>0</v>
      </c>
      <c r="O15" s="89">
        <f t="shared" si="10"/>
        <v>0</v>
      </c>
      <c r="P15" s="89">
        <f t="shared" si="11"/>
        <v>0</v>
      </c>
      <c r="Q15" s="90">
        <f t="shared" si="12"/>
        <v>0</v>
      </c>
      <c r="S15" s="160">
        <f t="shared" si="1"/>
        <v>0</v>
      </c>
      <c r="T15" s="22"/>
      <c r="U15" s="160">
        <f t="shared" si="2"/>
        <v>0</v>
      </c>
      <c r="V15" s="160">
        <f>VLOOKUP(U15,Inndata!$B$5:$D$9,3,FALSE)</f>
        <v>0</v>
      </c>
      <c r="W15" s="22"/>
      <c r="X15" s="160">
        <f t="shared" si="3"/>
        <v>0</v>
      </c>
      <c r="Y15" s="160">
        <f t="shared" si="13"/>
        <v>0</v>
      </c>
      <c r="Z15" s="22"/>
      <c r="AA15" s="160">
        <f t="shared" si="14"/>
        <v>0</v>
      </c>
      <c r="AB15" s="22"/>
      <c r="AC15" s="25">
        <f t="shared" si="4"/>
        <v>0</v>
      </c>
      <c r="AD15" s="25">
        <f t="shared" si="4"/>
        <v>0</v>
      </c>
      <c r="AE15" s="25">
        <f>IF(AD15=0,0,VLOOKUP(LEFT(AD15,3),Inndata!$B$21:$C$32,2,FALSE))</f>
        <v>0</v>
      </c>
      <c r="AF15" s="25">
        <f t="shared" si="15"/>
        <v>0</v>
      </c>
      <c r="AG15" s="25">
        <f t="shared" si="5"/>
        <v>0</v>
      </c>
      <c r="AH15" s="25">
        <f>IF(AG15=0,0,VLOOKUP(LEFT(AG15,3),Inndata!$B$21:$C$32,2,FALSE))</f>
        <v>0</v>
      </c>
      <c r="AI15" s="25">
        <f t="shared" si="16"/>
        <v>0</v>
      </c>
      <c r="AJ15" s="22"/>
      <c r="AK15" s="160">
        <f>IF(AC15="Ja",Inndata!$F$17,IF(OR(AE15=0,AH15=0),0,(AI15-AF15)*12+(AH15-AE15)))</f>
        <v>0</v>
      </c>
      <c r="AL15" s="160">
        <f t="shared" si="6"/>
        <v>0</v>
      </c>
      <c r="AM15" s="46">
        <f t="shared" si="17"/>
        <v>0</v>
      </c>
      <c r="AN15" s="22"/>
      <c r="AO15" s="119">
        <f t="shared" si="18"/>
        <v>0</v>
      </c>
      <c r="AQ15" s="115"/>
      <c r="AR15" s="113"/>
      <c r="AS15" s="144"/>
      <c r="AT15" s="144"/>
      <c r="AU15" s="144"/>
      <c r="AV15" s="144"/>
      <c r="AW15" s="144"/>
      <c r="AY15" s="80"/>
      <c r="AZ15" s="82">
        <f t="shared" si="19"/>
        <v>0</v>
      </c>
      <c r="BA15" s="82">
        <f t="shared" si="20"/>
        <v>0</v>
      </c>
      <c r="BB15" s="82">
        <f t="shared" si="21"/>
        <v>0</v>
      </c>
      <c r="BC15" s="82">
        <f t="shared" si="22"/>
        <v>0</v>
      </c>
      <c r="BD15" s="143"/>
    </row>
    <row r="16" spans="1:56" ht="17.399999999999999" customHeight="1" x14ac:dyDescent="0.4">
      <c r="B16" s="158"/>
      <c r="C16" s="158"/>
      <c r="D16" s="159"/>
      <c r="E16" s="158"/>
      <c r="F16" s="158"/>
      <c r="G16" s="158"/>
      <c r="H16" s="142"/>
      <c r="I16" s="141"/>
      <c r="J16" s="149" t="s">
        <v>1</v>
      </c>
      <c r="K16" s="88">
        <f t="shared" si="7"/>
        <v>0</v>
      </c>
      <c r="L16" s="88">
        <f t="shared" si="8"/>
        <v>0</v>
      </c>
      <c r="M16" s="88">
        <f t="shared" si="9"/>
        <v>0</v>
      </c>
      <c r="N16" s="89">
        <f t="shared" si="0"/>
        <v>0</v>
      </c>
      <c r="O16" s="89">
        <f t="shared" si="10"/>
        <v>0</v>
      </c>
      <c r="P16" s="89">
        <f t="shared" si="11"/>
        <v>0</v>
      </c>
      <c r="Q16" s="90">
        <f t="shared" si="12"/>
        <v>0</v>
      </c>
      <c r="S16" s="158">
        <f t="shared" si="1"/>
        <v>0</v>
      </c>
      <c r="T16" s="22"/>
      <c r="U16" s="158">
        <f t="shared" si="2"/>
        <v>0</v>
      </c>
      <c r="V16" s="117">
        <f>VLOOKUP(U16,Inndata!$B$5:$D$9,3,FALSE)</f>
        <v>0</v>
      </c>
      <c r="W16" s="22"/>
      <c r="X16" s="158">
        <f t="shared" si="3"/>
        <v>0</v>
      </c>
      <c r="Y16" s="158">
        <f t="shared" si="13"/>
        <v>0</v>
      </c>
      <c r="Z16" s="22"/>
      <c r="AA16" s="158">
        <f t="shared" si="14"/>
        <v>0</v>
      </c>
      <c r="AB16" s="22"/>
      <c r="AC16" s="24">
        <f t="shared" si="4"/>
        <v>0</v>
      </c>
      <c r="AD16" s="24">
        <f t="shared" si="4"/>
        <v>0</v>
      </c>
      <c r="AE16" s="24">
        <f>IF(AD16=0,0,VLOOKUP(LEFT(AD16,3),Inndata!$B$21:$C$32,2,FALSE))</f>
        <v>0</v>
      </c>
      <c r="AF16" s="24">
        <f t="shared" si="15"/>
        <v>0</v>
      </c>
      <c r="AG16" s="26">
        <f t="shared" si="5"/>
        <v>0</v>
      </c>
      <c r="AH16" s="24">
        <f>IF(AG16=0,0,VLOOKUP(LEFT(AG16,3),Inndata!$B$21:$C$32,2,FALSE))</f>
        <v>0</v>
      </c>
      <c r="AI16" s="24">
        <f t="shared" si="16"/>
        <v>0</v>
      </c>
      <c r="AJ16" s="22"/>
      <c r="AK16" s="158">
        <f>IF(AC16="Ja",Inndata!$F$17,IF(OR(AE16=0,AH16=0),0,(AI16-AF16)*12+(AH16-AE16)))</f>
        <v>0</v>
      </c>
      <c r="AL16" s="158">
        <f t="shared" si="6"/>
        <v>0</v>
      </c>
      <c r="AM16" s="45">
        <f t="shared" si="17"/>
        <v>0</v>
      </c>
      <c r="AN16" s="22"/>
      <c r="AO16" s="47">
        <f t="shared" si="18"/>
        <v>0</v>
      </c>
      <c r="AQ16" s="115"/>
      <c r="AR16" s="113"/>
      <c r="AS16" s="144"/>
      <c r="AT16" s="144"/>
      <c r="AU16" s="144"/>
      <c r="AV16" s="144"/>
      <c r="AW16" s="144"/>
      <c r="AY16" s="80"/>
      <c r="AZ16" s="82">
        <f t="shared" si="19"/>
        <v>0</v>
      </c>
      <c r="BA16" s="82">
        <f t="shared" si="20"/>
        <v>0</v>
      </c>
      <c r="BB16" s="82">
        <f t="shared" si="21"/>
        <v>0</v>
      </c>
      <c r="BC16" s="82">
        <f t="shared" si="22"/>
        <v>0</v>
      </c>
      <c r="BD16" s="143"/>
    </row>
    <row r="17" spans="2:56" ht="17.399999999999999" customHeight="1" x14ac:dyDescent="0.4">
      <c r="B17" s="160"/>
      <c r="C17" s="160"/>
      <c r="D17" s="161"/>
      <c r="E17" s="160"/>
      <c r="F17" s="160"/>
      <c r="G17" s="160"/>
      <c r="H17" s="148"/>
      <c r="I17" s="147"/>
      <c r="J17" s="140" t="s">
        <v>1</v>
      </c>
      <c r="K17" s="88">
        <f t="shared" si="7"/>
        <v>0</v>
      </c>
      <c r="L17" s="88">
        <f t="shared" si="8"/>
        <v>0</v>
      </c>
      <c r="M17" s="88">
        <f t="shared" si="9"/>
        <v>0</v>
      </c>
      <c r="N17" s="89">
        <f t="shared" si="0"/>
        <v>0</v>
      </c>
      <c r="O17" s="89">
        <f t="shared" si="10"/>
        <v>0</v>
      </c>
      <c r="P17" s="89">
        <f t="shared" si="11"/>
        <v>0</v>
      </c>
      <c r="Q17" s="90">
        <f t="shared" si="12"/>
        <v>0</v>
      </c>
      <c r="S17" s="160">
        <f t="shared" si="1"/>
        <v>0</v>
      </c>
      <c r="T17" s="22"/>
      <c r="U17" s="160">
        <f t="shared" si="2"/>
        <v>0</v>
      </c>
      <c r="V17" s="160">
        <f>VLOOKUP(U17,Inndata!$B$5:$D$9,3,FALSE)</f>
        <v>0</v>
      </c>
      <c r="W17" s="22"/>
      <c r="X17" s="160">
        <f t="shared" si="3"/>
        <v>0</v>
      </c>
      <c r="Y17" s="160">
        <f t="shared" si="13"/>
        <v>0</v>
      </c>
      <c r="Z17" s="22"/>
      <c r="AA17" s="160">
        <f t="shared" si="14"/>
        <v>0</v>
      </c>
      <c r="AB17" s="22"/>
      <c r="AC17" s="25">
        <f t="shared" si="4"/>
        <v>0</v>
      </c>
      <c r="AD17" s="25">
        <f t="shared" si="4"/>
        <v>0</v>
      </c>
      <c r="AE17" s="25">
        <f>IF(AD17=0,0,VLOOKUP(LEFT(AD17,3),Inndata!$B$21:$C$32,2,FALSE))</f>
        <v>0</v>
      </c>
      <c r="AF17" s="25">
        <f t="shared" si="15"/>
        <v>0</v>
      </c>
      <c r="AG17" s="25">
        <f t="shared" si="5"/>
        <v>0</v>
      </c>
      <c r="AH17" s="25">
        <f>IF(AG17=0,0,VLOOKUP(LEFT(AG17,3),Inndata!$B$21:$C$32,2,FALSE))</f>
        <v>0</v>
      </c>
      <c r="AI17" s="25">
        <f t="shared" si="16"/>
        <v>0</v>
      </c>
      <c r="AJ17" s="22"/>
      <c r="AK17" s="160">
        <f>IF(AC17="Ja",Inndata!$F$17,IF(OR(AE17=0,AH17=0),0,(AI17-AF17)*12+(AH17-AE17)))</f>
        <v>0</v>
      </c>
      <c r="AL17" s="160">
        <f t="shared" si="6"/>
        <v>0</v>
      </c>
      <c r="AM17" s="46">
        <f t="shared" si="17"/>
        <v>0</v>
      </c>
      <c r="AN17" s="22"/>
      <c r="AO17" s="119">
        <f t="shared" si="18"/>
        <v>0</v>
      </c>
      <c r="AQ17" s="115"/>
      <c r="AR17" s="113"/>
      <c r="AS17" s="144"/>
      <c r="AT17" s="144"/>
      <c r="AU17" s="144"/>
      <c r="AV17" s="144"/>
      <c r="AW17" s="144"/>
      <c r="AY17" s="80"/>
      <c r="AZ17" s="82">
        <f t="shared" si="19"/>
        <v>0</v>
      </c>
      <c r="BA17" s="82">
        <f t="shared" si="20"/>
        <v>0</v>
      </c>
      <c r="BB17" s="82">
        <f t="shared" si="21"/>
        <v>0</v>
      </c>
      <c r="BC17" s="82">
        <f t="shared" si="22"/>
        <v>0</v>
      </c>
      <c r="BD17" s="143"/>
    </row>
    <row r="18" spans="2:56" ht="17.399999999999999" customHeight="1" x14ac:dyDescent="0.4">
      <c r="B18" s="158"/>
      <c r="C18" s="158"/>
      <c r="D18" s="159"/>
      <c r="E18" s="158"/>
      <c r="F18" s="158"/>
      <c r="G18" s="158"/>
      <c r="H18" s="142"/>
      <c r="I18" s="141"/>
      <c r="J18" s="140" t="s">
        <v>1</v>
      </c>
      <c r="K18" s="88">
        <f t="shared" si="7"/>
        <v>0</v>
      </c>
      <c r="L18" s="88">
        <f t="shared" si="8"/>
        <v>0</v>
      </c>
      <c r="M18" s="88">
        <f t="shared" si="9"/>
        <v>0</v>
      </c>
      <c r="N18" s="89">
        <f t="shared" si="0"/>
        <v>0</v>
      </c>
      <c r="O18" s="89">
        <f t="shared" si="10"/>
        <v>0</v>
      </c>
      <c r="P18" s="89">
        <f t="shared" si="11"/>
        <v>0</v>
      </c>
      <c r="Q18" s="90">
        <f t="shared" si="12"/>
        <v>0</v>
      </c>
      <c r="S18" s="158">
        <f t="shared" si="1"/>
        <v>0</v>
      </c>
      <c r="T18" s="22"/>
      <c r="U18" s="158">
        <f t="shared" si="2"/>
        <v>0</v>
      </c>
      <c r="V18" s="117">
        <f>VLOOKUP(U18,Inndata!$B$5:$D$9,3,FALSE)</f>
        <v>0</v>
      </c>
      <c r="W18" s="22"/>
      <c r="X18" s="158">
        <f t="shared" si="3"/>
        <v>0</v>
      </c>
      <c r="Y18" s="158">
        <f t="shared" si="13"/>
        <v>0</v>
      </c>
      <c r="Z18" s="22"/>
      <c r="AA18" s="158">
        <f t="shared" si="14"/>
        <v>0</v>
      </c>
      <c r="AB18" s="22"/>
      <c r="AC18" s="24">
        <f t="shared" si="4"/>
        <v>0</v>
      </c>
      <c r="AD18" s="24">
        <f t="shared" si="4"/>
        <v>0</v>
      </c>
      <c r="AE18" s="24">
        <f>IF(AD18=0,0,VLOOKUP(LEFT(AD18,3),Inndata!$B$21:$C$32,2,FALSE))</f>
        <v>0</v>
      </c>
      <c r="AF18" s="24">
        <f t="shared" si="15"/>
        <v>0</v>
      </c>
      <c r="AG18" s="24">
        <f t="shared" si="5"/>
        <v>0</v>
      </c>
      <c r="AH18" s="24">
        <f>IF(AG18=0,0,VLOOKUP(LEFT(AG18,3),Inndata!$B$21:$C$32,2,FALSE))</f>
        <v>0</v>
      </c>
      <c r="AI18" s="24">
        <f t="shared" si="16"/>
        <v>0</v>
      </c>
      <c r="AJ18" s="22"/>
      <c r="AK18" s="158">
        <f>IF(AC18="Ja",Inndata!$F$17,IF(OR(AE18=0,AH18=0),0,(AI18-AF18)*12+(AH18-AE18)))</f>
        <v>0</v>
      </c>
      <c r="AL18" s="158">
        <f t="shared" si="6"/>
        <v>0</v>
      </c>
      <c r="AM18" s="45">
        <f t="shared" si="17"/>
        <v>0</v>
      </c>
      <c r="AN18" s="22"/>
      <c r="AO18" s="47">
        <f t="shared" si="18"/>
        <v>0</v>
      </c>
      <c r="AQ18" s="115"/>
      <c r="AR18" s="113"/>
      <c r="AS18" s="143"/>
      <c r="AY18" s="80"/>
      <c r="AZ18" s="82">
        <f t="shared" si="19"/>
        <v>0</v>
      </c>
      <c r="BA18" s="82">
        <f t="shared" si="20"/>
        <v>0</v>
      </c>
      <c r="BB18" s="82">
        <f t="shared" si="21"/>
        <v>0</v>
      </c>
      <c r="BC18" s="82">
        <f t="shared" si="22"/>
        <v>0</v>
      </c>
      <c r="BD18" s="143"/>
    </row>
    <row r="19" spans="2:56" ht="17.399999999999999" customHeight="1" x14ac:dyDescent="0.4">
      <c r="B19" s="160"/>
      <c r="C19" s="160"/>
      <c r="D19" s="161"/>
      <c r="E19" s="160"/>
      <c r="F19" s="160"/>
      <c r="G19" s="160"/>
      <c r="H19" s="148"/>
      <c r="I19" s="147"/>
      <c r="J19" s="140" t="s">
        <v>1</v>
      </c>
      <c r="K19" s="88">
        <f t="shared" si="7"/>
        <v>0</v>
      </c>
      <c r="L19" s="88">
        <f t="shared" si="8"/>
        <v>0</v>
      </c>
      <c r="M19" s="88">
        <f t="shared" si="9"/>
        <v>0</v>
      </c>
      <c r="N19" s="89">
        <f t="shared" si="0"/>
        <v>0</v>
      </c>
      <c r="O19" s="89">
        <f t="shared" si="10"/>
        <v>0</v>
      </c>
      <c r="P19" s="89">
        <f t="shared" si="11"/>
        <v>0</v>
      </c>
      <c r="Q19" s="90">
        <f t="shared" si="12"/>
        <v>0</v>
      </c>
      <c r="S19" s="160">
        <f t="shared" si="1"/>
        <v>0</v>
      </c>
      <c r="T19" s="22"/>
      <c r="U19" s="160">
        <f t="shared" si="2"/>
        <v>0</v>
      </c>
      <c r="V19" s="160">
        <f>VLOOKUP(U19,Inndata!$B$5:$D$9,3,FALSE)</f>
        <v>0</v>
      </c>
      <c r="W19" s="22"/>
      <c r="X19" s="160">
        <f t="shared" si="3"/>
        <v>0</v>
      </c>
      <c r="Y19" s="160">
        <f t="shared" si="13"/>
        <v>0</v>
      </c>
      <c r="Z19" s="22"/>
      <c r="AA19" s="160">
        <f t="shared" si="14"/>
        <v>0</v>
      </c>
      <c r="AB19" s="22"/>
      <c r="AC19" s="25">
        <f t="shared" si="4"/>
        <v>0</v>
      </c>
      <c r="AD19" s="25">
        <f t="shared" si="4"/>
        <v>0</v>
      </c>
      <c r="AE19" s="25">
        <f>IF(AD19=0,0,VLOOKUP(LEFT(AD19,3),Inndata!$B$21:$C$32,2,FALSE))</f>
        <v>0</v>
      </c>
      <c r="AF19" s="25">
        <f t="shared" si="15"/>
        <v>0</v>
      </c>
      <c r="AG19" s="25">
        <f t="shared" si="5"/>
        <v>0</v>
      </c>
      <c r="AH19" s="25">
        <f>IF(AG19=0,0,VLOOKUP(LEFT(AG19,3),Inndata!$B$21:$C$32,2,FALSE))</f>
        <v>0</v>
      </c>
      <c r="AI19" s="25">
        <f t="shared" si="16"/>
        <v>0</v>
      </c>
      <c r="AJ19" s="22"/>
      <c r="AK19" s="160">
        <f>IF(AC19="Ja",Inndata!$F$17,IF(OR(AE19=0,AH19=0),0,(AI19-AF19)*12+(AH19-AE19)))</f>
        <v>0</v>
      </c>
      <c r="AL19" s="160">
        <f t="shared" si="6"/>
        <v>0</v>
      </c>
      <c r="AM19" s="46">
        <f t="shared" si="17"/>
        <v>0</v>
      </c>
      <c r="AN19" s="22"/>
      <c r="AO19" s="119">
        <f t="shared" si="18"/>
        <v>0</v>
      </c>
      <c r="AQ19" s="115"/>
      <c r="AR19" s="113"/>
      <c r="AS19" s="143"/>
      <c r="AY19" s="80"/>
      <c r="AZ19" s="82">
        <f t="shared" si="19"/>
        <v>0</v>
      </c>
      <c r="BA19" s="82">
        <f t="shared" si="20"/>
        <v>0</v>
      </c>
      <c r="BB19" s="82">
        <f t="shared" si="21"/>
        <v>0</v>
      </c>
      <c r="BC19" s="82">
        <f t="shared" si="22"/>
        <v>0</v>
      </c>
      <c r="BD19" s="143"/>
    </row>
    <row r="20" spans="2:56" ht="17.399999999999999" customHeight="1" x14ac:dyDescent="0.4">
      <c r="B20" s="158"/>
      <c r="C20" s="158"/>
      <c r="D20" s="159"/>
      <c r="E20" s="158"/>
      <c r="F20" s="158"/>
      <c r="G20" s="158"/>
      <c r="H20" s="142"/>
      <c r="I20" s="141"/>
      <c r="J20" s="140" t="s">
        <v>1</v>
      </c>
      <c r="K20" s="88">
        <f t="shared" si="7"/>
        <v>0</v>
      </c>
      <c r="L20" s="88">
        <f t="shared" si="8"/>
        <v>0</v>
      </c>
      <c r="M20" s="88">
        <f t="shared" si="9"/>
        <v>0</v>
      </c>
      <c r="N20" s="89">
        <f t="shared" si="0"/>
        <v>0</v>
      </c>
      <c r="O20" s="89">
        <f t="shared" si="10"/>
        <v>0</v>
      </c>
      <c r="P20" s="89">
        <f t="shared" si="11"/>
        <v>0</v>
      </c>
      <c r="Q20" s="90">
        <f t="shared" si="12"/>
        <v>0</v>
      </c>
      <c r="S20" s="158">
        <f t="shared" si="1"/>
        <v>0</v>
      </c>
      <c r="T20" s="22"/>
      <c r="U20" s="158">
        <f t="shared" si="2"/>
        <v>0</v>
      </c>
      <c r="V20" s="117">
        <f>VLOOKUP(U20,Inndata!$B$5:$D$9,3,FALSE)</f>
        <v>0</v>
      </c>
      <c r="W20" s="22"/>
      <c r="X20" s="158">
        <f t="shared" si="3"/>
        <v>0</v>
      </c>
      <c r="Y20" s="158">
        <f t="shared" si="13"/>
        <v>0</v>
      </c>
      <c r="Z20" s="22"/>
      <c r="AA20" s="158">
        <f t="shared" si="14"/>
        <v>0</v>
      </c>
      <c r="AB20" s="22"/>
      <c r="AC20" s="24">
        <f t="shared" si="4"/>
        <v>0</v>
      </c>
      <c r="AD20" s="24">
        <f t="shared" si="4"/>
        <v>0</v>
      </c>
      <c r="AE20" s="24">
        <f>IF(AD20=0,0,VLOOKUP(LEFT(AD20,3),Inndata!$B$21:$C$32,2,FALSE))</f>
        <v>0</v>
      </c>
      <c r="AF20" s="24">
        <f t="shared" si="15"/>
        <v>0</v>
      </c>
      <c r="AG20" s="24">
        <f t="shared" si="5"/>
        <v>0</v>
      </c>
      <c r="AH20" s="24">
        <f>IF(AG20=0,0,VLOOKUP(LEFT(AG20,3),Inndata!$B$21:$C$32,2,FALSE))</f>
        <v>0</v>
      </c>
      <c r="AI20" s="24">
        <f t="shared" si="16"/>
        <v>0</v>
      </c>
      <c r="AJ20" s="22"/>
      <c r="AK20" s="158">
        <f>IF(AC20="Ja",Inndata!$F$17,IF(OR(AE20=0,AH20=0),0,(AI20-AF20)*12+(AH20-AE20)))</f>
        <v>0</v>
      </c>
      <c r="AL20" s="158">
        <f t="shared" si="6"/>
        <v>0</v>
      </c>
      <c r="AM20" s="45">
        <f t="shared" si="17"/>
        <v>0</v>
      </c>
      <c r="AN20" s="22"/>
      <c r="AO20" s="47">
        <f t="shared" si="18"/>
        <v>0</v>
      </c>
      <c r="AQ20" s="115"/>
      <c r="AR20" s="113"/>
      <c r="AS20" s="143"/>
      <c r="AY20" s="80"/>
      <c r="AZ20" s="82">
        <f t="shared" si="19"/>
        <v>0</v>
      </c>
      <c r="BA20" s="82">
        <f t="shared" si="20"/>
        <v>0</v>
      </c>
      <c r="BB20" s="82">
        <f t="shared" si="21"/>
        <v>0</v>
      </c>
      <c r="BC20" s="82">
        <f t="shared" si="22"/>
        <v>0</v>
      </c>
      <c r="BD20" s="143"/>
    </row>
    <row r="21" spans="2:56" ht="17.399999999999999" customHeight="1" x14ac:dyDescent="0.4">
      <c r="B21" s="160"/>
      <c r="C21" s="160"/>
      <c r="D21" s="161"/>
      <c r="E21" s="160"/>
      <c r="F21" s="160"/>
      <c r="G21" s="160"/>
      <c r="H21" s="148"/>
      <c r="I21" s="147"/>
      <c r="J21" s="140" t="s">
        <v>1</v>
      </c>
      <c r="K21" s="88">
        <f t="shared" si="7"/>
        <v>0</v>
      </c>
      <c r="L21" s="88">
        <f t="shared" si="8"/>
        <v>0</v>
      </c>
      <c r="M21" s="88">
        <f t="shared" si="9"/>
        <v>0</v>
      </c>
      <c r="N21" s="89">
        <f t="shared" si="0"/>
        <v>0</v>
      </c>
      <c r="O21" s="89">
        <f t="shared" si="10"/>
        <v>0</v>
      </c>
      <c r="P21" s="89">
        <f t="shared" si="11"/>
        <v>0</v>
      </c>
      <c r="Q21" s="90">
        <f t="shared" si="12"/>
        <v>0</v>
      </c>
      <c r="S21" s="160">
        <f t="shared" si="1"/>
        <v>0</v>
      </c>
      <c r="T21" s="22"/>
      <c r="U21" s="160">
        <f t="shared" si="2"/>
        <v>0</v>
      </c>
      <c r="V21" s="160">
        <f>VLOOKUP(U21,Inndata!$B$5:$D$9,3,FALSE)</f>
        <v>0</v>
      </c>
      <c r="W21" s="22"/>
      <c r="X21" s="160">
        <f t="shared" si="3"/>
        <v>0</v>
      </c>
      <c r="Y21" s="160">
        <f t="shared" si="13"/>
        <v>0</v>
      </c>
      <c r="Z21" s="22"/>
      <c r="AA21" s="160">
        <f t="shared" si="14"/>
        <v>0</v>
      </c>
      <c r="AB21" s="22"/>
      <c r="AC21" s="25">
        <f t="shared" si="4"/>
        <v>0</v>
      </c>
      <c r="AD21" s="25">
        <f t="shared" si="4"/>
        <v>0</v>
      </c>
      <c r="AE21" s="25">
        <f>IF(AD21=0,0,VLOOKUP(LEFT(AD21,3),Inndata!$B$21:$C$32,2,FALSE))</f>
        <v>0</v>
      </c>
      <c r="AF21" s="25">
        <f t="shared" si="15"/>
        <v>0</v>
      </c>
      <c r="AG21" s="25">
        <f t="shared" si="5"/>
        <v>0</v>
      </c>
      <c r="AH21" s="25">
        <f>IF(AG21=0,0,VLOOKUP(LEFT(AG21,3),Inndata!$B$21:$C$32,2,FALSE))</f>
        <v>0</v>
      </c>
      <c r="AI21" s="25">
        <f t="shared" si="16"/>
        <v>0</v>
      </c>
      <c r="AJ21" s="22"/>
      <c r="AK21" s="160">
        <f>IF(AC21="Ja",Inndata!$F$17,IF(OR(AE21=0,AH21=0),0,(AI21-AF21)*12+(AH21-AE21)))</f>
        <v>0</v>
      </c>
      <c r="AL21" s="160">
        <f t="shared" si="6"/>
        <v>0</v>
      </c>
      <c r="AM21" s="46">
        <f t="shared" si="17"/>
        <v>0</v>
      </c>
      <c r="AN21" s="22"/>
      <c r="AO21" s="119">
        <f t="shared" si="18"/>
        <v>0</v>
      </c>
      <c r="AQ21" s="115"/>
      <c r="AR21" s="113"/>
      <c r="AS21" s="143"/>
      <c r="AY21" s="80"/>
      <c r="AZ21" s="82">
        <f t="shared" si="19"/>
        <v>0</v>
      </c>
      <c r="BA21" s="82">
        <f t="shared" si="20"/>
        <v>0</v>
      </c>
      <c r="BB21" s="82">
        <f t="shared" si="21"/>
        <v>0</v>
      </c>
      <c r="BC21" s="82">
        <f t="shared" si="22"/>
        <v>0</v>
      </c>
      <c r="BD21" s="143"/>
    </row>
    <row r="22" spans="2:56" ht="17.399999999999999" customHeight="1" x14ac:dyDescent="0.4">
      <c r="F22" s="183" t="s">
        <v>1</v>
      </c>
      <c r="G22" s="183"/>
      <c r="I22" s="132"/>
      <c r="J22" s="139"/>
      <c r="T22" s="114"/>
      <c r="W22" s="114"/>
      <c r="X22" s="143"/>
      <c r="Z22" s="114"/>
      <c r="AA22" s="143"/>
      <c r="AB22" s="114"/>
      <c r="AC22" s="143"/>
      <c r="AJ22" s="114"/>
      <c r="AK22" s="143"/>
      <c r="AN22" s="113"/>
      <c r="AO22" s="143"/>
      <c r="AQ22" s="115"/>
      <c r="AR22" s="113"/>
      <c r="AS22" s="143"/>
      <c r="AY22" s="77"/>
      <c r="BC22" s="77"/>
      <c r="BD22" s="143"/>
    </row>
    <row r="23" spans="2:56" ht="17.399999999999999" customHeight="1" x14ac:dyDescent="0.4">
      <c r="F23" s="133"/>
      <c r="I23" s="132"/>
      <c r="J23" s="139"/>
      <c r="K23" s="132"/>
      <c r="L23" s="132"/>
      <c r="T23" s="114"/>
      <c r="W23" s="114"/>
      <c r="X23" s="143"/>
      <c r="Z23" s="114"/>
      <c r="AA23" s="143"/>
      <c r="AB23" s="114"/>
      <c r="AC23" s="143"/>
      <c r="AK23" s="42"/>
      <c r="AL23" s="40" t="s">
        <v>45</v>
      </c>
      <c r="AN23" s="113"/>
      <c r="AO23" s="44" t="s">
        <v>59</v>
      </c>
      <c r="AQ23" s="115"/>
      <c r="AR23" s="113"/>
      <c r="AS23" s="143"/>
      <c r="AY23" s="77"/>
      <c r="BC23" s="77"/>
      <c r="BD23" s="143"/>
    </row>
    <row r="24" spans="2:56" ht="17.399999999999999" customHeight="1" x14ac:dyDescent="0.4">
      <c r="C24" s="138"/>
      <c r="D24" s="138"/>
      <c r="F24" s="133"/>
      <c r="I24" s="132"/>
      <c r="J24" s="139"/>
      <c r="K24" s="132"/>
      <c r="L24" s="132"/>
      <c r="T24" s="114"/>
      <c r="W24" s="114"/>
      <c r="X24" s="143"/>
      <c r="Z24" s="114"/>
      <c r="AA24" s="143"/>
      <c r="AB24" s="114"/>
      <c r="AC24" s="143"/>
      <c r="AJ24" s="114"/>
      <c r="AK24" s="43"/>
      <c r="AL24" s="109">
        <f>SUM(AL12:AL21)</f>
        <v>0</v>
      </c>
      <c r="AN24" s="113"/>
      <c r="AO24" s="48">
        <f>SUM(AO12:AO21)</f>
        <v>0</v>
      </c>
      <c r="AQ24" s="115"/>
      <c r="AR24" s="113"/>
      <c r="AS24" s="143"/>
      <c r="AY24" s="77"/>
      <c r="BC24" s="77"/>
      <c r="BD24" s="143"/>
    </row>
    <row r="25" spans="2:56" ht="17.399999999999999" customHeight="1" x14ac:dyDescent="0.4">
      <c r="C25" s="138"/>
      <c r="D25" s="138"/>
      <c r="F25" s="133"/>
      <c r="I25" s="132"/>
      <c r="J25" s="139"/>
      <c r="K25" s="132"/>
      <c r="L25" s="132"/>
      <c r="T25" s="114"/>
      <c r="W25" s="114"/>
      <c r="X25" s="143"/>
      <c r="Z25" s="114"/>
      <c r="AA25" s="143"/>
      <c r="AB25" s="114"/>
      <c r="AC25" s="143"/>
      <c r="AJ25" s="114"/>
      <c r="AK25" s="143"/>
      <c r="AN25" s="113"/>
      <c r="AO25" s="143"/>
      <c r="AQ25" s="115"/>
      <c r="AR25" s="113"/>
      <c r="AS25" s="143"/>
      <c r="AY25" s="77"/>
      <c r="BC25" s="77"/>
      <c r="BD25" s="143"/>
    </row>
    <row r="26" spans="2:56" ht="17.399999999999999" customHeight="1" x14ac:dyDescent="0.4">
      <c r="C26" s="138"/>
      <c r="D26" s="138"/>
      <c r="F26" s="133"/>
      <c r="I26" s="132"/>
      <c r="J26" s="139"/>
      <c r="K26" s="132"/>
      <c r="L26" s="132"/>
      <c r="T26" s="114"/>
      <c r="W26" s="114"/>
      <c r="X26" s="143"/>
      <c r="Z26" s="114"/>
      <c r="AA26" s="143"/>
      <c r="AB26" s="114"/>
      <c r="AC26" s="143"/>
      <c r="AJ26" s="114"/>
      <c r="AK26" s="143"/>
      <c r="AN26" s="113"/>
      <c r="AO26" s="143"/>
      <c r="AQ26" s="115"/>
      <c r="AR26" s="113"/>
      <c r="AS26" s="143"/>
      <c r="AY26" s="77"/>
      <c r="BC26" s="77"/>
      <c r="BD26" s="143"/>
    </row>
    <row r="27" spans="2:56" ht="17.399999999999999" customHeight="1" x14ac:dyDescent="0.4">
      <c r="C27" s="138"/>
      <c r="D27" s="138"/>
      <c r="F27" s="133"/>
      <c r="I27" s="132"/>
      <c r="J27" s="139"/>
      <c r="K27" s="132"/>
      <c r="L27" s="132"/>
      <c r="T27" s="114"/>
      <c r="W27" s="114"/>
      <c r="X27" s="143"/>
      <c r="Z27" s="114"/>
      <c r="AA27" s="143"/>
      <c r="AB27" s="114"/>
      <c r="AC27" s="143"/>
      <c r="AJ27" s="114"/>
      <c r="AK27" s="143"/>
      <c r="AN27" s="113"/>
      <c r="AO27" s="143"/>
      <c r="AQ27" s="115"/>
      <c r="AR27" s="113"/>
      <c r="AS27" s="143"/>
      <c r="AY27" s="77"/>
      <c r="BC27" s="77"/>
      <c r="BD27" s="143"/>
    </row>
    <row r="28" spans="2:56" ht="17.399999999999999" customHeight="1" x14ac:dyDescent="0.4">
      <c r="F28" s="133"/>
      <c r="I28" s="132"/>
      <c r="J28" s="139"/>
      <c r="K28" s="132"/>
      <c r="L28" s="132"/>
      <c r="T28" s="114"/>
      <c r="W28" s="114"/>
      <c r="X28" s="143"/>
      <c r="Z28" s="114"/>
      <c r="AA28" s="143"/>
      <c r="AB28" s="114"/>
      <c r="AC28" s="143"/>
      <c r="AJ28" s="114"/>
      <c r="AK28" s="143"/>
      <c r="AN28" s="113"/>
      <c r="AO28" s="143"/>
      <c r="AQ28" s="115"/>
      <c r="AR28" s="113"/>
      <c r="AS28" s="143"/>
      <c r="AY28" s="77"/>
      <c r="BC28" s="77"/>
      <c r="BD28" s="143"/>
    </row>
    <row r="29" spans="2:56" ht="17.399999999999999" customHeight="1" x14ac:dyDescent="0.4">
      <c r="F29" s="133"/>
      <c r="I29" s="132"/>
      <c r="J29" s="139"/>
      <c r="K29" s="132"/>
      <c r="L29" s="132"/>
      <c r="T29" s="114"/>
      <c r="W29" s="114"/>
      <c r="X29" s="143"/>
      <c r="Z29" s="114"/>
      <c r="AA29" s="143"/>
      <c r="AB29" s="114"/>
      <c r="AC29" s="143"/>
      <c r="AJ29" s="114"/>
      <c r="AK29" s="143"/>
      <c r="AN29" s="113"/>
      <c r="AO29" s="143"/>
      <c r="AQ29" s="115"/>
      <c r="AR29" s="113"/>
      <c r="AS29" s="143"/>
      <c r="AY29" s="77"/>
      <c r="BC29" s="77"/>
      <c r="BD29" s="143"/>
    </row>
    <row r="30" spans="2:56" ht="17.399999999999999" customHeight="1" x14ac:dyDescent="0.4">
      <c r="T30" s="114"/>
      <c r="W30" s="114"/>
      <c r="X30" s="143"/>
      <c r="Z30" s="114"/>
      <c r="AA30" s="143"/>
      <c r="AB30" s="114"/>
      <c r="AC30" s="143"/>
      <c r="AJ30" s="114"/>
      <c r="AK30" s="143"/>
      <c r="AN30" s="113"/>
      <c r="AO30" s="143"/>
      <c r="AQ30" s="115"/>
      <c r="AR30" s="113"/>
      <c r="AS30" s="143"/>
      <c r="AY30" s="77"/>
      <c r="BC30" s="77"/>
      <c r="BD30" s="143"/>
    </row>
    <row r="31" spans="2:56" ht="17.399999999999999" customHeight="1" x14ac:dyDescent="0.4">
      <c r="T31" s="114"/>
      <c r="W31" s="114"/>
      <c r="X31" s="143"/>
      <c r="Z31" s="114"/>
      <c r="AA31" s="143"/>
      <c r="AB31" s="114"/>
      <c r="AC31" s="143"/>
      <c r="AJ31" s="114"/>
      <c r="AK31" s="143"/>
      <c r="AN31" s="113"/>
      <c r="AO31" s="143"/>
      <c r="AQ31" s="115"/>
      <c r="AR31" s="113"/>
      <c r="AS31" s="143"/>
      <c r="AY31" s="77"/>
      <c r="BC31" s="77"/>
      <c r="BD31" s="143"/>
    </row>
    <row r="32" spans="2:56" ht="17.399999999999999" customHeight="1" x14ac:dyDescent="0.4">
      <c r="T32" s="114"/>
      <c r="W32" s="114"/>
      <c r="X32" s="143"/>
      <c r="Z32" s="114"/>
      <c r="AA32" s="143"/>
      <c r="AB32" s="114"/>
      <c r="AC32" s="143"/>
      <c r="AJ32" s="114"/>
      <c r="AK32" s="143"/>
      <c r="AN32" s="113"/>
      <c r="AO32" s="143"/>
      <c r="AQ32" s="115"/>
      <c r="AR32" s="113"/>
      <c r="AS32" s="143"/>
      <c r="AY32" s="77"/>
      <c r="BC32" s="77"/>
      <c r="BD32" s="143"/>
    </row>
    <row r="33" spans="20:56" ht="17.399999999999999" customHeight="1" x14ac:dyDescent="0.4">
      <c r="T33" s="114"/>
      <c r="W33" s="114"/>
      <c r="X33" s="143"/>
      <c r="Z33" s="114"/>
      <c r="AA33" s="143"/>
      <c r="AB33" s="114"/>
      <c r="AC33" s="143"/>
      <c r="AJ33" s="114"/>
      <c r="AK33" s="143"/>
      <c r="AN33" s="113"/>
      <c r="AO33" s="143"/>
      <c r="AQ33" s="115"/>
      <c r="AR33" s="113"/>
      <c r="AS33" s="143"/>
      <c r="AY33" s="77"/>
      <c r="BC33" s="77"/>
      <c r="BD33" s="143"/>
    </row>
    <row r="34" spans="20:56" ht="17.399999999999999" customHeight="1" x14ac:dyDescent="0.4">
      <c r="AR34" s="113"/>
    </row>
    <row r="35" spans="20:56" ht="17.399999999999999" customHeight="1" x14ac:dyDescent="0.4">
      <c r="AR35" s="113"/>
    </row>
    <row r="36" spans="20:56" ht="17.399999999999999" customHeight="1" x14ac:dyDescent="0.4">
      <c r="AR36" s="113"/>
    </row>
  </sheetData>
  <mergeCells count="5">
    <mergeCell ref="B3:J3"/>
    <mergeCell ref="C5:D5"/>
    <mergeCell ref="K8:Q10"/>
    <mergeCell ref="K11:Q11"/>
    <mergeCell ref="F22:G22"/>
  </mergeCells>
  <conditionalFormatting sqref="S12:S21">
    <cfRule type="expression" dxfId="19" priority="20">
      <formula>B12=0</formula>
    </cfRule>
  </conditionalFormatting>
  <conditionalFormatting sqref="U12:U21">
    <cfRule type="expression" dxfId="18" priority="19">
      <formula>C12=0</formula>
    </cfRule>
  </conditionalFormatting>
  <conditionalFormatting sqref="V12:V21">
    <cfRule type="expression" dxfId="17" priority="18">
      <formula>#REF!=0</formula>
    </cfRule>
  </conditionalFormatting>
  <conditionalFormatting sqref="X12:X21">
    <cfRule type="expression" dxfId="16" priority="17">
      <formula>D12=0</formula>
    </cfRule>
  </conditionalFormatting>
  <conditionalFormatting sqref="Y12:Y21">
    <cfRule type="expression" dxfId="15" priority="16">
      <formula>X12=0</formula>
    </cfRule>
  </conditionalFormatting>
  <conditionalFormatting sqref="AA12:AA21">
    <cfRule type="expression" dxfId="14" priority="15">
      <formula>#REF!=0</formula>
    </cfRule>
  </conditionalFormatting>
  <conditionalFormatting sqref="AC12:AC21">
    <cfRule type="expression" dxfId="13" priority="14">
      <formula>E12=0</formula>
    </cfRule>
  </conditionalFormatting>
  <conditionalFormatting sqref="AD12:AD21">
    <cfRule type="expression" dxfId="12" priority="13">
      <formula>F12=0</formula>
    </cfRule>
  </conditionalFormatting>
  <conditionalFormatting sqref="AE12:AF21">
    <cfRule type="expression" dxfId="11" priority="12">
      <formula>AD12=0</formula>
    </cfRule>
  </conditionalFormatting>
  <conditionalFormatting sqref="AG12:AG21">
    <cfRule type="expression" dxfId="10" priority="11">
      <formula>G12=0</formula>
    </cfRule>
  </conditionalFormatting>
  <conditionalFormatting sqref="AH12:AI21">
    <cfRule type="expression" dxfId="9" priority="10">
      <formula>AG12=0</formula>
    </cfRule>
  </conditionalFormatting>
  <conditionalFormatting sqref="AO12:AO21">
    <cfRule type="expression" dxfId="8" priority="9">
      <formula>AC12=0</formula>
    </cfRule>
  </conditionalFormatting>
  <conditionalFormatting sqref="AT13:AW14 AT11:AW11 AZ12:BC21">
    <cfRule type="cellIs" dxfId="7" priority="8" operator="equal">
      <formula>0</formula>
    </cfRule>
  </conditionalFormatting>
  <conditionalFormatting sqref="Q12:Q21">
    <cfRule type="containsText" dxfId="6" priority="5" operator="containsText" text="OK">
      <formula>NOT(ISERROR(SEARCH("OK",Q12)))</formula>
    </cfRule>
    <cfRule type="containsText" dxfId="5" priority="6" operator="containsText" text="FEIL">
      <formula>NOT(ISERROR(SEARCH("FEIL",Q12)))</formula>
    </cfRule>
    <cfRule type="cellIs" dxfId="4" priority="7" operator="equal">
      <formula>0</formula>
    </cfRule>
  </conditionalFormatting>
  <conditionalFormatting sqref="AK12:AK21">
    <cfRule type="expression" dxfId="3" priority="4">
      <formula>AC12=0</formula>
    </cfRule>
  </conditionalFormatting>
  <conditionalFormatting sqref="AL12:AL21">
    <cfRule type="expression" dxfId="2" priority="3">
      <formula>AC12=0</formula>
    </cfRule>
  </conditionalFormatting>
  <conditionalFormatting sqref="AM12:AM21">
    <cfRule type="expression" dxfId="1" priority="2">
      <formula>AC12=0</formula>
    </cfRule>
  </conditionalFormatting>
  <conditionalFormatting sqref="C5:D5">
    <cfRule type="containsText" dxfId="0" priority="1" operator="containsText" text="(Skriv inn navn på leverandør her)">
      <formula>NOT(ISERROR(SEARCH("(Skriv inn navn på leverandør her)",C5)))</formula>
    </cfRule>
  </conditionalFormatting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249977111117893"/>
  </sheetPr>
  <dimension ref="B2:F32"/>
  <sheetViews>
    <sheetView workbookViewId="0"/>
  </sheetViews>
  <sheetFormatPr baseColWidth="10" defaultColWidth="11.44140625" defaultRowHeight="18.75" customHeight="1" x14ac:dyDescent="0.3"/>
  <cols>
    <col min="1" max="1" width="1.44140625" style="38" customWidth="1"/>
    <col min="2" max="5" width="15.6640625" style="38" customWidth="1"/>
    <col min="6" max="7" width="13.88671875" style="38" bestFit="1" customWidth="1"/>
    <col min="8" max="8" width="11.5546875" style="38" bestFit="1" customWidth="1"/>
    <col min="9" max="16384" width="11.44140625" style="38"/>
  </cols>
  <sheetData>
    <row r="2" spans="2:6" ht="18.75" customHeight="1" x14ac:dyDescent="0.3">
      <c r="B2" s="59" t="s">
        <v>49</v>
      </c>
    </row>
    <row r="4" spans="2:6" ht="18.75" customHeight="1" x14ac:dyDescent="0.3">
      <c r="B4" s="190" t="s">
        <v>48</v>
      </c>
      <c r="C4" s="191"/>
      <c r="D4" s="55" t="s">
        <v>20</v>
      </c>
    </row>
    <row r="5" spans="2:6" ht="18.75" customHeight="1" x14ac:dyDescent="0.3">
      <c r="B5" s="196" t="s">
        <v>16</v>
      </c>
      <c r="C5" s="197"/>
      <c r="D5" s="41">
        <v>10</v>
      </c>
    </row>
    <row r="6" spans="2:6" ht="18.75" customHeight="1" x14ac:dyDescent="0.3">
      <c r="B6" s="196" t="s">
        <v>17</v>
      </c>
      <c r="C6" s="197"/>
      <c r="D6" s="56">
        <v>8</v>
      </c>
    </row>
    <row r="7" spans="2:6" ht="18.75" customHeight="1" x14ac:dyDescent="0.3">
      <c r="B7" s="196" t="s">
        <v>18</v>
      </c>
      <c r="C7" s="197"/>
      <c r="D7" s="41">
        <v>4</v>
      </c>
    </row>
    <row r="8" spans="2:6" ht="18.75" customHeight="1" x14ac:dyDescent="0.3">
      <c r="B8" s="196" t="s">
        <v>19</v>
      </c>
      <c r="C8" s="197"/>
      <c r="D8" s="41">
        <v>0</v>
      </c>
    </row>
    <row r="9" spans="2:6" ht="18.75" customHeight="1" x14ac:dyDescent="0.3">
      <c r="B9" s="198">
        <v>0</v>
      </c>
      <c r="C9" s="199"/>
      <c r="D9" s="57">
        <v>0</v>
      </c>
    </row>
    <row r="10" spans="2:6" ht="18.75" customHeight="1" x14ac:dyDescent="0.3">
      <c r="B10" s="60"/>
      <c r="E10" s="60"/>
    </row>
    <row r="11" spans="2:6" ht="18.75" customHeight="1" x14ac:dyDescent="0.3">
      <c r="B11" s="60"/>
      <c r="E11" s="60"/>
    </row>
    <row r="12" spans="2:6" ht="18.75" customHeight="1" x14ac:dyDescent="0.3">
      <c r="B12" s="60"/>
      <c r="E12" s="60"/>
    </row>
    <row r="13" spans="2:6" ht="18.75" customHeight="1" x14ac:dyDescent="0.3">
      <c r="B13" s="192" t="s">
        <v>50</v>
      </c>
      <c r="C13" s="192"/>
      <c r="D13" s="58">
        <v>45657</v>
      </c>
    </row>
    <row r="14" spans="2:6" ht="18.75" customHeight="1" thickBot="1" x14ac:dyDescent="0.35"/>
    <row r="15" spans="2:6" ht="18.75" customHeight="1" thickBot="1" x14ac:dyDescent="0.35">
      <c r="B15" s="193" t="s">
        <v>0</v>
      </c>
      <c r="C15" s="194"/>
      <c r="D15" s="194"/>
      <c r="E15" s="194"/>
      <c r="F15" s="195"/>
    </row>
    <row r="16" spans="2:6" ht="37.5" customHeight="1" x14ac:dyDescent="0.3">
      <c r="B16" s="61" t="s">
        <v>2</v>
      </c>
      <c r="C16" s="62" t="s">
        <v>3</v>
      </c>
      <c r="D16" s="73" t="s">
        <v>51</v>
      </c>
      <c r="E16" s="62" t="s">
        <v>42</v>
      </c>
      <c r="F16" s="63" t="s">
        <v>23</v>
      </c>
    </row>
    <row r="17" spans="2:6" ht="18.75" customHeight="1" thickBot="1" x14ac:dyDescent="0.35">
      <c r="B17" s="64">
        <f>Resultater!D5</f>
        <v>0</v>
      </c>
      <c r="C17" s="65">
        <f>Resultater!E5</f>
        <v>0</v>
      </c>
      <c r="D17" s="74">
        <f>IF(C17&gt;D13,D13,C17)</f>
        <v>0</v>
      </c>
      <c r="E17" s="66">
        <f>IF(D17=0,0,YEAR(D17)-YEAR(B17))</f>
        <v>0</v>
      </c>
      <c r="F17" s="67">
        <f>IF(D17=0,0,(MONTH(D17))-(MONTH(B17)))+E17*12</f>
        <v>0</v>
      </c>
    </row>
    <row r="20" spans="2:6" ht="18.75" customHeight="1" x14ac:dyDescent="0.3">
      <c r="B20" s="68" t="s">
        <v>38</v>
      </c>
      <c r="C20" s="68" t="s">
        <v>39</v>
      </c>
    </row>
    <row r="21" spans="2:6" ht="18.75" customHeight="1" x14ac:dyDescent="0.3">
      <c r="B21" s="69" t="s">
        <v>26</v>
      </c>
      <c r="C21" s="40">
        <v>1</v>
      </c>
    </row>
    <row r="22" spans="2:6" ht="18.75" customHeight="1" x14ac:dyDescent="0.3">
      <c r="B22" s="69" t="s">
        <v>27</v>
      </c>
      <c r="C22" s="40">
        <v>2</v>
      </c>
    </row>
    <row r="23" spans="2:6" ht="18.75" customHeight="1" x14ac:dyDescent="0.3">
      <c r="B23" s="69" t="s">
        <v>28</v>
      </c>
      <c r="C23" s="40">
        <v>3</v>
      </c>
    </row>
    <row r="24" spans="2:6" ht="18.75" customHeight="1" x14ac:dyDescent="0.3">
      <c r="B24" s="69" t="s">
        <v>29</v>
      </c>
      <c r="C24" s="40">
        <v>4</v>
      </c>
    </row>
    <row r="25" spans="2:6" ht="18.75" customHeight="1" x14ac:dyDescent="0.3">
      <c r="B25" s="69" t="s">
        <v>30</v>
      </c>
      <c r="C25" s="40">
        <v>5</v>
      </c>
    </row>
    <row r="26" spans="2:6" ht="18.75" customHeight="1" x14ac:dyDescent="0.3">
      <c r="B26" s="69" t="s">
        <v>31</v>
      </c>
      <c r="C26" s="40">
        <v>6</v>
      </c>
    </row>
    <row r="27" spans="2:6" ht="18.75" customHeight="1" x14ac:dyDescent="0.3">
      <c r="B27" s="69" t="s">
        <v>32</v>
      </c>
      <c r="C27" s="40">
        <v>7</v>
      </c>
    </row>
    <row r="28" spans="2:6" ht="18.75" customHeight="1" x14ac:dyDescent="0.3">
      <c r="B28" s="69" t="s">
        <v>33</v>
      </c>
      <c r="C28" s="40">
        <v>8</v>
      </c>
    </row>
    <row r="29" spans="2:6" ht="18.75" customHeight="1" x14ac:dyDescent="0.3">
      <c r="B29" s="69" t="s">
        <v>34</v>
      </c>
      <c r="C29" s="40">
        <v>9</v>
      </c>
    </row>
    <row r="30" spans="2:6" ht="18.75" customHeight="1" x14ac:dyDescent="0.3">
      <c r="B30" s="69" t="s">
        <v>35</v>
      </c>
      <c r="C30" s="40">
        <v>10</v>
      </c>
    </row>
    <row r="31" spans="2:6" ht="18.75" customHeight="1" x14ac:dyDescent="0.3">
      <c r="B31" s="69" t="s">
        <v>36</v>
      </c>
      <c r="C31" s="40">
        <v>11</v>
      </c>
    </row>
    <row r="32" spans="2:6" ht="18.75" customHeight="1" x14ac:dyDescent="0.3">
      <c r="B32" s="69" t="s">
        <v>37</v>
      </c>
      <c r="C32" s="40">
        <v>12</v>
      </c>
    </row>
  </sheetData>
  <mergeCells count="8">
    <mergeCell ref="B4:C4"/>
    <mergeCell ref="B13:C13"/>
    <mergeCell ref="B15:F15"/>
    <mergeCell ref="B5:C5"/>
    <mergeCell ref="B6:C6"/>
    <mergeCell ref="B7:C7"/>
    <mergeCell ref="B8:C8"/>
    <mergeCell ref="B9:C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36"/>
  <sheetViews>
    <sheetView showGridLines="0" workbookViewId="0">
      <selection activeCell="C5" sqref="C5:D5"/>
    </sheetView>
  </sheetViews>
  <sheetFormatPr baseColWidth="10" defaultColWidth="11.44140625" defaultRowHeight="17.399999999999999" customHeight="1" x14ac:dyDescent="0.4"/>
  <cols>
    <col min="1" max="1" width="2.88671875" style="34" customWidth="1"/>
    <col min="2" max="2" width="20.88671875" style="34" customWidth="1"/>
    <col min="3" max="3" width="27.6640625" style="34" customWidth="1"/>
    <col min="4" max="4" width="17.88671875" style="34" customWidth="1"/>
    <col min="5" max="5" width="19.6640625" style="34" customWidth="1"/>
    <col min="6" max="7" width="11.6640625" style="34" customWidth="1"/>
    <col min="8" max="8" width="43.5546875" style="34" customWidth="1"/>
    <col min="9" max="9" width="57" style="34" customWidth="1"/>
    <col min="10" max="10" width="11" style="34" customWidth="1"/>
    <col min="11" max="11" width="2.6640625" style="34" customWidth="1"/>
    <col min="12" max="12" width="2.6640625" style="126" customWidth="1"/>
    <col min="13" max="13" width="2.6640625" style="34" customWidth="1"/>
    <col min="14" max="15" width="2.6640625" style="71" customWidth="1"/>
    <col min="16" max="16" width="2.6640625" style="34" customWidth="1"/>
    <col min="17" max="17" width="6.88671875" style="34" customWidth="1"/>
    <col min="18" max="18" width="11.109375" style="71" customWidth="1"/>
    <col min="19" max="19" width="7" style="34" bestFit="1" customWidth="1"/>
    <col min="20" max="20" width="2.33203125" style="34" customWidth="1"/>
    <col min="21" max="21" width="31.109375" style="34" customWidth="1"/>
    <col min="22" max="22" width="10.33203125" style="34" bestFit="1" customWidth="1"/>
    <col min="23" max="23" width="2.44140625" style="34" customWidth="1"/>
    <col min="24" max="24" width="11.109375" style="18" customWidth="1"/>
    <col min="25" max="25" width="11.109375" style="34" customWidth="1"/>
    <col min="26" max="26" width="2.33203125" style="34" customWidth="1"/>
    <col min="27" max="27" width="13.88671875" style="18" customWidth="1"/>
    <col min="28" max="28" width="2.109375" style="34" customWidth="1"/>
    <col min="29" max="29" width="20" style="18" customWidth="1"/>
    <col min="30" max="30" width="11.109375" style="34" customWidth="1"/>
    <col min="31" max="31" width="7.6640625" style="34" customWidth="1"/>
    <col min="32" max="32" width="6.6640625" style="34" customWidth="1"/>
    <col min="33" max="33" width="11" style="34" customWidth="1"/>
    <col min="34" max="34" width="7.88671875" style="34" customWidth="1"/>
    <col min="35" max="35" width="6.6640625" style="34" customWidth="1"/>
    <col min="36" max="36" width="2.33203125" style="34" customWidth="1"/>
    <col min="37" max="37" width="10" style="18" customWidth="1"/>
    <col min="38" max="38" width="11.33203125" style="34" customWidth="1"/>
    <col min="39" max="39" width="11.109375" style="34" customWidth="1"/>
    <col min="40" max="40" width="2.33203125" style="34" customWidth="1"/>
    <col min="41" max="41" width="12.33203125" style="15" customWidth="1"/>
    <col min="42" max="42" width="11.109375" style="34" customWidth="1"/>
    <col min="43" max="43" width="1.109375" style="34" customWidth="1"/>
    <col min="44" max="44" width="11.109375" style="71" customWidth="1"/>
    <col min="45" max="45" width="45.33203125" style="15" customWidth="1"/>
    <col min="46" max="50" width="22.6640625" style="71" customWidth="1"/>
    <col min="51" max="51" width="16.5546875" style="71" customWidth="1"/>
    <col min="52" max="55" width="11.109375" style="79" hidden="1" customWidth="1"/>
    <col min="56" max="56" width="11.109375" style="77" customWidth="1"/>
    <col min="57" max="16384" width="11.44140625" style="34"/>
  </cols>
  <sheetData>
    <row r="1" spans="1:58" s="53" customFormat="1" ht="17.399999999999999" customHeight="1" x14ac:dyDescent="0.3">
      <c r="A1" s="51"/>
      <c r="B1" s="51" t="s">
        <v>84</v>
      </c>
      <c r="C1" s="51"/>
      <c r="D1" s="51"/>
      <c r="E1" s="51"/>
      <c r="F1" s="51"/>
      <c r="G1" s="51"/>
      <c r="H1" s="51"/>
      <c r="I1" s="51"/>
      <c r="J1" s="51"/>
      <c r="K1" s="51" t="s">
        <v>84</v>
      </c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2"/>
      <c r="Y1" s="51"/>
      <c r="Z1" s="51"/>
      <c r="AA1" s="52"/>
      <c r="AB1" s="51"/>
      <c r="AC1" s="52"/>
      <c r="AD1" s="51"/>
      <c r="AE1" s="51"/>
      <c r="AF1" s="51"/>
      <c r="AG1" s="51"/>
      <c r="AH1" s="51"/>
      <c r="AI1" s="51"/>
      <c r="AJ1" s="51"/>
      <c r="AK1" s="52"/>
      <c r="AL1" s="51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162"/>
      <c r="AZ1" s="78"/>
      <c r="BA1" s="78"/>
      <c r="BB1" s="78"/>
      <c r="BC1" s="78"/>
      <c r="BD1" s="78"/>
    </row>
    <row r="2" spans="1:58" ht="17.399999999999999" customHeight="1" x14ac:dyDescent="0.4">
      <c r="AQ2" s="115"/>
      <c r="AR2" s="113"/>
    </row>
    <row r="3" spans="1:58" ht="30" customHeight="1" x14ac:dyDescent="0.4">
      <c r="B3" s="184" t="s">
        <v>13</v>
      </c>
      <c r="C3" s="184"/>
      <c r="D3" s="184"/>
      <c r="E3" s="184"/>
      <c r="F3" s="184"/>
      <c r="G3" s="184"/>
      <c r="H3" s="184"/>
      <c r="I3" s="184"/>
      <c r="J3" s="184"/>
      <c r="K3" s="30"/>
      <c r="L3" s="124"/>
      <c r="AQ3" s="115"/>
      <c r="AR3" s="113"/>
    </row>
    <row r="4" spans="1:58" ht="17.399999999999999" customHeight="1" x14ac:dyDescent="0.4">
      <c r="B4" s="9"/>
      <c r="C4" s="9"/>
      <c r="D4" s="8"/>
      <c r="E4" s="4"/>
      <c r="F4" s="4"/>
      <c r="G4" s="4"/>
      <c r="H4" s="4"/>
      <c r="I4" s="4"/>
      <c r="J4" s="30"/>
      <c r="K4" s="112" t="s">
        <v>65</v>
      </c>
      <c r="L4" s="112"/>
      <c r="M4" s="106"/>
      <c r="N4" s="106"/>
      <c r="O4" s="106"/>
      <c r="Q4" s="71"/>
      <c r="R4" s="34"/>
      <c r="T4" s="18"/>
      <c r="W4" s="18"/>
      <c r="X4" s="34"/>
      <c r="Z4" s="18"/>
      <c r="AA4" s="34"/>
      <c r="AB4" s="18"/>
      <c r="AC4" s="34"/>
      <c r="AJ4" s="18"/>
      <c r="AK4" s="34"/>
      <c r="AN4" s="15"/>
      <c r="AO4" s="34"/>
      <c r="AQ4" s="115"/>
      <c r="AR4" s="113"/>
      <c r="AS4" s="71"/>
      <c r="AY4" s="77"/>
      <c r="BC4" s="77"/>
      <c r="BD4" s="34"/>
    </row>
    <row r="5" spans="1:58" s="1" customFormat="1" ht="30" customHeight="1" x14ac:dyDescent="0.45">
      <c r="B5" s="50" t="s">
        <v>12</v>
      </c>
      <c r="C5" s="185" t="s">
        <v>15</v>
      </c>
      <c r="D5" s="186"/>
      <c r="E5" s="2"/>
      <c r="F5" s="104" t="s">
        <v>62</v>
      </c>
      <c r="G5" s="105">
        <f>AO24</f>
        <v>0</v>
      </c>
      <c r="H5" s="2"/>
      <c r="I5" s="2"/>
      <c r="J5" s="3"/>
      <c r="K5" s="111" t="s">
        <v>67</v>
      </c>
      <c r="L5" s="111"/>
      <c r="M5" s="106"/>
      <c r="N5" s="106"/>
      <c r="O5" s="106"/>
      <c r="T5" s="19"/>
      <c r="W5" s="19"/>
      <c r="Z5" s="19"/>
      <c r="AB5" s="19"/>
      <c r="AJ5" s="19"/>
      <c r="AN5" s="16"/>
      <c r="AQ5" s="76"/>
      <c r="AR5" s="16"/>
      <c r="AY5" s="77"/>
      <c r="AZ5" s="79"/>
      <c r="BA5" s="79"/>
      <c r="BB5" s="79"/>
      <c r="BC5" s="77"/>
    </row>
    <row r="6" spans="1:58" ht="17.399999999999999" customHeight="1" x14ac:dyDescent="0.4">
      <c r="B6" s="29"/>
      <c r="C6" s="29"/>
      <c r="D6" s="29"/>
      <c r="E6" s="29"/>
      <c r="F6" s="29"/>
      <c r="G6" s="29"/>
      <c r="H6" s="29"/>
      <c r="I6" s="29"/>
      <c r="J6" s="6"/>
      <c r="K6" s="28"/>
      <c r="L6" s="123"/>
      <c r="M6" s="71"/>
      <c r="O6" s="34"/>
      <c r="Q6" s="71"/>
      <c r="R6" s="34"/>
      <c r="T6" s="18"/>
      <c r="W6" s="18"/>
      <c r="X6" s="34"/>
      <c r="Z6" s="18"/>
      <c r="AA6" s="34"/>
      <c r="AB6" s="18"/>
      <c r="AC6" s="34"/>
      <c r="AJ6" s="18"/>
      <c r="AK6" s="34"/>
      <c r="AN6" s="15"/>
      <c r="AO6" s="34"/>
      <c r="AQ6" s="115"/>
      <c r="AR6" s="113"/>
      <c r="AS6" s="71"/>
      <c r="AY6" s="77"/>
      <c r="BC6" s="77"/>
      <c r="BD6" s="34"/>
    </row>
    <row r="7" spans="1:58" ht="17.399999999999999" customHeight="1" x14ac:dyDescent="0.4">
      <c r="B7" s="91" t="s">
        <v>14</v>
      </c>
      <c r="C7" s="29"/>
      <c r="D7" s="29"/>
      <c r="E7" s="29"/>
      <c r="F7" s="29"/>
      <c r="G7" s="29"/>
      <c r="H7" s="29"/>
      <c r="I7" s="29"/>
      <c r="J7" s="29"/>
      <c r="K7" s="6"/>
      <c r="L7" s="125"/>
      <c r="AN7" s="120"/>
      <c r="AQ7" s="115"/>
      <c r="AR7" s="113"/>
      <c r="AS7" s="83" t="s">
        <v>54</v>
      </c>
      <c r="AZ7" s="77"/>
    </row>
    <row r="8" spans="1:58" ht="17.399999999999999" customHeight="1" x14ac:dyDescent="0.4">
      <c r="B8" s="91" t="s">
        <v>83</v>
      </c>
      <c r="C8" s="29"/>
      <c r="D8" s="29"/>
      <c r="E8" s="29"/>
      <c r="F8" s="29"/>
      <c r="G8" s="29"/>
      <c r="H8" s="29"/>
      <c r="I8" s="29"/>
      <c r="J8" s="6"/>
      <c r="K8" s="181" t="s">
        <v>63</v>
      </c>
      <c r="L8" s="181"/>
      <c r="M8" s="181"/>
      <c r="N8" s="181"/>
      <c r="O8" s="181"/>
      <c r="P8" s="181"/>
      <c r="Q8" s="181"/>
      <c r="R8" s="34"/>
      <c r="T8" s="18"/>
      <c r="W8" s="18"/>
      <c r="X8" s="34"/>
      <c r="Z8" s="18"/>
      <c r="AA8" s="34"/>
      <c r="AB8" s="18"/>
      <c r="AC8" s="34"/>
      <c r="AJ8" s="18"/>
      <c r="AK8" s="34"/>
      <c r="AN8" s="15"/>
      <c r="AO8" s="34"/>
      <c r="AQ8" s="115"/>
      <c r="AR8" s="113"/>
      <c r="AS8" s="71" t="s">
        <v>53</v>
      </c>
      <c r="AY8" s="77"/>
      <c r="BC8" s="77"/>
      <c r="BD8" s="34"/>
    </row>
    <row r="9" spans="1:58" ht="17.399999999999999" customHeight="1" x14ac:dyDescent="0.4">
      <c r="B9" s="29"/>
      <c r="C9" s="29"/>
      <c r="D9" s="29"/>
      <c r="E9" s="29"/>
      <c r="F9" s="29"/>
      <c r="G9" s="29"/>
      <c r="H9" s="29"/>
      <c r="I9" s="29"/>
      <c r="J9" s="6"/>
      <c r="K9" s="181"/>
      <c r="L9" s="181"/>
      <c r="M9" s="181"/>
      <c r="N9" s="181"/>
      <c r="O9" s="181"/>
      <c r="P9" s="181"/>
      <c r="Q9" s="181"/>
      <c r="R9" s="34"/>
      <c r="T9" s="18"/>
      <c r="W9" s="18"/>
      <c r="X9" s="34"/>
      <c r="Z9" s="18"/>
      <c r="AA9" s="34"/>
      <c r="AB9" s="18"/>
      <c r="AC9" s="34"/>
      <c r="AJ9" s="18"/>
      <c r="AK9" s="34"/>
      <c r="AN9" s="15"/>
      <c r="AO9" s="34"/>
      <c r="AQ9" s="115"/>
      <c r="AR9" s="113"/>
      <c r="AS9" s="71"/>
      <c r="AY9" s="34"/>
      <c r="AZ9" s="34"/>
      <c r="BA9" s="34"/>
      <c r="BB9" s="34"/>
      <c r="BC9" s="34"/>
      <c r="BD9" s="34"/>
    </row>
    <row r="10" spans="1:58" ht="17.399999999999999" customHeight="1" x14ac:dyDescent="0.4">
      <c r="B10" s="27">
        <v>1</v>
      </c>
      <c r="C10" s="27">
        <v>2</v>
      </c>
      <c r="D10" s="27">
        <v>3</v>
      </c>
      <c r="E10" s="27">
        <v>4</v>
      </c>
      <c r="F10" s="27">
        <v>5</v>
      </c>
      <c r="G10" s="27">
        <v>6</v>
      </c>
      <c r="H10" s="27">
        <v>7</v>
      </c>
      <c r="I10" s="27">
        <v>8</v>
      </c>
      <c r="J10" s="6"/>
      <c r="K10" s="182"/>
      <c r="L10" s="182"/>
      <c r="M10" s="182"/>
      <c r="N10" s="182"/>
      <c r="O10" s="182"/>
      <c r="P10" s="182"/>
      <c r="Q10" s="182"/>
      <c r="R10" s="34"/>
      <c r="S10" s="27">
        <v>1</v>
      </c>
      <c r="T10" s="20"/>
      <c r="U10" s="27">
        <v>2</v>
      </c>
      <c r="V10" s="27"/>
      <c r="W10" s="20"/>
      <c r="X10" s="27">
        <v>3</v>
      </c>
      <c r="Y10" s="27"/>
      <c r="Z10" s="20"/>
      <c r="AA10" s="27"/>
      <c r="AB10" s="20"/>
      <c r="AC10" s="27">
        <v>5</v>
      </c>
      <c r="AD10" s="27">
        <v>6</v>
      </c>
      <c r="AE10" s="27"/>
      <c r="AF10" s="27"/>
      <c r="AG10" s="27">
        <v>7</v>
      </c>
      <c r="AH10" s="27"/>
      <c r="AI10" s="27"/>
      <c r="AJ10" s="20"/>
      <c r="AK10" s="27"/>
      <c r="AL10" s="27"/>
      <c r="AM10" s="27"/>
      <c r="AN10" s="17"/>
      <c r="AO10" s="27"/>
      <c r="AQ10" s="75"/>
      <c r="AR10" s="113"/>
      <c r="AS10" s="71"/>
      <c r="AT10" s="84" t="s">
        <v>55</v>
      </c>
      <c r="AU10" s="84" t="str">
        <f>Inndata!$B$6</f>
        <v>Biogass</v>
      </c>
      <c r="AV10" s="84" t="s">
        <v>56</v>
      </c>
      <c r="AW10" s="84" t="s">
        <v>57</v>
      </c>
      <c r="AY10" s="77"/>
      <c r="AZ10" s="129" t="s">
        <v>52</v>
      </c>
      <c r="BA10" s="129"/>
      <c r="BB10" s="129"/>
      <c r="BC10" s="129"/>
      <c r="BD10" s="34"/>
    </row>
    <row r="11" spans="1:58" ht="48" customHeight="1" x14ac:dyDescent="0.4">
      <c r="B11" s="31" t="s">
        <v>4</v>
      </c>
      <c r="C11" s="32" t="s">
        <v>7</v>
      </c>
      <c r="D11" s="32" t="s">
        <v>8</v>
      </c>
      <c r="E11" s="32" t="s">
        <v>9</v>
      </c>
      <c r="F11" s="31" t="s">
        <v>10</v>
      </c>
      <c r="G11" s="31" t="s">
        <v>11</v>
      </c>
      <c r="H11" s="33" t="s">
        <v>5</v>
      </c>
      <c r="I11" s="33" t="s">
        <v>6</v>
      </c>
      <c r="J11" s="6"/>
      <c r="K11" s="187" t="s">
        <v>64</v>
      </c>
      <c r="L11" s="188"/>
      <c r="M11" s="188"/>
      <c r="N11" s="188"/>
      <c r="O11" s="188"/>
      <c r="P11" s="188"/>
      <c r="Q11" s="189"/>
      <c r="R11" s="34"/>
      <c r="S11" s="31" t="s">
        <v>4</v>
      </c>
      <c r="T11" s="21"/>
      <c r="U11" s="31" t="s">
        <v>7</v>
      </c>
      <c r="V11" s="35" t="s">
        <v>47</v>
      </c>
      <c r="W11" s="21"/>
      <c r="X11" s="31" t="s">
        <v>21</v>
      </c>
      <c r="Y11" s="35" t="s">
        <v>46</v>
      </c>
      <c r="Z11" s="21"/>
      <c r="AA11" s="35" t="s">
        <v>22</v>
      </c>
      <c r="AB11" s="21"/>
      <c r="AC11" s="31" t="s">
        <v>9</v>
      </c>
      <c r="AD11" s="31" t="s">
        <v>10</v>
      </c>
      <c r="AE11" s="35" t="s">
        <v>40</v>
      </c>
      <c r="AF11" s="35" t="s">
        <v>41</v>
      </c>
      <c r="AG11" s="31" t="s">
        <v>11</v>
      </c>
      <c r="AH11" s="35" t="s">
        <v>43</v>
      </c>
      <c r="AI11" s="35" t="s">
        <v>44</v>
      </c>
      <c r="AJ11" s="21"/>
      <c r="AK11" s="35" t="s">
        <v>23</v>
      </c>
      <c r="AL11" s="35" t="s">
        <v>24</v>
      </c>
      <c r="AM11" s="35" t="s">
        <v>25</v>
      </c>
      <c r="AN11" s="21"/>
      <c r="AO11" s="35" t="s">
        <v>66</v>
      </c>
      <c r="AQ11" s="75"/>
      <c r="AR11" s="15"/>
      <c r="AS11" s="85" t="s">
        <v>58</v>
      </c>
      <c r="AT11" s="86">
        <f>SUM(AZ12:AZ21)</f>
        <v>0</v>
      </c>
      <c r="AU11" s="86">
        <f>SUM(BA12:BA21)</f>
        <v>0</v>
      </c>
      <c r="AV11" s="86">
        <f>SUM(BB12:BB21)</f>
        <v>0</v>
      </c>
      <c r="AW11" s="86">
        <f>SUM(BC12:BC21)</f>
        <v>0</v>
      </c>
      <c r="AY11" s="80"/>
      <c r="AZ11" s="81" t="str">
        <f>Inndata!$B$5</f>
        <v>Batterielektrisk / hydrogen</v>
      </c>
      <c r="BA11" s="81" t="str">
        <f>Inndata!$B$6</f>
        <v>Biogass</v>
      </c>
      <c r="BB11" s="81" t="str">
        <f>Inndata!$B$7</f>
        <v>HVO / biodiesel / bioetanol</v>
      </c>
      <c r="BC11" s="81" t="str">
        <f>Inndata!$B$8</f>
        <v>Diesel / bensin / naturgass</v>
      </c>
      <c r="BD11" s="71"/>
      <c r="BE11" s="71"/>
      <c r="BF11" s="71"/>
    </row>
    <row r="12" spans="1:58" ht="17.399999999999999" customHeight="1" x14ac:dyDescent="0.4">
      <c r="B12" s="150"/>
      <c r="C12" s="150"/>
      <c r="D12" s="151"/>
      <c r="E12" s="150"/>
      <c r="F12" s="150"/>
      <c r="G12" s="150"/>
      <c r="H12" s="127"/>
      <c r="I12" s="37"/>
      <c r="J12" s="7" t="s">
        <v>1</v>
      </c>
      <c r="K12" s="88">
        <f>IF(B12&gt;0,1,0)</f>
        <v>0</v>
      </c>
      <c r="L12" s="88">
        <f>IF(AND(B12=0,C12=0),0,IF(AND(B12&gt;0,ISTEXT(C12)=TRUE),1,0))</f>
        <v>0</v>
      </c>
      <c r="M12" s="88">
        <f>IF(E12=0,0,1)</f>
        <v>0</v>
      </c>
      <c r="N12" s="89">
        <f t="shared" ref="N12" si="0">IF(AND(E12=0,F12=0),0,IF(AND(E12="Nei",F12=0),0,1))</f>
        <v>0</v>
      </c>
      <c r="O12" s="89">
        <f>IF(AND(E12=0,F12=0),0,IF(AND(E12="Nei",G12=0),0,1))</f>
        <v>0</v>
      </c>
      <c r="P12" s="89">
        <f>SUM(K12:O12)</f>
        <v>0</v>
      </c>
      <c r="Q12" s="90">
        <f>IF(P12=5,"OK",IF(P12=0,0,"FEIL"))</f>
        <v>0</v>
      </c>
      <c r="R12" s="34"/>
      <c r="S12" s="36">
        <f t="shared" ref="S12:S21" si="1">B12</f>
        <v>0</v>
      </c>
      <c r="T12" s="23"/>
      <c r="U12" s="36">
        <f t="shared" ref="U12:U21" si="2">C12</f>
        <v>0</v>
      </c>
      <c r="V12" s="117">
        <f>VLOOKUP(U12,Inndata!$B$5:$D$9,3,FALSE)</f>
        <v>0</v>
      </c>
      <c r="W12" s="22"/>
      <c r="X12" s="36">
        <f t="shared" ref="X12:X21" si="3">D12</f>
        <v>0</v>
      </c>
      <c r="Y12" s="36">
        <f>IF(X12=0,0,IF(X12="Nei",0,1))</f>
        <v>0</v>
      </c>
      <c r="Z12" s="22"/>
      <c r="AA12" s="36">
        <f>IF(V12+Y12&gt;10,10,V12+Y12)</f>
        <v>0</v>
      </c>
      <c r="AB12" s="22"/>
      <c r="AC12" s="24">
        <f t="shared" ref="AC12:AC21" si="4">E12</f>
        <v>0</v>
      </c>
      <c r="AD12" s="24">
        <f t="shared" ref="AD12:AD21" si="5">F12</f>
        <v>0</v>
      </c>
      <c r="AE12" s="24">
        <f>IF(AD12=0,0,VLOOKUP(LEFT(AD12,3),Inndata!$B$21:$C$32,2,FALSE))</f>
        <v>0</v>
      </c>
      <c r="AF12" s="24">
        <f>IF(AD12=0,0,MID(AD12,6,4))</f>
        <v>0</v>
      </c>
      <c r="AG12" s="24">
        <f t="shared" ref="AG12:AG21" si="6">G12</f>
        <v>0</v>
      </c>
      <c r="AH12" s="24">
        <f>IF(AG12=0,0,VLOOKUP(LEFT(AG12,3),Inndata!$B$21:$C$32,2,FALSE))</f>
        <v>0</v>
      </c>
      <c r="AI12" s="24">
        <f>IF(AG12=0,0,MID(AG12,6,4))</f>
        <v>0</v>
      </c>
      <c r="AJ12" s="22"/>
      <c r="AK12" s="118">
        <f>IF(AC12="Ja",Inndata!$F$17,IF(OR(AE12=0,AH12=0),0,(AI12-AF12)*12+(AH12-AE12)))</f>
        <v>0</v>
      </c>
      <c r="AL12" s="118">
        <f t="shared" ref="AL12:AL21" si="7">S12*AK12</f>
        <v>0</v>
      </c>
      <c r="AM12" s="45">
        <f>IF(AK12=0,0,AL12/$AL$24)</f>
        <v>0</v>
      </c>
      <c r="AN12" s="22"/>
      <c r="AO12" s="47">
        <f>AA12*AM12</f>
        <v>0</v>
      </c>
      <c r="AQ12" s="75"/>
      <c r="AR12" s="15"/>
      <c r="AS12" s="71"/>
      <c r="AY12" s="80"/>
      <c r="AZ12" s="82">
        <f>IF(U12=$AZ$11,AM12,0)</f>
        <v>0</v>
      </c>
      <c r="BA12" s="82">
        <f>IF(U12=$BA$11,AM12,0)</f>
        <v>0</v>
      </c>
      <c r="BB12" s="82">
        <f>IF(U12=$BB$11,AM12,0)</f>
        <v>0</v>
      </c>
      <c r="BC12" s="82">
        <f>IF(U12=$BC$11,AM12,0)</f>
        <v>0</v>
      </c>
      <c r="BD12" s="34"/>
    </row>
    <row r="13" spans="1:58" ht="17.399999999999999" customHeight="1" x14ac:dyDescent="0.4">
      <c r="B13" s="152"/>
      <c r="C13" s="152"/>
      <c r="D13" s="153"/>
      <c r="E13" s="152"/>
      <c r="F13" s="152"/>
      <c r="G13" s="152"/>
      <c r="H13" s="128"/>
      <c r="I13" s="11"/>
      <c r="J13" s="7" t="s">
        <v>1</v>
      </c>
      <c r="K13" s="88">
        <f t="shared" ref="K13:K21" si="8">IF(B13&gt;0,1,0)</f>
        <v>0</v>
      </c>
      <c r="L13" s="88">
        <f t="shared" ref="L13:L21" si="9">IF(AND(B13=0,C13=0),0,IF(AND(B13&gt;0,ISTEXT(C13)=TRUE),1,0))</f>
        <v>0</v>
      </c>
      <c r="M13" s="88">
        <f t="shared" ref="M13:M21" si="10">IF(E13=0,0,1)</f>
        <v>0</v>
      </c>
      <c r="N13" s="89">
        <f t="shared" ref="N13:N21" si="11">IF(AND(E13=0,F13=0),0,IF(AND(E13="Nei",F13=0),0,1))</f>
        <v>0</v>
      </c>
      <c r="O13" s="89">
        <f t="shared" ref="O13:O21" si="12">IF(AND(E13=0,F13=0),0,IF(AND(E13="Nei",G13=0),0,1))</f>
        <v>0</v>
      </c>
      <c r="P13" s="89">
        <f t="shared" ref="P13:P21" si="13">SUM(K13:O13)</f>
        <v>0</v>
      </c>
      <c r="Q13" s="90">
        <f t="shared" ref="Q13:Q21" si="14">IF(P13=5,"OK",IF(P13=0,0,"FEIL"))</f>
        <v>0</v>
      </c>
      <c r="R13" s="34"/>
      <c r="S13" s="10">
        <f t="shared" si="1"/>
        <v>0</v>
      </c>
      <c r="T13" s="22"/>
      <c r="U13" s="10">
        <f t="shared" si="2"/>
        <v>0</v>
      </c>
      <c r="V13" s="92">
        <f>VLOOKUP(U13,Inndata!$B$5:$D$9,3,FALSE)</f>
        <v>0</v>
      </c>
      <c r="W13" s="22"/>
      <c r="X13" s="10">
        <f t="shared" si="3"/>
        <v>0</v>
      </c>
      <c r="Y13" s="10">
        <f t="shared" ref="Y13:Y21" si="15">IF(X13=0,0,IF(X13="Nei",0,1))</f>
        <v>0</v>
      </c>
      <c r="Z13" s="22"/>
      <c r="AA13" s="10">
        <f t="shared" ref="AA13:AA21" si="16">IF(V13+Y13&gt;10,10,V13+Y13)</f>
        <v>0</v>
      </c>
      <c r="AB13" s="22"/>
      <c r="AC13" s="25">
        <f t="shared" si="4"/>
        <v>0</v>
      </c>
      <c r="AD13" s="25">
        <f t="shared" si="5"/>
        <v>0</v>
      </c>
      <c r="AE13" s="25">
        <f>IF(AD13=0,0,VLOOKUP(LEFT(AD13,3),Inndata!$B$21:$C$32,2,FALSE))</f>
        <v>0</v>
      </c>
      <c r="AF13" s="25">
        <f t="shared" ref="AF13:AF21" si="17">IF(AD13=0,0,MID(AD13,6,4))</f>
        <v>0</v>
      </c>
      <c r="AG13" s="25">
        <f t="shared" si="6"/>
        <v>0</v>
      </c>
      <c r="AH13" s="25">
        <f>IF(AG13=0,0,VLOOKUP(LEFT(AG13,3),Inndata!$B$21:$C$32,2,FALSE))</f>
        <v>0</v>
      </c>
      <c r="AI13" s="25">
        <f t="shared" ref="AI13:AI21" si="18">IF(AG13=0,0,MID(AG13,6,4))</f>
        <v>0</v>
      </c>
      <c r="AJ13" s="22"/>
      <c r="AK13" s="10">
        <f>IF(AC13="Ja",Inndata!$F$17,IF(OR(AE13=0,AH13=0),0,(AI13-AF13)*12+(AH13-AE13)))</f>
        <v>0</v>
      </c>
      <c r="AL13" s="10">
        <f t="shared" si="7"/>
        <v>0</v>
      </c>
      <c r="AM13" s="46">
        <f t="shared" ref="AM13:AM21" si="19">IF(AK13=0,0,AL13/$AL$24)</f>
        <v>0</v>
      </c>
      <c r="AN13" s="22"/>
      <c r="AO13" s="49">
        <f t="shared" ref="AO13:AO21" si="20">AA13*AM13</f>
        <v>0</v>
      </c>
      <c r="AQ13" s="75"/>
      <c r="AR13" s="15"/>
      <c r="AS13" s="87"/>
      <c r="AT13" s="54"/>
      <c r="AU13" s="54"/>
      <c r="AV13" s="54"/>
      <c r="AW13" s="54"/>
      <c r="AY13" s="80"/>
      <c r="AZ13" s="82">
        <f t="shared" ref="AZ13:AZ21" si="21">IF(U13=$AZ$11,AM13,0)</f>
        <v>0</v>
      </c>
      <c r="BA13" s="82">
        <f t="shared" ref="BA13:BA21" si="22">IF(U13=$BA$11,AM13,0)</f>
        <v>0</v>
      </c>
      <c r="BB13" s="82">
        <f t="shared" ref="BB13:BB21" si="23">IF(U13=$BB$11,AM13,0)</f>
        <v>0</v>
      </c>
      <c r="BC13" s="82">
        <f t="shared" ref="BC13:BC21" si="24">IF(U13=$BC$11,AM13,0)</f>
        <v>0</v>
      </c>
      <c r="BD13" s="34"/>
    </row>
    <row r="14" spans="1:58" ht="17.399999999999999" customHeight="1" x14ac:dyDescent="0.4">
      <c r="B14" s="154"/>
      <c r="C14" s="154"/>
      <c r="D14" s="155"/>
      <c r="E14" s="154"/>
      <c r="F14" s="154"/>
      <c r="G14" s="154"/>
      <c r="H14" s="39"/>
      <c r="I14" s="37"/>
      <c r="J14" s="7" t="s">
        <v>1</v>
      </c>
      <c r="K14" s="88">
        <f t="shared" si="8"/>
        <v>0</v>
      </c>
      <c r="L14" s="88">
        <f t="shared" si="9"/>
        <v>0</v>
      </c>
      <c r="M14" s="88">
        <f t="shared" si="10"/>
        <v>0</v>
      </c>
      <c r="N14" s="89">
        <f t="shared" si="11"/>
        <v>0</v>
      </c>
      <c r="O14" s="89">
        <f t="shared" si="12"/>
        <v>0</v>
      </c>
      <c r="P14" s="89">
        <f t="shared" si="13"/>
        <v>0</v>
      </c>
      <c r="Q14" s="90">
        <f t="shared" si="14"/>
        <v>0</v>
      </c>
      <c r="R14" s="34"/>
      <c r="S14" s="36">
        <f t="shared" si="1"/>
        <v>0</v>
      </c>
      <c r="T14" s="22"/>
      <c r="U14" s="36">
        <f t="shared" si="2"/>
        <v>0</v>
      </c>
      <c r="V14" s="117">
        <f>VLOOKUP(U14,Inndata!$B$5:$D$9,3,FALSE)</f>
        <v>0</v>
      </c>
      <c r="W14" s="22"/>
      <c r="X14" s="36">
        <f t="shared" si="3"/>
        <v>0</v>
      </c>
      <c r="Y14" s="36">
        <f t="shared" si="15"/>
        <v>0</v>
      </c>
      <c r="Z14" s="22"/>
      <c r="AA14" s="36">
        <f t="shared" si="16"/>
        <v>0</v>
      </c>
      <c r="AB14" s="22"/>
      <c r="AC14" s="24">
        <f t="shared" si="4"/>
        <v>0</v>
      </c>
      <c r="AD14" s="24">
        <f t="shared" si="5"/>
        <v>0</v>
      </c>
      <c r="AE14" s="24">
        <f>IF(AD14=0,0,VLOOKUP(LEFT(AD14,3),Inndata!$B$21:$C$32,2,FALSE))</f>
        <v>0</v>
      </c>
      <c r="AF14" s="24">
        <f t="shared" si="17"/>
        <v>0</v>
      </c>
      <c r="AG14" s="24">
        <f t="shared" si="6"/>
        <v>0</v>
      </c>
      <c r="AH14" s="24">
        <f>IF(AG14=0,0,VLOOKUP(LEFT(AG14,3),Inndata!$B$21:$C$32,2,FALSE))</f>
        <v>0</v>
      </c>
      <c r="AI14" s="24">
        <f t="shared" si="18"/>
        <v>0</v>
      </c>
      <c r="AJ14" s="22"/>
      <c r="AK14" s="36">
        <f>IF(AC14="Ja",Inndata!$F$17,IF(OR(AE14=0,AH14=0),0,(AI14-AF14)*12+(AH14-AE14)))</f>
        <v>0</v>
      </c>
      <c r="AL14" s="36">
        <f t="shared" si="7"/>
        <v>0</v>
      </c>
      <c r="AM14" s="45">
        <f t="shared" si="19"/>
        <v>0</v>
      </c>
      <c r="AN14" s="22"/>
      <c r="AO14" s="47">
        <f t="shared" si="20"/>
        <v>0</v>
      </c>
      <c r="AQ14" s="75"/>
      <c r="AR14" s="15"/>
      <c r="AS14" s="87"/>
      <c r="AT14" s="54"/>
      <c r="AU14" s="54"/>
      <c r="AV14" s="54"/>
      <c r="AW14" s="54"/>
      <c r="AY14" s="80"/>
      <c r="AZ14" s="82">
        <f t="shared" si="21"/>
        <v>0</v>
      </c>
      <c r="BA14" s="82">
        <f t="shared" si="22"/>
        <v>0</v>
      </c>
      <c r="BB14" s="82">
        <f t="shared" si="23"/>
        <v>0</v>
      </c>
      <c r="BC14" s="82">
        <f t="shared" si="24"/>
        <v>0</v>
      </c>
      <c r="BD14" s="34"/>
    </row>
    <row r="15" spans="1:58" ht="17.399999999999999" customHeight="1" x14ac:dyDescent="0.4">
      <c r="B15" s="156"/>
      <c r="C15" s="156"/>
      <c r="D15" s="157"/>
      <c r="E15" s="156"/>
      <c r="F15" s="156"/>
      <c r="G15" s="156"/>
      <c r="H15" s="13"/>
      <c r="I15" s="11"/>
      <c r="J15" s="7" t="s">
        <v>1</v>
      </c>
      <c r="K15" s="88">
        <f t="shared" si="8"/>
        <v>0</v>
      </c>
      <c r="L15" s="88">
        <f t="shared" si="9"/>
        <v>0</v>
      </c>
      <c r="M15" s="88">
        <f t="shared" si="10"/>
        <v>0</v>
      </c>
      <c r="N15" s="89">
        <f t="shared" si="11"/>
        <v>0</v>
      </c>
      <c r="O15" s="89">
        <f t="shared" si="12"/>
        <v>0</v>
      </c>
      <c r="P15" s="89">
        <f t="shared" si="13"/>
        <v>0</v>
      </c>
      <c r="Q15" s="90">
        <f t="shared" si="14"/>
        <v>0</v>
      </c>
      <c r="R15" s="34"/>
      <c r="S15" s="10">
        <f t="shared" si="1"/>
        <v>0</v>
      </c>
      <c r="T15" s="22"/>
      <c r="U15" s="10">
        <f t="shared" si="2"/>
        <v>0</v>
      </c>
      <c r="V15" s="92">
        <f>VLOOKUP(U15,Inndata!$B$5:$D$9,3,FALSE)</f>
        <v>0</v>
      </c>
      <c r="W15" s="22"/>
      <c r="X15" s="10">
        <f t="shared" si="3"/>
        <v>0</v>
      </c>
      <c r="Y15" s="10">
        <f t="shared" si="15"/>
        <v>0</v>
      </c>
      <c r="Z15" s="22"/>
      <c r="AA15" s="10">
        <f t="shared" si="16"/>
        <v>0</v>
      </c>
      <c r="AB15" s="22"/>
      <c r="AC15" s="25">
        <f t="shared" si="4"/>
        <v>0</v>
      </c>
      <c r="AD15" s="25">
        <f t="shared" si="5"/>
        <v>0</v>
      </c>
      <c r="AE15" s="25">
        <f>IF(AD15=0,0,VLOOKUP(LEFT(AD15,3),Inndata!$B$21:$C$32,2,FALSE))</f>
        <v>0</v>
      </c>
      <c r="AF15" s="25">
        <f t="shared" si="17"/>
        <v>0</v>
      </c>
      <c r="AG15" s="25">
        <f t="shared" si="6"/>
        <v>0</v>
      </c>
      <c r="AH15" s="25">
        <f>IF(AG15=0,0,VLOOKUP(LEFT(AG15,3),Inndata!$B$21:$C$32,2,FALSE))</f>
        <v>0</v>
      </c>
      <c r="AI15" s="25">
        <f t="shared" si="18"/>
        <v>0</v>
      </c>
      <c r="AJ15" s="22"/>
      <c r="AK15" s="10">
        <f>IF(AC15="Ja",Inndata!$F$17,IF(OR(AE15=0,AH15=0),0,(AI15-AF15)*12+(AH15-AE15)))</f>
        <v>0</v>
      </c>
      <c r="AL15" s="10">
        <f t="shared" si="7"/>
        <v>0</v>
      </c>
      <c r="AM15" s="46">
        <f t="shared" si="19"/>
        <v>0</v>
      </c>
      <c r="AN15" s="22"/>
      <c r="AO15" s="49">
        <f t="shared" si="20"/>
        <v>0</v>
      </c>
      <c r="AQ15" s="75"/>
      <c r="AR15" s="15"/>
      <c r="AS15" s="72"/>
      <c r="AT15" s="72"/>
      <c r="AU15" s="72"/>
      <c r="AV15" s="72"/>
      <c r="AW15" s="72"/>
      <c r="AY15" s="80"/>
      <c r="AZ15" s="82">
        <f t="shared" si="21"/>
        <v>0</v>
      </c>
      <c r="BA15" s="82">
        <f t="shared" si="22"/>
        <v>0</v>
      </c>
      <c r="BB15" s="82">
        <f t="shared" si="23"/>
        <v>0</v>
      </c>
      <c r="BC15" s="82">
        <f t="shared" si="24"/>
        <v>0</v>
      </c>
      <c r="BD15" s="34"/>
    </row>
    <row r="16" spans="1:58" ht="17.399999999999999" customHeight="1" x14ac:dyDescent="0.4">
      <c r="B16" s="154"/>
      <c r="C16" s="154"/>
      <c r="D16" s="155"/>
      <c r="E16" s="154"/>
      <c r="F16" s="154"/>
      <c r="G16" s="154"/>
      <c r="H16" s="39"/>
      <c r="I16" s="37"/>
      <c r="J16" s="14" t="s">
        <v>1</v>
      </c>
      <c r="K16" s="88">
        <f t="shared" si="8"/>
        <v>0</v>
      </c>
      <c r="L16" s="88">
        <f t="shared" si="9"/>
        <v>0</v>
      </c>
      <c r="M16" s="88">
        <f t="shared" si="10"/>
        <v>0</v>
      </c>
      <c r="N16" s="89">
        <f t="shared" si="11"/>
        <v>0</v>
      </c>
      <c r="O16" s="89">
        <f t="shared" si="12"/>
        <v>0</v>
      </c>
      <c r="P16" s="89">
        <f t="shared" si="13"/>
        <v>0</v>
      </c>
      <c r="Q16" s="90">
        <f t="shared" si="14"/>
        <v>0</v>
      </c>
      <c r="R16" s="34"/>
      <c r="S16" s="36">
        <f t="shared" si="1"/>
        <v>0</v>
      </c>
      <c r="T16" s="22"/>
      <c r="U16" s="36">
        <f t="shared" si="2"/>
        <v>0</v>
      </c>
      <c r="V16" s="117">
        <f>VLOOKUP(U16,Inndata!$B$5:$D$9,3,FALSE)</f>
        <v>0</v>
      </c>
      <c r="W16" s="22"/>
      <c r="X16" s="36">
        <f t="shared" si="3"/>
        <v>0</v>
      </c>
      <c r="Y16" s="36">
        <f t="shared" si="15"/>
        <v>0</v>
      </c>
      <c r="Z16" s="22"/>
      <c r="AA16" s="36">
        <f t="shared" si="16"/>
        <v>0</v>
      </c>
      <c r="AB16" s="22"/>
      <c r="AC16" s="24">
        <f t="shared" si="4"/>
        <v>0</v>
      </c>
      <c r="AD16" s="24">
        <f t="shared" si="5"/>
        <v>0</v>
      </c>
      <c r="AE16" s="24">
        <f>IF(AD16=0,0,VLOOKUP(LEFT(AD16,3),Inndata!$B$21:$C$32,2,FALSE))</f>
        <v>0</v>
      </c>
      <c r="AF16" s="24">
        <f t="shared" si="17"/>
        <v>0</v>
      </c>
      <c r="AG16" s="26">
        <f t="shared" si="6"/>
        <v>0</v>
      </c>
      <c r="AH16" s="24">
        <f>IF(AG16=0,0,VLOOKUP(LEFT(AG16,3),Inndata!$B$21:$C$32,2,FALSE))</f>
        <v>0</v>
      </c>
      <c r="AI16" s="24">
        <f t="shared" si="18"/>
        <v>0</v>
      </c>
      <c r="AJ16" s="22"/>
      <c r="AK16" s="36">
        <f>IF(AC16="Ja",Inndata!$F$17,IF(OR(AE16=0,AH16=0),0,(AI16-AF16)*12+(AH16-AE16)))</f>
        <v>0</v>
      </c>
      <c r="AL16" s="36">
        <f t="shared" si="7"/>
        <v>0</v>
      </c>
      <c r="AM16" s="45">
        <f t="shared" si="19"/>
        <v>0</v>
      </c>
      <c r="AN16" s="22"/>
      <c r="AO16" s="47">
        <f t="shared" si="20"/>
        <v>0</v>
      </c>
      <c r="AQ16" s="75"/>
      <c r="AR16" s="15"/>
      <c r="AS16" s="72"/>
      <c r="AT16" s="72"/>
      <c r="AU16" s="72"/>
      <c r="AV16" s="72"/>
      <c r="AW16" s="72"/>
      <c r="AY16" s="80"/>
      <c r="AZ16" s="82">
        <f t="shared" si="21"/>
        <v>0</v>
      </c>
      <c r="BA16" s="82">
        <f t="shared" si="22"/>
        <v>0</v>
      </c>
      <c r="BB16" s="82">
        <f t="shared" si="23"/>
        <v>0</v>
      </c>
      <c r="BC16" s="82">
        <f t="shared" si="24"/>
        <v>0</v>
      </c>
      <c r="BD16" s="34"/>
    </row>
    <row r="17" spans="2:56" ht="17.399999999999999" customHeight="1" x14ac:dyDescent="0.4">
      <c r="B17" s="156"/>
      <c r="C17" s="156"/>
      <c r="D17" s="157"/>
      <c r="E17" s="156"/>
      <c r="F17" s="156"/>
      <c r="G17" s="156"/>
      <c r="H17" s="13"/>
      <c r="I17" s="11"/>
      <c r="J17" s="7" t="s">
        <v>1</v>
      </c>
      <c r="K17" s="88">
        <f t="shared" si="8"/>
        <v>0</v>
      </c>
      <c r="L17" s="88">
        <f t="shared" si="9"/>
        <v>0</v>
      </c>
      <c r="M17" s="88">
        <f t="shared" si="10"/>
        <v>0</v>
      </c>
      <c r="N17" s="89">
        <f t="shared" si="11"/>
        <v>0</v>
      </c>
      <c r="O17" s="89">
        <f t="shared" si="12"/>
        <v>0</v>
      </c>
      <c r="P17" s="89">
        <f t="shared" si="13"/>
        <v>0</v>
      </c>
      <c r="Q17" s="90">
        <f t="shared" si="14"/>
        <v>0</v>
      </c>
      <c r="R17" s="34"/>
      <c r="S17" s="10">
        <f t="shared" si="1"/>
        <v>0</v>
      </c>
      <c r="T17" s="22"/>
      <c r="U17" s="10">
        <f t="shared" si="2"/>
        <v>0</v>
      </c>
      <c r="V17" s="92">
        <f>VLOOKUP(U17,Inndata!$B$5:$D$9,3,FALSE)</f>
        <v>0</v>
      </c>
      <c r="W17" s="22"/>
      <c r="X17" s="10">
        <f t="shared" si="3"/>
        <v>0</v>
      </c>
      <c r="Y17" s="10">
        <f t="shared" si="15"/>
        <v>0</v>
      </c>
      <c r="Z17" s="22"/>
      <c r="AA17" s="10">
        <f t="shared" si="16"/>
        <v>0</v>
      </c>
      <c r="AB17" s="22"/>
      <c r="AC17" s="25">
        <f t="shared" si="4"/>
        <v>0</v>
      </c>
      <c r="AD17" s="25">
        <f t="shared" si="5"/>
        <v>0</v>
      </c>
      <c r="AE17" s="25">
        <f>IF(AD17=0,0,VLOOKUP(LEFT(AD17,3),Inndata!$B$21:$C$32,2,FALSE))</f>
        <v>0</v>
      </c>
      <c r="AF17" s="25">
        <f t="shared" si="17"/>
        <v>0</v>
      </c>
      <c r="AG17" s="25">
        <f t="shared" si="6"/>
        <v>0</v>
      </c>
      <c r="AH17" s="25">
        <f>IF(AG17=0,0,VLOOKUP(LEFT(AG17,3),Inndata!$B$21:$C$32,2,FALSE))</f>
        <v>0</v>
      </c>
      <c r="AI17" s="25">
        <f t="shared" si="18"/>
        <v>0</v>
      </c>
      <c r="AJ17" s="22"/>
      <c r="AK17" s="10">
        <f>IF(AC17="Ja",Inndata!$F$17,IF(OR(AE17=0,AH17=0),0,(AI17-AF17)*12+(AH17-AE17)))</f>
        <v>0</v>
      </c>
      <c r="AL17" s="10">
        <f t="shared" si="7"/>
        <v>0</v>
      </c>
      <c r="AM17" s="46">
        <f t="shared" si="19"/>
        <v>0</v>
      </c>
      <c r="AN17" s="22"/>
      <c r="AO17" s="49">
        <f t="shared" si="20"/>
        <v>0</v>
      </c>
      <c r="AQ17" s="75"/>
      <c r="AR17" s="15"/>
      <c r="AS17" s="72"/>
      <c r="AT17" s="72"/>
      <c r="AU17" s="72"/>
      <c r="AV17" s="72"/>
      <c r="AW17" s="72"/>
      <c r="AY17" s="80"/>
      <c r="AZ17" s="82">
        <f t="shared" si="21"/>
        <v>0</v>
      </c>
      <c r="BA17" s="82">
        <f t="shared" si="22"/>
        <v>0</v>
      </c>
      <c r="BB17" s="82">
        <f t="shared" si="23"/>
        <v>0</v>
      </c>
      <c r="BC17" s="82">
        <f t="shared" si="24"/>
        <v>0</v>
      </c>
      <c r="BD17" s="34"/>
    </row>
    <row r="18" spans="2:56" ht="17.399999999999999" customHeight="1" x14ac:dyDescent="0.4">
      <c r="B18" s="154"/>
      <c r="C18" s="154"/>
      <c r="D18" s="155"/>
      <c r="E18" s="154"/>
      <c r="F18" s="154"/>
      <c r="G18" s="154"/>
      <c r="H18" s="39"/>
      <c r="I18" s="37"/>
      <c r="J18" s="7" t="s">
        <v>1</v>
      </c>
      <c r="K18" s="88">
        <f t="shared" si="8"/>
        <v>0</v>
      </c>
      <c r="L18" s="88">
        <f t="shared" si="9"/>
        <v>0</v>
      </c>
      <c r="M18" s="88">
        <f t="shared" si="10"/>
        <v>0</v>
      </c>
      <c r="N18" s="89">
        <f t="shared" si="11"/>
        <v>0</v>
      </c>
      <c r="O18" s="89">
        <f t="shared" si="12"/>
        <v>0</v>
      </c>
      <c r="P18" s="89">
        <f t="shared" si="13"/>
        <v>0</v>
      </c>
      <c r="Q18" s="90">
        <f t="shared" si="14"/>
        <v>0</v>
      </c>
      <c r="R18" s="34"/>
      <c r="S18" s="36">
        <f t="shared" si="1"/>
        <v>0</v>
      </c>
      <c r="T18" s="22"/>
      <c r="U18" s="36">
        <f t="shared" si="2"/>
        <v>0</v>
      </c>
      <c r="V18" s="117">
        <f>VLOOKUP(U18,Inndata!$B$5:$D$9,3,FALSE)</f>
        <v>0</v>
      </c>
      <c r="W18" s="22"/>
      <c r="X18" s="36">
        <f t="shared" si="3"/>
        <v>0</v>
      </c>
      <c r="Y18" s="36">
        <f t="shared" si="15"/>
        <v>0</v>
      </c>
      <c r="Z18" s="22"/>
      <c r="AA18" s="36">
        <f t="shared" si="16"/>
        <v>0</v>
      </c>
      <c r="AB18" s="22"/>
      <c r="AC18" s="24">
        <f t="shared" si="4"/>
        <v>0</v>
      </c>
      <c r="AD18" s="24">
        <f t="shared" si="5"/>
        <v>0</v>
      </c>
      <c r="AE18" s="24">
        <f>IF(AD18=0,0,VLOOKUP(LEFT(AD18,3),Inndata!$B$21:$C$32,2,FALSE))</f>
        <v>0</v>
      </c>
      <c r="AF18" s="24">
        <f t="shared" si="17"/>
        <v>0</v>
      </c>
      <c r="AG18" s="24">
        <f t="shared" si="6"/>
        <v>0</v>
      </c>
      <c r="AH18" s="24">
        <f>IF(AG18=0,0,VLOOKUP(LEFT(AG18,3),Inndata!$B$21:$C$32,2,FALSE))</f>
        <v>0</v>
      </c>
      <c r="AI18" s="24">
        <f t="shared" si="18"/>
        <v>0</v>
      </c>
      <c r="AJ18" s="22"/>
      <c r="AK18" s="36">
        <f>IF(AC18="Ja",Inndata!$F$17,IF(OR(AE18=0,AH18=0),0,(AI18-AF18)*12+(AH18-AE18)))</f>
        <v>0</v>
      </c>
      <c r="AL18" s="36">
        <f t="shared" si="7"/>
        <v>0</v>
      </c>
      <c r="AM18" s="45">
        <f t="shared" si="19"/>
        <v>0</v>
      </c>
      <c r="AN18" s="22"/>
      <c r="AO18" s="47">
        <f t="shared" si="20"/>
        <v>0</v>
      </c>
      <c r="AQ18" s="75"/>
      <c r="AR18" s="15"/>
      <c r="AS18" s="71"/>
      <c r="AY18" s="80"/>
      <c r="AZ18" s="82">
        <f t="shared" si="21"/>
        <v>0</v>
      </c>
      <c r="BA18" s="82">
        <f t="shared" si="22"/>
        <v>0</v>
      </c>
      <c r="BB18" s="82">
        <f t="shared" si="23"/>
        <v>0</v>
      </c>
      <c r="BC18" s="82">
        <f t="shared" si="24"/>
        <v>0</v>
      </c>
      <c r="BD18" s="34"/>
    </row>
    <row r="19" spans="2:56" ht="17.399999999999999" customHeight="1" x14ac:dyDescent="0.4">
      <c r="B19" s="156"/>
      <c r="C19" s="156"/>
      <c r="D19" s="157"/>
      <c r="E19" s="156"/>
      <c r="F19" s="156"/>
      <c r="G19" s="156"/>
      <c r="H19" s="13"/>
      <c r="I19" s="11"/>
      <c r="J19" s="7" t="s">
        <v>1</v>
      </c>
      <c r="K19" s="88">
        <f t="shared" si="8"/>
        <v>0</v>
      </c>
      <c r="L19" s="88">
        <f t="shared" si="9"/>
        <v>0</v>
      </c>
      <c r="M19" s="88">
        <f t="shared" si="10"/>
        <v>0</v>
      </c>
      <c r="N19" s="89">
        <f t="shared" si="11"/>
        <v>0</v>
      </c>
      <c r="O19" s="89">
        <f t="shared" si="12"/>
        <v>0</v>
      </c>
      <c r="P19" s="89">
        <f t="shared" si="13"/>
        <v>0</v>
      </c>
      <c r="Q19" s="90">
        <f t="shared" si="14"/>
        <v>0</v>
      </c>
      <c r="R19" s="34"/>
      <c r="S19" s="10">
        <f t="shared" si="1"/>
        <v>0</v>
      </c>
      <c r="T19" s="22"/>
      <c r="U19" s="10">
        <f t="shared" si="2"/>
        <v>0</v>
      </c>
      <c r="V19" s="92">
        <f>VLOOKUP(U19,Inndata!$B$5:$D$9,3,FALSE)</f>
        <v>0</v>
      </c>
      <c r="W19" s="22"/>
      <c r="X19" s="10">
        <f t="shared" si="3"/>
        <v>0</v>
      </c>
      <c r="Y19" s="10">
        <f t="shared" si="15"/>
        <v>0</v>
      </c>
      <c r="Z19" s="22"/>
      <c r="AA19" s="10">
        <f t="shared" si="16"/>
        <v>0</v>
      </c>
      <c r="AB19" s="22"/>
      <c r="AC19" s="25">
        <f t="shared" si="4"/>
        <v>0</v>
      </c>
      <c r="AD19" s="25">
        <f t="shared" si="5"/>
        <v>0</v>
      </c>
      <c r="AE19" s="25">
        <f>IF(AD19=0,0,VLOOKUP(LEFT(AD19,3),Inndata!$B$21:$C$32,2,FALSE))</f>
        <v>0</v>
      </c>
      <c r="AF19" s="25">
        <f t="shared" si="17"/>
        <v>0</v>
      </c>
      <c r="AG19" s="25">
        <f t="shared" si="6"/>
        <v>0</v>
      </c>
      <c r="AH19" s="25">
        <f>IF(AG19=0,0,VLOOKUP(LEFT(AG19,3),Inndata!$B$21:$C$32,2,FALSE))</f>
        <v>0</v>
      </c>
      <c r="AI19" s="25">
        <f t="shared" si="18"/>
        <v>0</v>
      </c>
      <c r="AJ19" s="22"/>
      <c r="AK19" s="10">
        <f>IF(AC19="Ja",Inndata!$F$17,IF(OR(AE19=0,AH19=0),0,(AI19-AF19)*12+(AH19-AE19)))</f>
        <v>0</v>
      </c>
      <c r="AL19" s="10">
        <f t="shared" si="7"/>
        <v>0</v>
      </c>
      <c r="AM19" s="46">
        <f t="shared" si="19"/>
        <v>0</v>
      </c>
      <c r="AN19" s="22"/>
      <c r="AO19" s="49">
        <f t="shared" si="20"/>
        <v>0</v>
      </c>
      <c r="AQ19" s="75"/>
      <c r="AR19" s="15"/>
      <c r="AS19" s="71"/>
      <c r="AY19" s="80"/>
      <c r="AZ19" s="82">
        <f t="shared" si="21"/>
        <v>0</v>
      </c>
      <c r="BA19" s="82">
        <f t="shared" si="22"/>
        <v>0</v>
      </c>
      <c r="BB19" s="82">
        <f t="shared" si="23"/>
        <v>0</v>
      </c>
      <c r="BC19" s="82">
        <f t="shared" si="24"/>
        <v>0</v>
      </c>
      <c r="BD19" s="34"/>
    </row>
    <row r="20" spans="2:56" ht="17.399999999999999" customHeight="1" x14ac:dyDescent="0.4">
      <c r="B20" s="36"/>
      <c r="C20" s="36"/>
      <c r="D20" s="5"/>
      <c r="E20" s="36"/>
      <c r="F20" s="36"/>
      <c r="G20" s="36"/>
      <c r="H20" s="39"/>
      <c r="I20" s="37"/>
      <c r="J20" s="7" t="s">
        <v>1</v>
      </c>
      <c r="K20" s="88">
        <f t="shared" si="8"/>
        <v>0</v>
      </c>
      <c r="L20" s="88">
        <f t="shared" si="9"/>
        <v>0</v>
      </c>
      <c r="M20" s="88">
        <f t="shared" si="10"/>
        <v>0</v>
      </c>
      <c r="N20" s="89">
        <f t="shared" si="11"/>
        <v>0</v>
      </c>
      <c r="O20" s="89">
        <f t="shared" si="12"/>
        <v>0</v>
      </c>
      <c r="P20" s="89">
        <f t="shared" si="13"/>
        <v>0</v>
      </c>
      <c r="Q20" s="90">
        <f t="shared" si="14"/>
        <v>0</v>
      </c>
      <c r="R20" s="34"/>
      <c r="S20" s="36">
        <f t="shared" si="1"/>
        <v>0</v>
      </c>
      <c r="T20" s="22"/>
      <c r="U20" s="36">
        <f t="shared" si="2"/>
        <v>0</v>
      </c>
      <c r="V20" s="117">
        <f>VLOOKUP(U20,Inndata!$B$5:$D$9,3,FALSE)</f>
        <v>0</v>
      </c>
      <c r="W20" s="22"/>
      <c r="X20" s="36">
        <f t="shared" si="3"/>
        <v>0</v>
      </c>
      <c r="Y20" s="36">
        <f t="shared" si="15"/>
        <v>0</v>
      </c>
      <c r="Z20" s="22"/>
      <c r="AA20" s="36">
        <f t="shared" si="16"/>
        <v>0</v>
      </c>
      <c r="AB20" s="22"/>
      <c r="AC20" s="24">
        <f t="shared" si="4"/>
        <v>0</v>
      </c>
      <c r="AD20" s="24">
        <f t="shared" si="5"/>
        <v>0</v>
      </c>
      <c r="AE20" s="24">
        <f>IF(AD20=0,0,VLOOKUP(LEFT(AD20,3),Inndata!$B$21:$C$32,2,FALSE))</f>
        <v>0</v>
      </c>
      <c r="AF20" s="24">
        <f t="shared" si="17"/>
        <v>0</v>
      </c>
      <c r="AG20" s="24">
        <f t="shared" si="6"/>
        <v>0</v>
      </c>
      <c r="AH20" s="24">
        <f>IF(AG20=0,0,VLOOKUP(LEFT(AG20,3),Inndata!$B$21:$C$32,2,FALSE))</f>
        <v>0</v>
      </c>
      <c r="AI20" s="24">
        <f t="shared" si="18"/>
        <v>0</v>
      </c>
      <c r="AJ20" s="22"/>
      <c r="AK20" s="36">
        <f>IF(AC20="Ja",Inndata!$F$17,IF(OR(AE20=0,AH20=0),0,(AI20-AF20)*12+(AH20-AE20)))</f>
        <v>0</v>
      </c>
      <c r="AL20" s="36">
        <f t="shared" si="7"/>
        <v>0</v>
      </c>
      <c r="AM20" s="45">
        <f t="shared" si="19"/>
        <v>0</v>
      </c>
      <c r="AN20" s="22"/>
      <c r="AO20" s="47">
        <f t="shared" si="20"/>
        <v>0</v>
      </c>
      <c r="AQ20" s="75"/>
      <c r="AR20" s="15"/>
      <c r="AS20" s="71"/>
      <c r="AY20" s="80"/>
      <c r="AZ20" s="82">
        <f t="shared" si="21"/>
        <v>0</v>
      </c>
      <c r="BA20" s="82">
        <f t="shared" si="22"/>
        <v>0</v>
      </c>
      <c r="BB20" s="82">
        <f t="shared" si="23"/>
        <v>0</v>
      </c>
      <c r="BC20" s="82">
        <f t="shared" si="24"/>
        <v>0</v>
      </c>
      <c r="BD20" s="34"/>
    </row>
    <row r="21" spans="2:56" ht="17.399999999999999" customHeight="1" x14ac:dyDescent="0.4">
      <c r="B21" s="10"/>
      <c r="C21" s="10"/>
      <c r="D21" s="12"/>
      <c r="E21" s="10"/>
      <c r="F21" s="10"/>
      <c r="G21" s="10"/>
      <c r="H21" s="13"/>
      <c r="I21" s="11"/>
      <c r="J21" s="7" t="s">
        <v>1</v>
      </c>
      <c r="K21" s="88">
        <f t="shared" si="8"/>
        <v>0</v>
      </c>
      <c r="L21" s="88">
        <f t="shared" si="9"/>
        <v>0</v>
      </c>
      <c r="M21" s="88">
        <f t="shared" si="10"/>
        <v>0</v>
      </c>
      <c r="N21" s="89">
        <f t="shared" si="11"/>
        <v>0</v>
      </c>
      <c r="O21" s="89">
        <f t="shared" si="12"/>
        <v>0</v>
      </c>
      <c r="P21" s="89">
        <f t="shared" si="13"/>
        <v>0</v>
      </c>
      <c r="Q21" s="90">
        <f t="shared" si="14"/>
        <v>0</v>
      </c>
      <c r="R21" s="34"/>
      <c r="S21" s="10">
        <f t="shared" si="1"/>
        <v>0</v>
      </c>
      <c r="T21" s="22"/>
      <c r="U21" s="10">
        <f t="shared" si="2"/>
        <v>0</v>
      </c>
      <c r="V21" s="92">
        <f>VLOOKUP(U21,Inndata!$B$5:$D$9,3,FALSE)</f>
        <v>0</v>
      </c>
      <c r="W21" s="22"/>
      <c r="X21" s="10">
        <f t="shared" si="3"/>
        <v>0</v>
      </c>
      <c r="Y21" s="10">
        <f t="shared" si="15"/>
        <v>0</v>
      </c>
      <c r="Z21" s="22"/>
      <c r="AA21" s="10">
        <f t="shared" si="16"/>
        <v>0</v>
      </c>
      <c r="AB21" s="22"/>
      <c r="AC21" s="25">
        <f t="shared" si="4"/>
        <v>0</v>
      </c>
      <c r="AD21" s="25">
        <f t="shared" si="5"/>
        <v>0</v>
      </c>
      <c r="AE21" s="25">
        <f>IF(AD21=0,0,VLOOKUP(LEFT(AD21,3),Inndata!$B$21:$C$32,2,FALSE))</f>
        <v>0</v>
      </c>
      <c r="AF21" s="25">
        <f t="shared" si="17"/>
        <v>0</v>
      </c>
      <c r="AG21" s="25">
        <f t="shared" si="6"/>
        <v>0</v>
      </c>
      <c r="AH21" s="25">
        <f>IF(AG21=0,0,VLOOKUP(LEFT(AG21,3),Inndata!$B$21:$C$32,2,FALSE))</f>
        <v>0</v>
      </c>
      <c r="AI21" s="25">
        <f t="shared" si="18"/>
        <v>0</v>
      </c>
      <c r="AJ21" s="22"/>
      <c r="AK21" s="10">
        <f>IF(AC21="Ja",Inndata!$F$17,IF(OR(AE21=0,AH21=0),0,(AI21-AF21)*12+(AH21-AE21)))</f>
        <v>0</v>
      </c>
      <c r="AL21" s="10">
        <f t="shared" si="7"/>
        <v>0</v>
      </c>
      <c r="AM21" s="46">
        <f t="shared" si="19"/>
        <v>0</v>
      </c>
      <c r="AN21" s="22"/>
      <c r="AO21" s="49">
        <f t="shared" si="20"/>
        <v>0</v>
      </c>
      <c r="AQ21" s="75"/>
      <c r="AR21" s="15"/>
      <c r="AS21" s="71"/>
      <c r="AY21" s="80"/>
      <c r="AZ21" s="82">
        <f t="shared" si="21"/>
        <v>0</v>
      </c>
      <c r="BA21" s="82">
        <f t="shared" si="22"/>
        <v>0</v>
      </c>
      <c r="BB21" s="82">
        <f t="shared" si="23"/>
        <v>0</v>
      </c>
      <c r="BC21" s="82">
        <f t="shared" si="24"/>
        <v>0</v>
      </c>
      <c r="BD21" s="34"/>
    </row>
    <row r="22" spans="2:56" ht="17.399999999999999" customHeight="1" x14ac:dyDescent="0.4">
      <c r="F22" s="183" t="s">
        <v>1</v>
      </c>
      <c r="G22" s="183"/>
      <c r="I22" s="28"/>
      <c r="J22" s="6"/>
      <c r="K22" s="126"/>
      <c r="M22" s="71"/>
      <c r="O22" s="34"/>
      <c r="Q22" s="71"/>
      <c r="R22" s="34"/>
      <c r="T22" s="18"/>
      <c r="W22" s="18"/>
      <c r="X22" s="34"/>
      <c r="Z22" s="18"/>
      <c r="AA22" s="34"/>
      <c r="AB22" s="18"/>
      <c r="AC22" s="34"/>
      <c r="AJ22" s="18"/>
      <c r="AK22" s="34"/>
      <c r="AN22" s="15"/>
      <c r="AO22" s="34"/>
      <c r="AQ22" s="75"/>
      <c r="AR22" s="15"/>
      <c r="AS22" s="71"/>
      <c r="AY22" s="77"/>
      <c r="BC22" s="77"/>
      <c r="BD22" s="34"/>
    </row>
    <row r="23" spans="2:56" ht="17.399999999999999" customHeight="1" x14ac:dyDescent="0.4">
      <c r="F23" s="29"/>
      <c r="I23" s="28"/>
      <c r="J23" s="6"/>
      <c r="K23" s="28"/>
      <c r="L23" s="123"/>
      <c r="M23" s="71"/>
      <c r="O23" s="34"/>
      <c r="Q23" s="71"/>
      <c r="R23" s="34"/>
      <c r="T23" s="18"/>
      <c r="W23" s="18"/>
      <c r="X23" s="34"/>
      <c r="Z23" s="18"/>
      <c r="AA23" s="34"/>
      <c r="AB23" s="18"/>
      <c r="AC23" s="34"/>
      <c r="AK23" s="42"/>
      <c r="AL23" s="40" t="s">
        <v>45</v>
      </c>
      <c r="AN23" s="15"/>
      <c r="AO23" s="44" t="s">
        <v>59</v>
      </c>
      <c r="AQ23" s="75"/>
      <c r="AR23" s="15"/>
      <c r="AS23" s="71"/>
      <c r="AY23" s="77"/>
      <c r="BC23" s="77"/>
      <c r="BD23" s="34"/>
    </row>
    <row r="24" spans="2:56" ht="17.399999999999999" customHeight="1" x14ac:dyDescent="0.4">
      <c r="C24" s="70"/>
      <c r="D24" s="70"/>
      <c r="F24" s="29"/>
      <c r="I24" s="28"/>
      <c r="J24" s="6"/>
      <c r="K24" s="28"/>
      <c r="L24" s="123"/>
      <c r="M24" s="71"/>
      <c r="O24" s="34"/>
      <c r="Q24" s="71"/>
      <c r="R24" s="34"/>
      <c r="T24" s="18"/>
      <c r="W24" s="18"/>
      <c r="X24" s="34"/>
      <c r="Z24" s="18"/>
      <c r="AA24" s="34"/>
      <c r="AB24" s="18"/>
      <c r="AC24" s="34"/>
      <c r="AJ24" s="18"/>
      <c r="AK24" s="43"/>
      <c r="AL24" s="41">
        <f>SUM(AL12:AL21)</f>
        <v>0</v>
      </c>
      <c r="AN24" s="15"/>
      <c r="AO24" s="48">
        <f>SUM(AO12:AO21)</f>
        <v>0</v>
      </c>
      <c r="AQ24" s="75"/>
      <c r="AR24" s="15"/>
      <c r="AS24" s="71"/>
      <c r="AY24" s="77"/>
      <c r="BC24" s="77"/>
      <c r="BD24" s="34"/>
    </row>
    <row r="25" spans="2:56" ht="17.399999999999999" customHeight="1" x14ac:dyDescent="0.4">
      <c r="C25" s="70"/>
      <c r="D25" s="70"/>
      <c r="F25" s="29"/>
      <c r="I25" s="28"/>
      <c r="J25" s="6"/>
      <c r="K25" s="28"/>
      <c r="L25" s="123"/>
      <c r="M25" s="71"/>
      <c r="O25" s="34"/>
      <c r="Q25" s="71"/>
      <c r="R25" s="34"/>
      <c r="T25" s="18"/>
      <c r="W25" s="18"/>
      <c r="X25" s="34"/>
      <c r="Z25" s="18"/>
      <c r="AA25" s="34"/>
      <c r="AB25" s="18"/>
      <c r="AC25" s="34"/>
      <c r="AJ25" s="18"/>
      <c r="AK25" s="34"/>
      <c r="AN25" s="15"/>
      <c r="AO25" s="34"/>
      <c r="AQ25" s="75"/>
      <c r="AR25" s="15"/>
      <c r="AS25" s="71"/>
      <c r="AY25" s="77"/>
      <c r="BC25" s="77"/>
      <c r="BD25" s="34"/>
    </row>
    <row r="26" spans="2:56" ht="17.399999999999999" customHeight="1" x14ac:dyDescent="0.4">
      <c r="C26" s="70"/>
      <c r="D26" s="70"/>
      <c r="F26" s="29"/>
      <c r="I26" s="28"/>
      <c r="J26" s="6"/>
      <c r="K26" s="28"/>
      <c r="L26" s="123"/>
      <c r="M26" s="71"/>
      <c r="O26" s="34"/>
      <c r="Q26" s="71"/>
      <c r="R26" s="34"/>
      <c r="T26" s="18"/>
      <c r="W26" s="18"/>
      <c r="X26" s="34"/>
      <c r="Z26" s="18"/>
      <c r="AA26" s="34"/>
      <c r="AB26" s="18"/>
      <c r="AC26" s="34"/>
      <c r="AJ26" s="18"/>
      <c r="AK26" s="34"/>
      <c r="AN26" s="15"/>
      <c r="AO26" s="34"/>
      <c r="AQ26" s="75"/>
      <c r="AR26" s="15"/>
      <c r="AS26" s="71"/>
      <c r="AY26" s="77"/>
      <c r="BC26" s="77"/>
      <c r="BD26" s="34"/>
    </row>
    <row r="27" spans="2:56" ht="17.399999999999999" customHeight="1" x14ac:dyDescent="0.4">
      <c r="C27" s="70"/>
      <c r="D27" s="70"/>
      <c r="F27" s="29"/>
      <c r="I27" s="28"/>
      <c r="J27" s="6"/>
      <c r="K27" s="28"/>
      <c r="L27" s="123"/>
      <c r="M27" s="71"/>
      <c r="O27" s="34"/>
      <c r="Q27" s="71"/>
      <c r="R27" s="34"/>
      <c r="T27" s="18"/>
      <c r="W27" s="18"/>
      <c r="X27" s="34"/>
      <c r="Z27" s="18"/>
      <c r="AA27" s="34"/>
      <c r="AB27" s="18"/>
      <c r="AC27" s="34"/>
      <c r="AJ27" s="18"/>
      <c r="AK27" s="34"/>
      <c r="AN27" s="15"/>
      <c r="AO27" s="34"/>
      <c r="AQ27" s="75"/>
      <c r="AR27" s="15"/>
      <c r="AS27" s="71"/>
      <c r="AY27" s="77"/>
      <c r="BC27" s="77"/>
      <c r="BD27" s="34"/>
    </row>
    <row r="28" spans="2:56" ht="17.399999999999999" customHeight="1" x14ac:dyDescent="0.4">
      <c r="F28" s="29"/>
      <c r="I28" s="28"/>
      <c r="J28" s="6"/>
      <c r="K28" s="28"/>
      <c r="L28" s="123"/>
      <c r="M28" s="71"/>
      <c r="O28" s="34"/>
      <c r="Q28" s="71"/>
      <c r="R28" s="34"/>
      <c r="T28" s="18"/>
      <c r="W28" s="18"/>
      <c r="X28" s="34"/>
      <c r="Z28" s="18"/>
      <c r="AA28" s="34"/>
      <c r="AB28" s="18"/>
      <c r="AC28" s="34"/>
      <c r="AJ28" s="18"/>
      <c r="AK28" s="34"/>
      <c r="AN28" s="15"/>
      <c r="AO28" s="34"/>
      <c r="AQ28" s="75"/>
      <c r="AR28" s="15"/>
      <c r="AS28" s="71"/>
      <c r="AY28" s="77"/>
      <c r="BC28" s="77"/>
      <c r="BD28" s="34"/>
    </row>
    <row r="29" spans="2:56" ht="17.399999999999999" customHeight="1" x14ac:dyDescent="0.4">
      <c r="F29" s="29"/>
      <c r="I29" s="28"/>
      <c r="J29" s="6"/>
      <c r="K29" s="28"/>
      <c r="L29" s="123"/>
      <c r="M29" s="71"/>
      <c r="O29" s="34"/>
      <c r="Q29" s="71"/>
      <c r="R29" s="34"/>
      <c r="T29" s="18"/>
      <c r="W29" s="18"/>
      <c r="X29" s="34"/>
      <c r="Z29" s="18"/>
      <c r="AA29" s="34"/>
      <c r="AB29" s="18"/>
      <c r="AC29" s="34"/>
      <c r="AJ29" s="18"/>
      <c r="AK29" s="34"/>
      <c r="AN29" s="15"/>
      <c r="AO29" s="34"/>
      <c r="AQ29" s="75"/>
      <c r="AR29" s="15"/>
      <c r="AS29" s="71"/>
      <c r="AY29" s="77"/>
      <c r="BC29" s="77"/>
      <c r="BD29" s="34"/>
    </row>
    <row r="30" spans="2:56" ht="17.399999999999999" customHeight="1" x14ac:dyDescent="0.4">
      <c r="M30" s="71"/>
      <c r="O30" s="34"/>
      <c r="Q30" s="71"/>
      <c r="R30" s="34"/>
      <c r="T30" s="18"/>
      <c r="W30" s="18"/>
      <c r="X30" s="34"/>
      <c r="Z30" s="18"/>
      <c r="AA30" s="34"/>
      <c r="AB30" s="18"/>
      <c r="AC30" s="34"/>
      <c r="AJ30" s="18"/>
      <c r="AK30" s="34"/>
      <c r="AN30" s="15"/>
      <c r="AO30" s="34"/>
      <c r="AQ30" s="75"/>
      <c r="AR30" s="15"/>
      <c r="AS30" s="71"/>
      <c r="AY30" s="77"/>
      <c r="BC30" s="77"/>
      <c r="BD30" s="34"/>
    </row>
    <row r="31" spans="2:56" ht="17.399999999999999" customHeight="1" x14ac:dyDescent="0.4">
      <c r="M31" s="71"/>
      <c r="O31" s="34"/>
      <c r="Q31" s="71"/>
      <c r="R31" s="34"/>
      <c r="T31" s="18"/>
      <c r="W31" s="18"/>
      <c r="X31" s="34"/>
      <c r="Z31" s="18"/>
      <c r="AA31" s="34"/>
      <c r="AB31" s="18"/>
      <c r="AC31" s="34"/>
      <c r="AJ31" s="18"/>
      <c r="AK31" s="34"/>
      <c r="AN31" s="15"/>
      <c r="AO31" s="34"/>
      <c r="AQ31" s="75"/>
      <c r="AR31" s="15"/>
      <c r="AS31" s="71"/>
      <c r="AY31" s="77"/>
      <c r="BC31" s="77"/>
      <c r="BD31" s="34"/>
    </row>
    <row r="32" spans="2:56" ht="17.399999999999999" customHeight="1" x14ac:dyDescent="0.4">
      <c r="M32" s="71"/>
      <c r="O32" s="34"/>
      <c r="Q32" s="71"/>
      <c r="R32" s="34"/>
      <c r="T32" s="18"/>
      <c r="W32" s="18"/>
      <c r="X32" s="34"/>
      <c r="Z32" s="18"/>
      <c r="AA32" s="34"/>
      <c r="AB32" s="18"/>
      <c r="AC32" s="34"/>
      <c r="AJ32" s="18"/>
      <c r="AK32" s="34"/>
      <c r="AN32" s="15"/>
      <c r="AO32" s="34"/>
      <c r="AQ32" s="75"/>
      <c r="AR32" s="15"/>
      <c r="AS32" s="71"/>
      <c r="AY32" s="77"/>
      <c r="BC32" s="77"/>
      <c r="BD32" s="34"/>
    </row>
    <row r="33" spans="13:56" s="34" customFormat="1" ht="17.399999999999999" customHeight="1" x14ac:dyDescent="0.4">
      <c r="M33" s="71"/>
      <c r="N33" s="71"/>
      <c r="Q33" s="71"/>
      <c r="T33" s="18"/>
      <c r="W33" s="18"/>
      <c r="Z33" s="18"/>
      <c r="AB33" s="18"/>
      <c r="AJ33" s="18"/>
      <c r="AN33" s="15"/>
      <c r="AQ33" s="75"/>
      <c r="AR33" s="15"/>
      <c r="AS33" s="71"/>
      <c r="AT33" s="71"/>
      <c r="AU33" s="71"/>
      <c r="AV33" s="71"/>
      <c r="AW33" s="71"/>
      <c r="AX33" s="71"/>
      <c r="AY33" s="77"/>
      <c r="AZ33" s="79"/>
      <c r="BA33" s="79"/>
      <c r="BB33" s="79"/>
      <c r="BC33" s="77"/>
    </row>
    <row r="34" spans="13:56" s="34" customFormat="1" ht="17.399999999999999" customHeight="1" x14ac:dyDescent="0.4">
      <c r="N34" s="71"/>
      <c r="O34" s="71"/>
      <c r="R34" s="71"/>
      <c r="X34" s="18"/>
      <c r="AA34" s="18"/>
      <c r="AC34" s="18"/>
      <c r="AK34" s="18"/>
      <c r="AO34" s="15"/>
      <c r="AR34" s="15"/>
      <c r="AS34" s="15"/>
      <c r="AT34" s="71"/>
      <c r="AU34" s="71"/>
      <c r="AV34" s="71"/>
      <c r="AW34" s="71"/>
      <c r="AX34" s="71"/>
      <c r="AY34" s="71"/>
      <c r="AZ34" s="79"/>
      <c r="BA34" s="79"/>
      <c r="BB34" s="79"/>
      <c r="BC34" s="79"/>
      <c r="BD34" s="77"/>
    </row>
    <row r="35" spans="13:56" s="34" customFormat="1" ht="17.399999999999999" customHeight="1" x14ac:dyDescent="0.4">
      <c r="N35" s="71"/>
      <c r="O35" s="71"/>
      <c r="R35" s="71"/>
      <c r="X35" s="18"/>
      <c r="AA35" s="18"/>
      <c r="AC35" s="18"/>
      <c r="AK35" s="18"/>
      <c r="AO35" s="15"/>
      <c r="AR35" s="15"/>
      <c r="AS35" s="15"/>
      <c r="AT35" s="71"/>
      <c r="AU35" s="71"/>
      <c r="AV35" s="71"/>
      <c r="AW35" s="71"/>
      <c r="AX35" s="71"/>
      <c r="AY35" s="71"/>
      <c r="AZ35" s="79"/>
      <c r="BA35" s="79"/>
      <c r="BB35" s="79"/>
      <c r="BC35" s="79"/>
      <c r="BD35" s="77"/>
    </row>
    <row r="36" spans="13:56" s="34" customFormat="1" ht="17.399999999999999" customHeight="1" x14ac:dyDescent="0.4">
      <c r="N36" s="71"/>
      <c r="O36" s="71"/>
      <c r="R36" s="71"/>
      <c r="X36" s="18"/>
      <c r="AA36" s="18"/>
      <c r="AC36" s="18"/>
      <c r="AK36" s="18"/>
      <c r="AO36" s="15"/>
      <c r="AR36" s="15"/>
      <c r="AS36" s="15"/>
      <c r="AT36" s="71"/>
      <c r="AU36" s="71"/>
      <c r="AV36" s="71"/>
      <c r="AW36" s="71"/>
      <c r="AX36" s="71"/>
      <c r="AY36" s="71"/>
      <c r="AZ36" s="79"/>
      <c r="BA36" s="79"/>
      <c r="BB36" s="79"/>
      <c r="BC36" s="79"/>
      <c r="BD36" s="77"/>
    </row>
  </sheetData>
  <mergeCells count="5">
    <mergeCell ref="K8:Q10"/>
    <mergeCell ref="F22:G22"/>
    <mergeCell ref="B3:J3"/>
    <mergeCell ref="C5:D5"/>
    <mergeCell ref="K11:Q11"/>
  </mergeCells>
  <conditionalFormatting sqref="S12:S21">
    <cfRule type="expression" dxfId="199" priority="49">
      <formula>B12=0</formula>
    </cfRule>
  </conditionalFormatting>
  <conditionalFormatting sqref="U12:U21">
    <cfRule type="expression" dxfId="198" priority="47">
      <formula>C12=0</formula>
    </cfRule>
  </conditionalFormatting>
  <conditionalFormatting sqref="V12:V21">
    <cfRule type="expression" dxfId="197" priority="46">
      <formula>#REF!=0</formula>
    </cfRule>
  </conditionalFormatting>
  <conditionalFormatting sqref="X12:X21">
    <cfRule type="expression" dxfId="196" priority="44">
      <formula>D12=0</formula>
    </cfRule>
  </conditionalFormatting>
  <conditionalFormatting sqref="Y12:Y21">
    <cfRule type="expression" dxfId="195" priority="43">
      <formula>X12=0</formula>
    </cfRule>
  </conditionalFormatting>
  <conditionalFormatting sqref="AA12:AA21">
    <cfRule type="expression" dxfId="194" priority="42">
      <formula>#REF!=0</formula>
    </cfRule>
  </conditionalFormatting>
  <conditionalFormatting sqref="AC12:AC21">
    <cfRule type="expression" dxfId="193" priority="41">
      <formula>E12=0</formula>
    </cfRule>
  </conditionalFormatting>
  <conditionalFormatting sqref="AD12:AD21">
    <cfRule type="expression" dxfId="192" priority="40">
      <formula>F12=0</formula>
    </cfRule>
  </conditionalFormatting>
  <conditionalFormatting sqref="AE12:AF21">
    <cfRule type="expression" dxfId="191" priority="39">
      <formula>AD12=0</formula>
    </cfRule>
  </conditionalFormatting>
  <conditionalFormatting sqref="AG12:AG21">
    <cfRule type="expression" dxfId="190" priority="38">
      <formula>G12=0</formula>
    </cfRule>
  </conditionalFormatting>
  <conditionalFormatting sqref="AH12:AI21">
    <cfRule type="expression" dxfId="189" priority="37">
      <formula>AG12=0</formula>
    </cfRule>
  </conditionalFormatting>
  <conditionalFormatting sqref="AO12:AO21">
    <cfRule type="expression" dxfId="188" priority="35">
      <formula>AC12=0</formula>
    </cfRule>
  </conditionalFormatting>
  <conditionalFormatting sqref="AT13:AW14 AT11:AW11 AZ12:BC21">
    <cfRule type="cellIs" dxfId="187" priority="34" operator="equal">
      <formula>0</formula>
    </cfRule>
  </conditionalFormatting>
  <conditionalFormatting sqref="Q12:Q21">
    <cfRule type="containsText" dxfId="186" priority="28" operator="containsText" text="OK">
      <formula>NOT(ISERROR(SEARCH("OK",Q12)))</formula>
    </cfRule>
    <cfRule type="containsText" dxfId="185" priority="29" operator="containsText" text="FEIL">
      <formula>NOT(ISERROR(SEARCH("FEIL",Q12)))</formula>
    </cfRule>
    <cfRule type="cellIs" dxfId="184" priority="30" operator="equal">
      <formula>0</formula>
    </cfRule>
  </conditionalFormatting>
  <conditionalFormatting sqref="AK12:AK21">
    <cfRule type="expression" dxfId="183" priority="16">
      <formula>AC12=0</formula>
    </cfRule>
  </conditionalFormatting>
  <conditionalFormatting sqref="AL12:AL21">
    <cfRule type="expression" dxfId="182" priority="15">
      <formula>AC12=0</formula>
    </cfRule>
  </conditionalFormatting>
  <conditionalFormatting sqref="AM12:AM21">
    <cfRule type="expression" dxfId="181" priority="14">
      <formula>AC12=0</formula>
    </cfRule>
  </conditionalFormatting>
  <conditionalFormatting sqref="C5:D5">
    <cfRule type="containsText" dxfId="180" priority="1" operator="containsText" text="(Skriv inn navn på leverandør her)">
      <formula>NOT(ISERROR(SEARCH("(Skriv inn navn på leverandør her)",C5)))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36"/>
  <sheetViews>
    <sheetView showGridLines="0" workbookViewId="0">
      <selection activeCell="C5" sqref="C5:D5"/>
    </sheetView>
  </sheetViews>
  <sheetFormatPr baseColWidth="10" defaultColWidth="11.44140625" defaultRowHeight="17.399999999999999" customHeight="1" x14ac:dyDescent="0.4"/>
  <cols>
    <col min="1" max="1" width="2.88671875" style="143" customWidth="1"/>
    <col min="2" max="2" width="20.88671875" style="143" customWidth="1"/>
    <col min="3" max="3" width="27.6640625" style="143" customWidth="1"/>
    <col min="4" max="4" width="17.88671875" style="143" customWidth="1"/>
    <col min="5" max="5" width="19.6640625" style="143" customWidth="1"/>
    <col min="6" max="7" width="11.6640625" style="143" customWidth="1"/>
    <col min="8" max="8" width="43.5546875" style="143" customWidth="1"/>
    <col min="9" max="9" width="57" style="143" customWidth="1"/>
    <col min="10" max="10" width="11" style="143" customWidth="1"/>
    <col min="11" max="16" width="2.6640625" style="143" customWidth="1"/>
    <col min="17" max="17" width="6.88671875" style="143" customWidth="1"/>
    <col min="18" max="18" width="11.109375" style="143" customWidth="1"/>
    <col min="19" max="19" width="7" style="143" bestFit="1" customWidth="1"/>
    <col min="20" max="20" width="2.33203125" style="143" customWidth="1"/>
    <col min="21" max="21" width="31.109375" style="143" customWidth="1"/>
    <col min="22" max="22" width="10.33203125" style="143" bestFit="1" customWidth="1"/>
    <col min="23" max="23" width="2.44140625" style="143" customWidth="1"/>
    <col min="24" max="24" width="11.109375" style="114" customWidth="1"/>
    <col min="25" max="25" width="11.109375" style="143" customWidth="1"/>
    <col min="26" max="26" width="2.33203125" style="143" customWidth="1"/>
    <col min="27" max="27" width="13.88671875" style="114" customWidth="1"/>
    <col min="28" max="28" width="2.109375" style="143" customWidth="1"/>
    <col min="29" max="29" width="20" style="114" customWidth="1"/>
    <col min="30" max="30" width="11.109375" style="143" customWidth="1"/>
    <col min="31" max="31" width="7.6640625" style="143" customWidth="1"/>
    <col min="32" max="32" width="6.6640625" style="143" customWidth="1"/>
    <col min="33" max="33" width="11" style="143" customWidth="1"/>
    <col min="34" max="34" width="7.88671875" style="143" customWidth="1"/>
    <col min="35" max="35" width="6.6640625" style="143" customWidth="1"/>
    <col min="36" max="36" width="2.33203125" style="143" customWidth="1"/>
    <col min="37" max="37" width="10" style="114" customWidth="1"/>
    <col min="38" max="38" width="11.33203125" style="143" customWidth="1"/>
    <col min="39" max="39" width="11.109375" style="143" customWidth="1"/>
    <col min="40" max="40" width="2.33203125" style="143" customWidth="1"/>
    <col min="41" max="41" width="12.33203125" style="113" customWidth="1"/>
    <col min="42" max="42" width="11.109375" style="143" customWidth="1"/>
    <col min="43" max="43" width="1.109375" style="143" customWidth="1"/>
    <col min="44" max="44" width="11.109375" style="143" customWidth="1"/>
    <col min="45" max="45" width="45.33203125" style="113" customWidth="1"/>
    <col min="46" max="50" width="22.6640625" style="143" customWidth="1"/>
    <col min="51" max="51" width="16.5546875" style="143" customWidth="1"/>
    <col min="52" max="55" width="11.109375" style="110" hidden="1" customWidth="1"/>
    <col min="56" max="56" width="11.109375" style="77" customWidth="1"/>
    <col min="57" max="16384" width="11.44140625" style="143"/>
  </cols>
  <sheetData>
    <row r="1" spans="1:56" s="53" customFormat="1" ht="17.399999999999999" customHeight="1" x14ac:dyDescent="0.3">
      <c r="A1" s="51"/>
      <c r="B1" s="51" t="s">
        <v>84</v>
      </c>
      <c r="C1" s="51"/>
      <c r="D1" s="51"/>
      <c r="E1" s="51"/>
      <c r="F1" s="51"/>
      <c r="G1" s="51"/>
      <c r="H1" s="51"/>
      <c r="I1" s="51"/>
      <c r="J1" s="51"/>
      <c r="K1" s="51" t="s">
        <v>84</v>
      </c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2"/>
      <c r="Y1" s="51"/>
      <c r="Z1" s="51"/>
      <c r="AA1" s="52"/>
      <c r="AB1" s="51"/>
      <c r="AC1" s="52"/>
      <c r="AD1" s="51"/>
      <c r="AE1" s="51"/>
      <c r="AF1" s="51"/>
      <c r="AG1" s="51"/>
      <c r="AH1" s="51"/>
      <c r="AI1" s="51"/>
      <c r="AJ1" s="51"/>
      <c r="AK1" s="52"/>
      <c r="AL1" s="51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162"/>
      <c r="AZ1" s="78"/>
      <c r="BA1" s="78"/>
      <c r="BB1" s="78"/>
      <c r="BC1" s="78"/>
      <c r="BD1" s="78"/>
    </row>
    <row r="2" spans="1:56" ht="17.399999999999999" customHeight="1" x14ac:dyDescent="0.4">
      <c r="AQ2" s="115"/>
      <c r="AR2" s="113"/>
    </row>
    <row r="3" spans="1:56" ht="30" customHeight="1" x14ac:dyDescent="0.4">
      <c r="B3" s="184" t="s">
        <v>13</v>
      </c>
      <c r="C3" s="184"/>
      <c r="D3" s="184"/>
      <c r="E3" s="184"/>
      <c r="F3" s="184"/>
      <c r="G3" s="184"/>
      <c r="H3" s="184"/>
      <c r="I3" s="184"/>
      <c r="J3" s="184"/>
      <c r="K3" s="134"/>
      <c r="L3" s="134"/>
      <c r="AQ3" s="115"/>
      <c r="AR3" s="113"/>
    </row>
    <row r="4" spans="1:56" ht="17.399999999999999" customHeight="1" x14ac:dyDescent="0.4">
      <c r="B4" s="146"/>
      <c r="C4" s="146"/>
      <c r="D4" s="145"/>
      <c r="E4" s="173"/>
      <c r="F4" s="173"/>
      <c r="G4" s="173"/>
      <c r="H4" s="173"/>
      <c r="I4" s="173"/>
      <c r="J4" s="134"/>
      <c r="K4" s="112" t="s">
        <v>65</v>
      </c>
      <c r="L4" s="112"/>
      <c r="M4" s="116"/>
      <c r="N4" s="116"/>
      <c r="O4" s="116"/>
      <c r="T4" s="114"/>
      <c r="W4" s="114"/>
      <c r="X4" s="143"/>
      <c r="Z4" s="114"/>
      <c r="AA4" s="143"/>
      <c r="AB4" s="114"/>
      <c r="AC4" s="143"/>
      <c r="AJ4" s="114"/>
      <c r="AK4" s="143"/>
      <c r="AN4" s="113"/>
      <c r="AO4" s="143"/>
      <c r="AQ4" s="115"/>
      <c r="AR4" s="113"/>
      <c r="AS4" s="143"/>
      <c r="AY4" s="77"/>
      <c r="BC4" s="77"/>
      <c r="BD4" s="143"/>
    </row>
    <row r="5" spans="1:56" s="1" customFormat="1" ht="30" customHeight="1" x14ac:dyDescent="0.45">
      <c r="B5" s="50" t="s">
        <v>68</v>
      </c>
      <c r="C5" s="185" t="s">
        <v>15</v>
      </c>
      <c r="D5" s="186"/>
      <c r="E5" s="2"/>
      <c r="F5" s="104" t="s">
        <v>62</v>
      </c>
      <c r="G5" s="105">
        <f>AO24</f>
        <v>0</v>
      </c>
      <c r="H5" s="2"/>
      <c r="I5" s="2"/>
      <c r="J5" s="3"/>
      <c r="K5" s="111" t="s">
        <v>67</v>
      </c>
      <c r="L5" s="111"/>
      <c r="M5" s="116"/>
      <c r="N5" s="116"/>
      <c r="O5" s="116"/>
      <c r="T5" s="19"/>
      <c r="W5" s="19"/>
      <c r="Z5" s="19"/>
      <c r="AB5" s="19"/>
      <c r="AJ5" s="19"/>
      <c r="AN5" s="16"/>
      <c r="AQ5" s="76"/>
      <c r="AR5" s="16"/>
      <c r="AY5" s="77"/>
      <c r="AZ5" s="110"/>
      <c r="BA5" s="110"/>
      <c r="BB5" s="110"/>
      <c r="BC5" s="77"/>
    </row>
    <row r="6" spans="1:56" ht="17.399999999999999" customHeight="1" x14ac:dyDescent="0.4">
      <c r="B6" s="133"/>
      <c r="C6" s="133"/>
      <c r="D6" s="133"/>
      <c r="E6" s="133"/>
      <c r="F6" s="133"/>
      <c r="G6" s="133"/>
      <c r="H6" s="133"/>
      <c r="I6" s="133"/>
      <c r="J6" s="139"/>
      <c r="K6" s="132"/>
      <c r="L6" s="132"/>
      <c r="T6" s="114"/>
      <c r="W6" s="114"/>
      <c r="X6" s="143"/>
      <c r="Z6" s="114"/>
      <c r="AA6" s="143"/>
      <c r="AB6" s="114"/>
      <c r="AC6" s="143"/>
      <c r="AJ6" s="114"/>
      <c r="AK6" s="143"/>
      <c r="AN6" s="113"/>
      <c r="AO6" s="143"/>
      <c r="AQ6" s="115"/>
      <c r="AR6" s="113"/>
      <c r="AS6" s="143"/>
      <c r="AY6" s="77"/>
      <c r="BC6" s="77"/>
      <c r="BD6" s="143"/>
    </row>
    <row r="7" spans="1:56" ht="17.399999999999999" customHeight="1" x14ac:dyDescent="0.4">
      <c r="B7" s="91" t="s">
        <v>14</v>
      </c>
      <c r="C7" s="133"/>
      <c r="D7" s="133"/>
      <c r="E7" s="133"/>
      <c r="F7" s="133"/>
      <c r="G7" s="133"/>
      <c r="H7" s="133"/>
      <c r="I7" s="133"/>
      <c r="J7" s="133"/>
      <c r="K7" s="139"/>
      <c r="L7" s="139"/>
      <c r="AN7" s="120"/>
      <c r="AQ7" s="115"/>
      <c r="AR7" s="113"/>
      <c r="AS7" s="108" t="s">
        <v>54</v>
      </c>
      <c r="AZ7" s="77"/>
    </row>
    <row r="8" spans="1:56" ht="17.399999999999999" customHeight="1" x14ac:dyDescent="0.4">
      <c r="B8" s="91" t="s">
        <v>83</v>
      </c>
      <c r="C8" s="133"/>
      <c r="D8" s="133"/>
      <c r="E8" s="133"/>
      <c r="F8" s="133"/>
      <c r="G8" s="133"/>
      <c r="H8" s="133"/>
      <c r="I8" s="133"/>
      <c r="J8" s="139"/>
      <c r="K8" s="181" t="s">
        <v>63</v>
      </c>
      <c r="L8" s="181"/>
      <c r="M8" s="181"/>
      <c r="N8" s="181"/>
      <c r="O8" s="181"/>
      <c r="P8" s="181"/>
      <c r="Q8" s="181"/>
      <c r="T8" s="114"/>
      <c r="W8" s="114"/>
      <c r="X8" s="143"/>
      <c r="Z8" s="114"/>
      <c r="AA8" s="143"/>
      <c r="AB8" s="114"/>
      <c r="AC8" s="143"/>
      <c r="AJ8" s="114"/>
      <c r="AK8" s="143"/>
      <c r="AN8" s="113"/>
      <c r="AO8" s="143"/>
      <c r="AQ8" s="115"/>
      <c r="AR8" s="113"/>
      <c r="AS8" s="143" t="s">
        <v>53</v>
      </c>
      <c r="AY8" s="77"/>
      <c r="BC8" s="77"/>
      <c r="BD8" s="143"/>
    </row>
    <row r="9" spans="1:56" ht="17.399999999999999" customHeight="1" x14ac:dyDescent="0.4">
      <c r="B9" s="133"/>
      <c r="C9" s="133"/>
      <c r="D9" s="133"/>
      <c r="E9" s="133"/>
      <c r="F9" s="133"/>
      <c r="G9" s="133"/>
      <c r="H9" s="133"/>
      <c r="I9" s="133"/>
      <c r="J9" s="139"/>
      <c r="K9" s="181"/>
      <c r="L9" s="181"/>
      <c r="M9" s="181"/>
      <c r="N9" s="181"/>
      <c r="O9" s="181"/>
      <c r="P9" s="181"/>
      <c r="Q9" s="181"/>
      <c r="T9" s="114"/>
      <c r="W9" s="114"/>
      <c r="X9" s="143"/>
      <c r="Z9" s="114"/>
      <c r="AA9" s="143"/>
      <c r="AB9" s="114"/>
      <c r="AC9" s="143"/>
      <c r="AJ9" s="114"/>
      <c r="AK9" s="143"/>
      <c r="AN9" s="113"/>
      <c r="AO9" s="143"/>
      <c r="AQ9" s="115"/>
      <c r="AR9" s="113"/>
      <c r="AS9" s="143"/>
      <c r="AZ9" s="143"/>
      <c r="BA9" s="143"/>
      <c r="BB9" s="143"/>
      <c r="BC9" s="143"/>
      <c r="BD9" s="143"/>
    </row>
    <row r="10" spans="1:56" ht="17.399999999999999" customHeight="1" x14ac:dyDescent="0.4">
      <c r="B10" s="131">
        <v>1</v>
      </c>
      <c r="C10" s="131">
        <v>2</v>
      </c>
      <c r="D10" s="131">
        <v>3</v>
      </c>
      <c r="E10" s="131">
        <v>4</v>
      </c>
      <c r="F10" s="131">
        <v>5</v>
      </c>
      <c r="G10" s="131">
        <v>6</v>
      </c>
      <c r="H10" s="131">
        <v>7</v>
      </c>
      <c r="I10" s="131">
        <v>8</v>
      </c>
      <c r="J10" s="139"/>
      <c r="K10" s="182"/>
      <c r="L10" s="182"/>
      <c r="M10" s="182"/>
      <c r="N10" s="182"/>
      <c r="O10" s="182"/>
      <c r="P10" s="182"/>
      <c r="Q10" s="182"/>
      <c r="S10" s="131">
        <v>1</v>
      </c>
      <c r="T10" s="20"/>
      <c r="U10" s="131">
        <v>2</v>
      </c>
      <c r="V10" s="131"/>
      <c r="W10" s="20"/>
      <c r="X10" s="131">
        <v>3</v>
      </c>
      <c r="Y10" s="131"/>
      <c r="Z10" s="20"/>
      <c r="AA10" s="131"/>
      <c r="AB10" s="20"/>
      <c r="AC10" s="131">
        <v>5</v>
      </c>
      <c r="AD10" s="131">
        <v>6</v>
      </c>
      <c r="AE10" s="131"/>
      <c r="AF10" s="131"/>
      <c r="AG10" s="131">
        <v>7</v>
      </c>
      <c r="AH10" s="131"/>
      <c r="AI10" s="131"/>
      <c r="AJ10" s="20"/>
      <c r="AK10" s="131"/>
      <c r="AL10" s="131"/>
      <c r="AM10" s="131"/>
      <c r="AN10" s="17"/>
      <c r="AO10" s="131"/>
      <c r="AQ10" s="115"/>
      <c r="AR10" s="113"/>
      <c r="AS10" s="143"/>
      <c r="AT10" s="84" t="s">
        <v>55</v>
      </c>
      <c r="AU10" s="84" t="str">
        <f>Inndata!$B$6</f>
        <v>Biogass</v>
      </c>
      <c r="AV10" s="84" t="s">
        <v>56</v>
      </c>
      <c r="AW10" s="84" t="s">
        <v>57</v>
      </c>
      <c r="AY10" s="77"/>
      <c r="AZ10" s="129" t="s">
        <v>52</v>
      </c>
      <c r="BA10" s="129"/>
      <c r="BB10" s="129"/>
      <c r="BC10" s="129"/>
      <c r="BD10" s="143"/>
    </row>
    <row r="11" spans="1:56" ht="48" customHeight="1" x14ac:dyDescent="0.4">
      <c r="B11" s="135" t="s">
        <v>4</v>
      </c>
      <c r="C11" s="136" t="s">
        <v>7</v>
      </c>
      <c r="D11" s="136" t="s">
        <v>8</v>
      </c>
      <c r="E11" s="136" t="s">
        <v>9</v>
      </c>
      <c r="F11" s="135" t="s">
        <v>10</v>
      </c>
      <c r="G11" s="135" t="s">
        <v>11</v>
      </c>
      <c r="H11" s="137" t="s">
        <v>5</v>
      </c>
      <c r="I11" s="137" t="s">
        <v>6</v>
      </c>
      <c r="J11" s="139"/>
      <c r="K11" s="187" t="s">
        <v>64</v>
      </c>
      <c r="L11" s="188"/>
      <c r="M11" s="188"/>
      <c r="N11" s="188"/>
      <c r="O11" s="188"/>
      <c r="P11" s="188"/>
      <c r="Q11" s="189"/>
      <c r="S11" s="135" t="s">
        <v>4</v>
      </c>
      <c r="T11" s="21"/>
      <c r="U11" s="135" t="s">
        <v>7</v>
      </c>
      <c r="V11" s="35" t="s">
        <v>47</v>
      </c>
      <c r="W11" s="21"/>
      <c r="X11" s="135" t="s">
        <v>21</v>
      </c>
      <c r="Y11" s="35" t="s">
        <v>46</v>
      </c>
      <c r="Z11" s="21"/>
      <c r="AA11" s="35" t="s">
        <v>22</v>
      </c>
      <c r="AB11" s="21"/>
      <c r="AC11" s="135" t="s">
        <v>9</v>
      </c>
      <c r="AD11" s="135" t="s">
        <v>10</v>
      </c>
      <c r="AE11" s="35" t="s">
        <v>40</v>
      </c>
      <c r="AF11" s="35" t="s">
        <v>41</v>
      </c>
      <c r="AG11" s="135" t="s">
        <v>11</v>
      </c>
      <c r="AH11" s="35" t="s">
        <v>43</v>
      </c>
      <c r="AI11" s="35" t="s">
        <v>44</v>
      </c>
      <c r="AJ11" s="21"/>
      <c r="AK11" s="35" t="s">
        <v>23</v>
      </c>
      <c r="AL11" s="35" t="s">
        <v>24</v>
      </c>
      <c r="AM11" s="35" t="s">
        <v>25</v>
      </c>
      <c r="AN11" s="21"/>
      <c r="AO11" s="35" t="s">
        <v>66</v>
      </c>
      <c r="AQ11" s="115"/>
      <c r="AR11" s="113"/>
      <c r="AS11" s="85" t="s">
        <v>58</v>
      </c>
      <c r="AT11" s="86">
        <f>SUM(AZ12:AZ21)</f>
        <v>0</v>
      </c>
      <c r="AU11" s="86">
        <f>SUM(BA12:BA21)</f>
        <v>0</v>
      </c>
      <c r="AV11" s="86">
        <f>SUM(BB12:BB21)</f>
        <v>0</v>
      </c>
      <c r="AW11" s="86">
        <f>SUM(BC12:BC21)</f>
        <v>0</v>
      </c>
      <c r="AY11" s="80"/>
      <c r="AZ11" s="81" t="str">
        <f>Inndata!$B$5</f>
        <v>Batterielektrisk / hydrogen</v>
      </c>
      <c r="BA11" s="81" t="str">
        <f>Inndata!$B$6</f>
        <v>Biogass</v>
      </c>
      <c r="BB11" s="81" t="str">
        <f>Inndata!$B$7</f>
        <v>HVO / biodiesel / bioetanol</v>
      </c>
      <c r="BC11" s="81" t="str">
        <f>Inndata!$B$8</f>
        <v>Diesel / bensin / naturgass</v>
      </c>
      <c r="BD11" s="143"/>
    </row>
    <row r="12" spans="1:56" ht="17.399999999999999" customHeight="1" x14ac:dyDescent="0.4">
      <c r="B12" s="158"/>
      <c r="C12" s="158"/>
      <c r="D12" s="159"/>
      <c r="E12" s="158"/>
      <c r="F12" s="158"/>
      <c r="G12" s="158"/>
      <c r="H12" s="142"/>
      <c r="I12" s="141"/>
      <c r="J12" s="140" t="s">
        <v>1</v>
      </c>
      <c r="K12" s="88">
        <f>IF(B12&gt;0,1,0)</f>
        <v>0</v>
      </c>
      <c r="L12" s="88">
        <f>IF(AND(B12=0,C12=0),0,IF(AND(B12&gt;0,ISTEXT(C12)=TRUE),1,0))</f>
        <v>0</v>
      </c>
      <c r="M12" s="88">
        <f>IF(E12=0,0,1)</f>
        <v>0</v>
      </c>
      <c r="N12" s="89">
        <f t="shared" ref="N12:N21" si="0">IF(AND(E12=0,F12=0),0,IF(AND(E12="Nei",F12=0),0,1))</f>
        <v>0</v>
      </c>
      <c r="O12" s="89">
        <f>IF(AND(E12=0,F12=0),0,IF(AND(E12="Nei",G12=0),0,1))</f>
        <v>0</v>
      </c>
      <c r="P12" s="89">
        <f>SUM(K12:O12)</f>
        <v>0</v>
      </c>
      <c r="Q12" s="90">
        <f>IF(P12=5,"OK",IF(P12=0,0,"FEIL"))</f>
        <v>0</v>
      </c>
      <c r="S12" s="158">
        <f t="shared" ref="S12:S21" si="1">B12</f>
        <v>0</v>
      </c>
      <c r="T12" s="23"/>
      <c r="U12" s="158">
        <f t="shared" ref="U12:U21" si="2">C12</f>
        <v>0</v>
      </c>
      <c r="V12" s="117">
        <f>VLOOKUP(U12,Inndata!$B$5:$D$9,3,FALSE)</f>
        <v>0</v>
      </c>
      <c r="W12" s="22"/>
      <c r="X12" s="158">
        <f t="shared" ref="X12:X21" si="3">D12</f>
        <v>0</v>
      </c>
      <c r="Y12" s="158">
        <f>IF(X12=0,0,IF(X12="Nei",0,1))</f>
        <v>0</v>
      </c>
      <c r="Z12" s="22"/>
      <c r="AA12" s="158">
        <f>IF(V12+Y12&gt;10,10,V12+Y12)</f>
        <v>0</v>
      </c>
      <c r="AB12" s="22"/>
      <c r="AC12" s="24">
        <f t="shared" ref="AC12:AD21" si="4">E12</f>
        <v>0</v>
      </c>
      <c r="AD12" s="24">
        <f t="shared" si="4"/>
        <v>0</v>
      </c>
      <c r="AE12" s="24">
        <f>IF(AD12=0,0,VLOOKUP(LEFT(AD12,3),Inndata!$B$21:$C$32,2,FALSE))</f>
        <v>0</v>
      </c>
      <c r="AF12" s="24">
        <f>IF(AD12=0,0,MID(AD12,6,4))</f>
        <v>0</v>
      </c>
      <c r="AG12" s="24">
        <f t="shared" ref="AG12:AG21" si="5">G12</f>
        <v>0</v>
      </c>
      <c r="AH12" s="24">
        <f>IF(AG12=0,0,VLOOKUP(LEFT(AG12,3),Inndata!$B$21:$C$32,2,FALSE))</f>
        <v>0</v>
      </c>
      <c r="AI12" s="24">
        <f>IF(AG12=0,0,MID(AG12,6,4))</f>
        <v>0</v>
      </c>
      <c r="AJ12" s="22"/>
      <c r="AK12" s="158">
        <f>IF(AC12="Ja",Inndata!$F$17,IF(OR(AE12=0,AH12=0),0,(AI12-AF12)*12+(AH12-AE12)))</f>
        <v>0</v>
      </c>
      <c r="AL12" s="158">
        <f t="shared" ref="AL12:AL21" si="6">S12*AK12</f>
        <v>0</v>
      </c>
      <c r="AM12" s="45">
        <f>IF(AK12=0,0,AL12/$AL$24)</f>
        <v>0</v>
      </c>
      <c r="AN12" s="22"/>
      <c r="AO12" s="47">
        <f>AA12*AM12</f>
        <v>0</v>
      </c>
      <c r="AQ12" s="115"/>
      <c r="AR12" s="113"/>
      <c r="AS12" s="143"/>
      <c r="AY12" s="80"/>
      <c r="AZ12" s="82">
        <f>IF(U12=$AZ$11,AM12,0)</f>
        <v>0</v>
      </c>
      <c r="BA12" s="82">
        <f>IF(U12=$BA$11,AM12,0)</f>
        <v>0</v>
      </c>
      <c r="BB12" s="82">
        <f>IF(U12=$BB$11,AM12,0)</f>
        <v>0</v>
      </c>
      <c r="BC12" s="82">
        <f>IF(U12=$BC$11,AM12,0)</f>
        <v>0</v>
      </c>
      <c r="BD12" s="143"/>
    </row>
    <row r="13" spans="1:56" ht="17.399999999999999" customHeight="1" x14ac:dyDescent="0.4">
      <c r="B13" s="158"/>
      <c r="C13" s="158"/>
      <c r="D13" s="159"/>
      <c r="E13" s="158"/>
      <c r="F13" s="158"/>
      <c r="G13" s="158"/>
      <c r="H13" s="148"/>
      <c r="I13" s="147"/>
      <c r="J13" s="140" t="s">
        <v>1</v>
      </c>
      <c r="K13" s="88">
        <f t="shared" ref="K13:K21" si="7">IF(B13&gt;0,1,0)</f>
        <v>0</v>
      </c>
      <c r="L13" s="88">
        <f t="shared" ref="L13:L21" si="8">IF(AND(B13=0,C13=0),0,IF(AND(B13&gt;0,ISTEXT(C13)=TRUE),1,0))</f>
        <v>0</v>
      </c>
      <c r="M13" s="88">
        <f t="shared" ref="M13:M21" si="9">IF(E13=0,0,1)</f>
        <v>0</v>
      </c>
      <c r="N13" s="89">
        <f t="shared" si="0"/>
        <v>0</v>
      </c>
      <c r="O13" s="89">
        <f t="shared" ref="O13:O21" si="10">IF(AND(E13=0,F13=0),0,IF(AND(E13="Nei",G13=0),0,1))</f>
        <v>0</v>
      </c>
      <c r="P13" s="89">
        <f t="shared" ref="P13:P21" si="11">SUM(K13:O13)</f>
        <v>0</v>
      </c>
      <c r="Q13" s="90">
        <f t="shared" ref="Q13:Q21" si="12">IF(P13=5,"OK",IF(P13=0,0,"FEIL"))</f>
        <v>0</v>
      </c>
      <c r="S13" s="160">
        <f t="shared" si="1"/>
        <v>0</v>
      </c>
      <c r="T13" s="22"/>
      <c r="U13" s="160">
        <f t="shared" si="2"/>
        <v>0</v>
      </c>
      <c r="V13" s="160">
        <f>VLOOKUP(U13,Inndata!$B$5:$D$9,3,FALSE)</f>
        <v>0</v>
      </c>
      <c r="W13" s="22"/>
      <c r="X13" s="160">
        <f t="shared" si="3"/>
        <v>0</v>
      </c>
      <c r="Y13" s="160">
        <f t="shared" ref="Y13:Y21" si="13">IF(X13=0,0,IF(X13="Nei",0,1))</f>
        <v>0</v>
      </c>
      <c r="Z13" s="22"/>
      <c r="AA13" s="160">
        <f t="shared" ref="AA13:AA21" si="14">IF(V13+Y13&gt;10,10,V13+Y13)</f>
        <v>0</v>
      </c>
      <c r="AB13" s="22"/>
      <c r="AC13" s="25">
        <f t="shared" si="4"/>
        <v>0</v>
      </c>
      <c r="AD13" s="25">
        <f t="shared" si="4"/>
        <v>0</v>
      </c>
      <c r="AE13" s="25">
        <f>IF(AD13=0,0,VLOOKUP(LEFT(AD13,3),Inndata!$B$21:$C$32,2,FALSE))</f>
        <v>0</v>
      </c>
      <c r="AF13" s="25">
        <f t="shared" ref="AF13:AF21" si="15">IF(AD13=0,0,MID(AD13,6,4))</f>
        <v>0</v>
      </c>
      <c r="AG13" s="25">
        <f t="shared" si="5"/>
        <v>0</v>
      </c>
      <c r="AH13" s="25">
        <f>IF(AG13=0,0,VLOOKUP(LEFT(AG13,3),Inndata!$B$21:$C$32,2,FALSE))</f>
        <v>0</v>
      </c>
      <c r="AI13" s="25">
        <f t="shared" ref="AI13:AI21" si="16">IF(AG13=0,0,MID(AG13,6,4))</f>
        <v>0</v>
      </c>
      <c r="AJ13" s="22"/>
      <c r="AK13" s="160">
        <f>IF(AC13="Ja",Inndata!$F$17,IF(OR(AE13=0,AH13=0),0,(AI13-AF13)*12+(AH13-AE13)))</f>
        <v>0</v>
      </c>
      <c r="AL13" s="160">
        <f t="shared" si="6"/>
        <v>0</v>
      </c>
      <c r="AM13" s="46">
        <f t="shared" ref="AM13:AM21" si="17">IF(AK13=0,0,AL13/$AL$24)</f>
        <v>0</v>
      </c>
      <c r="AN13" s="22"/>
      <c r="AO13" s="119">
        <f t="shared" ref="AO13:AO21" si="18">AA13*AM13</f>
        <v>0</v>
      </c>
      <c r="AQ13" s="115"/>
      <c r="AR13" s="113"/>
      <c r="AS13" s="87"/>
      <c r="AT13" s="54"/>
      <c r="AU13" s="54"/>
      <c r="AV13" s="54"/>
      <c r="AW13" s="54"/>
      <c r="AY13" s="80"/>
      <c r="AZ13" s="82">
        <f t="shared" ref="AZ13:AZ21" si="19">IF(U13=$AZ$11,AM13,0)</f>
        <v>0</v>
      </c>
      <c r="BA13" s="82">
        <f t="shared" ref="BA13:BA21" si="20">IF(U13=$BA$11,AM13,0)</f>
        <v>0</v>
      </c>
      <c r="BB13" s="82">
        <f t="shared" ref="BB13:BB21" si="21">IF(U13=$BB$11,AM13,0)</f>
        <v>0</v>
      </c>
      <c r="BC13" s="82">
        <f t="shared" ref="BC13:BC21" si="22">IF(U13=$BC$11,AM13,0)</f>
        <v>0</v>
      </c>
      <c r="BD13" s="143"/>
    </row>
    <row r="14" spans="1:56" ht="17.399999999999999" customHeight="1" x14ac:dyDescent="0.4">
      <c r="B14" s="158"/>
      <c r="C14" s="158"/>
      <c r="D14" s="159"/>
      <c r="E14" s="158"/>
      <c r="F14" s="158"/>
      <c r="G14" s="158"/>
      <c r="H14" s="142"/>
      <c r="I14" s="141"/>
      <c r="J14" s="140" t="s">
        <v>1</v>
      </c>
      <c r="K14" s="88">
        <f t="shared" si="7"/>
        <v>0</v>
      </c>
      <c r="L14" s="88">
        <f t="shared" si="8"/>
        <v>0</v>
      </c>
      <c r="M14" s="88">
        <f t="shared" si="9"/>
        <v>0</v>
      </c>
      <c r="N14" s="89">
        <f t="shared" si="0"/>
        <v>0</v>
      </c>
      <c r="O14" s="89">
        <f t="shared" si="10"/>
        <v>0</v>
      </c>
      <c r="P14" s="89">
        <f t="shared" si="11"/>
        <v>0</v>
      </c>
      <c r="Q14" s="90">
        <f t="shared" si="12"/>
        <v>0</v>
      </c>
      <c r="S14" s="158">
        <f t="shared" si="1"/>
        <v>0</v>
      </c>
      <c r="T14" s="22"/>
      <c r="U14" s="158">
        <f t="shared" si="2"/>
        <v>0</v>
      </c>
      <c r="V14" s="117">
        <f>VLOOKUP(U14,Inndata!$B$5:$D$9,3,FALSE)</f>
        <v>0</v>
      </c>
      <c r="W14" s="22"/>
      <c r="X14" s="158">
        <f t="shared" si="3"/>
        <v>0</v>
      </c>
      <c r="Y14" s="158">
        <f t="shared" si="13"/>
        <v>0</v>
      </c>
      <c r="Z14" s="22"/>
      <c r="AA14" s="158">
        <f t="shared" si="14"/>
        <v>0</v>
      </c>
      <c r="AB14" s="22"/>
      <c r="AC14" s="24">
        <f t="shared" si="4"/>
        <v>0</v>
      </c>
      <c r="AD14" s="24">
        <f t="shared" si="4"/>
        <v>0</v>
      </c>
      <c r="AE14" s="24">
        <f>IF(AD14=0,0,VLOOKUP(LEFT(AD14,3),Inndata!$B$21:$C$32,2,FALSE))</f>
        <v>0</v>
      </c>
      <c r="AF14" s="24">
        <f t="shared" si="15"/>
        <v>0</v>
      </c>
      <c r="AG14" s="24">
        <f t="shared" si="5"/>
        <v>0</v>
      </c>
      <c r="AH14" s="24">
        <f>IF(AG14=0,0,VLOOKUP(LEFT(AG14,3),Inndata!$B$21:$C$32,2,FALSE))</f>
        <v>0</v>
      </c>
      <c r="AI14" s="24">
        <f t="shared" si="16"/>
        <v>0</v>
      </c>
      <c r="AJ14" s="22"/>
      <c r="AK14" s="158">
        <f>IF(AC14="Ja",Inndata!$F$17,IF(OR(AE14=0,AH14=0),0,(AI14-AF14)*12+(AH14-AE14)))</f>
        <v>0</v>
      </c>
      <c r="AL14" s="158">
        <f t="shared" si="6"/>
        <v>0</v>
      </c>
      <c r="AM14" s="45">
        <f t="shared" si="17"/>
        <v>0</v>
      </c>
      <c r="AN14" s="22"/>
      <c r="AO14" s="47">
        <f t="shared" si="18"/>
        <v>0</v>
      </c>
      <c r="AQ14" s="115"/>
      <c r="AR14" s="113"/>
      <c r="AS14" s="87"/>
      <c r="AT14" s="54"/>
      <c r="AU14" s="54"/>
      <c r="AV14" s="54"/>
      <c r="AW14" s="54"/>
      <c r="AY14" s="80"/>
      <c r="AZ14" s="82">
        <f t="shared" si="19"/>
        <v>0</v>
      </c>
      <c r="BA14" s="82">
        <f t="shared" si="20"/>
        <v>0</v>
      </c>
      <c r="BB14" s="82">
        <f t="shared" si="21"/>
        <v>0</v>
      </c>
      <c r="BC14" s="82">
        <f t="shared" si="22"/>
        <v>0</v>
      </c>
      <c r="BD14" s="143"/>
    </row>
    <row r="15" spans="1:56" ht="17.399999999999999" customHeight="1" x14ac:dyDescent="0.4">
      <c r="B15" s="160"/>
      <c r="C15" s="160"/>
      <c r="D15" s="161"/>
      <c r="E15" s="160"/>
      <c r="F15" s="160"/>
      <c r="G15" s="160"/>
      <c r="H15" s="148"/>
      <c r="I15" s="147"/>
      <c r="J15" s="140" t="s">
        <v>1</v>
      </c>
      <c r="K15" s="88">
        <f t="shared" si="7"/>
        <v>0</v>
      </c>
      <c r="L15" s="88">
        <f t="shared" si="8"/>
        <v>0</v>
      </c>
      <c r="M15" s="88">
        <f t="shared" si="9"/>
        <v>0</v>
      </c>
      <c r="N15" s="89">
        <f t="shared" si="0"/>
        <v>0</v>
      </c>
      <c r="O15" s="89">
        <f t="shared" si="10"/>
        <v>0</v>
      </c>
      <c r="P15" s="89">
        <f t="shared" si="11"/>
        <v>0</v>
      </c>
      <c r="Q15" s="90">
        <f t="shared" si="12"/>
        <v>0</v>
      </c>
      <c r="S15" s="160">
        <f t="shared" si="1"/>
        <v>0</v>
      </c>
      <c r="T15" s="22"/>
      <c r="U15" s="160">
        <f t="shared" si="2"/>
        <v>0</v>
      </c>
      <c r="V15" s="160">
        <f>VLOOKUP(U15,Inndata!$B$5:$D$9,3,FALSE)</f>
        <v>0</v>
      </c>
      <c r="W15" s="22"/>
      <c r="X15" s="160">
        <f t="shared" si="3"/>
        <v>0</v>
      </c>
      <c r="Y15" s="160">
        <f t="shared" si="13"/>
        <v>0</v>
      </c>
      <c r="Z15" s="22"/>
      <c r="AA15" s="160">
        <f t="shared" si="14"/>
        <v>0</v>
      </c>
      <c r="AB15" s="22"/>
      <c r="AC15" s="25">
        <f t="shared" si="4"/>
        <v>0</v>
      </c>
      <c r="AD15" s="25">
        <f t="shared" si="4"/>
        <v>0</v>
      </c>
      <c r="AE15" s="25">
        <f>IF(AD15=0,0,VLOOKUP(LEFT(AD15,3),Inndata!$B$21:$C$32,2,FALSE))</f>
        <v>0</v>
      </c>
      <c r="AF15" s="25">
        <f t="shared" si="15"/>
        <v>0</v>
      </c>
      <c r="AG15" s="25">
        <f t="shared" si="5"/>
        <v>0</v>
      </c>
      <c r="AH15" s="25">
        <f>IF(AG15=0,0,VLOOKUP(LEFT(AG15,3),Inndata!$B$21:$C$32,2,FALSE))</f>
        <v>0</v>
      </c>
      <c r="AI15" s="25">
        <f t="shared" si="16"/>
        <v>0</v>
      </c>
      <c r="AJ15" s="22"/>
      <c r="AK15" s="160">
        <f>IF(AC15="Ja",Inndata!$F$17,IF(OR(AE15=0,AH15=0),0,(AI15-AF15)*12+(AH15-AE15)))</f>
        <v>0</v>
      </c>
      <c r="AL15" s="160">
        <f t="shared" si="6"/>
        <v>0</v>
      </c>
      <c r="AM15" s="46">
        <f t="shared" si="17"/>
        <v>0</v>
      </c>
      <c r="AN15" s="22"/>
      <c r="AO15" s="119">
        <f t="shared" si="18"/>
        <v>0</v>
      </c>
      <c r="AQ15" s="115"/>
      <c r="AR15" s="113"/>
      <c r="AS15" s="144"/>
      <c r="AT15" s="144"/>
      <c r="AU15" s="144"/>
      <c r="AV15" s="144"/>
      <c r="AW15" s="144"/>
      <c r="AY15" s="80"/>
      <c r="AZ15" s="82">
        <f t="shared" si="19"/>
        <v>0</v>
      </c>
      <c r="BA15" s="82">
        <f t="shared" si="20"/>
        <v>0</v>
      </c>
      <c r="BB15" s="82">
        <f t="shared" si="21"/>
        <v>0</v>
      </c>
      <c r="BC15" s="82">
        <f t="shared" si="22"/>
        <v>0</v>
      </c>
      <c r="BD15" s="143"/>
    </row>
    <row r="16" spans="1:56" ht="17.399999999999999" customHeight="1" x14ac:dyDescent="0.4">
      <c r="B16" s="158"/>
      <c r="C16" s="158"/>
      <c r="D16" s="159"/>
      <c r="E16" s="158"/>
      <c r="F16" s="158"/>
      <c r="G16" s="158"/>
      <c r="H16" s="142"/>
      <c r="I16" s="141"/>
      <c r="J16" s="149" t="s">
        <v>1</v>
      </c>
      <c r="K16" s="88">
        <f t="shared" si="7"/>
        <v>0</v>
      </c>
      <c r="L16" s="88">
        <f t="shared" si="8"/>
        <v>0</v>
      </c>
      <c r="M16" s="88">
        <f t="shared" si="9"/>
        <v>0</v>
      </c>
      <c r="N16" s="89">
        <f t="shared" si="0"/>
        <v>0</v>
      </c>
      <c r="O16" s="89">
        <f t="shared" si="10"/>
        <v>0</v>
      </c>
      <c r="P16" s="89">
        <f t="shared" si="11"/>
        <v>0</v>
      </c>
      <c r="Q16" s="90">
        <f t="shared" si="12"/>
        <v>0</v>
      </c>
      <c r="S16" s="158">
        <f t="shared" si="1"/>
        <v>0</v>
      </c>
      <c r="T16" s="22"/>
      <c r="U16" s="158">
        <f t="shared" si="2"/>
        <v>0</v>
      </c>
      <c r="V16" s="117">
        <f>VLOOKUP(U16,Inndata!$B$5:$D$9,3,FALSE)</f>
        <v>0</v>
      </c>
      <c r="W16" s="22"/>
      <c r="X16" s="158">
        <f t="shared" si="3"/>
        <v>0</v>
      </c>
      <c r="Y16" s="158">
        <f t="shared" si="13"/>
        <v>0</v>
      </c>
      <c r="Z16" s="22"/>
      <c r="AA16" s="158">
        <f t="shared" si="14"/>
        <v>0</v>
      </c>
      <c r="AB16" s="22"/>
      <c r="AC16" s="24">
        <f t="shared" si="4"/>
        <v>0</v>
      </c>
      <c r="AD16" s="24">
        <f t="shared" si="4"/>
        <v>0</v>
      </c>
      <c r="AE16" s="24">
        <f>IF(AD16=0,0,VLOOKUP(LEFT(AD16,3),Inndata!$B$21:$C$32,2,FALSE))</f>
        <v>0</v>
      </c>
      <c r="AF16" s="24">
        <f t="shared" si="15"/>
        <v>0</v>
      </c>
      <c r="AG16" s="26">
        <f t="shared" si="5"/>
        <v>0</v>
      </c>
      <c r="AH16" s="24">
        <f>IF(AG16=0,0,VLOOKUP(LEFT(AG16,3),Inndata!$B$21:$C$32,2,FALSE))</f>
        <v>0</v>
      </c>
      <c r="AI16" s="24">
        <f t="shared" si="16"/>
        <v>0</v>
      </c>
      <c r="AJ16" s="22"/>
      <c r="AK16" s="158">
        <f>IF(AC16="Ja",Inndata!$F$17,IF(OR(AE16=0,AH16=0),0,(AI16-AF16)*12+(AH16-AE16)))</f>
        <v>0</v>
      </c>
      <c r="AL16" s="158">
        <f t="shared" si="6"/>
        <v>0</v>
      </c>
      <c r="AM16" s="45">
        <f t="shared" si="17"/>
        <v>0</v>
      </c>
      <c r="AN16" s="22"/>
      <c r="AO16" s="47">
        <f t="shared" si="18"/>
        <v>0</v>
      </c>
      <c r="AQ16" s="115"/>
      <c r="AR16" s="113"/>
      <c r="AS16" s="144"/>
      <c r="AT16" s="144"/>
      <c r="AU16" s="144"/>
      <c r="AV16" s="144"/>
      <c r="AW16" s="144"/>
      <c r="AY16" s="80"/>
      <c r="AZ16" s="82">
        <f t="shared" si="19"/>
        <v>0</v>
      </c>
      <c r="BA16" s="82">
        <f t="shared" si="20"/>
        <v>0</v>
      </c>
      <c r="BB16" s="82">
        <f t="shared" si="21"/>
        <v>0</v>
      </c>
      <c r="BC16" s="82">
        <f t="shared" si="22"/>
        <v>0</v>
      </c>
      <c r="BD16" s="143"/>
    </row>
    <row r="17" spans="2:56" ht="17.399999999999999" customHeight="1" x14ac:dyDescent="0.4">
      <c r="B17" s="160"/>
      <c r="C17" s="160"/>
      <c r="D17" s="161"/>
      <c r="E17" s="160"/>
      <c r="F17" s="160"/>
      <c r="G17" s="160"/>
      <c r="H17" s="148"/>
      <c r="I17" s="147"/>
      <c r="J17" s="140" t="s">
        <v>1</v>
      </c>
      <c r="K17" s="88">
        <f t="shared" si="7"/>
        <v>0</v>
      </c>
      <c r="L17" s="88">
        <f t="shared" si="8"/>
        <v>0</v>
      </c>
      <c r="M17" s="88">
        <f t="shared" si="9"/>
        <v>0</v>
      </c>
      <c r="N17" s="89">
        <f t="shared" si="0"/>
        <v>0</v>
      </c>
      <c r="O17" s="89">
        <f t="shared" si="10"/>
        <v>0</v>
      </c>
      <c r="P17" s="89">
        <f t="shared" si="11"/>
        <v>0</v>
      </c>
      <c r="Q17" s="90">
        <f t="shared" si="12"/>
        <v>0</v>
      </c>
      <c r="S17" s="160">
        <f t="shared" si="1"/>
        <v>0</v>
      </c>
      <c r="T17" s="22"/>
      <c r="U17" s="160">
        <f t="shared" si="2"/>
        <v>0</v>
      </c>
      <c r="V17" s="160">
        <f>VLOOKUP(U17,Inndata!$B$5:$D$9,3,FALSE)</f>
        <v>0</v>
      </c>
      <c r="W17" s="22"/>
      <c r="X17" s="160">
        <f t="shared" si="3"/>
        <v>0</v>
      </c>
      <c r="Y17" s="160">
        <f t="shared" si="13"/>
        <v>0</v>
      </c>
      <c r="Z17" s="22"/>
      <c r="AA17" s="160">
        <f t="shared" si="14"/>
        <v>0</v>
      </c>
      <c r="AB17" s="22"/>
      <c r="AC17" s="25">
        <f t="shared" si="4"/>
        <v>0</v>
      </c>
      <c r="AD17" s="25">
        <f t="shared" si="4"/>
        <v>0</v>
      </c>
      <c r="AE17" s="25">
        <f>IF(AD17=0,0,VLOOKUP(LEFT(AD17,3),Inndata!$B$21:$C$32,2,FALSE))</f>
        <v>0</v>
      </c>
      <c r="AF17" s="25">
        <f t="shared" si="15"/>
        <v>0</v>
      </c>
      <c r="AG17" s="25">
        <f t="shared" si="5"/>
        <v>0</v>
      </c>
      <c r="AH17" s="25">
        <f>IF(AG17=0,0,VLOOKUP(LEFT(AG17,3),Inndata!$B$21:$C$32,2,FALSE))</f>
        <v>0</v>
      </c>
      <c r="AI17" s="25">
        <f t="shared" si="16"/>
        <v>0</v>
      </c>
      <c r="AJ17" s="22"/>
      <c r="AK17" s="160">
        <f>IF(AC17="Ja",Inndata!$F$17,IF(OR(AE17=0,AH17=0),0,(AI17-AF17)*12+(AH17-AE17)))</f>
        <v>0</v>
      </c>
      <c r="AL17" s="160">
        <f t="shared" si="6"/>
        <v>0</v>
      </c>
      <c r="AM17" s="46">
        <f t="shared" si="17"/>
        <v>0</v>
      </c>
      <c r="AN17" s="22"/>
      <c r="AO17" s="119">
        <f t="shared" si="18"/>
        <v>0</v>
      </c>
      <c r="AQ17" s="115"/>
      <c r="AR17" s="113"/>
      <c r="AS17" s="144"/>
      <c r="AT17" s="144"/>
      <c r="AU17" s="144"/>
      <c r="AV17" s="144"/>
      <c r="AW17" s="144"/>
      <c r="AY17" s="80"/>
      <c r="AZ17" s="82">
        <f t="shared" si="19"/>
        <v>0</v>
      </c>
      <c r="BA17" s="82">
        <f t="shared" si="20"/>
        <v>0</v>
      </c>
      <c r="BB17" s="82">
        <f t="shared" si="21"/>
        <v>0</v>
      </c>
      <c r="BC17" s="82">
        <f t="shared" si="22"/>
        <v>0</v>
      </c>
      <c r="BD17" s="143"/>
    </row>
    <row r="18" spans="2:56" ht="17.399999999999999" customHeight="1" x14ac:dyDescent="0.4">
      <c r="B18" s="158"/>
      <c r="C18" s="158"/>
      <c r="D18" s="159"/>
      <c r="E18" s="158"/>
      <c r="F18" s="158"/>
      <c r="G18" s="158"/>
      <c r="H18" s="142"/>
      <c r="I18" s="141"/>
      <c r="J18" s="140" t="s">
        <v>1</v>
      </c>
      <c r="K18" s="88">
        <f t="shared" si="7"/>
        <v>0</v>
      </c>
      <c r="L18" s="88">
        <f t="shared" si="8"/>
        <v>0</v>
      </c>
      <c r="M18" s="88">
        <f t="shared" si="9"/>
        <v>0</v>
      </c>
      <c r="N18" s="89">
        <f t="shared" si="0"/>
        <v>0</v>
      </c>
      <c r="O18" s="89">
        <f t="shared" si="10"/>
        <v>0</v>
      </c>
      <c r="P18" s="89">
        <f t="shared" si="11"/>
        <v>0</v>
      </c>
      <c r="Q18" s="90">
        <f t="shared" si="12"/>
        <v>0</v>
      </c>
      <c r="S18" s="158">
        <f t="shared" si="1"/>
        <v>0</v>
      </c>
      <c r="T18" s="22"/>
      <c r="U18" s="158">
        <f t="shared" si="2"/>
        <v>0</v>
      </c>
      <c r="V18" s="117">
        <f>VLOOKUP(U18,Inndata!$B$5:$D$9,3,FALSE)</f>
        <v>0</v>
      </c>
      <c r="W18" s="22"/>
      <c r="X18" s="158">
        <f t="shared" si="3"/>
        <v>0</v>
      </c>
      <c r="Y18" s="158">
        <f t="shared" si="13"/>
        <v>0</v>
      </c>
      <c r="Z18" s="22"/>
      <c r="AA18" s="158">
        <f t="shared" si="14"/>
        <v>0</v>
      </c>
      <c r="AB18" s="22"/>
      <c r="AC18" s="24">
        <f t="shared" si="4"/>
        <v>0</v>
      </c>
      <c r="AD18" s="24">
        <f t="shared" si="4"/>
        <v>0</v>
      </c>
      <c r="AE18" s="24">
        <f>IF(AD18=0,0,VLOOKUP(LEFT(AD18,3),Inndata!$B$21:$C$32,2,FALSE))</f>
        <v>0</v>
      </c>
      <c r="AF18" s="24">
        <f t="shared" si="15"/>
        <v>0</v>
      </c>
      <c r="AG18" s="24">
        <f t="shared" si="5"/>
        <v>0</v>
      </c>
      <c r="AH18" s="24">
        <f>IF(AG18=0,0,VLOOKUP(LEFT(AG18,3),Inndata!$B$21:$C$32,2,FALSE))</f>
        <v>0</v>
      </c>
      <c r="AI18" s="24">
        <f t="shared" si="16"/>
        <v>0</v>
      </c>
      <c r="AJ18" s="22"/>
      <c r="AK18" s="158">
        <f>IF(AC18="Ja",Inndata!$F$17,IF(OR(AE18=0,AH18=0),0,(AI18-AF18)*12+(AH18-AE18)))</f>
        <v>0</v>
      </c>
      <c r="AL18" s="158">
        <f t="shared" si="6"/>
        <v>0</v>
      </c>
      <c r="AM18" s="45">
        <f t="shared" si="17"/>
        <v>0</v>
      </c>
      <c r="AN18" s="22"/>
      <c r="AO18" s="47">
        <f t="shared" si="18"/>
        <v>0</v>
      </c>
      <c r="AQ18" s="115"/>
      <c r="AR18" s="113"/>
      <c r="AS18" s="143"/>
      <c r="AY18" s="80"/>
      <c r="AZ18" s="82">
        <f t="shared" si="19"/>
        <v>0</v>
      </c>
      <c r="BA18" s="82">
        <f t="shared" si="20"/>
        <v>0</v>
      </c>
      <c r="BB18" s="82">
        <f t="shared" si="21"/>
        <v>0</v>
      </c>
      <c r="BC18" s="82">
        <f t="shared" si="22"/>
        <v>0</v>
      </c>
      <c r="BD18" s="143"/>
    </row>
    <row r="19" spans="2:56" ht="17.399999999999999" customHeight="1" x14ac:dyDescent="0.4">
      <c r="B19" s="160"/>
      <c r="C19" s="160"/>
      <c r="D19" s="161"/>
      <c r="E19" s="160"/>
      <c r="F19" s="160"/>
      <c r="G19" s="160"/>
      <c r="H19" s="148"/>
      <c r="I19" s="147"/>
      <c r="J19" s="140" t="s">
        <v>1</v>
      </c>
      <c r="K19" s="88">
        <f t="shared" si="7"/>
        <v>0</v>
      </c>
      <c r="L19" s="88">
        <f t="shared" si="8"/>
        <v>0</v>
      </c>
      <c r="M19" s="88">
        <f t="shared" si="9"/>
        <v>0</v>
      </c>
      <c r="N19" s="89">
        <f t="shared" si="0"/>
        <v>0</v>
      </c>
      <c r="O19" s="89">
        <f t="shared" si="10"/>
        <v>0</v>
      </c>
      <c r="P19" s="89">
        <f t="shared" si="11"/>
        <v>0</v>
      </c>
      <c r="Q19" s="90">
        <f t="shared" si="12"/>
        <v>0</v>
      </c>
      <c r="S19" s="160">
        <f t="shared" si="1"/>
        <v>0</v>
      </c>
      <c r="T19" s="22"/>
      <c r="U19" s="160">
        <f t="shared" si="2"/>
        <v>0</v>
      </c>
      <c r="V19" s="160">
        <f>VLOOKUP(U19,Inndata!$B$5:$D$9,3,FALSE)</f>
        <v>0</v>
      </c>
      <c r="W19" s="22"/>
      <c r="X19" s="160">
        <f t="shared" si="3"/>
        <v>0</v>
      </c>
      <c r="Y19" s="160">
        <f t="shared" si="13"/>
        <v>0</v>
      </c>
      <c r="Z19" s="22"/>
      <c r="AA19" s="160">
        <f t="shared" si="14"/>
        <v>0</v>
      </c>
      <c r="AB19" s="22"/>
      <c r="AC19" s="25">
        <f t="shared" si="4"/>
        <v>0</v>
      </c>
      <c r="AD19" s="25">
        <f t="shared" si="4"/>
        <v>0</v>
      </c>
      <c r="AE19" s="25">
        <f>IF(AD19=0,0,VLOOKUP(LEFT(AD19,3),Inndata!$B$21:$C$32,2,FALSE))</f>
        <v>0</v>
      </c>
      <c r="AF19" s="25">
        <f t="shared" si="15"/>
        <v>0</v>
      </c>
      <c r="AG19" s="25">
        <f t="shared" si="5"/>
        <v>0</v>
      </c>
      <c r="AH19" s="25">
        <f>IF(AG19=0,0,VLOOKUP(LEFT(AG19,3),Inndata!$B$21:$C$32,2,FALSE))</f>
        <v>0</v>
      </c>
      <c r="AI19" s="25">
        <f t="shared" si="16"/>
        <v>0</v>
      </c>
      <c r="AJ19" s="22"/>
      <c r="AK19" s="160">
        <f>IF(AC19="Ja",Inndata!$F$17,IF(OR(AE19=0,AH19=0),0,(AI19-AF19)*12+(AH19-AE19)))</f>
        <v>0</v>
      </c>
      <c r="AL19" s="160">
        <f t="shared" si="6"/>
        <v>0</v>
      </c>
      <c r="AM19" s="46">
        <f t="shared" si="17"/>
        <v>0</v>
      </c>
      <c r="AN19" s="22"/>
      <c r="AO19" s="119">
        <f t="shared" si="18"/>
        <v>0</v>
      </c>
      <c r="AQ19" s="115"/>
      <c r="AR19" s="113"/>
      <c r="AS19" s="143"/>
      <c r="AY19" s="80"/>
      <c r="AZ19" s="82">
        <f t="shared" si="19"/>
        <v>0</v>
      </c>
      <c r="BA19" s="82">
        <f t="shared" si="20"/>
        <v>0</v>
      </c>
      <c r="BB19" s="82">
        <f t="shared" si="21"/>
        <v>0</v>
      </c>
      <c r="BC19" s="82">
        <f t="shared" si="22"/>
        <v>0</v>
      </c>
      <c r="BD19" s="143"/>
    </row>
    <row r="20" spans="2:56" ht="17.399999999999999" customHeight="1" x14ac:dyDescent="0.4">
      <c r="B20" s="158"/>
      <c r="C20" s="158"/>
      <c r="D20" s="159"/>
      <c r="E20" s="158"/>
      <c r="F20" s="158"/>
      <c r="G20" s="158"/>
      <c r="H20" s="142"/>
      <c r="I20" s="141"/>
      <c r="J20" s="140" t="s">
        <v>1</v>
      </c>
      <c r="K20" s="88">
        <f t="shared" si="7"/>
        <v>0</v>
      </c>
      <c r="L20" s="88">
        <f t="shared" si="8"/>
        <v>0</v>
      </c>
      <c r="M20" s="88">
        <f t="shared" si="9"/>
        <v>0</v>
      </c>
      <c r="N20" s="89">
        <f t="shared" si="0"/>
        <v>0</v>
      </c>
      <c r="O20" s="89">
        <f t="shared" si="10"/>
        <v>0</v>
      </c>
      <c r="P20" s="89">
        <f t="shared" si="11"/>
        <v>0</v>
      </c>
      <c r="Q20" s="90">
        <f t="shared" si="12"/>
        <v>0</v>
      </c>
      <c r="S20" s="158">
        <f t="shared" si="1"/>
        <v>0</v>
      </c>
      <c r="T20" s="22"/>
      <c r="U20" s="158">
        <f t="shared" si="2"/>
        <v>0</v>
      </c>
      <c r="V20" s="117">
        <f>VLOOKUP(U20,Inndata!$B$5:$D$9,3,FALSE)</f>
        <v>0</v>
      </c>
      <c r="W20" s="22"/>
      <c r="X20" s="158">
        <f t="shared" si="3"/>
        <v>0</v>
      </c>
      <c r="Y20" s="158">
        <f t="shared" si="13"/>
        <v>0</v>
      </c>
      <c r="Z20" s="22"/>
      <c r="AA20" s="158">
        <f t="shared" si="14"/>
        <v>0</v>
      </c>
      <c r="AB20" s="22"/>
      <c r="AC20" s="24">
        <f t="shared" si="4"/>
        <v>0</v>
      </c>
      <c r="AD20" s="24">
        <f t="shared" si="4"/>
        <v>0</v>
      </c>
      <c r="AE20" s="24">
        <f>IF(AD20=0,0,VLOOKUP(LEFT(AD20,3),Inndata!$B$21:$C$32,2,FALSE))</f>
        <v>0</v>
      </c>
      <c r="AF20" s="24">
        <f t="shared" si="15"/>
        <v>0</v>
      </c>
      <c r="AG20" s="24">
        <f t="shared" si="5"/>
        <v>0</v>
      </c>
      <c r="AH20" s="24">
        <f>IF(AG20=0,0,VLOOKUP(LEFT(AG20,3),Inndata!$B$21:$C$32,2,FALSE))</f>
        <v>0</v>
      </c>
      <c r="AI20" s="24">
        <f t="shared" si="16"/>
        <v>0</v>
      </c>
      <c r="AJ20" s="22"/>
      <c r="AK20" s="158">
        <f>IF(AC20="Ja",Inndata!$F$17,IF(OR(AE20=0,AH20=0),0,(AI20-AF20)*12+(AH20-AE20)))</f>
        <v>0</v>
      </c>
      <c r="AL20" s="158">
        <f t="shared" si="6"/>
        <v>0</v>
      </c>
      <c r="AM20" s="45">
        <f t="shared" si="17"/>
        <v>0</v>
      </c>
      <c r="AN20" s="22"/>
      <c r="AO20" s="47">
        <f t="shared" si="18"/>
        <v>0</v>
      </c>
      <c r="AQ20" s="115"/>
      <c r="AR20" s="113"/>
      <c r="AS20" s="143"/>
      <c r="AY20" s="80"/>
      <c r="AZ20" s="82">
        <f t="shared" si="19"/>
        <v>0</v>
      </c>
      <c r="BA20" s="82">
        <f t="shared" si="20"/>
        <v>0</v>
      </c>
      <c r="BB20" s="82">
        <f t="shared" si="21"/>
        <v>0</v>
      </c>
      <c r="BC20" s="82">
        <f t="shared" si="22"/>
        <v>0</v>
      </c>
      <c r="BD20" s="143"/>
    </row>
    <row r="21" spans="2:56" ht="17.399999999999999" customHeight="1" x14ac:dyDescent="0.4">
      <c r="B21" s="160"/>
      <c r="C21" s="160"/>
      <c r="D21" s="161"/>
      <c r="E21" s="160"/>
      <c r="F21" s="160"/>
      <c r="G21" s="160"/>
      <c r="H21" s="148"/>
      <c r="I21" s="147"/>
      <c r="J21" s="140" t="s">
        <v>1</v>
      </c>
      <c r="K21" s="88">
        <f t="shared" si="7"/>
        <v>0</v>
      </c>
      <c r="L21" s="88">
        <f t="shared" si="8"/>
        <v>0</v>
      </c>
      <c r="M21" s="88">
        <f t="shared" si="9"/>
        <v>0</v>
      </c>
      <c r="N21" s="89">
        <f t="shared" si="0"/>
        <v>0</v>
      </c>
      <c r="O21" s="89">
        <f t="shared" si="10"/>
        <v>0</v>
      </c>
      <c r="P21" s="89">
        <f t="shared" si="11"/>
        <v>0</v>
      </c>
      <c r="Q21" s="90">
        <f t="shared" si="12"/>
        <v>0</v>
      </c>
      <c r="S21" s="160">
        <f t="shared" si="1"/>
        <v>0</v>
      </c>
      <c r="T21" s="22"/>
      <c r="U21" s="160">
        <f t="shared" si="2"/>
        <v>0</v>
      </c>
      <c r="V21" s="160">
        <f>VLOOKUP(U21,Inndata!$B$5:$D$9,3,FALSE)</f>
        <v>0</v>
      </c>
      <c r="W21" s="22"/>
      <c r="X21" s="160">
        <f t="shared" si="3"/>
        <v>0</v>
      </c>
      <c r="Y21" s="160">
        <f t="shared" si="13"/>
        <v>0</v>
      </c>
      <c r="Z21" s="22"/>
      <c r="AA21" s="160">
        <f t="shared" si="14"/>
        <v>0</v>
      </c>
      <c r="AB21" s="22"/>
      <c r="AC21" s="25">
        <f t="shared" si="4"/>
        <v>0</v>
      </c>
      <c r="AD21" s="25">
        <f t="shared" si="4"/>
        <v>0</v>
      </c>
      <c r="AE21" s="25">
        <f>IF(AD21=0,0,VLOOKUP(LEFT(AD21,3),Inndata!$B$21:$C$32,2,FALSE))</f>
        <v>0</v>
      </c>
      <c r="AF21" s="25">
        <f t="shared" si="15"/>
        <v>0</v>
      </c>
      <c r="AG21" s="25">
        <f t="shared" si="5"/>
        <v>0</v>
      </c>
      <c r="AH21" s="25">
        <f>IF(AG21=0,0,VLOOKUP(LEFT(AG21,3),Inndata!$B$21:$C$32,2,FALSE))</f>
        <v>0</v>
      </c>
      <c r="AI21" s="25">
        <f t="shared" si="16"/>
        <v>0</v>
      </c>
      <c r="AJ21" s="22"/>
      <c r="AK21" s="160">
        <f>IF(AC21="Ja",Inndata!$F$17,IF(OR(AE21=0,AH21=0),0,(AI21-AF21)*12+(AH21-AE21)))</f>
        <v>0</v>
      </c>
      <c r="AL21" s="160">
        <f t="shared" si="6"/>
        <v>0</v>
      </c>
      <c r="AM21" s="46">
        <f t="shared" si="17"/>
        <v>0</v>
      </c>
      <c r="AN21" s="22"/>
      <c r="AO21" s="119">
        <f t="shared" si="18"/>
        <v>0</v>
      </c>
      <c r="AQ21" s="115"/>
      <c r="AR21" s="113"/>
      <c r="AS21" s="143"/>
      <c r="AY21" s="80"/>
      <c r="AZ21" s="82">
        <f t="shared" si="19"/>
        <v>0</v>
      </c>
      <c r="BA21" s="82">
        <f t="shared" si="20"/>
        <v>0</v>
      </c>
      <c r="BB21" s="82">
        <f t="shared" si="21"/>
        <v>0</v>
      </c>
      <c r="BC21" s="82">
        <f t="shared" si="22"/>
        <v>0</v>
      </c>
      <c r="BD21" s="143"/>
    </row>
    <row r="22" spans="2:56" ht="17.399999999999999" customHeight="1" x14ac:dyDescent="0.4">
      <c r="F22" s="183" t="s">
        <v>1</v>
      </c>
      <c r="G22" s="183"/>
      <c r="I22" s="132"/>
      <c r="J22" s="139"/>
      <c r="T22" s="114"/>
      <c r="W22" s="114"/>
      <c r="X22" s="143"/>
      <c r="Z22" s="114"/>
      <c r="AA22" s="143"/>
      <c r="AB22" s="114"/>
      <c r="AC22" s="143"/>
      <c r="AJ22" s="114"/>
      <c r="AK22" s="143"/>
      <c r="AN22" s="113"/>
      <c r="AO22" s="143"/>
      <c r="AQ22" s="115"/>
      <c r="AR22" s="113"/>
      <c r="AS22" s="143"/>
      <c r="AY22" s="77"/>
      <c r="BC22" s="77"/>
      <c r="BD22" s="143"/>
    </row>
    <row r="23" spans="2:56" ht="17.399999999999999" customHeight="1" x14ac:dyDescent="0.4">
      <c r="F23" s="133"/>
      <c r="I23" s="132"/>
      <c r="J23" s="139"/>
      <c r="K23" s="132"/>
      <c r="L23" s="132"/>
      <c r="T23" s="114"/>
      <c r="W23" s="114"/>
      <c r="X23" s="143"/>
      <c r="Z23" s="114"/>
      <c r="AA23" s="143"/>
      <c r="AB23" s="114"/>
      <c r="AC23" s="143"/>
      <c r="AK23" s="42"/>
      <c r="AL23" s="40" t="s">
        <v>45</v>
      </c>
      <c r="AN23" s="113"/>
      <c r="AO23" s="44" t="s">
        <v>59</v>
      </c>
      <c r="AQ23" s="115"/>
      <c r="AR23" s="113"/>
      <c r="AS23" s="143"/>
      <c r="AY23" s="77"/>
      <c r="BC23" s="77"/>
      <c r="BD23" s="143"/>
    </row>
    <row r="24" spans="2:56" ht="17.399999999999999" customHeight="1" x14ac:dyDescent="0.4">
      <c r="C24" s="138"/>
      <c r="D24" s="138"/>
      <c r="F24" s="133"/>
      <c r="I24" s="132"/>
      <c r="J24" s="139"/>
      <c r="K24" s="132"/>
      <c r="L24" s="132"/>
      <c r="T24" s="114"/>
      <c r="W24" s="114"/>
      <c r="X24" s="143"/>
      <c r="Z24" s="114"/>
      <c r="AA24" s="143"/>
      <c r="AB24" s="114"/>
      <c r="AC24" s="143"/>
      <c r="AJ24" s="114"/>
      <c r="AK24" s="43"/>
      <c r="AL24" s="109">
        <f>SUM(AL12:AL21)</f>
        <v>0</v>
      </c>
      <c r="AN24" s="113"/>
      <c r="AO24" s="48">
        <f>SUM(AO12:AO21)</f>
        <v>0</v>
      </c>
      <c r="AQ24" s="115"/>
      <c r="AR24" s="113"/>
      <c r="AS24" s="143"/>
      <c r="AY24" s="77"/>
      <c r="BC24" s="77"/>
      <c r="BD24" s="143"/>
    </row>
    <row r="25" spans="2:56" ht="17.399999999999999" customHeight="1" x14ac:dyDescent="0.4">
      <c r="C25" s="138"/>
      <c r="D25" s="138"/>
      <c r="F25" s="133"/>
      <c r="I25" s="132"/>
      <c r="J25" s="139"/>
      <c r="K25" s="132"/>
      <c r="L25" s="132"/>
      <c r="T25" s="114"/>
      <c r="W25" s="114"/>
      <c r="X25" s="143"/>
      <c r="Z25" s="114"/>
      <c r="AA25" s="143"/>
      <c r="AB25" s="114"/>
      <c r="AC25" s="143"/>
      <c r="AJ25" s="114"/>
      <c r="AK25" s="143"/>
      <c r="AN25" s="113"/>
      <c r="AO25" s="143"/>
      <c r="AQ25" s="115"/>
      <c r="AR25" s="113"/>
      <c r="AS25" s="143"/>
      <c r="AY25" s="77"/>
      <c r="BC25" s="77"/>
      <c r="BD25" s="143"/>
    </row>
    <row r="26" spans="2:56" ht="17.399999999999999" customHeight="1" x14ac:dyDescent="0.4">
      <c r="C26" s="138"/>
      <c r="D26" s="138"/>
      <c r="F26" s="133"/>
      <c r="I26" s="132"/>
      <c r="J26" s="139"/>
      <c r="K26" s="132"/>
      <c r="L26" s="132"/>
      <c r="T26" s="114"/>
      <c r="W26" s="114"/>
      <c r="X26" s="143"/>
      <c r="Z26" s="114"/>
      <c r="AA26" s="143"/>
      <c r="AB26" s="114"/>
      <c r="AC26" s="143"/>
      <c r="AJ26" s="114"/>
      <c r="AK26" s="143"/>
      <c r="AN26" s="113"/>
      <c r="AO26" s="143"/>
      <c r="AQ26" s="115"/>
      <c r="AR26" s="113"/>
      <c r="AS26" s="143"/>
      <c r="AY26" s="77"/>
      <c r="BC26" s="77"/>
      <c r="BD26" s="143"/>
    </row>
    <row r="27" spans="2:56" ht="17.399999999999999" customHeight="1" x14ac:dyDescent="0.4">
      <c r="C27" s="138"/>
      <c r="D27" s="138"/>
      <c r="F27" s="133"/>
      <c r="I27" s="132"/>
      <c r="J27" s="139"/>
      <c r="K27" s="132"/>
      <c r="L27" s="132"/>
      <c r="T27" s="114"/>
      <c r="W27" s="114"/>
      <c r="X27" s="143"/>
      <c r="Z27" s="114"/>
      <c r="AA27" s="143"/>
      <c r="AB27" s="114"/>
      <c r="AC27" s="143"/>
      <c r="AJ27" s="114"/>
      <c r="AK27" s="143"/>
      <c r="AN27" s="113"/>
      <c r="AO27" s="143"/>
      <c r="AQ27" s="115"/>
      <c r="AR27" s="113"/>
      <c r="AS27" s="143"/>
      <c r="AY27" s="77"/>
      <c r="BC27" s="77"/>
      <c r="BD27" s="143"/>
    </row>
    <row r="28" spans="2:56" ht="17.399999999999999" customHeight="1" x14ac:dyDescent="0.4">
      <c r="F28" s="133"/>
      <c r="I28" s="132"/>
      <c r="J28" s="139"/>
      <c r="K28" s="132"/>
      <c r="L28" s="132"/>
      <c r="T28" s="114"/>
      <c r="W28" s="114"/>
      <c r="X28" s="143"/>
      <c r="Z28" s="114"/>
      <c r="AA28" s="143"/>
      <c r="AB28" s="114"/>
      <c r="AC28" s="143"/>
      <c r="AJ28" s="114"/>
      <c r="AK28" s="143"/>
      <c r="AN28" s="113"/>
      <c r="AO28" s="143"/>
      <c r="AQ28" s="115"/>
      <c r="AR28" s="113"/>
      <c r="AS28" s="143"/>
      <c r="AY28" s="77"/>
      <c r="BC28" s="77"/>
      <c r="BD28" s="143"/>
    </row>
    <row r="29" spans="2:56" ht="17.399999999999999" customHeight="1" x14ac:dyDescent="0.4">
      <c r="F29" s="133"/>
      <c r="I29" s="132"/>
      <c r="J29" s="139"/>
      <c r="K29" s="132"/>
      <c r="L29" s="132"/>
      <c r="T29" s="114"/>
      <c r="W29" s="114"/>
      <c r="X29" s="143"/>
      <c r="Z29" s="114"/>
      <c r="AA29" s="143"/>
      <c r="AB29" s="114"/>
      <c r="AC29" s="143"/>
      <c r="AJ29" s="114"/>
      <c r="AK29" s="143"/>
      <c r="AN29" s="113"/>
      <c r="AO29" s="143"/>
      <c r="AQ29" s="115"/>
      <c r="AR29" s="113"/>
      <c r="AS29" s="143"/>
      <c r="AY29" s="77"/>
      <c r="BC29" s="77"/>
      <c r="BD29" s="143"/>
    </row>
    <row r="30" spans="2:56" ht="17.399999999999999" customHeight="1" x14ac:dyDescent="0.4">
      <c r="T30" s="114"/>
      <c r="W30" s="114"/>
      <c r="X30" s="143"/>
      <c r="Z30" s="114"/>
      <c r="AA30" s="143"/>
      <c r="AB30" s="114"/>
      <c r="AC30" s="143"/>
      <c r="AJ30" s="114"/>
      <c r="AK30" s="143"/>
      <c r="AN30" s="113"/>
      <c r="AO30" s="143"/>
      <c r="AQ30" s="115"/>
      <c r="AR30" s="113"/>
      <c r="AS30" s="143"/>
      <c r="AY30" s="77"/>
      <c r="BC30" s="77"/>
      <c r="BD30" s="143"/>
    </row>
    <row r="31" spans="2:56" ht="17.399999999999999" customHeight="1" x14ac:dyDescent="0.4">
      <c r="T31" s="114"/>
      <c r="W31" s="114"/>
      <c r="X31" s="143"/>
      <c r="Z31" s="114"/>
      <c r="AA31" s="143"/>
      <c r="AB31" s="114"/>
      <c r="AC31" s="143"/>
      <c r="AJ31" s="114"/>
      <c r="AK31" s="143"/>
      <c r="AN31" s="113"/>
      <c r="AO31" s="143"/>
      <c r="AQ31" s="115"/>
      <c r="AR31" s="113"/>
      <c r="AS31" s="143"/>
      <c r="AY31" s="77"/>
      <c r="BC31" s="77"/>
      <c r="BD31" s="143"/>
    </row>
    <row r="32" spans="2:56" ht="17.399999999999999" customHeight="1" x14ac:dyDescent="0.4">
      <c r="T32" s="114"/>
      <c r="W32" s="114"/>
      <c r="X32" s="143"/>
      <c r="Z32" s="114"/>
      <c r="AA32" s="143"/>
      <c r="AB32" s="114"/>
      <c r="AC32" s="143"/>
      <c r="AJ32" s="114"/>
      <c r="AK32" s="143"/>
      <c r="AN32" s="113"/>
      <c r="AO32" s="143"/>
      <c r="AQ32" s="115"/>
      <c r="AR32" s="113"/>
      <c r="AS32" s="143"/>
      <c r="AY32" s="77"/>
      <c r="BC32" s="77"/>
      <c r="BD32" s="143"/>
    </row>
    <row r="33" spans="20:56" ht="17.399999999999999" customHeight="1" x14ac:dyDescent="0.4">
      <c r="T33" s="114"/>
      <c r="W33" s="114"/>
      <c r="X33" s="143"/>
      <c r="Z33" s="114"/>
      <c r="AA33" s="143"/>
      <c r="AB33" s="114"/>
      <c r="AC33" s="143"/>
      <c r="AJ33" s="114"/>
      <c r="AK33" s="143"/>
      <c r="AN33" s="113"/>
      <c r="AO33" s="143"/>
      <c r="AQ33" s="115"/>
      <c r="AR33" s="113"/>
      <c r="AS33" s="143"/>
      <c r="AY33" s="77"/>
      <c r="BC33" s="77"/>
      <c r="BD33" s="143"/>
    </row>
    <row r="34" spans="20:56" ht="17.399999999999999" customHeight="1" x14ac:dyDescent="0.4">
      <c r="AR34" s="113"/>
    </row>
    <row r="35" spans="20:56" ht="17.399999999999999" customHeight="1" x14ac:dyDescent="0.4">
      <c r="AR35" s="113"/>
    </row>
    <row r="36" spans="20:56" ht="17.399999999999999" customHeight="1" x14ac:dyDescent="0.4">
      <c r="AR36" s="113"/>
    </row>
  </sheetData>
  <mergeCells count="5">
    <mergeCell ref="B3:J3"/>
    <mergeCell ref="C5:D5"/>
    <mergeCell ref="K8:Q10"/>
    <mergeCell ref="K11:Q11"/>
    <mergeCell ref="F22:G22"/>
  </mergeCells>
  <conditionalFormatting sqref="S12:S21">
    <cfRule type="expression" dxfId="179" priority="20">
      <formula>B12=0</formula>
    </cfRule>
  </conditionalFormatting>
  <conditionalFormatting sqref="U12:U21">
    <cfRule type="expression" dxfId="178" priority="19">
      <formula>C12=0</formula>
    </cfRule>
  </conditionalFormatting>
  <conditionalFormatting sqref="V12:V21">
    <cfRule type="expression" dxfId="177" priority="18">
      <formula>#REF!=0</formula>
    </cfRule>
  </conditionalFormatting>
  <conditionalFormatting sqref="X12:X21">
    <cfRule type="expression" dxfId="176" priority="17">
      <formula>D12=0</formula>
    </cfRule>
  </conditionalFormatting>
  <conditionalFormatting sqref="Y12:Y21">
    <cfRule type="expression" dxfId="175" priority="16">
      <formula>X12=0</formula>
    </cfRule>
  </conditionalFormatting>
  <conditionalFormatting sqref="AA12:AA21">
    <cfRule type="expression" dxfId="174" priority="15">
      <formula>#REF!=0</formula>
    </cfRule>
  </conditionalFormatting>
  <conditionalFormatting sqref="AC12:AC21">
    <cfRule type="expression" dxfId="173" priority="14">
      <formula>E12=0</formula>
    </cfRule>
  </conditionalFormatting>
  <conditionalFormatting sqref="AD12:AD21">
    <cfRule type="expression" dxfId="172" priority="13">
      <formula>F12=0</formula>
    </cfRule>
  </conditionalFormatting>
  <conditionalFormatting sqref="AE12:AF21">
    <cfRule type="expression" dxfId="171" priority="12">
      <formula>AD12=0</formula>
    </cfRule>
  </conditionalFormatting>
  <conditionalFormatting sqref="AG12:AG21">
    <cfRule type="expression" dxfId="170" priority="11">
      <formula>G12=0</formula>
    </cfRule>
  </conditionalFormatting>
  <conditionalFormatting sqref="AH12:AI21">
    <cfRule type="expression" dxfId="169" priority="10">
      <formula>AG12=0</formula>
    </cfRule>
  </conditionalFormatting>
  <conditionalFormatting sqref="AO12:AO21">
    <cfRule type="expression" dxfId="168" priority="9">
      <formula>AC12=0</formula>
    </cfRule>
  </conditionalFormatting>
  <conditionalFormatting sqref="AT13:AW14 AT11:AW11 AZ12:BC21">
    <cfRule type="cellIs" dxfId="167" priority="8" operator="equal">
      <formula>0</formula>
    </cfRule>
  </conditionalFormatting>
  <conditionalFormatting sqref="Q12:Q21">
    <cfRule type="containsText" dxfId="166" priority="5" operator="containsText" text="OK">
      <formula>NOT(ISERROR(SEARCH("OK",Q12)))</formula>
    </cfRule>
    <cfRule type="containsText" dxfId="165" priority="6" operator="containsText" text="FEIL">
      <formula>NOT(ISERROR(SEARCH("FEIL",Q12)))</formula>
    </cfRule>
    <cfRule type="cellIs" dxfId="164" priority="7" operator="equal">
      <formula>0</formula>
    </cfRule>
  </conditionalFormatting>
  <conditionalFormatting sqref="AK12:AK21">
    <cfRule type="expression" dxfId="163" priority="4">
      <formula>AC12=0</formula>
    </cfRule>
  </conditionalFormatting>
  <conditionalFormatting sqref="AL12:AL21">
    <cfRule type="expression" dxfId="162" priority="3">
      <formula>AC12=0</formula>
    </cfRule>
  </conditionalFormatting>
  <conditionalFormatting sqref="AM12:AM21">
    <cfRule type="expression" dxfId="161" priority="2">
      <formula>AC12=0</formula>
    </cfRule>
  </conditionalFormatting>
  <conditionalFormatting sqref="C5:D5">
    <cfRule type="containsText" dxfId="160" priority="1" operator="containsText" text="(Skriv inn navn på leverandør her)">
      <formula>NOT(ISERROR(SEARCH("(Skriv inn navn på leverandør her)",C5)))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36"/>
  <sheetViews>
    <sheetView showGridLines="0" workbookViewId="0">
      <selection activeCell="C5" sqref="C5:D5"/>
    </sheetView>
  </sheetViews>
  <sheetFormatPr baseColWidth="10" defaultColWidth="11.44140625" defaultRowHeight="17.399999999999999" customHeight="1" x14ac:dyDescent="0.4"/>
  <cols>
    <col min="1" max="1" width="2.88671875" style="143" customWidth="1"/>
    <col min="2" max="2" width="20.88671875" style="143" customWidth="1"/>
    <col min="3" max="3" width="27.6640625" style="143" customWidth="1"/>
    <col min="4" max="4" width="17.88671875" style="143" customWidth="1"/>
    <col min="5" max="5" width="19.6640625" style="143" customWidth="1"/>
    <col min="6" max="7" width="11.6640625" style="143" customWidth="1"/>
    <col min="8" max="8" width="43.5546875" style="143" customWidth="1"/>
    <col min="9" max="9" width="57" style="143" customWidth="1"/>
    <col min="10" max="10" width="11" style="143" customWidth="1"/>
    <col min="11" max="16" width="2.6640625" style="143" customWidth="1"/>
    <col min="17" max="17" width="6.88671875" style="143" customWidth="1"/>
    <col min="18" max="18" width="11.109375" style="143" customWidth="1"/>
    <col min="19" max="19" width="7" style="143" bestFit="1" customWidth="1"/>
    <col min="20" max="20" width="2.33203125" style="143" customWidth="1"/>
    <col min="21" max="21" width="31.109375" style="143" customWidth="1"/>
    <col min="22" max="22" width="10.33203125" style="143" bestFit="1" customWidth="1"/>
    <col min="23" max="23" width="2.44140625" style="143" customWidth="1"/>
    <col min="24" max="24" width="11.109375" style="114" customWidth="1"/>
    <col min="25" max="25" width="11.109375" style="143" customWidth="1"/>
    <col min="26" max="26" width="2.33203125" style="143" customWidth="1"/>
    <col min="27" max="27" width="13.88671875" style="114" customWidth="1"/>
    <col min="28" max="28" width="2.109375" style="143" customWidth="1"/>
    <col min="29" max="29" width="20" style="114" customWidth="1"/>
    <col min="30" max="30" width="11.109375" style="143" customWidth="1"/>
    <col min="31" max="31" width="7.6640625" style="143" customWidth="1"/>
    <col min="32" max="32" width="6.6640625" style="143" customWidth="1"/>
    <col min="33" max="33" width="11" style="143" customWidth="1"/>
    <col min="34" max="34" width="7.88671875" style="143" customWidth="1"/>
    <col min="35" max="35" width="6.6640625" style="143" customWidth="1"/>
    <col min="36" max="36" width="2.33203125" style="143" customWidth="1"/>
    <col min="37" max="37" width="10" style="114" customWidth="1"/>
    <col min="38" max="38" width="11.33203125" style="143" customWidth="1"/>
    <col min="39" max="39" width="11.109375" style="143" customWidth="1"/>
    <col min="40" max="40" width="2.33203125" style="143" customWidth="1"/>
    <col min="41" max="41" width="12.33203125" style="113" customWidth="1"/>
    <col min="42" max="42" width="11.109375" style="143" customWidth="1"/>
    <col min="43" max="43" width="1.109375" style="143" customWidth="1"/>
    <col min="44" max="44" width="11.109375" style="143" customWidth="1"/>
    <col min="45" max="45" width="45.33203125" style="113" customWidth="1"/>
    <col min="46" max="50" width="22.6640625" style="143" customWidth="1"/>
    <col min="51" max="51" width="16.5546875" style="143" customWidth="1"/>
    <col min="52" max="55" width="11.109375" style="110" hidden="1" customWidth="1"/>
    <col min="56" max="56" width="11.109375" style="77" customWidth="1"/>
    <col min="57" max="16384" width="11.44140625" style="143"/>
  </cols>
  <sheetData>
    <row r="1" spans="1:56" s="53" customFormat="1" ht="17.399999999999999" customHeight="1" x14ac:dyDescent="0.3">
      <c r="A1" s="51"/>
      <c r="B1" s="51" t="s">
        <v>84</v>
      </c>
      <c r="C1" s="51"/>
      <c r="D1" s="51"/>
      <c r="E1" s="51"/>
      <c r="F1" s="51"/>
      <c r="G1" s="51"/>
      <c r="H1" s="51"/>
      <c r="I1" s="51"/>
      <c r="J1" s="51"/>
      <c r="K1" s="51" t="s">
        <v>84</v>
      </c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2"/>
      <c r="Y1" s="51"/>
      <c r="Z1" s="51"/>
      <c r="AA1" s="52"/>
      <c r="AB1" s="51"/>
      <c r="AC1" s="52"/>
      <c r="AD1" s="51"/>
      <c r="AE1" s="51"/>
      <c r="AF1" s="51"/>
      <c r="AG1" s="51"/>
      <c r="AH1" s="51"/>
      <c r="AI1" s="51"/>
      <c r="AJ1" s="51"/>
      <c r="AK1" s="52"/>
      <c r="AL1" s="51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162"/>
      <c r="AZ1" s="78"/>
      <c r="BA1" s="78"/>
      <c r="BB1" s="78"/>
      <c r="BC1" s="78"/>
      <c r="BD1" s="78"/>
    </row>
    <row r="2" spans="1:56" ht="17.399999999999999" customHeight="1" x14ac:dyDescent="0.4">
      <c r="AQ2" s="115"/>
      <c r="AR2" s="113"/>
    </row>
    <row r="3" spans="1:56" ht="30" customHeight="1" x14ac:dyDescent="0.4">
      <c r="B3" s="184" t="s">
        <v>13</v>
      </c>
      <c r="C3" s="184"/>
      <c r="D3" s="184"/>
      <c r="E3" s="184"/>
      <c r="F3" s="184"/>
      <c r="G3" s="184"/>
      <c r="H3" s="184"/>
      <c r="I3" s="184"/>
      <c r="J3" s="184"/>
      <c r="K3" s="134"/>
      <c r="L3" s="134"/>
      <c r="AQ3" s="115"/>
      <c r="AR3" s="113"/>
    </row>
    <row r="4" spans="1:56" ht="17.399999999999999" customHeight="1" x14ac:dyDescent="0.4">
      <c r="B4" s="146"/>
      <c r="C4" s="146"/>
      <c r="D4" s="145"/>
      <c r="E4" s="173"/>
      <c r="F4" s="173"/>
      <c r="G4" s="173"/>
      <c r="H4" s="173"/>
      <c r="I4" s="173"/>
      <c r="J4" s="134"/>
      <c r="K4" s="112" t="s">
        <v>65</v>
      </c>
      <c r="L4" s="112"/>
      <c r="M4" s="116"/>
      <c r="N4" s="116"/>
      <c r="O4" s="116"/>
      <c r="T4" s="114"/>
      <c r="W4" s="114"/>
      <c r="X4" s="143"/>
      <c r="Z4" s="114"/>
      <c r="AA4" s="143"/>
      <c r="AB4" s="114"/>
      <c r="AC4" s="143"/>
      <c r="AJ4" s="114"/>
      <c r="AK4" s="143"/>
      <c r="AN4" s="113"/>
      <c r="AO4" s="143"/>
      <c r="AQ4" s="115"/>
      <c r="AR4" s="113"/>
      <c r="AS4" s="143"/>
      <c r="AY4" s="77"/>
      <c r="BC4" s="77"/>
      <c r="BD4" s="143"/>
    </row>
    <row r="5" spans="1:56" s="1" customFormat="1" ht="30" customHeight="1" x14ac:dyDescent="0.45">
      <c r="B5" s="50" t="s">
        <v>69</v>
      </c>
      <c r="C5" s="185" t="s">
        <v>15</v>
      </c>
      <c r="D5" s="186"/>
      <c r="E5" s="2"/>
      <c r="F5" s="104" t="s">
        <v>62</v>
      </c>
      <c r="G5" s="105">
        <f>AO24</f>
        <v>0</v>
      </c>
      <c r="H5" s="2"/>
      <c r="I5" s="2"/>
      <c r="J5" s="3"/>
      <c r="K5" s="111" t="s">
        <v>67</v>
      </c>
      <c r="L5" s="111"/>
      <c r="M5" s="116"/>
      <c r="N5" s="116"/>
      <c r="O5" s="116"/>
      <c r="T5" s="19"/>
      <c r="W5" s="19"/>
      <c r="Z5" s="19"/>
      <c r="AB5" s="19"/>
      <c r="AJ5" s="19"/>
      <c r="AN5" s="16"/>
      <c r="AQ5" s="76"/>
      <c r="AR5" s="16"/>
      <c r="AY5" s="77"/>
      <c r="AZ5" s="110"/>
      <c r="BA5" s="110"/>
      <c r="BB5" s="110"/>
      <c r="BC5" s="77"/>
    </row>
    <row r="6" spans="1:56" ht="17.399999999999999" customHeight="1" x14ac:dyDescent="0.4">
      <c r="B6" s="133"/>
      <c r="C6" s="133"/>
      <c r="D6" s="133"/>
      <c r="E6" s="133"/>
      <c r="F6" s="133"/>
      <c r="G6" s="133"/>
      <c r="H6" s="133"/>
      <c r="I6" s="133"/>
      <c r="J6" s="139"/>
      <c r="K6" s="132"/>
      <c r="L6" s="132"/>
      <c r="T6" s="114"/>
      <c r="W6" s="114"/>
      <c r="X6" s="143"/>
      <c r="Z6" s="114"/>
      <c r="AA6" s="143"/>
      <c r="AB6" s="114"/>
      <c r="AC6" s="143"/>
      <c r="AJ6" s="114"/>
      <c r="AK6" s="143"/>
      <c r="AN6" s="113"/>
      <c r="AO6" s="143"/>
      <c r="AQ6" s="115"/>
      <c r="AR6" s="113"/>
      <c r="AS6" s="143"/>
      <c r="AY6" s="77"/>
      <c r="BC6" s="77"/>
      <c r="BD6" s="143"/>
    </row>
    <row r="7" spans="1:56" ht="17.399999999999999" customHeight="1" x14ac:dyDescent="0.4">
      <c r="B7" s="91" t="s">
        <v>14</v>
      </c>
      <c r="C7" s="133"/>
      <c r="D7" s="133"/>
      <c r="E7" s="133"/>
      <c r="F7" s="133"/>
      <c r="G7" s="133"/>
      <c r="H7" s="133"/>
      <c r="I7" s="133"/>
      <c r="J7" s="133"/>
      <c r="K7" s="139"/>
      <c r="L7" s="139"/>
      <c r="AN7" s="120"/>
      <c r="AQ7" s="115"/>
      <c r="AR7" s="113"/>
      <c r="AS7" s="108" t="s">
        <v>54</v>
      </c>
      <c r="AZ7" s="77"/>
    </row>
    <row r="8" spans="1:56" ht="17.399999999999999" customHeight="1" x14ac:dyDescent="0.4">
      <c r="B8" s="91" t="s">
        <v>83</v>
      </c>
      <c r="C8" s="133"/>
      <c r="D8" s="133"/>
      <c r="E8" s="133"/>
      <c r="F8" s="133"/>
      <c r="G8" s="133"/>
      <c r="H8" s="133"/>
      <c r="I8" s="133"/>
      <c r="J8" s="139"/>
      <c r="K8" s="181" t="s">
        <v>63</v>
      </c>
      <c r="L8" s="181"/>
      <c r="M8" s="181"/>
      <c r="N8" s="181"/>
      <c r="O8" s="181"/>
      <c r="P8" s="181"/>
      <c r="Q8" s="181"/>
      <c r="T8" s="114"/>
      <c r="W8" s="114"/>
      <c r="X8" s="143"/>
      <c r="Z8" s="114"/>
      <c r="AA8" s="143"/>
      <c r="AB8" s="114"/>
      <c r="AC8" s="143"/>
      <c r="AJ8" s="114"/>
      <c r="AK8" s="143"/>
      <c r="AN8" s="113"/>
      <c r="AO8" s="143"/>
      <c r="AQ8" s="115"/>
      <c r="AR8" s="113"/>
      <c r="AS8" s="143" t="s">
        <v>53</v>
      </c>
      <c r="AY8" s="77"/>
      <c r="BC8" s="77"/>
      <c r="BD8" s="143"/>
    </row>
    <row r="9" spans="1:56" ht="17.399999999999999" customHeight="1" x14ac:dyDescent="0.4">
      <c r="B9" s="133"/>
      <c r="C9" s="133"/>
      <c r="D9" s="133"/>
      <c r="E9" s="133"/>
      <c r="F9" s="133"/>
      <c r="G9" s="133"/>
      <c r="H9" s="133"/>
      <c r="I9" s="133"/>
      <c r="J9" s="139"/>
      <c r="K9" s="181"/>
      <c r="L9" s="181"/>
      <c r="M9" s="181"/>
      <c r="N9" s="181"/>
      <c r="O9" s="181"/>
      <c r="P9" s="181"/>
      <c r="Q9" s="181"/>
      <c r="T9" s="114"/>
      <c r="W9" s="114"/>
      <c r="X9" s="143"/>
      <c r="Z9" s="114"/>
      <c r="AA9" s="143"/>
      <c r="AB9" s="114"/>
      <c r="AC9" s="143"/>
      <c r="AJ9" s="114"/>
      <c r="AK9" s="143"/>
      <c r="AN9" s="113"/>
      <c r="AO9" s="143"/>
      <c r="AQ9" s="115"/>
      <c r="AR9" s="113"/>
      <c r="AS9" s="143"/>
      <c r="AZ9" s="143"/>
      <c r="BA9" s="143"/>
      <c r="BB9" s="143"/>
      <c r="BC9" s="143"/>
      <c r="BD9" s="143"/>
    </row>
    <row r="10" spans="1:56" ht="17.399999999999999" customHeight="1" x14ac:dyDescent="0.4">
      <c r="B10" s="131">
        <v>1</v>
      </c>
      <c r="C10" s="131">
        <v>2</v>
      </c>
      <c r="D10" s="131">
        <v>3</v>
      </c>
      <c r="E10" s="131">
        <v>4</v>
      </c>
      <c r="F10" s="131">
        <v>5</v>
      </c>
      <c r="G10" s="131">
        <v>6</v>
      </c>
      <c r="H10" s="131">
        <v>7</v>
      </c>
      <c r="I10" s="131">
        <v>8</v>
      </c>
      <c r="J10" s="139"/>
      <c r="K10" s="182"/>
      <c r="L10" s="182"/>
      <c r="M10" s="182"/>
      <c r="N10" s="182"/>
      <c r="O10" s="182"/>
      <c r="P10" s="182"/>
      <c r="Q10" s="182"/>
      <c r="S10" s="131">
        <v>1</v>
      </c>
      <c r="T10" s="20"/>
      <c r="U10" s="131">
        <v>2</v>
      </c>
      <c r="V10" s="131"/>
      <c r="W10" s="20"/>
      <c r="X10" s="131">
        <v>3</v>
      </c>
      <c r="Y10" s="131"/>
      <c r="Z10" s="20"/>
      <c r="AA10" s="131"/>
      <c r="AB10" s="20"/>
      <c r="AC10" s="131">
        <v>5</v>
      </c>
      <c r="AD10" s="131">
        <v>6</v>
      </c>
      <c r="AE10" s="131"/>
      <c r="AF10" s="131"/>
      <c r="AG10" s="131">
        <v>7</v>
      </c>
      <c r="AH10" s="131"/>
      <c r="AI10" s="131"/>
      <c r="AJ10" s="20"/>
      <c r="AK10" s="131"/>
      <c r="AL10" s="131"/>
      <c r="AM10" s="131"/>
      <c r="AN10" s="17"/>
      <c r="AO10" s="131"/>
      <c r="AQ10" s="115"/>
      <c r="AR10" s="113"/>
      <c r="AS10" s="143"/>
      <c r="AT10" s="84" t="s">
        <v>55</v>
      </c>
      <c r="AU10" s="84" t="str">
        <f>Inndata!$B$6</f>
        <v>Biogass</v>
      </c>
      <c r="AV10" s="84" t="s">
        <v>56</v>
      </c>
      <c r="AW10" s="84" t="s">
        <v>57</v>
      </c>
      <c r="AY10" s="77"/>
      <c r="AZ10" s="129" t="s">
        <v>52</v>
      </c>
      <c r="BA10" s="129"/>
      <c r="BB10" s="129"/>
      <c r="BC10" s="129"/>
      <c r="BD10" s="143"/>
    </row>
    <row r="11" spans="1:56" ht="48" customHeight="1" x14ac:dyDescent="0.4">
      <c r="B11" s="135" t="s">
        <v>4</v>
      </c>
      <c r="C11" s="136" t="s">
        <v>7</v>
      </c>
      <c r="D11" s="136" t="s">
        <v>8</v>
      </c>
      <c r="E11" s="136" t="s">
        <v>9</v>
      </c>
      <c r="F11" s="135" t="s">
        <v>10</v>
      </c>
      <c r="G11" s="135" t="s">
        <v>11</v>
      </c>
      <c r="H11" s="137" t="s">
        <v>5</v>
      </c>
      <c r="I11" s="137" t="s">
        <v>6</v>
      </c>
      <c r="J11" s="139"/>
      <c r="K11" s="187" t="s">
        <v>64</v>
      </c>
      <c r="L11" s="188"/>
      <c r="M11" s="188"/>
      <c r="N11" s="188"/>
      <c r="O11" s="188"/>
      <c r="P11" s="188"/>
      <c r="Q11" s="189"/>
      <c r="S11" s="135" t="s">
        <v>4</v>
      </c>
      <c r="T11" s="21"/>
      <c r="U11" s="135" t="s">
        <v>7</v>
      </c>
      <c r="V11" s="35" t="s">
        <v>47</v>
      </c>
      <c r="W11" s="21"/>
      <c r="X11" s="135" t="s">
        <v>21</v>
      </c>
      <c r="Y11" s="35" t="s">
        <v>46</v>
      </c>
      <c r="Z11" s="21"/>
      <c r="AA11" s="35" t="s">
        <v>22</v>
      </c>
      <c r="AB11" s="21"/>
      <c r="AC11" s="135" t="s">
        <v>9</v>
      </c>
      <c r="AD11" s="135" t="s">
        <v>10</v>
      </c>
      <c r="AE11" s="35" t="s">
        <v>40</v>
      </c>
      <c r="AF11" s="35" t="s">
        <v>41</v>
      </c>
      <c r="AG11" s="135" t="s">
        <v>11</v>
      </c>
      <c r="AH11" s="35" t="s">
        <v>43</v>
      </c>
      <c r="AI11" s="35" t="s">
        <v>44</v>
      </c>
      <c r="AJ11" s="21"/>
      <c r="AK11" s="35" t="s">
        <v>23</v>
      </c>
      <c r="AL11" s="35" t="s">
        <v>24</v>
      </c>
      <c r="AM11" s="35" t="s">
        <v>25</v>
      </c>
      <c r="AN11" s="21"/>
      <c r="AO11" s="35" t="s">
        <v>66</v>
      </c>
      <c r="AQ11" s="115"/>
      <c r="AR11" s="113"/>
      <c r="AS11" s="85" t="s">
        <v>58</v>
      </c>
      <c r="AT11" s="86">
        <f>SUM(AZ12:AZ21)</f>
        <v>0</v>
      </c>
      <c r="AU11" s="86">
        <f>SUM(BA12:BA21)</f>
        <v>0</v>
      </c>
      <c r="AV11" s="86">
        <f>SUM(BB12:BB21)</f>
        <v>0</v>
      </c>
      <c r="AW11" s="86">
        <f>SUM(BC12:BC21)</f>
        <v>0</v>
      </c>
      <c r="AY11" s="80"/>
      <c r="AZ11" s="81" t="str">
        <f>Inndata!$B$5</f>
        <v>Batterielektrisk / hydrogen</v>
      </c>
      <c r="BA11" s="81" t="str">
        <f>Inndata!$B$6</f>
        <v>Biogass</v>
      </c>
      <c r="BB11" s="81" t="str">
        <f>Inndata!$B$7</f>
        <v>HVO / biodiesel / bioetanol</v>
      </c>
      <c r="BC11" s="81" t="str">
        <f>Inndata!$B$8</f>
        <v>Diesel / bensin / naturgass</v>
      </c>
      <c r="BD11" s="143"/>
    </row>
    <row r="12" spans="1:56" ht="17.399999999999999" customHeight="1" x14ac:dyDescent="0.4">
      <c r="B12" s="158"/>
      <c r="C12" s="158"/>
      <c r="D12" s="159"/>
      <c r="E12" s="158"/>
      <c r="F12" s="158"/>
      <c r="G12" s="158"/>
      <c r="H12" s="142"/>
      <c r="I12" s="141"/>
      <c r="J12" s="140" t="s">
        <v>1</v>
      </c>
      <c r="K12" s="88">
        <f>IF(B12&gt;0,1,0)</f>
        <v>0</v>
      </c>
      <c r="L12" s="88">
        <f>IF(AND(B12=0,C12=0),0,IF(AND(B12&gt;0,ISTEXT(C12)=TRUE),1,0))</f>
        <v>0</v>
      </c>
      <c r="M12" s="88">
        <f>IF(E12=0,0,1)</f>
        <v>0</v>
      </c>
      <c r="N12" s="89">
        <f t="shared" ref="N12:N21" si="0">IF(AND(E12=0,F12=0),0,IF(AND(E12="Nei",F12=0),0,1))</f>
        <v>0</v>
      </c>
      <c r="O12" s="89">
        <f>IF(AND(E12=0,F12=0),0,IF(AND(E12="Nei",G12=0),0,1))</f>
        <v>0</v>
      </c>
      <c r="P12" s="89">
        <f>SUM(K12:O12)</f>
        <v>0</v>
      </c>
      <c r="Q12" s="90">
        <f>IF(P12=5,"OK",IF(P12=0,0,"FEIL"))</f>
        <v>0</v>
      </c>
      <c r="S12" s="158">
        <f t="shared" ref="S12:S21" si="1">B12</f>
        <v>0</v>
      </c>
      <c r="T12" s="23"/>
      <c r="U12" s="158">
        <f t="shared" ref="U12:U21" si="2">C12</f>
        <v>0</v>
      </c>
      <c r="V12" s="117">
        <f>VLOOKUP(U12,Inndata!$B$5:$D$9,3,FALSE)</f>
        <v>0</v>
      </c>
      <c r="W12" s="22"/>
      <c r="X12" s="158">
        <f t="shared" ref="X12:X21" si="3">D12</f>
        <v>0</v>
      </c>
      <c r="Y12" s="158">
        <f>IF(X12=0,0,IF(X12="Nei",0,1))</f>
        <v>0</v>
      </c>
      <c r="Z12" s="22"/>
      <c r="AA12" s="158">
        <f>IF(V12+Y12&gt;10,10,V12+Y12)</f>
        <v>0</v>
      </c>
      <c r="AB12" s="22"/>
      <c r="AC12" s="24">
        <f t="shared" ref="AC12:AD21" si="4">E12</f>
        <v>0</v>
      </c>
      <c r="AD12" s="24">
        <f t="shared" si="4"/>
        <v>0</v>
      </c>
      <c r="AE12" s="24">
        <f>IF(AD12=0,0,VLOOKUP(LEFT(AD12,3),Inndata!$B$21:$C$32,2,FALSE))</f>
        <v>0</v>
      </c>
      <c r="AF12" s="24">
        <f>IF(AD12=0,0,MID(AD12,6,4))</f>
        <v>0</v>
      </c>
      <c r="AG12" s="24">
        <f t="shared" ref="AG12:AG21" si="5">G12</f>
        <v>0</v>
      </c>
      <c r="AH12" s="24">
        <f>IF(AG12=0,0,VLOOKUP(LEFT(AG12,3),Inndata!$B$21:$C$32,2,FALSE))</f>
        <v>0</v>
      </c>
      <c r="AI12" s="24">
        <f>IF(AG12=0,0,MID(AG12,6,4))</f>
        <v>0</v>
      </c>
      <c r="AJ12" s="22"/>
      <c r="AK12" s="158">
        <f>IF(AC12="Ja",Inndata!$F$17,IF(OR(AE12=0,AH12=0),0,(AI12-AF12)*12+(AH12-AE12)))</f>
        <v>0</v>
      </c>
      <c r="AL12" s="158">
        <f t="shared" ref="AL12:AL21" si="6">S12*AK12</f>
        <v>0</v>
      </c>
      <c r="AM12" s="45">
        <f>IF(AK12=0,0,AL12/$AL$24)</f>
        <v>0</v>
      </c>
      <c r="AN12" s="22"/>
      <c r="AO12" s="47">
        <f>AA12*AM12</f>
        <v>0</v>
      </c>
      <c r="AQ12" s="115"/>
      <c r="AR12" s="113"/>
      <c r="AS12" s="143"/>
      <c r="AY12" s="80"/>
      <c r="AZ12" s="82">
        <f>IF(U12=$AZ$11,AM12,0)</f>
        <v>0</v>
      </c>
      <c r="BA12" s="82">
        <f>IF(U12=$BA$11,AM12,0)</f>
        <v>0</v>
      </c>
      <c r="BB12" s="82">
        <f>IF(U12=$BB$11,AM12,0)</f>
        <v>0</v>
      </c>
      <c r="BC12" s="82">
        <f>IF(U12=$BC$11,AM12,0)</f>
        <v>0</v>
      </c>
      <c r="BD12" s="143"/>
    </row>
    <row r="13" spans="1:56" ht="17.399999999999999" customHeight="1" x14ac:dyDescent="0.4">
      <c r="B13" s="158"/>
      <c r="C13" s="158"/>
      <c r="D13" s="159"/>
      <c r="E13" s="158"/>
      <c r="F13" s="158"/>
      <c r="G13" s="158"/>
      <c r="H13" s="148"/>
      <c r="I13" s="147"/>
      <c r="J13" s="140" t="s">
        <v>1</v>
      </c>
      <c r="K13" s="88">
        <f t="shared" ref="K13:K21" si="7">IF(B13&gt;0,1,0)</f>
        <v>0</v>
      </c>
      <c r="L13" s="88">
        <f t="shared" ref="L13:L21" si="8">IF(AND(B13=0,C13=0),0,IF(AND(B13&gt;0,ISTEXT(C13)=TRUE),1,0))</f>
        <v>0</v>
      </c>
      <c r="M13" s="88">
        <f t="shared" ref="M13:M21" si="9">IF(E13=0,0,1)</f>
        <v>0</v>
      </c>
      <c r="N13" s="89">
        <f t="shared" si="0"/>
        <v>0</v>
      </c>
      <c r="O13" s="89">
        <f t="shared" ref="O13:O21" si="10">IF(AND(E13=0,F13=0),0,IF(AND(E13="Nei",G13=0),0,1))</f>
        <v>0</v>
      </c>
      <c r="P13" s="89">
        <f t="shared" ref="P13:P21" si="11">SUM(K13:O13)</f>
        <v>0</v>
      </c>
      <c r="Q13" s="90">
        <f t="shared" ref="Q13:Q21" si="12">IF(P13=5,"OK",IF(P13=0,0,"FEIL"))</f>
        <v>0</v>
      </c>
      <c r="S13" s="160">
        <f t="shared" si="1"/>
        <v>0</v>
      </c>
      <c r="T13" s="22"/>
      <c r="U13" s="160">
        <f t="shared" si="2"/>
        <v>0</v>
      </c>
      <c r="V13" s="160">
        <f>VLOOKUP(U13,Inndata!$B$5:$D$9,3,FALSE)</f>
        <v>0</v>
      </c>
      <c r="W13" s="22"/>
      <c r="X13" s="160">
        <f t="shared" si="3"/>
        <v>0</v>
      </c>
      <c r="Y13" s="160">
        <f t="shared" ref="Y13:Y21" si="13">IF(X13=0,0,IF(X13="Nei",0,1))</f>
        <v>0</v>
      </c>
      <c r="Z13" s="22"/>
      <c r="AA13" s="160">
        <f t="shared" ref="AA13:AA21" si="14">IF(V13+Y13&gt;10,10,V13+Y13)</f>
        <v>0</v>
      </c>
      <c r="AB13" s="22"/>
      <c r="AC13" s="25">
        <f t="shared" si="4"/>
        <v>0</v>
      </c>
      <c r="AD13" s="25">
        <f t="shared" si="4"/>
        <v>0</v>
      </c>
      <c r="AE13" s="25">
        <f>IF(AD13=0,0,VLOOKUP(LEFT(AD13,3),Inndata!$B$21:$C$32,2,FALSE))</f>
        <v>0</v>
      </c>
      <c r="AF13" s="25">
        <f t="shared" ref="AF13:AF21" si="15">IF(AD13=0,0,MID(AD13,6,4))</f>
        <v>0</v>
      </c>
      <c r="AG13" s="25">
        <f t="shared" si="5"/>
        <v>0</v>
      </c>
      <c r="AH13" s="25">
        <f>IF(AG13=0,0,VLOOKUP(LEFT(AG13,3),Inndata!$B$21:$C$32,2,FALSE))</f>
        <v>0</v>
      </c>
      <c r="AI13" s="25">
        <f t="shared" ref="AI13:AI21" si="16">IF(AG13=0,0,MID(AG13,6,4))</f>
        <v>0</v>
      </c>
      <c r="AJ13" s="22"/>
      <c r="AK13" s="160">
        <f>IF(AC13="Ja",Inndata!$F$17,IF(OR(AE13=0,AH13=0),0,(AI13-AF13)*12+(AH13-AE13)))</f>
        <v>0</v>
      </c>
      <c r="AL13" s="160">
        <f t="shared" si="6"/>
        <v>0</v>
      </c>
      <c r="AM13" s="46">
        <f t="shared" ref="AM13:AM21" si="17">IF(AK13=0,0,AL13/$AL$24)</f>
        <v>0</v>
      </c>
      <c r="AN13" s="22"/>
      <c r="AO13" s="119">
        <f t="shared" ref="AO13:AO21" si="18">AA13*AM13</f>
        <v>0</v>
      </c>
      <c r="AQ13" s="115"/>
      <c r="AR13" s="113"/>
      <c r="AS13" s="87"/>
      <c r="AT13" s="54"/>
      <c r="AU13" s="54"/>
      <c r="AV13" s="54"/>
      <c r="AW13" s="54"/>
      <c r="AY13" s="80"/>
      <c r="AZ13" s="82">
        <f t="shared" ref="AZ13:AZ21" si="19">IF(U13=$AZ$11,AM13,0)</f>
        <v>0</v>
      </c>
      <c r="BA13" s="82">
        <f t="shared" ref="BA13:BA21" si="20">IF(U13=$BA$11,AM13,0)</f>
        <v>0</v>
      </c>
      <c r="BB13" s="82">
        <f t="shared" ref="BB13:BB21" si="21">IF(U13=$BB$11,AM13,0)</f>
        <v>0</v>
      </c>
      <c r="BC13" s="82">
        <f t="shared" ref="BC13:BC21" si="22">IF(U13=$BC$11,AM13,0)</f>
        <v>0</v>
      </c>
      <c r="BD13" s="143"/>
    </row>
    <row r="14" spans="1:56" ht="17.399999999999999" customHeight="1" x14ac:dyDescent="0.4">
      <c r="B14" s="158"/>
      <c r="C14" s="158"/>
      <c r="D14" s="159"/>
      <c r="E14" s="158"/>
      <c r="F14" s="158"/>
      <c r="G14" s="158"/>
      <c r="H14" s="142"/>
      <c r="I14" s="141"/>
      <c r="J14" s="140" t="s">
        <v>1</v>
      </c>
      <c r="K14" s="88">
        <f t="shared" si="7"/>
        <v>0</v>
      </c>
      <c r="L14" s="88">
        <f t="shared" si="8"/>
        <v>0</v>
      </c>
      <c r="M14" s="88">
        <f t="shared" si="9"/>
        <v>0</v>
      </c>
      <c r="N14" s="89">
        <f t="shared" si="0"/>
        <v>0</v>
      </c>
      <c r="O14" s="89">
        <f t="shared" si="10"/>
        <v>0</v>
      </c>
      <c r="P14" s="89">
        <f t="shared" si="11"/>
        <v>0</v>
      </c>
      <c r="Q14" s="90">
        <f t="shared" si="12"/>
        <v>0</v>
      </c>
      <c r="S14" s="158">
        <f t="shared" si="1"/>
        <v>0</v>
      </c>
      <c r="T14" s="22"/>
      <c r="U14" s="158">
        <f t="shared" si="2"/>
        <v>0</v>
      </c>
      <c r="V14" s="117">
        <f>VLOOKUP(U14,Inndata!$B$5:$D$9,3,FALSE)</f>
        <v>0</v>
      </c>
      <c r="W14" s="22"/>
      <c r="X14" s="158">
        <f t="shared" si="3"/>
        <v>0</v>
      </c>
      <c r="Y14" s="158">
        <f t="shared" si="13"/>
        <v>0</v>
      </c>
      <c r="Z14" s="22"/>
      <c r="AA14" s="158">
        <f t="shared" si="14"/>
        <v>0</v>
      </c>
      <c r="AB14" s="22"/>
      <c r="AC14" s="24">
        <f t="shared" si="4"/>
        <v>0</v>
      </c>
      <c r="AD14" s="24">
        <f t="shared" si="4"/>
        <v>0</v>
      </c>
      <c r="AE14" s="24">
        <f>IF(AD14=0,0,VLOOKUP(LEFT(AD14,3),Inndata!$B$21:$C$32,2,FALSE))</f>
        <v>0</v>
      </c>
      <c r="AF14" s="24">
        <f t="shared" si="15"/>
        <v>0</v>
      </c>
      <c r="AG14" s="24">
        <f t="shared" si="5"/>
        <v>0</v>
      </c>
      <c r="AH14" s="24">
        <f>IF(AG14=0,0,VLOOKUP(LEFT(AG14,3),Inndata!$B$21:$C$32,2,FALSE))</f>
        <v>0</v>
      </c>
      <c r="AI14" s="24">
        <f t="shared" si="16"/>
        <v>0</v>
      </c>
      <c r="AJ14" s="22"/>
      <c r="AK14" s="158">
        <f>IF(AC14="Ja",Inndata!$F$17,IF(OR(AE14=0,AH14=0),0,(AI14-AF14)*12+(AH14-AE14)))</f>
        <v>0</v>
      </c>
      <c r="AL14" s="158">
        <f t="shared" si="6"/>
        <v>0</v>
      </c>
      <c r="AM14" s="45">
        <f t="shared" si="17"/>
        <v>0</v>
      </c>
      <c r="AN14" s="22"/>
      <c r="AO14" s="47">
        <f t="shared" si="18"/>
        <v>0</v>
      </c>
      <c r="AQ14" s="115"/>
      <c r="AR14" s="113"/>
      <c r="AS14" s="87"/>
      <c r="AT14" s="54"/>
      <c r="AU14" s="54"/>
      <c r="AV14" s="54"/>
      <c r="AW14" s="54"/>
      <c r="AY14" s="80"/>
      <c r="AZ14" s="82">
        <f t="shared" si="19"/>
        <v>0</v>
      </c>
      <c r="BA14" s="82">
        <f t="shared" si="20"/>
        <v>0</v>
      </c>
      <c r="BB14" s="82">
        <f t="shared" si="21"/>
        <v>0</v>
      </c>
      <c r="BC14" s="82">
        <f t="shared" si="22"/>
        <v>0</v>
      </c>
      <c r="BD14" s="143"/>
    </row>
    <row r="15" spans="1:56" ht="17.399999999999999" customHeight="1" x14ac:dyDescent="0.4">
      <c r="B15" s="160"/>
      <c r="C15" s="160"/>
      <c r="D15" s="161"/>
      <c r="E15" s="160"/>
      <c r="F15" s="160"/>
      <c r="G15" s="160"/>
      <c r="H15" s="148"/>
      <c r="I15" s="147"/>
      <c r="J15" s="140" t="s">
        <v>1</v>
      </c>
      <c r="K15" s="88">
        <f t="shared" si="7"/>
        <v>0</v>
      </c>
      <c r="L15" s="88">
        <f t="shared" si="8"/>
        <v>0</v>
      </c>
      <c r="M15" s="88">
        <f t="shared" si="9"/>
        <v>0</v>
      </c>
      <c r="N15" s="89">
        <f t="shared" si="0"/>
        <v>0</v>
      </c>
      <c r="O15" s="89">
        <f t="shared" si="10"/>
        <v>0</v>
      </c>
      <c r="P15" s="89">
        <f t="shared" si="11"/>
        <v>0</v>
      </c>
      <c r="Q15" s="90">
        <f t="shared" si="12"/>
        <v>0</v>
      </c>
      <c r="S15" s="160">
        <f t="shared" si="1"/>
        <v>0</v>
      </c>
      <c r="T15" s="22"/>
      <c r="U15" s="160">
        <f t="shared" si="2"/>
        <v>0</v>
      </c>
      <c r="V15" s="160">
        <f>VLOOKUP(U15,Inndata!$B$5:$D$9,3,FALSE)</f>
        <v>0</v>
      </c>
      <c r="W15" s="22"/>
      <c r="X15" s="160">
        <f t="shared" si="3"/>
        <v>0</v>
      </c>
      <c r="Y15" s="160">
        <f t="shared" si="13"/>
        <v>0</v>
      </c>
      <c r="Z15" s="22"/>
      <c r="AA15" s="160">
        <f t="shared" si="14"/>
        <v>0</v>
      </c>
      <c r="AB15" s="22"/>
      <c r="AC15" s="25">
        <f t="shared" si="4"/>
        <v>0</v>
      </c>
      <c r="AD15" s="25">
        <f t="shared" si="4"/>
        <v>0</v>
      </c>
      <c r="AE15" s="25">
        <f>IF(AD15=0,0,VLOOKUP(LEFT(AD15,3),Inndata!$B$21:$C$32,2,FALSE))</f>
        <v>0</v>
      </c>
      <c r="AF15" s="25">
        <f t="shared" si="15"/>
        <v>0</v>
      </c>
      <c r="AG15" s="25">
        <f t="shared" si="5"/>
        <v>0</v>
      </c>
      <c r="AH15" s="25">
        <f>IF(AG15=0,0,VLOOKUP(LEFT(AG15,3),Inndata!$B$21:$C$32,2,FALSE))</f>
        <v>0</v>
      </c>
      <c r="AI15" s="25">
        <f t="shared" si="16"/>
        <v>0</v>
      </c>
      <c r="AJ15" s="22"/>
      <c r="AK15" s="160">
        <f>IF(AC15="Ja",Inndata!$F$17,IF(OR(AE15=0,AH15=0),0,(AI15-AF15)*12+(AH15-AE15)))</f>
        <v>0</v>
      </c>
      <c r="AL15" s="160">
        <f t="shared" si="6"/>
        <v>0</v>
      </c>
      <c r="AM15" s="46">
        <f t="shared" si="17"/>
        <v>0</v>
      </c>
      <c r="AN15" s="22"/>
      <c r="AO15" s="119">
        <f t="shared" si="18"/>
        <v>0</v>
      </c>
      <c r="AQ15" s="115"/>
      <c r="AR15" s="113"/>
      <c r="AS15" s="144"/>
      <c r="AT15" s="144"/>
      <c r="AU15" s="144"/>
      <c r="AV15" s="144"/>
      <c r="AW15" s="144"/>
      <c r="AY15" s="80"/>
      <c r="AZ15" s="82">
        <f t="shared" si="19"/>
        <v>0</v>
      </c>
      <c r="BA15" s="82">
        <f t="shared" si="20"/>
        <v>0</v>
      </c>
      <c r="BB15" s="82">
        <f t="shared" si="21"/>
        <v>0</v>
      </c>
      <c r="BC15" s="82">
        <f t="shared" si="22"/>
        <v>0</v>
      </c>
      <c r="BD15" s="143"/>
    </row>
    <row r="16" spans="1:56" ht="17.399999999999999" customHeight="1" x14ac:dyDescent="0.4">
      <c r="B16" s="158"/>
      <c r="C16" s="158"/>
      <c r="D16" s="159"/>
      <c r="E16" s="158"/>
      <c r="F16" s="158"/>
      <c r="G16" s="158"/>
      <c r="H16" s="142"/>
      <c r="I16" s="141"/>
      <c r="J16" s="149" t="s">
        <v>1</v>
      </c>
      <c r="K16" s="88">
        <f t="shared" si="7"/>
        <v>0</v>
      </c>
      <c r="L16" s="88">
        <f t="shared" si="8"/>
        <v>0</v>
      </c>
      <c r="M16" s="88">
        <f t="shared" si="9"/>
        <v>0</v>
      </c>
      <c r="N16" s="89">
        <f t="shared" si="0"/>
        <v>0</v>
      </c>
      <c r="O16" s="89">
        <f t="shared" si="10"/>
        <v>0</v>
      </c>
      <c r="P16" s="89">
        <f t="shared" si="11"/>
        <v>0</v>
      </c>
      <c r="Q16" s="90">
        <f t="shared" si="12"/>
        <v>0</v>
      </c>
      <c r="S16" s="158">
        <f t="shared" si="1"/>
        <v>0</v>
      </c>
      <c r="T16" s="22"/>
      <c r="U16" s="158">
        <f t="shared" si="2"/>
        <v>0</v>
      </c>
      <c r="V16" s="117">
        <f>VLOOKUP(U16,Inndata!$B$5:$D$9,3,FALSE)</f>
        <v>0</v>
      </c>
      <c r="W16" s="22"/>
      <c r="X16" s="158">
        <f t="shared" si="3"/>
        <v>0</v>
      </c>
      <c r="Y16" s="158">
        <f t="shared" si="13"/>
        <v>0</v>
      </c>
      <c r="Z16" s="22"/>
      <c r="AA16" s="158">
        <f t="shared" si="14"/>
        <v>0</v>
      </c>
      <c r="AB16" s="22"/>
      <c r="AC16" s="24">
        <f t="shared" si="4"/>
        <v>0</v>
      </c>
      <c r="AD16" s="24">
        <f t="shared" si="4"/>
        <v>0</v>
      </c>
      <c r="AE16" s="24">
        <f>IF(AD16=0,0,VLOOKUP(LEFT(AD16,3),Inndata!$B$21:$C$32,2,FALSE))</f>
        <v>0</v>
      </c>
      <c r="AF16" s="24">
        <f t="shared" si="15"/>
        <v>0</v>
      </c>
      <c r="AG16" s="26">
        <f t="shared" si="5"/>
        <v>0</v>
      </c>
      <c r="AH16" s="24">
        <f>IF(AG16=0,0,VLOOKUP(LEFT(AG16,3),Inndata!$B$21:$C$32,2,FALSE))</f>
        <v>0</v>
      </c>
      <c r="AI16" s="24">
        <f t="shared" si="16"/>
        <v>0</v>
      </c>
      <c r="AJ16" s="22"/>
      <c r="AK16" s="158">
        <f>IF(AC16="Ja",Inndata!$F$17,IF(OR(AE16=0,AH16=0),0,(AI16-AF16)*12+(AH16-AE16)))</f>
        <v>0</v>
      </c>
      <c r="AL16" s="158">
        <f t="shared" si="6"/>
        <v>0</v>
      </c>
      <c r="AM16" s="45">
        <f t="shared" si="17"/>
        <v>0</v>
      </c>
      <c r="AN16" s="22"/>
      <c r="AO16" s="47">
        <f t="shared" si="18"/>
        <v>0</v>
      </c>
      <c r="AQ16" s="115"/>
      <c r="AR16" s="113"/>
      <c r="AS16" s="144"/>
      <c r="AT16" s="144"/>
      <c r="AU16" s="144"/>
      <c r="AV16" s="144"/>
      <c r="AW16" s="144"/>
      <c r="AY16" s="80"/>
      <c r="AZ16" s="82">
        <f t="shared" si="19"/>
        <v>0</v>
      </c>
      <c r="BA16" s="82">
        <f t="shared" si="20"/>
        <v>0</v>
      </c>
      <c r="BB16" s="82">
        <f t="shared" si="21"/>
        <v>0</v>
      </c>
      <c r="BC16" s="82">
        <f t="shared" si="22"/>
        <v>0</v>
      </c>
      <c r="BD16" s="143"/>
    </row>
    <row r="17" spans="2:56" ht="17.399999999999999" customHeight="1" x14ac:dyDescent="0.4">
      <c r="B17" s="160"/>
      <c r="C17" s="160"/>
      <c r="D17" s="161"/>
      <c r="E17" s="160"/>
      <c r="F17" s="160"/>
      <c r="G17" s="160"/>
      <c r="H17" s="148"/>
      <c r="I17" s="147"/>
      <c r="J17" s="140" t="s">
        <v>1</v>
      </c>
      <c r="K17" s="88">
        <f t="shared" si="7"/>
        <v>0</v>
      </c>
      <c r="L17" s="88">
        <f t="shared" si="8"/>
        <v>0</v>
      </c>
      <c r="M17" s="88">
        <f t="shared" si="9"/>
        <v>0</v>
      </c>
      <c r="N17" s="89">
        <f t="shared" si="0"/>
        <v>0</v>
      </c>
      <c r="O17" s="89">
        <f t="shared" si="10"/>
        <v>0</v>
      </c>
      <c r="P17" s="89">
        <f t="shared" si="11"/>
        <v>0</v>
      </c>
      <c r="Q17" s="90">
        <f t="shared" si="12"/>
        <v>0</v>
      </c>
      <c r="S17" s="160">
        <f t="shared" si="1"/>
        <v>0</v>
      </c>
      <c r="T17" s="22"/>
      <c r="U17" s="160">
        <f t="shared" si="2"/>
        <v>0</v>
      </c>
      <c r="V17" s="160">
        <f>VLOOKUP(U17,Inndata!$B$5:$D$9,3,FALSE)</f>
        <v>0</v>
      </c>
      <c r="W17" s="22"/>
      <c r="X17" s="160">
        <f t="shared" si="3"/>
        <v>0</v>
      </c>
      <c r="Y17" s="160">
        <f t="shared" si="13"/>
        <v>0</v>
      </c>
      <c r="Z17" s="22"/>
      <c r="AA17" s="160">
        <f t="shared" si="14"/>
        <v>0</v>
      </c>
      <c r="AB17" s="22"/>
      <c r="AC17" s="25">
        <f t="shared" si="4"/>
        <v>0</v>
      </c>
      <c r="AD17" s="25">
        <f t="shared" si="4"/>
        <v>0</v>
      </c>
      <c r="AE17" s="25">
        <f>IF(AD17=0,0,VLOOKUP(LEFT(AD17,3),Inndata!$B$21:$C$32,2,FALSE))</f>
        <v>0</v>
      </c>
      <c r="AF17" s="25">
        <f t="shared" si="15"/>
        <v>0</v>
      </c>
      <c r="AG17" s="25">
        <f t="shared" si="5"/>
        <v>0</v>
      </c>
      <c r="AH17" s="25">
        <f>IF(AG17=0,0,VLOOKUP(LEFT(AG17,3),Inndata!$B$21:$C$32,2,FALSE))</f>
        <v>0</v>
      </c>
      <c r="AI17" s="25">
        <f t="shared" si="16"/>
        <v>0</v>
      </c>
      <c r="AJ17" s="22"/>
      <c r="AK17" s="160">
        <f>IF(AC17="Ja",Inndata!$F$17,IF(OR(AE17=0,AH17=0),0,(AI17-AF17)*12+(AH17-AE17)))</f>
        <v>0</v>
      </c>
      <c r="AL17" s="160">
        <f t="shared" si="6"/>
        <v>0</v>
      </c>
      <c r="AM17" s="46">
        <f t="shared" si="17"/>
        <v>0</v>
      </c>
      <c r="AN17" s="22"/>
      <c r="AO17" s="119">
        <f t="shared" si="18"/>
        <v>0</v>
      </c>
      <c r="AQ17" s="115"/>
      <c r="AR17" s="113"/>
      <c r="AS17" s="144"/>
      <c r="AT17" s="144"/>
      <c r="AU17" s="144"/>
      <c r="AV17" s="144"/>
      <c r="AW17" s="144"/>
      <c r="AY17" s="80"/>
      <c r="AZ17" s="82">
        <f t="shared" si="19"/>
        <v>0</v>
      </c>
      <c r="BA17" s="82">
        <f t="shared" si="20"/>
        <v>0</v>
      </c>
      <c r="BB17" s="82">
        <f t="shared" si="21"/>
        <v>0</v>
      </c>
      <c r="BC17" s="82">
        <f t="shared" si="22"/>
        <v>0</v>
      </c>
      <c r="BD17" s="143"/>
    </row>
    <row r="18" spans="2:56" ht="17.399999999999999" customHeight="1" x14ac:dyDescent="0.4">
      <c r="B18" s="158"/>
      <c r="C18" s="158"/>
      <c r="D18" s="159"/>
      <c r="E18" s="158"/>
      <c r="F18" s="158"/>
      <c r="G18" s="158"/>
      <c r="H18" s="142"/>
      <c r="I18" s="141"/>
      <c r="J18" s="140" t="s">
        <v>1</v>
      </c>
      <c r="K18" s="88">
        <f t="shared" si="7"/>
        <v>0</v>
      </c>
      <c r="L18" s="88">
        <f t="shared" si="8"/>
        <v>0</v>
      </c>
      <c r="M18" s="88">
        <f t="shared" si="9"/>
        <v>0</v>
      </c>
      <c r="N18" s="89">
        <f t="shared" si="0"/>
        <v>0</v>
      </c>
      <c r="O18" s="89">
        <f t="shared" si="10"/>
        <v>0</v>
      </c>
      <c r="P18" s="89">
        <f t="shared" si="11"/>
        <v>0</v>
      </c>
      <c r="Q18" s="90">
        <f t="shared" si="12"/>
        <v>0</v>
      </c>
      <c r="S18" s="158">
        <f t="shared" si="1"/>
        <v>0</v>
      </c>
      <c r="T18" s="22"/>
      <c r="U18" s="158">
        <f t="shared" si="2"/>
        <v>0</v>
      </c>
      <c r="V18" s="117">
        <f>VLOOKUP(U18,Inndata!$B$5:$D$9,3,FALSE)</f>
        <v>0</v>
      </c>
      <c r="W18" s="22"/>
      <c r="X18" s="158">
        <f t="shared" si="3"/>
        <v>0</v>
      </c>
      <c r="Y18" s="158">
        <f t="shared" si="13"/>
        <v>0</v>
      </c>
      <c r="Z18" s="22"/>
      <c r="AA18" s="158">
        <f t="shared" si="14"/>
        <v>0</v>
      </c>
      <c r="AB18" s="22"/>
      <c r="AC18" s="24">
        <f t="shared" si="4"/>
        <v>0</v>
      </c>
      <c r="AD18" s="24">
        <f t="shared" si="4"/>
        <v>0</v>
      </c>
      <c r="AE18" s="24">
        <f>IF(AD18=0,0,VLOOKUP(LEFT(AD18,3),Inndata!$B$21:$C$32,2,FALSE))</f>
        <v>0</v>
      </c>
      <c r="AF18" s="24">
        <f t="shared" si="15"/>
        <v>0</v>
      </c>
      <c r="AG18" s="24">
        <f t="shared" si="5"/>
        <v>0</v>
      </c>
      <c r="AH18" s="24">
        <f>IF(AG18=0,0,VLOOKUP(LEFT(AG18,3),Inndata!$B$21:$C$32,2,FALSE))</f>
        <v>0</v>
      </c>
      <c r="AI18" s="24">
        <f t="shared" si="16"/>
        <v>0</v>
      </c>
      <c r="AJ18" s="22"/>
      <c r="AK18" s="158">
        <f>IF(AC18="Ja",Inndata!$F$17,IF(OR(AE18=0,AH18=0),0,(AI18-AF18)*12+(AH18-AE18)))</f>
        <v>0</v>
      </c>
      <c r="AL18" s="158">
        <f t="shared" si="6"/>
        <v>0</v>
      </c>
      <c r="AM18" s="45">
        <f t="shared" si="17"/>
        <v>0</v>
      </c>
      <c r="AN18" s="22"/>
      <c r="AO18" s="47">
        <f t="shared" si="18"/>
        <v>0</v>
      </c>
      <c r="AQ18" s="115"/>
      <c r="AR18" s="113"/>
      <c r="AS18" s="143"/>
      <c r="AY18" s="80"/>
      <c r="AZ18" s="82">
        <f t="shared" si="19"/>
        <v>0</v>
      </c>
      <c r="BA18" s="82">
        <f t="shared" si="20"/>
        <v>0</v>
      </c>
      <c r="BB18" s="82">
        <f t="shared" si="21"/>
        <v>0</v>
      </c>
      <c r="BC18" s="82">
        <f t="shared" si="22"/>
        <v>0</v>
      </c>
      <c r="BD18" s="143"/>
    </row>
    <row r="19" spans="2:56" ht="17.399999999999999" customHeight="1" x14ac:dyDescent="0.4">
      <c r="B19" s="160"/>
      <c r="C19" s="160"/>
      <c r="D19" s="161"/>
      <c r="E19" s="160"/>
      <c r="F19" s="160"/>
      <c r="G19" s="160"/>
      <c r="H19" s="148"/>
      <c r="I19" s="147"/>
      <c r="J19" s="140" t="s">
        <v>1</v>
      </c>
      <c r="K19" s="88">
        <f t="shared" si="7"/>
        <v>0</v>
      </c>
      <c r="L19" s="88">
        <f t="shared" si="8"/>
        <v>0</v>
      </c>
      <c r="M19" s="88">
        <f t="shared" si="9"/>
        <v>0</v>
      </c>
      <c r="N19" s="89">
        <f t="shared" si="0"/>
        <v>0</v>
      </c>
      <c r="O19" s="89">
        <f t="shared" si="10"/>
        <v>0</v>
      </c>
      <c r="P19" s="89">
        <f t="shared" si="11"/>
        <v>0</v>
      </c>
      <c r="Q19" s="90">
        <f t="shared" si="12"/>
        <v>0</v>
      </c>
      <c r="S19" s="160">
        <f t="shared" si="1"/>
        <v>0</v>
      </c>
      <c r="T19" s="22"/>
      <c r="U19" s="160">
        <f t="shared" si="2"/>
        <v>0</v>
      </c>
      <c r="V19" s="160">
        <f>VLOOKUP(U19,Inndata!$B$5:$D$9,3,FALSE)</f>
        <v>0</v>
      </c>
      <c r="W19" s="22"/>
      <c r="X19" s="160">
        <f t="shared" si="3"/>
        <v>0</v>
      </c>
      <c r="Y19" s="160">
        <f t="shared" si="13"/>
        <v>0</v>
      </c>
      <c r="Z19" s="22"/>
      <c r="AA19" s="160">
        <f t="shared" si="14"/>
        <v>0</v>
      </c>
      <c r="AB19" s="22"/>
      <c r="AC19" s="25">
        <f t="shared" si="4"/>
        <v>0</v>
      </c>
      <c r="AD19" s="25">
        <f t="shared" si="4"/>
        <v>0</v>
      </c>
      <c r="AE19" s="25">
        <f>IF(AD19=0,0,VLOOKUP(LEFT(AD19,3),Inndata!$B$21:$C$32,2,FALSE))</f>
        <v>0</v>
      </c>
      <c r="AF19" s="25">
        <f t="shared" si="15"/>
        <v>0</v>
      </c>
      <c r="AG19" s="25">
        <f t="shared" si="5"/>
        <v>0</v>
      </c>
      <c r="AH19" s="25">
        <f>IF(AG19=0,0,VLOOKUP(LEFT(AG19,3),Inndata!$B$21:$C$32,2,FALSE))</f>
        <v>0</v>
      </c>
      <c r="AI19" s="25">
        <f t="shared" si="16"/>
        <v>0</v>
      </c>
      <c r="AJ19" s="22"/>
      <c r="AK19" s="160">
        <f>IF(AC19="Ja",Inndata!$F$17,IF(OR(AE19=0,AH19=0),0,(AI19-AF19)*12+(AH19-AE19)))</f>
        <v>0</v>
      </c>
      <c r="AL19" s="160">
        <f t="shared" si="6"/>
        <v>0</v>
      </c>
      <c r="AM19" s="46">
        <f t="shared" si="17"/>
        <v>0</v>
      </c>
      <c r="AN19" s="22"/>
      <c r="AO19" s="119">
        <f t="shared" si="18"/>
        <v>0</v>
      </c>
      <c r="AQ19" s="115"/>
      <c r="AR19" s="113"/>
      <c r="AS19" s="143"/>
      <c r="AY19" s="80"/>
      <c r="AZ19" s="82">
        <f t="shared" si="19"/>
        <v>0</v>
      </c>
      <c r="BA19" s="82">
        <f t="shared" si="20"/>
        <v>0</v>
      </c>
      <c r="BB19" s="82">
        <f t="shared" si="21"/>
        <v>0</v>
      </c>
      <c r="BC19" s="82">
        <f t="shared" si="22"/>
        <v>0</v>
      </c>
      <c r="BD19" s="143"/>
    </row>
    <row r="20" spans="2:56" ht="17.399999999999999" customHeight="1" x14ac:dyDescent="0.4">
      <c r="B20" s="158"/>
      <c r="C20" s="158"/>
      <c r="D20" s="159"/>
      <c r="E20" s="158"/>
      <c r="F20" s="158"/>
      <c r="G20" s="158"/>
      <c r="H20" s="142"/>
      <c r="I20" s="141"/>
      <c r="J20" s="140" t="s">
        <v>1</v>
      </c>
      <c r="K20" s="88">
        <f t="shared" si="7"/>
        <v>0</v>
      </c>
      <c r="L20" s="88">
        <f t="shared" si="8"/>
        <v>0</v>
      </c>
      <c r="M20" s="88">
        <f t="shared" si="9"/>
        <v>0</v>
      </c>
      <c r="N20" s="89">
        <f t="shared" si="0"/>
        <v>0</v>
      </c>
      <c r="O20" s="89">
        <f t="shared" si="10"/>
        <v>0</v>
      </c>
      <c r="P20" s="89">
        <f t="shared" si="11"/>
        <v>0</v>
      </c>
      <c r="Q20" s="90">
        <f t="shared" si="12"/>
        <v>0</v>
      </c>
      <c r="S20" s="158">
        <f t="shared" si="1"/>
        <v>0</v>
      </c>
      <c r="T20" s="22"/>
      <c r="U20" s="158">
        <f t="shared" si="2"/>
        <v>0</v>
      </c>
      <c r="V20" s="117">
        <f>VLOOKUP(U20,Inndata!$B$5:$D$9,3,FALSE)</f>
        <v>0</v>
      </c>
      <c r="W20" s="22"/>
      <c r="X20" s="158">
        <f t="shared" si="3"/>
        <v>0</v>
      </c>
      <c r="Y20" s="158">
        <f t="shared" si="13"/>
        <v>0</v>
      </c>
      <c r="Z20" s="22"/>
      <c r="AA20" s="158">
        <f t="shared" si="14"/>
        <v>0</v>
      </c>
      <c r="AB20" s="22"/>
      <c r="AC20" s="24">
        <f t="shared" si="4"/>
        <v>0</v>
      </c>
      <c r="AD20" s="24">
        <f t="shared" si="4"/>
        <v>0</v>
      </c>
      <c r="AE20" s="24">
        <f>IF(AD20=0,0,VLOOKUP(LEFT(AD20,3),Inndata!$B$21:$C$32,2,FALSE))</f>
        <v>0</v>
      </c>
      <c r="AF20" s="24">
        <f t="shared" si="15"/>
        <v>0</v>
      </c>
      <c r="AG20" s="24">
        <f t="shared" si="5"/>
        <v>0</v>
      </c>
      <c r="AH20" s="24">
        <f>IF(AG20=0,0,VLOOKUP(LEFT(AG20,3),Inndata!$B$21:$C$32,2,FALSE))</f>
        <v>0</v>
      </c>
      <c r="AI20" s="24">
        <f t="shared" si="16"/>
        <v>0</v>
      </c>
      <c r="AJ20" s="22"/>
      <c r="AK20" s="158">
        <f>IF(AC20="Ja",Inndata!$F$17,IF(OR(AE20=0,AH20=0),0,(AI20-AF20)*12+(AH20-AE20)))</f>
        <v>0</v>
      </c>
      <c r="AL20" s="158">
        <f t="shared" si="6"/>
        <v>0</v>
      </c>
      <c r="AM20" s="45">
        <f t="shared" si="17"/>
        <v>0</v>
      </c>
      <c r="AN20" s="22"/>
      <c r="AO20" s="47">
        <f t="shared" si="18"/>
        <v>0</v>
      </c>
      <c r="AQ20" s="115"/>
      <c r="AR20" s="113"/>
      <c r="AS20" s="143"/>
      <c r="AY20" s="80"/>
      <c r="AZ20" s="82">
        <f t="shared" si="19"/>
        <v>0</v>
      </c>
      <c r="BA20" s="82">
        <f t="shared" si="20"/>
        <v>0</v>
      </c>
      <c r="BB20" s="82">
        <f t="shared" si="21"/>
        <v>0</v>
      </c>
      <c r="BC20" s="82">
        <f t="shared" si="22"/>
        <v>0</v>
      </c>
      <c r="BD20" s="143"/>
    </row>
    <row r="21" spans="2:56" ht="17.399999999999999" customHeight="1" x14ac:dyDescent="0.4">
      <c r="B21" s="160"/>
      <c r="C21" s="160"/>
      <c r="D21" s="161"/>
      <c r="E21" s="160"/>
      <c r="F21" s="160"/>
      <c r="G21" s="160"/>
      <c r="H21" s="148"/>
      <c r="I21" s="147"/>
      <c r="J21" s="140" t="s">
        <v>1</v>
      </c>
      <c r="K21" s="88">
        <f t="shared" si="7"/>
        <v>0</v>
      </c>
      <c r="L21" s="88">
        <f t="shared" si="8"/>
        <v>0</v>
      </c>
      <c r="M21" s="88">
        <f t="shared" si="9"/>
        <v>0</v>
      </c>
      <c r="N21" s="89">
        <f t="shared" si="0"/>
        <v>0</v>
      </c>
      <c r="O21" s="89">
        <f t="shared" si="10"/>
        <v>0</v>
      </c>
      <c r="P21" s="89">
        <f t="shared" si="11"/>
        <v>0</v>
      </c>
      <c r="Q21" s="90">
        <f t="shared" si="12"/>
        <v>0</v>
      </c>
      <c r="S21" s="160">
        <f t="shared" si="1"/>
        <v>0</v>
      </c>
      <c r="T21" s="22"/>
      <c r="U21" s="160">
        <f t="shared" si="2"/>
        <v>0</v>
      </c>
      <c r="V21" s="160">
        <f>VLOOKUP(U21,Inndata!$B$5:$D$9,3,FALSE)</f>
        <v>0</v>
      </c>
      <c r="W21" s="22"/>
      <c r="X21" s="160">
        <f t="shared" si="3"/>
        <v>0</v>
      </c>
      <c r="Y21" s="160">
        <f t="shared" si="13"/>
        <v>0</v>
      </c>
      <c r="Z21" s="22"/>
      <c r="AA21" s="160">
        <f t="shared" si="14"/>
        <v>0</v>
      </c>
      <c r="AB21" s="22"/>
      <c r="AC21" s="25">
        <f t="shared" si="4"/>
        <v>0</v>
      </c>
      <c r="AD21" s="25">
        <f t="shared" si="4"/>
        <v>0</v>
      </c>
      <c r="AE21" s="25">
        <f>IF(AD21=0,0,VLOOKUP(LEFT(AD21,3),Inndata!$B$21:$C$32,2,FALSE))</f>
        <v>0</v>
      </c>
      <c r="AF21" s="25">
        <f t="shared" si="15"/>
        <v>0</v>
      </c>
      <c r="AG21" s="25">
        <f t="shared" si="5"/>
        <v>0</v>
      </c>
      <c r="AH21" s="25">
        <f>IF(AG21=0,0,VLOOKUP(LEFT(AG21,3),Inndata!$B$21:$C$32,2,FALSE))</f>
        <v>0</v>
      </c>
      <c r="AI21" s="25">
        <f t="shared" si="16"/>
        <v>0</v>
      </c>
      <c r="AJ21" s="22"/>
      <c r="AK21" s="160">
        <f>IF(AC21="Ja",Inndata!$F$17,IF(OR(AE21=0,AH21=0),0,(AI21-AF21)*12+(AH21-AE21)))</f>
        <v>0</v>
      </c>
      <c r="AL21" s="160">
        <f t="shared" si="6"/>
        <v>0</v>
      </c>
      <c r="AM21" s="46">
        <f t="shared" si="17"/>
        <v>0</v>
      </c>
      <c r="AN21" s="22"/>
      <c r="AO21" s="119">
        <f t="shared" si="18"/>
        <v>0</v>
      </c>
      <c r="AQ21" s="115"/>
      <c r="AR21" s="113"/>
      <c r="AS21" s="143"/>
      <c r="AY21" s="80"/>
      <c r="AZ21" s="82">
        <f t="shared" si="19"/>
        <v>0</v>
      </c>
      <c r="BA21" s="82">
        <f t="shared" si="20"/>
        <v>0</v>
      </c>
      <c r="BB21" s="82">
        <f t="shared" si="21"/>
        <v>0</v>
      </c>
      <c r="BC21" s="82">
        <f t="shared" si="22"/>
        <v>0</v>
      </c>
      <c r="BD21" s="143"/>
    </row>
    <row r="22" spans="2:56" ht="17.399999999999999" customHeight="1" x14ac:dyDescent="0.4">
      <c r="F22" s="183" t="s">
        <v>1</v>
      </c>
      <c r="G22" s="183"/>
      <c r="I22" s="132"/>
      <c r="J22" s="139"/>
      <c r="T22" s="114"/>
      <c r="W22" s="114"/>
      <c r="X22" s="143"/>
      <c r="Z22" s="114"/>
      <c r="AA22" s="143"/>
      <c r="AB22" s="114"/>
      <c r="AC22" s="143"/>
      <c r="AJ22" s="114"/>
      <c r="AK22" s="143"/>
      <c r="AN22" s="113"/>
      <c r="AO22" s="143"/>
      <c r="AQ22" s="115"/>
      <c r="AR22" s="113"/>
      <c r="AS22" s="143"/>
      <c r="AY22" s="77"/>
      <c r="BC22" s="77"/>
      <c r="BD22" s="143"/>
    </row>
    <row r="23" spans="2:56" ht="17.399999999999999" customHeight="1" x14ac:dyDescent="0.4">
      <c r="F23" s="133"/>
      <c r="I23" s="132"/>
      <c r="J23" s="139"/>
      <c r="K23" s="132"/>
      <c r="L23" s="132"/>
      <c r="T23" s="114"/>
      <c r="W23" s="114"/>
      <c r="X23" s="143"/>
      <c r="Z23" s="114"/>
      <c r="AA23" s="143"/>
      <c r="AB23" s="114"/>
      <c r="AC23" s="143"/>
      <c r="AK23" s="42"/>
      <c r="AL23" s="40" t="s">
        <v>45</v>
      </c>
      <c r="AN23" s="113"/>
      <c r="AO23" s="44" t="s">
        <v>59</v>
      </c>
      <c r="AQ23" s="115"/>
      <c r="AR23" s="113"/>
      <c r="AS23" s="143"/>
      <c r="AY23" s="77"/>
      <c r="BC23" s="77"/>
      <c r="BD23" s="143"/>
    </row>
    <row r="24" spans="2:56" ht="17.399999999999999" customHeight="1" x14ac:dyDescent="0.4">
      <c r="C24" s="138"/>
      <c r="D24" s="138"/>
      <c r="F24" s="133"/>
      <c r="I24" s="132"/>
      <c r="J24" s="139"/>
      <c r="K24" s="132"/>
      <c r="L24" s="132"/>
      <c r="T24" s="114"/>
      <c r="W24" s="114"/>
      <c r="X24" s="143"/>
      <c r="Z24" s="114"/>
      <c r="AA24" s="143"/>
      <c r="AB24" s="114"/>
      <c r="AC24" s="143"/>
      <c r="AJ24" s="114"/>
      <c r="AK24" s="43"/>
      <c r="AL24" s="109">
        <f>SUM(AL12:AL21)</f>
        <v>0</v>
      </c>
      <c r="AN24" s="113"/>
      <c r="AO24" s="48">
        <f>SUM(AO12:AO21)</f>
        <v>0</v>
      </c>
      <c r="AQ24" s="115"/>
      <c r="AR24" s="113"/>
      <c r="AS24" s="143"/>
      <c r="AY24" s="77"/>
      <c r="BC24" s="77"/>
      <c r="BD24" s="143"/>
    </row>
    <row r="25" spans="2:56" ht="17.399999999999999" customHeight="1" x14ac:dyDescent="0.4">
      <c r="C25" s="138"/>
      <c r="D25" s="138"/>
      <c r="F25" s="133"/>
      <c r="I25" s="132"/>
      <c r="J25" s="139"/>
      <c r="K25" s="132"/>
      <c r="L25" s="132"/>
      <c r="T25" s="114"/>
      <c r="W25" s="114"/>
      <c r="X25" s="143"/>
      <c r="Z25" s="114"/>
      <c r="AA25" s="143"/>
      <c r="AB25" s="114"/>
      <c r="AC25" s="143"/>
      <c r="AJ25" s="114"/>
      <c r="AK25" s="143"/>
      <c r="AN25" s="113"/>
      <c r="AO25" s="143"/>
      <c r="AQ25" s="115"/>
      <c r="AR25" s="113"/>
      <c r="AS25" s="143"/>
      <c r="AY25" s="77"/>
      <c r="BC25" s="77"/>
      <c r="BD25" s="143"/>
    </row>
    <row r="26" spans="2:56" ht="17.399999999999999" customHeight="1" x14ac:dyDescent="0.4">
      <c r="C26" s="138"/>
      <c r="D26" s="138"/>
      <c r="F26" s="133"/>
      <c r="I26" s="132"/>
      <c r="J26" s="139"/>
      <c r="K26" s="132"/>
      <c r="L26" s="132"/>
      <c r="T26" s="114"/>
      <c r="W26" s="114"/>
      <c r="X26" s="143"/>
      <c r="Z26" s="114"/>
      <c r="AA26" s="143"/>
      <c r="AB26" s="114"/>
      <c r="AC26" s="143"/>
      <c r="AJ26" s="114"/>
      <c r="AK26" s="143"/>
      <c r="AN26" s="113"/>
      <c r="AO26" s="143"/>
      <c r="AQ26" s="115"/>
      <c r="AR26" s="113"/>
      <c r="AS26" s="143"/>
      <c r="AY26" s="77"/>
      <c r="BC26" s="77"/>
      <c r="BD26" s="143"/>
    </row>
    <row r="27" spans="2:56" ht="17.399999999999999" customHeight="1" x14ac:dyDescent="0.4">
      <c r="C27" s="138"/>
      <c r="D27" s="138"/>
      <c r="F27" s="133"/>
      <c r="I27" s="132"/>
      <c r="J27" s="139"/>
      <c r="K27" s="132"/>
      <c r="L27" s="132"/>
      <c r="T27" s="114"/>
      <c r="W27" s="114"/>
      <c r="X27" s="143"/>
      <c r="Z27" s="114"/>
      <c r="AA27" s="143"/>
      <c r="AB27" s="114"/>
      <c r="AC27" s="143"/>
      <c r="AJ27" s="114"/>
      <c r="AK27" s="143"/>
      <c r="AN27" s="113"/>
      <c r="AO27" s="143"/>
      <c r="AQ27" s="115"/>
      <c r="AR27" s="113"/>
      <c r="AS27" s="143"/>
      <c r="AY27" s="77"/>
      <c r="BC27" s="77"/>
      <c r="BD27" s="143"/>
    </row>
    <row r="28" spans="2:56" ht="17.399999999999999" customHeight="1" x14ac:dyDescent="0.4">
      <c r="F28" s="133"/>
      <c r="I28" s="132"/>
      <c r="J28" s="139"/>
      <c r="K28" s="132"/>
      <c r="L28" s="132"/>
      <c r="T28" s="114"/>
      <c r="W28" s="114"/>
      <c r="X28" s="143"/>
      <c r="Z28" s="114"/>
      <c r="AA28" s="143"/>
      <c r="AB28" s="114"/>
      <c r="AC28" s="143"/>
      <c r="AJ28" s="114"/>
      <c r="AK28" s="143"/>
      <c r="AN28" s="113"/>
      <c r="AO28" s="143"/>
      <c r="AQ28" s="115"/>
      <c r="AR28" s="113"/>
      <c r="AS28" s="143"/>
      <c r="AY28" s="77"/>
      <c r="BC28" s="77"/>
      <c r="BD28" s="143"/>
    </row>
    <row r="29" spans="2:56" ht="17.399999999999999" customHeight="1" x14ac:dyDescent="0.4">
      <c r="F29" s="133"/>
      <c r="I29" s="132"/>
      <c r="J29" s="139"/>
      <c r="K29" s="132"/>
      <c r="L29" s="132"/>
      <c r="T29" s="114"/>
      <c r="W29" s="114"/>
      <c r="X29" s="143"/>
      <c r="Z29" s="114"/>
      <c r="AA29" s="143"/>
      <c r="AB29" s="114"/>
      <c r="AC29" s="143"/>
      <c r="AJ29" s="114"/>
      <c r="AK29" s="143"/>
      <c r="AN29" s="113"/>
      <c r="AO29" s="143"/>
      <c r="AQ29" s="115"/>
      <c r="AR29" s="113"/>
      <c r="AS29" s="143"/>
      <c r="AY29" s="77"/>
      <c r="BC29" s="77"/>
      <c r="BD29" s="143"/>
    </row>
    <row r="30" spans="2:56" ht="17.399999999999999" customHeight="1" x14ac:dyDescent="0.4">
      <c r="T30" s="114"/>
      <c r="W30" s="114"/>
      <c r="X30" s="143"/>
      <c r="Z30" s="114"/>
      <c r="AA30" s="143"/>
      <c r="AB30" s="114"/>
      <c r="AC30" s="143"/>
      <c r="AJ30" s="114"/>
      <c r="AK30" s="143"/>
      <c r="AN30" s="113"/>
      <c r="AO30" s="143"/>
      <c r="AQ30" s="115"/>
      <c r="AR30" s="113"/>
      <c r="AS30" s="143"/>
      <c r="AY30" s="77"/>
      <c r="BC30" s="77"/>
      <c r="BD30" s="143"/>
    </row>
    <row r="31" spans="2:56" ht="17.399999999999999" customHeight="1" x14ac:dyDescent="0.4">
      <c r="T31" s="114"/>
      <c r="W31" s="114"/>
      <c r="X31" s="143"/>
      <c r="Z31" s="114"/>
      <c r="AA31" s="143"/>
      <c r="AB31" s="114"/>
      <c r="AC31" s="143"/>
      <c r="AJ31" s="114"/>
      <c r="AK31" s="143"/>
      <c r="AN31" s="113"/>
      <c r="AO31" s="143"/>
      <c r="AQ31" s="115"/>
      <c r="AR31" s="113"/>
      <c r="AS31" s="143"/>
      <c r="AY31" s="77"/>
      <c r="BC31" s="77"/>
      <c r="BD31" s="143"/>
    </row>
    <row r="32" spans="2:56" ht="17.399999999999999" customHeight="1" x14ac:dyDescent="0.4">
      <c r="T32" s="114"/>
      <c r="W32" s="114"/>
      <c r="X32" s="143"/>
      <c r="Z32" s="114"/>
      <c r="AA32" s="143"/>
      <c r="AB32" s="114"/>
      <c r="AC32" s="143"/>
      <c r="AJ32" s="114"/>
      <c r="AK32" s="143"/>
      <c r="AN32" s="113"/>
      <c r="AO32" s="143"/>
      <c r="AQ32" s="115"/>
      <c r="AR32" s="113"/>
      <c r="AS32" s="143"/>
      <c r="AY32" s="77"/>
      <c r="BC32" s="77"/>
      <c r="BD32" s="143"/>
    </row>
    <row r="33" spans="20:56" ht="17.399999999999999" customHeight="1" x14ac:dyDescent="0.4">
      <c r="T33" s="114"/>
      <c r="W33" s="114"/>
      <c r="X33" s="143"/>
      <c r="Z33" s="114"/>
      <c r="AA33" s="143"/>
      <c r="AB33" s="114"/>
      <c r="AC33" s="143"/>
      <c r="AJ33" s="114"/>
      <c r="AK33" s="143"/>
      <c r="AN33" s="113"/>
      <c r="AO33" s="143"/>
      <c r="AQ33" s="115"/>
      <c r="AR33" s="113"/>
      <c r="AS33" s="143"/>
      <c r="AY33" s="77"/>
      <c r="BC33" s="77"/>
      <c r="BD33" s="143"/>
    </row>
    <row r="34" spans="20:56" ht="17.399999999999999" customHeight="1" x14ac:dyDescent="0.4">
      <c r="AR34" s="113"/>
    </row>
    <row r="35" spans="20:56" ht="17.399999999999999" customHeight="1" x14ac:dyDescent="0.4">
      <c r="AR35" s="113"/>
    </row>
    <row r="36" spans="20:56" ht="17.399999999999999" customHeight="1" x14ac:dyDescent="0.4">
      <c r="AR36" s="113"/>
    </row>
  </sheetData>
  <mergeCells count="5">
    <mergeCell ref="B3:J3"/>
    <mergeCell ref="C5:D5"/>
    <mergeCell ref="K8:Q10"/>
    <mergeCell ref="K11:Q11"/>
    <mergeCell ref="F22:G22"/>
  </mergeCells>
  <conditionalFormatting sqref="S12:S21">
    <cfRule type="expression" dxfId="159" priority="20">
      <formula>B12=0</formula>
    </cfRule>
  </conditionalFormatting>
  <conditionalFormatting sqref="U12:U21">
    <cfRule type="expression" dxfId="158" priority="19">
      <formula>C12=0</formula>
    </cfRule>
  </conditionalFormatting>
  <conditionalFormatting sqref="V12:V21">
    <cfRule type="expression" dxfId="157" priority="18">
      <formula>#REF!=0</formula>
    </cfRule>
  </conditionalFormatting>
  <conditionalFormatting sqref="X12:X21">
    <cfRule type="expression" dxfId="156" priority="17">
      <formula>D12=0</formula>
    </cfRule>
  </conditionalFormatting>
  <conditionalFormatting sqref="Y12:Y21">
    <cfRule type="expression" dxfId="155" priority="16">
      <formula>X12=0</formula>
    </cfRule>
  </conditionalFormatting>
  <conditionalFormatting sqref="AA12:AA21">
    <cfRule type="expression" dxfId="154" priority="15">
      <formula>#REF!=0</formula>
    </cfRule>
  </conditionalFormatting>
  <conditionalFormatting sqref="AC12:AC21">
    <cfRule type="expression" dxfId="153" priority="14">
      <formula>E12=0</formula>
    </cfRule>
  </conditionalFormatting>
  <conditionalFormatting sqref="AD12:AD21">
    <cfRule type="expression" dxfId="152" priority="13">
      <formula>F12=0</formula>
    </cfRule>
  </conditionalFormatting>
  <conditionalFormatting sqref="AE12:AF21">
    <cfRule type="expression" dxfId="151" priority="12">
      <formula>AD12=0</formula>
    </cfRule>
  </conditionalFormatting>
  <conditionalFormatting sqref="AG12:AG21">
    <cfRule type="expression" dxfId="150" priority="11">
      <formula>G12=0</formula>
    </cfRule>
  </conditionalFormatting>
  <conditionalFormatting sqref="AH12:AI21">
    <cfRule type="expression" dxfId="149" priority="10">
      <formula>AG12=0</formula>
    </cfRule>
  </conditionalFormatting>
  <conditionalFormatting sqref="AO12:AO21">
    <cfRule type="expression" dxfId="148" priority="9">
      <formula>AC12=0</formula>
    </cfRule>
  </conditionalFormatting>
  <conditionalFormatting sqref="AT13:AW14 AT11:AW11 AZ12:BC21">
    <cfRule type="cellIs" dxfId="147" priority="8" operator="equal">
      <formula>0</formula>
    </cfRule>
  </conditionalFormatting>
  <conditionalFormatting sqref="Q12:Q21">
    <cfRule type="containsText" dxfId="146" priority="5" operator="containsText" text="OK">
      <formula>NOT(ISERROR(SEARCH("OK",Q12)))</formula>
    </cfRule>
    <cfRule type="containsText" dxfId="145" priority="6" operator="containsText" text="FEIL">
      <formula>NOT(ISERROR(SEARCH("FEIL",Q12)))</formula>
    </cfRule>
    <cfRule type="cellIs" dxfId="144" priority="7" operator="equal">
      <formula>0</formula>
    </cfRule>
  </conditionalFormatting>
  <conditionalFormatting sqref="AK12:AK21">
    <cfRule type="expression" dxfId="143" priority="4">
      <formula>AC12=0</formula>
    </cfRule>
  </conditionalFormatting>
  <conditionalFormatting sqref="AL12:AL21">
    <cfRule type="expression" dxfId="142" priority="3">
      <formula>AC12=0</formula>
    </cfRule>
  </conditionalFormatting>
  <conditionalFormatting sqref="AM12:AM21">
    <cfRule type="expression" dxfId="141" priority="2">
      <formula>AC12=0</formula>
    </cfRule>
  </conditionalFormatting>
  <conditionalFormatting sqref="C5:D5">
    <cfRule type="containsText" dxfId="140" priority="1" operator="containsText" text="(Skriv inn navn på leverandør her)">
      <formula>NOT(ISERROR(SEARCH("(Skriv inn navn på leverandør her)",C5)))</formula>
    </cfRule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36"/>
  <sheetViews>
    <sheetView showGridLines="0" workbookViewId="0">
      <selection activeCell="C5" sqref="C5:D5"/>
    </sheetView>
  </sheetViews>
  <sheetFormatPr baseColWidth="10" defaultColWidth="11.44140625" defaultRowHeight="17.399999999999999" customHeight="1" x14ac:dyDescent="0.4"/>
  <cols>
    <col min="1" max="1" width="2.88671875" style="143" customWidth="1"/>
    <col min="2" max="2" width="20.88671875" style="143" customWidth="1"/>
    <col min="3" max="3" width="27.6640625" style="143" customWidth="1"/>
    <col min="4" max="4" width="17.88671875" style="143" customWidth="1"/>
    <col min="5" max="5" width="19.6640625" style="143" customWidth="1"/>
    <col min="6" max="7" width="11.6640625" style="143" customWidth="1"/>
    <col min="8" max="8" width="43.5546875" style="143" customWidth="1"/>
    <col min="9" max="9" width="57" style="143" customWidth="1"/>
    <col min="10" max="10" width="11" style="143" customWidth="1"/>
    <col min="11" max="16" width="2.6640625" style="143" customWidth="1"/>
    <col min="17" max="17" width="6.88671875" style="143" customWidth="1"/>
    <col min="18" max="18" width="11.109375" style="143" customWidth="1"/>
    <col min="19" max="19" width="7" style="143" bestFit="1" customWidth="1"/>
    <col min="20" max="20" width="2.33203125" style="143" customWidth="1"/>
    <col min="21" max="21" width="31.109375" style="143" customWidth="1"/>
    <col min="22" max="22" width="10.33203125" style="143" bestFit="1" customWidth="1"/>
    <col min="23" max="23" width="2.44140625" style="143" customWidth="1"/>
    <col min="24" max="24" width="11.109375" style="114" customWidth="1"/>
    <col min="25" max="25" width="11.109375" style="143" customWidth="1"/>
    <col min="26" max="26" width="2.33203125" style="143" customWidth="1"/>
    <col min="27" max="27" width="13.88671875" style="114" customWidth="1"/>
    <col min="28" max="28" width="2.109375" style="143" customWidth="1"/>
    <col min="29" max="29" width="20" style="114" customWidth="1"/>
    <col min="30" max="30" width="11.109375" style="143" customWidth="1"/>
    <col min="31" max="31" width="7.6640625" style="143" customWidth="1"/>
    <col min="32" max="32" width="6.6640625" style="143" customWidth="1"/>
    <col min="33" max="33" width="11" style="143" customWidth="1"/>
    <col min="34" max="34" width="7.88671875" style="143" customWidth="1"/>
    <col min="35" max="35" width="6.6640625" style="143" customWidth="1"/>
    <col min="36" max="36" width="2.33203125" style="143" customWidth="1"/>
    <col min="37" max="37" width="10" style="114" customWidth="1"/>
    <col min="38" max="38" width="11.33203125" style="143" customWidth="1"/>
    <col min="39" max="39" width="11.109375" style="143" customWidth="1"/>
    <col min="40" max="40" width="2.33203125" style="143" customWidth="1"/>
    <col min="41" max="41" width="12.33203125" style="113" customWidth="1"/>
    <col min="42" max="42" width="11.109375" style="143" customWidth="1"/>
    <col min="43" max="43" width="1.109375" style="143" customWidth="1"/>
    <col min="44" max="44" width="11.109375" style="143" customWidth="1"/>
    <col min="45" max="45" width="45.33203125" style="113" customWidth="1"/>
    <col min="46" max="50" width="22.6640625" style="143" customWidth="1"/>
    <col min="51" max="51" width="16.5546875" style="143" customWidth="1"/>
    <col min="52" max="55" width="11.109375" style="110" hidden="1" customWidth="1"/>
    <col min="56" max="56" width="11.109375" style="77" customWidth="1"/>
    <col min="57" max="16384" width="11.44140625" style="143"/>
  </cols>
  <sheetData>
    <row r="1" spans="1:56" s="53" customFormat="1" ht="17.399999999999999" customHeight="1" x14ac:dyDescent="0.3">
      <c r="A1" s="51"/>
      <c r="B1" s="51" t="s">
        <v>84</v>
      </c>
      <c r="C1" s="51"/>
      <c r="D1" s="51"/>
      <c r="E1" s="51"/>
      <c r="F1" s="51"/>
      <c r="G1" s="51"/>
      <c r="H1" s="51"/>
      <c r="I1" s="51"/>
      <c r="J1" s="51"/>
      <c r="K1" s="51" t="s">
        <v>84</v>
      </c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2"/>
      <c r="Y1" s="51"/>
      <c r="Z1" s="51"/>
      <c r="AA1" s="52"/>
      <c r="AB1" s="51"/>
      <c r="AC1" s="52"/>
      <c r="AD1" s="51"/>
      <c r="AE1" s="51"/>
      <c r="AF1" s="51"/>
      <c r="AG1" s="51"/>
      <c r="AH1" s="51"/>
      <c r="AI1" s="51"/>
      <c r="AJ1" s="51"/>
      <c r="AK1" s="52"/>
      <c r="AL1" s="51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162"/>
      <c r="AZ1" s="78"/>
      <c r="BA1" s="78"/>
      <c r="BB1" s="78"/>
      <c r="BC1" s="78"/>
      <c r="BD1" s="78"/>
    </row>
    <row r="2" spans="1:56" ht="17.399999999999999" customHeight="1" x14ac:dyDescent="0.4">
      <c r="AQ2" s="115"/>
      <c r="AR2" s="113"/>
    </row>
    <row r="3" spans="1:56" ht="30" customHeight="1" x14ac:dyDescent="0.4">
      <c r="B3" s="184" t="s">
        <v>13</v>
      </c>
      <c r="C3" s="184"/>
      <c r="D3" s="184"/>
      <c r="E3" s="184"/>
      <c r="F3" s="184"/>
      <c r="G3" s="184"/>
      <c r="H3" s="184"/>
      <c r="I3" s="184"/>
      <c r="J3" s="184"/>
      <c r="K3" s="134"/>
      <c r="L3" s="134"/>
      <c r="AQ3" s="115"/>
      <c r="AR3" s="113"/>
    </row>
    <row r="4" spans="1:56" ht="17.399999999999999" customHeight="1" x14ac:dyDescent="0.4">
      <c r="B4" s="146"/>
      <c r="C4" s="146"/>
      <c r="D4" s="145"/>
      <c r="E4" s="173"/>
      <c r="F4" s="173"/>
      <c r="G4" s="173"/>
      <c r="H4" s="173"/>
      <c r="I4" s="173"/>
      <c r="J4" s="134"/>
      <c r="K4" s="112" t="s">
        <v>65</v>
      </c>
      <c r="L4" s="112"/>
      <c r="M4" s="116"/>
      <c r="N4" s="116"/>
      <c r="O4" s="116"/>
      <c r="T4" s="114"/>
      <c r="W4" s="114"/>
      <c r="X4" s="143"/>
      <c r="Z4" s="114"/>
      <c r="AA4" s="143"/>
      <c r="AB4" s="114"/>
      <c r="AC4" s="143"/>
      <c r="AJ4" s="114"/>
      <c r="AK4" s="143"/>
      <c r="AN4" s="113"/>
      <c r="AO4" s="143"/>
      <c r="AQ4" s="115"/>
      <c r="AR4" s="113"/>
      <c r="AS4" s="143"/>
      <c r="AY4" s="77"/>
      <c r="BC4" s="77"/>
      <c r="BD4" s="143"/>
    </row>
    <row r="5" spans="1:56" s="1" customFormat="1" ht="30" customHeight="1" x14ac:dyDescent="0.45">
      <c r="B5" s="50" t="s">
        <v>70</v>
      </c>
      <c r="C5" s="185" t="s">
        <v>15</v>
      </c>
      <c r="D5" s="186"/>
      <c r="E5" s="2"/>
      <c r="F5" s="104" t="s">
        <v>62</v>
      </c>
      <c r="G5" s="105">
        <f>AO24</f>
        <v>0</v>
      </c>
      <c r="H5" s="2"/>
      <c r="I5" s="2"/>
      <c r="J5" s="3"/>
      <c r="K5" s="111" t="s">
        <v>67</v>
      </c>
      <c r="L5" s="111"/>
      <c r="M5" s="116"/>
      <c r="N5" s="116"/>
      <c r="O5" s="116"/>
      <c r="T5" s="19"/>
      <c r="W5" s="19"/>
      <c r="Z5" s="19"/>
      <c r="AB5" s="19"/>
      <c r="AJ5" s="19"/>
      <c r="AN5" s="16"/>
      <c r="AQ5" s="76"/>
      <c r="AR5" s="16"/>
      <c r="AY5" s="77"/>
      <c r="AZ5" s="110"/>
      <c r="BA5" s="110"/>
      <c r="BB5" s="110"/>
      <c r="BC5" s="77"/>
    </row>
    <row r="6" spans="1:56" ht="17.399999999999999" customHeight="1" x14ac:dyDescent="0.4">
      <c r="B6" s="133"/>
      <c r="C6" s="133"/>
      <c r="D6" s="133"/>
      <c r="E6" s="133"/>
      <c r="F6" s="133"/>
      <c r="G6" s="133"/>
      <c r="H6" s="133"/>
      <c r="I6" s="133"/>
      <c r="J6" s="139"/>
      <c r="K6" s="132"/>
      <c r="L6" s="132"/>
      <c r="T6" s="114"/>
      <c r="W6" s="114"/>
      <c r="X6" s="143"/>
      <c r="Z6" s="114"/>
      <c r="AA6" s="143"/>
      <c r="AB6" s="114"/>
      <c r="AC6" s="143"/>
      <c r="AJ6" s="114"/>
      <c r="AK6" s="143"/>
      <c r="AN6" s="113"/>
      <c r="AO6" s="143"/>
      <c r="AQ6" s="115"/>
      <c r="AR6" s="113"/>
      <c r="AS6" s="143"/>
      <c r="AY6" s="77"/>
      <c r="BC6" s="77"/>
      <c r="BD6" s="143"/>
    </row>
    <row r="7" spans="1:56" ht="17.399999999999999" customHeight="1" x14ac:dyDescent="0.4">
      <c r="B7" s="91" t="s">
        <v>14</v>
      </c>
      <c r="C7" s="133"/>
      <c r="D7" s="133"/>
      <c r="E7" s="133"/>
      <c r="F7" s="133"/>
      <c r="G7" s="133"/>
      <c r="H7" s="133"/>
      <c r="I7" s="133"/>
      <c r="J7" s="133"/>
      <c r="K7" s="139"/>
      <c r="L7" s="139"/>
      <c r="AN7" s="120"/>
      <c r="AQ7" s="115"/>
      <c r="AR7" s="113"/>
      <c r="AS7" s="108" t="s">
        <v>54</v>
      </c>
      <c r="AZ7" s="77"/>
    </row>
    <row r="8" spans="1:56" ht="17.399999999999999" customHeight="1" x14ac:dyDescent="0.4">
      <c r="B8" s="91" t="s">
        <v>83</v>
      </c>
      <c r="C8" s="133"/>
      <c r="D8" s="133"/>
      <c r="E8" s="133"/>
      <c r="F8" s="133"/>
      <c r="G8" s="133"/>
      <c r="H8" s="133"/>
      <c r="I8" s="133"/>
      <c r="J8" s="139"/>
      <c r="K8" s="181" t="s">
        <v>63</v>
      </c>
      <c r="L8" s="181"/>
      <c r="M8" s="181"/>
      <c r="N8" s="181"/>
      <c r="O8" s="181"/>
      <c r="P8" s="181"/>
      <c r="Q8" s="181"/>
      <c r="T8" s="114"/>
      <c r="W8" s="114"/>
      <c r="X8" s="143"/>
      <c r="Z8" s="114"/>
      <c r="AA8" s="143"/>
      <c r="AB8" s="114"/>
      <c r="AC8" s="143"/>
      <c r="AJ8" s="114"/>
      <c r="AK8" s="143"/>
      <c r="AN8" s="113"/>
      <c r="AO8" s="143"/>
      <c r="AQ8" s="115"/>
      <c r="AR8" s="113"/>
      <c r="AS8" s="143" t="s">
        <v>53</v>
      </c>
      <c r="AY8" s="77"/>
      <c r="BC8" s="77"/>
      <c r="BD8" s="143"/>
    </row>
    <row r="9" spans="1:56" ht="17.399999999999999" customHeight="1" x14ac:dyDescent="0.4">
      <c r="B9" s="133"/>
      <c r="C9" s="133"/>
      <c r="D9" s="133"/>
      <c r="E9" s="133"/>
      <c r="F9" s="133"/>
      <c r="G9" s="133"/>
      <c r="H9" s="133"/>
      <c r="I9" s="133"/>
      <c r="J9" s="139"/>
      <c r="K9" s="181"/>
      <c r="L9" s="181"/>
      <c r="M9" s="181"/>
      <c r="N9" s="181"/>
      <c r="O9" s="181"/>
      <c r="P9" s="181"/>
      <c r="Q9" s="181"/>
      <c r="T9" s="114"/>
      <c r="W9" s="114"/>
      <c r="X9" s="143"/>
      <c r="Z9" s="114"/>
      <c r="AA9" s="143"/>
      <c r="AB9" s="114"/>
      <c r="AC9" s="143"/>
      <c r="AJ9" s="114"/>
      <c r="AK9" s="143"/>
      <c r="AN9" s="113"/>
      <c r="AO9" s="143"/>
      <c r="AQ9" s="115"/>
      <c r="AR9" s="113"/>
      <c r="AS9" s="143"/>
      <c r="AZ9" s="143"/>
      <c r="BA9" s="143"/>
      <c r="BB9" s="143"/>
      <c r="BC9" s="143"/>
      <c r="BD9" s="143"/>
    </row>
    <row r="10" spans="1:56" ht="17.399999999999999" customHeight="1" x14ac:dyDescent="0.4">
      <c r="B10" s="131">
        <v>1</v>
      </c>
      <c r="C10" s="131">
        <v>2</v>
      </c>
      <c r="D10" s="131">
        <v>3</v>
      </c>
      <c r="E10" s="131">
        <v>4</v>
      </c>
      <c r="F10" s="131">
        <v>5</v>
      </c>
      <c r="G10" s="131">
        <v>6</v>
      </c>
      <c r="H10" s="131">
        <v>7</v>
      </c>
      <c r="I10" s="131">
        <v>8</v>
      </c>
      <c r="J10" s="139"/>
      <c r="K10" s="182"/>
      <c r="L10" s="182"/>
      <c r="M10" s="182"/>
      <c r="N10" s="182"/>
      <c r="O10" s="182"/>
      <c r="P10" s="182"/>
      <c r="Q10" s="182"/>
      <c r="S10" s="131">
        <v>1</v>
      </c>
      <c r="T10" s="20"/>
      <c r="U10" s="131">
        <v>2</v>
      </c>
      <c r="V10" s="131"/>
      <c r="W10" s="20"/>
      <c r="X10" s="131">
        <v>3</v>
      </c>
      <c r="Y10" s="131"/>
      <c r="Z10" s="20"/>
      <c r="AA10" s="131"/>
      <c r="AB10" s="20"/>
      <c r="AC10" s="131">
        <v>5</v>
      </c>
      <c r="AD10" s="131">
        <v>6</v>
      </c>
      <c r="AE10" s="131"/>
      <c r="AF10" s="131"/>
      <c r="AG10" s="131">
        <v>7</v>
      </c>
      <c r="AH10" s="131"/>
      <c r="AI10" s="131"/>
      <c r="AJ10" s="20"/>
      <c r="AK10" s="131"/>
      <c r="AL10" s="131"/>
      <c r="AM10" s="131"/>
      <c r="AN10" s="17"/>
      <c r="AO10" s="131"/>
      <c r="AQ10" s="115"/>
      <c r="AR10" s="113"/>
      <c r="AS10" s="143"/>
      <c r="AT10" s="84" t="s">
        <v>55</v>
      </c>
      <c r="AU10" s="84" t="str">
        <f>Inndata!$B$6</f>
        <v>Biogass</v>
      </c>
      <c r="AV10" s="84" t="s">
        <v>56</v>
      </c>
      <c r="AW10" s="84" t="s">
        <v>57</v>
      </c>
      <c r="AY10" s="77"/>
      <c r="AZ10" s="129" t="s">
        <v>52</v>
      </c>
      <c r="BA10" s="129"/>
      <c r="BB10" s="129"/>
      <c r="BC10" s="129"/>
      <c r="BD10" s="143"/>
    </row>
    <row r="11" spans="1:56" ht="48" customHeight="1" x14ac:dyDescent="0.4">
      <c r="B11" s="135" t="s">
        <v>4</v>
      </c>
      <c r="C11" s="136" t="s">
        <v>7</v>
      </c>
      <c r="D11" s="136" t="s">
        <v>8</v>
      </c>
      <c r="E11" s="136" t="s">
        <v>9</v>
      </c>
      <c r="F11" s="135" t="s">
        <v>10</v>
      </c>
      <c r="G11" s="135" t="s">
        <v>11</v>
      </c>
      <c r="H11" s="137" t="s">
        <v>5</v>
      </c>
      <c r="I11" s="137" t="s">
        <v>6</v>
      </c>
      <c r="J11" s="139"/>
      <c r="K11" s="187" t="s">
        <v>64</v>
      </c>
      <c r="L11" s="188"/>
      <c r="M11" s="188"/>
      <c r="N11" s="188"/>
      <c r="O11" s="188"/>
      <c r="P11" s="188"/>
      <c r="Q11" s="189"/>
      <c r="S11" s="135" t="s">
        <v>4</v>
      </c>
      <c r="T11" s="21"/>
      <c r="U11" s="135" t="s">
        <v>7</v>
      </c>
      <c r="V11" s="35" t="s">
        <v>47</v>
      </c>
      <c r="W11" s="21"/>
      <c r="X11" s="135" t="s">
        <v>21</v>
      </c>
      <c r="Y11" s="35" t="s">
        <v>46</v>
      </c>
      <c r="Z11" s="21"/>
      <c r="AA11" s="35" t="s">
        <v>22</v>
      </c>
      <c r="AB11" s="21"/>
      <c r="AC11" s="135" t="s">
        <v>9</v>
      </c>
      <c r="AD11" s="135" t="s">
        <v>10</v>
      </c>
      <c r="AE11" s="35" t="s">
        <v>40</v>
      </c>
      <c r="AF11" s="35" t="s">
        <v>41</v>
      </c>
      <c r="AG11" s="135" t="s">
        <v>11</v>
      </c>
      <c r="AH11" s="35" t="s">
        <v>43</v>
      </c>
      <c r="AI11" s="35" t="s">
        <v>44</v>
      </c>
      <c r="AJ11" s="21"/>
      <c r="AK11" s="35" t="s">
        <v>23</v>
      </c>
      <c r="AL11" s="35" t="s">
        <v>24</v>
      </c>
      <c r="AM11" s="35" t="s">
        <v>25</v>
      </c>
      <c r="AN11" s="21"/>
      <c r="AO11" s="35" t="s">
        <v>66</v>
      </c>
      <c r="AQ11" s="115"/>
      <c r="AR11" s="113"/>
      <c r="AS11" s="85" t="s">
        <v>58</v>
      </c>
      <c r="AT11" s="86">
        <f>SUM(AZ12:AZ21)</f>
        <v>0</v>
      </c>
      <c r="AU11" s="86">
        <f>SUM(BA12:BA21)</f>
        <v>0</v>
      </c>
      <c r="AV11" s="86">
        <f>SUM(BB12:BB21)</f>
        <v>0</v>
      </c>
      <c r="AW11" s="86">
        <f>SUM(BC12:BC21)</f>
        <v>0</v>
      </c>
      <c r="AY11" s="80"/>
      <c r="AZ11" s="81" t="str">
        <f>Inndata!$B$5</f>
        <v>Batterielektrisk / hydrogen</v>
      </c>
      <c r="BA11" s="81" t="str">
        <f>Inndata!$B$6</f>
        <v>Biogass</v>
      </c>
      <c r="BB11" s="81" t="str">
        <f>Inndata!$B$7</f>
        <v>HVO / biodiesel / bioetanol</v>
      </c>
      <c r="BC11" s="81" t="str">
        <f>Inndata!$B$8</f>
        <v>Diesel / bensin / naturgass</v>
      </c>
      <c r="BD11" s="143"/>
    </row>
    <row r="12" spans="1:56" ht="17.399999999999999" customHeight="1" x14ac:dyDescent="0.4">
      <c r="B12" s="158"/>
      <c r="C12" s="158"/>
      <c r="D12" s="159"/>
      <c r="E12" s="158"/>
      <c r="F12" s="158"/>
      <c r="G12" s="158"/>
      <c r="H12" s="142"/>
      <c r="I12" s="141"/>
      <c r="J12" s="140" t="s">
        <v>1</v>
      </c>
      <c r="K12" s="88">
        <f>IF(B12&gt;0,1,0)</f>
        <v>0</v>
      </c>
      <c r="L12" s="88">
        <f>IF(AND(B12=0,C12=0),0,IF(AND(B12&gt;0,ISTEXT(C12)=TRUE),1,0))</f>
        <v>0</v>
      </c>
      <c r="M12" s="88">
        <f>IF(E12=0,0,1)</f>
        <v>0</v>
      </c>
      <c r="N12" s="89">
        <f t="shared" ref="N12:N21" si="0">IF(AND(E12=0,F12=0),0,IF(AND(E12="Nei",F12=0),0,1))</f>
        <v>0</v>
      </c>
      <c r="O12" s="89">
        <f>IF(AND(E12=0,F12=0),0,IF(AND(E12="Nei",G12=0),0,1))</f>
        <v>0</v>
      </c>
      <c r="P12" s="89">
        <f>SUM(K12:O12)</f>
        <v>0</v>
      </c>
      <c r="Q12" s="90">
        <f>IF(P12=5,"OK",IF(P12=0,0,"FEIL"))</f>
        <v>0</v>
      </c>
      <c r="S12" s="158">
        <f t="shared" ref="S12:S21" si="1">B12</f>
        <v>0</v>
      </c>
      <c r="T12" s="23"/>
      <c r="U12" s="158">
        <f t="shared" ref="U12:U21" si="2">C12</f>
        <v>0</v>
      </c>
      <c r="V12" s="117">
        <f>VLOOKUP(U12,Inndata!$B$5:$D$9,3,FALSE)</f>
        <v>0</v>
      </c>
      <c r="W12" s="22"/>
      <c r="X12" s="158">
        <f t="shared" ref="X12:X21" si="3">D12</f>
        <v>0</v>
      </c>
      <c r="Y12" s="158">
        <f>IF(X12=0,0,IF(X12="Nei",0,1))</f>
        <v>0</v>
      </c>
      <c r="Z12" s="22"/>
      <c r="AA12" s="158">
        <f>IF(V12+Y12&gt;10,10,V12+Y12)</f>
        <v>0</v>
      </c>
      <c r="AB12" s="22"/>
      <c r="AC12" s="24">
        <f t="shared" ref="AC12:AD21" si="4">E12</f>
        <v>0</v>
      </c>
      <c r="AD12" s="24">
        <f t="shared" si="4"/>
        <v>0</v>
      </c>
      <c r="AE12" s="24">
        <f>IF(AD12=0,0,VLOOKUP(LEFT(AD12,3),Inndata!$B$21:$C$32,2,FALSE))</f>
        <v>0</v>
      </c>
      <c r="AF12" s="24">
        <f>IF(AD12=0,0,MID(AD12,6,4))</f>
        <v>0</v>
      </c>
      <c r="AG12" s="24">
        <f t="shared" ref="AG12:AG21" si="5">G12</f>
        <v>0</v>
      </c>
      <c r="AH12" s="24">
        <f>IF(AG12=0,0,VLOOKUP(LEFT(AG12,3),Inndata!$B$21:$C$32,2,FALSE))</f>
        <v>0</v>
      </c>
      <c r="AI12" s="24">
        <f>IF(AG12=0,0,MID(AG12,6,4))</f>
        <v>0</v>
      </c>
      <c r="AJ12" s="22"/>
      <c r="AK12" s="158">
        <f>IF(AC12="Ja",Inndata!$F$17,IF(OR(AE12=0,AH12=0),0,(AI12-AF12)*12+(AH12-AE12)))</f>
        <v>0</v>
      </c>
      <c r="AL12" s="158">
        <f t="shared" ref="AL12:AL21" si="6">S12*AK12</f>
        <v>0</v>
      </c>
      <c r="AM12" s="45">
        <f>IF(AK12=0,0,AL12/$AL$24)</f>
        <v>0</v>
      </c>
      <c r="AN12" s="22"/>
      <c r="AO12" s="47">
        <f>AA12*AM12</f>
        <v>0</v>
      </c>
      <c r="AQ12" s="115"/>
      <c r="AR12" s="113"/>
      <c r="AS12" s="143"/>
      <c r="AY12" s="80"/>
      <c r="AZ12" s="82">
        <f>IF(U12=$AZ$11,AM12,0)</f>
        <v>0</v>
      </c>
      <c r="BA12" s="82">
        <f>IF(U12=$BA$11,AM12,0)</f>
        <v>0</v>
      </c>
      <c r="BB12" s="82">
        <f>IF(U12=$BB$11,AM12,0)</f>
        <v>0</v>
      </c>
      <c r="BC12" s="82">
        <f>IF(U12=$BC$11,AM12,0)</f>
        <v>0</v>
      </c>
      <c r="BD12" s="143"/>
    </row>
    <row r="13" spans="1:56" ht="17.399999999999999" customHeight="1" x14ac:dyDescent="0.4">
      <c r="B13" s="158"/>
      <c r="C13" s="158"/>
      <c r="D13" s="159"/>
      <c r="E13" s="158"/>
      <c r="F13" s="158"/>
      <c r="G13" s="158"/>
      <c r="H13" s="148"/>
      <c r="I13" s="147"/>
      <c r="J13" s="140" t="s">
        <v>1</v>
      </c>
      <c r="K13" s="88">
        <f t="shared" ref="K13:K21" si="7">IF(B13&gt;0,1,0)</f>
        <v>0</v>
      </c>
      <c r="L13" s="88">
        <f t="shared" ref="L13:L21" si="8">IF(AND(B13=0,C13=0),0,IF(AND(B13&gt;0,ISTEXT(C13)=TRUE),1,0))</f>
        <v>0</v>
      </c>
      <c r="M13" s="88">
        <f t="shared" ref="M13:M21" si="9">IF(E13=0,0,1)</f>
        <v>0</v>
      </c>
      <c r="N13" s="89">
        <f t="shared" si="0"/>
        <v>0</v>
      </c>
      <c r="O13" s="89">
        <f t="shared" ref="O13:O21" si="10">IF(AND(E13=0,F13=0),0,IF(AND(E13="Nei",G13=0),0,1))</f>
        <v>0</v>
      </c>
      <c r="P13" s="89">
        <f t="shared" ref="P13:P21" si="11">SUM(K13:O13)</f>
        <v>0</v>
      </c>
      <c r="Q13" s="90">
        <f t="shared" ref="Q13:Q21" si="12">IF(P13=5,"OK",IF(P13=0,0,"FEIL"))</f>
        <v>0</v>
      </c>
      <c r="S13" s="160">
        <f t="shared" si="1"/>
        <v>0</v>
      </c>
      <c r="T13" s="22"/>
      <c r="U13" s="160">
        <f t="shared" si="2"/>
        <v>0</v>
      </c>
      <c r="V13" s="160">
        <f>VLOOKUP(U13,Inndata!$B$5:$D$9,3,FALSE)</f>
        <v>0</v>
      </c>
      <c r="W13" s="22"/>
      <c r="X13" s="160">
        <f t="shared" si="3"/>
        <v>0</v>
      </c>
      <c r="Y13" s="160">
        <f t="shared" ref="Y13:Y21" si="13">IF(X13=0,0,IF(X13="Nei",0,1))</f>
        <v>0</v>
      </c>
      <c r="Z13" s="22"/>
      <c r="AA13" s="160">
        <f t="shared" ref="AA13:AA21" si="14">IF(V13+Y13&gt;10,10,V13+Y13)</f>
        <v>0</v>
      </c>
      <c r="AB13" s="22"/>
      <c r="AC13" s="25">
        <f t="shared" si="4"/>
        <v>0</v>
      </c>
      <c r="AD13" s="25">
        <f t="shared" si="4"/>
        <v>0</v>
      </c>
      <c r="AE13" s="25">
        <f>IF(AD13=0,0,VLOOKUP(LEFT(AD13,3),Inndata!$B$21:$C$32,2,FALSE))</f>
        <v>0</v>
      </c>
      <c r="AF13" s="25">
        <f t="shared" ref="AF13:AF21" si="15">IF(AD13=0,0,MID(AD13,6,4))</f>
        <v>0</v>
      </c>
      <c r="AG13" s="25">
        <f t="shared" si="5"/>
        <v>0</v>
      </c>
      <c r="AH13" s="25">
        <f>IF(AG13=0,0,VLOOKUP(LEFT(AG13,3),Inndata!$B$21:$C$32,2,FALSE))</f>
        <v>0</v>
      </c>
      <c r="AI13" s="25">
        <f t="shared" ref="AI13:AI21" si="16">IF(AG13=0,0,MID(AG13,6,4))</f>
        <v>0</v>
      </c>
      <c r="AJ13" s="22"/>
      <c r="AK13" s="160">
        <f>IF(AC13="Ja",Inndata!$F$17,IF(OR(AE13=0,AH13=0),0,(AI13-AF13)*12+(AH13-AE13)))</f>
        <v>0</v>
      </c>
      <c r="AL13" s="160">
        <f t="shared" si="6"/>
        <v>0</v>
      </c>
      <c r="AM13" s="46">
        <f t="shared" ref="AM13:AM21" si="17">IF(AK13=0,0,AL13/$AL$24)</f>
        <v>0</v>
      </c>
      <c r="AN13" s="22"/>
      <c r="AO13" s="119">
        <f t="shared" ref="AO13:AO21" si="18">AA13*AM13</f>
        <v>0</v>
      </c>
      <c r="AQ13" s="115"/>
      <c r="AR13" s="113"/>
      <c r="AS13" s="87"/>
      <c r="AT13" s="54"/>
      <c r="AU13" s="54"/>
      <c r="AV13" s="54"/>
      <c r="AW13" s="54"/>
      <c r="AY13" s="80"/>
      <c r="AZ13" s="82">
        <f t="shared" ref="AZ13:AZ21" si="19">IF(U13=$AZ$11,AM13,0)</f>
        <v>0</v>
      </c>
      <c r="BA13" s="82">
        <f t="shared" ref="BA13:BA21" si="20">IF(U13=$BA$11,AM13,0)</f>
        <v>0</v>
      </c>
      <c r="BB13" s="82">
        <f t="shared" ref="BB13:BB21" si="21">IF(U13=$BB$11,AM13,0)</f>
        <v>0</v>
      </c>
      <c r="BC13" s="82">
        <f t="shared" ref="BC13:BC21" si="22">IF(U13=$BC$11,AM13,0)</f>
        <v>0</v>
      </c>
      <c r="BD13" s="143"/>
    </row>
    <row r="14" spans="1:56" ht="17.399999999999999" customHeight="1" x14ac:dyDescent="0.4">
      <c r="B14" s="158"/>
      <c r="C14" s="158"/>
      <c r="D14" s="159"/>
      <c r="E14" s="158"/>
      <c r="F14" s="158"/>
      <c r="G14" s="158"/>
      <c r="H14" s="142"/>
      <c r="I14" s="141"/>
      <c r="J14" s="140" t="s">
        <v>1</v>
      </c>
      <c r="K14" s="88">
        <f t="shared" si="7"/>
        <v>0</v>
      </c>
      <c r="L14" s="88">
        <f t="shared" si="8"/>
        <v>0</v>
      </c>
      <c r="M14" s="88">
        <f t="shared" si="9"/>
        <v>0</v>
      </c>
      <c r="N14" s="89">
        <f t="shared" si="0"/>
        <v>0</v>
      </c>
      <c r="O14" s="89">
        <f t="shared" si="10"/>
        <v>0</v>
      </c>
      <c r="P14" s="89">
        <f t="shared" si="11"/>
        <v>0</v>
      </c>
      <c r="Q14" s="90">
        <f t="shared" si="12"/>
        <v>0</v>
      </c>
      <c r="S14" s="158">
        <f t="shared" si="1"/>
        <v>0</v>
      </c>
      <c r="T14" s="22"/>
      <c r="U14" s="158">
        <f t="shared" si="2"/>
        <v>0</v>
      </c>
      <c r="V14" s="117">
        <f>VLOOKUP(U14,Inndata!$B$5:$D$9,3,FALSE)</f>
        <v>0</v>
      </c>
      <c r="W14" s="22"/>
      <c r="X14" s="158">
        <f t="shared" si="3"/>
        <v>0</v>
      </c>
      <c r="Y14" s="158">
        <f t="shared" si="13"/>
        <v>0</v>
      </c>
      <c r="Z14" s="22"/>
      <c r="AA14" s="158">
        <f t="shared" si="14"/>
        <v>0</v>
      </c>
      <c r="AB14" s="22"/>
      <c r="AC14" s="24">
        <f t="shared" si="4"/>
        <v>0</v>
      </c>
      <c r="AD14" s="24">
        <f t="shared" si="4"/>
        <v>0</v>
      </c>
      <c r="AE14" s="24">
        <f>IF(AD14=0,0,VLOOKUP(LEFT(AD14,3),Inndata!$B$21:$C$32,2,FALSE))</f>
        <v>0</v>
      </c>
      <c r="AF14" s="24">
        <f t="shared" si="15"/>
        <v>0</v>
      </c>
      <c r="AG14" s="24">
        <f t="shared" si="5"/>
        <v>0</v>
      </c>
      <c r="AH14" s="24">
        <f>IF(AG14=0,0,VLOOKUP(LEFT(AG14,3),Inndata!$B$21:$C$32,2,FALSE))</f>
        <v>0</v>
      </c>
      <c r="AI14" s="24">
        <f t="shared" si="16"/>
        <v>0</v>
      </c>
      <c r="AJ14" s="22"/>
      <c r="AK14" s="158">
        <f>IF(AC14="Ja",Inndata!$F$17,IF(OR(AE14=0,AH14=0),0,(AI14-AF14)*12+(AH14-AE14)))</f>
        <v>0</v>
      </c>
      <c r="AL14" s="158">
        <f t="shared" si="6"/>
        <v>0</v>
      </c>
      <c r="AM14" s="45">
        <f t="shared" si="17"/>
        <v>0</v>
      </c>
      <c r="AN14" s="22"/>
      <c r="AO14" s="47">
        <f t="shared" si="18"/>
        <v>0</v>
      </c>
      <c r="AQ14" s="115"/>
      <c r="AR14" s="113"/>
      <c r="AS14" s="87"/>
      <c r="AT14" s="54"/>
      <c r="AU14" s="54"/>
      <c r="AV14" s="54"/>
      <c r="AW14" s="54"/>
      <c r="AY14" s="80"/>
      <c r="AZ14" s="82">
        <f t="shared" si="19"/>
        <v>0</v>
      </c>
      <c r="BA14" s="82">
        <f t="shared" si="20"/>
        <v>0</v>
      </c>
      <c r="BB14" s="82">
        <f t="shared" si="21"/>
        <v>0</v>
      </c>
      <c r="BC14" s="82">
        <f t="shared" si="22"/>
        <v>0</v>
      </c>
      <c r="BD14" s="143"/>
    </row>
    <row r="15" spans="1:56" ht="17.399999999999999" customHeight="1" x14ac:dyDescent="0.4">
      <c r="B15" s="160"/>
      <c r="C15" s="160"/>
      <c r="D15" s="161"/>
      <c r="E15" s="160"/>
      <c r="F15" s="160"/>
      <c r="G15" s="160"/>
      <c r="H15" s="148"/>
      <c r="I15" s="147"/>
      <c r="J15" s="140" t="s">
        <v>1</v>
      </c>
      <c r="K15" s="88">
        <f t="shared" si="7"/>
        <v>0</v>
      </c>
      <c r="L15" s="88">
        <f t="shared" si="8"/>
        <v>0</v>
      </c>
      <c r="M15" s="88">
        <f t="shared" si="9"/>
        <v>0</v>
      </c>
      <c r="N15" s="89">
        <f t="shared" si="0"/>
        <v>0</v>
      </c>
      <c r="O15" s="89">
        <f t="shared" si="10"/>
        <v>0</v>
      </c>
      <c r="P15" s="89">
        <f t="shared" si="11"/>
        <v>0</v>
      </c>
      <c r="Q15" s="90">
        <f t="shared" si="12"/>
        <v>0</v>
      </c>
      <c r="S15" s="160">
        <f t="shared" si="1"/>
        <v>0</v>
      </c>
      <c r="T15" s="22"/>
      <c r="U15" s="160">
        <f t="shared" si="2"/>
        <v>0</v>
      </c>
      <c r="V15" s="160">
        <f>VLOOKUP(U15,Inndata!$B$5:$D$9,3,FALSE)</f>
        <v>0</v>
      </c>
      <c r="W15" s="22"/>
      <c r="X15" s="160">
        <f t="shared" si="3"/>
        <v>0</v>
      </c>
      <c r="Y15" s="160">
        <f t="shared" si="13"/>
        <v>0</v>
      </c>
      <c r="Z15" s="22"/>
      <c r="AA15" s="160">
        <f t="shared" si="14"/>
        <v>0</v>
      </c>
      <c r="AB15" s="22"/>
      <c r="AC15" s="25">
        <f t="shared" si="4"/>
        <v>0</v>
      </c>
      <c r="AD15" s="25">
        <f t="shared" si="4"/>
        <v>0</v>
      </c>
      <c r="AE15" s="25">
        <f>IF(AD15=0,0,VLOOKUP(LEFT(AD15,3),Inndata!$B$21:$C$32,2,FALSE))</f>
        <v>0</v>
      </c>
      <c r="AF15" s="25">
        <f t="shared" si="15"/>
        <v>0</v>
      </c>
      <c r="AG15" s="25">
        <f t="shared" si="5"/>
        <v>0</v>
      </c>
      <c r="AH15" s="25">
        <f>IF(AG15=0,0,VLOOKUP(LEFT(AG15,3),Inndata!$B$21:$C$32,2,FALSE))</f>
        <v>0</v>
      </c>
      <c r="AI15" s="25">
        <f t="shared" si="16"/>
        <v>0</v>
      </c>
      <c r="AJ15" s="22"/>
      <c r="AK15" s="160">
        <f>IF(AC15="Ja",Inndata!$F$17,IF(OR(AE15=0,AH15=0),0,(AI15-AF15)*12+(AH15-AE15)))</f>
        <v>0</v>
      </c>
      <c r="AL15" s="160">
        <f t="shared" si="6"/>
        <v>0</v>
      </c>
      <c r="AM15" s="46">
        <f t="shared" si="17"/>
        <v>0</v>
      </c>
      <c r="AN15" s="22"/>
      <c r="AO15" s="119">
        <f t="shared" si="18"/>
        <v>0</v>
      </c>
      <c r="AQ15" s="115"/>
      <c r="AR15" s="113"/>
      <c r="AS15" s="144"/>
      <c r="AT15" s="144"/>
      <c r="AU15" s="144"/>
      <c r="AV15" s="144"/>
      <c r="AW15" s="144"/>
      <c r="AY15" s="80"/>
      <c r="AZ15" s="82">
        <f t="shared" si="19"/>
        <v>0</v>
      </c>
      <c r="BA15" s="82">
        <f t="shared" si="20"/>
        <v>0</v>
      </c>
      <c r="BB15" s="82">
        <f t="shared" si="21"/>
        <v>0</v>
      </c>
      <c r="BC15" s="82">
        <f t="shared" si="22"/>
        <v>0</v>
      </c>
      <c r="BD15" s="143"/>
    </row>
    <row r="16" spans="1:56" ht="17.399999999999999" customHeight="1" x14ac:dyDescent="0.4">
      <c r="B16" s="158"/>
      <c r="C16" s="158"/>
      <c r="D16" s="159"/>
      <c r="E16" s="158"/>
      <c r="F16" s="158"/>
      <c r="G16" s="158"/>
      <c r="H16" s="142"/>
      <c r="I16" s="141"/>
      <c r="J16" s="149" t="s">
        <v>1</v>
      </c>
      <c r="K16" s="88">
        <f t="shared" si="7"/>
        <v>0</v>
      </c>
      <c r="L16" s="88">
        <f t="shared" si="8"/>
        <v>0</v>
      </c>
      <c r="M16" s="88">
        <f t="shared" si="9"/>
        <v>0</v>
      </c>
      <c r="N16" s="89">
        <f t="shared" si="0"/>
        <v>0</v>
      </c>
      <c r="O16" s="89">
        <f t="shared" si="10"/>
        <v>0</v>
      </c>
      <c r="P16" s="89">
        <f t="shared" si="11"/>
        <v>0</v>
      </c>
      <c r="Q16" s="90">
        <f t="shared" si="12"/>
        <v>0</v>
      </c>
      <c r="S16" s="158">
        <f t="shared" si="1"/>
        <v>0</v>
      </c>
      <c r="T16" s="22"/>
      <c r="U16" s="158">
        <f t="shared" si="2"/>
        <v>0</v>
      </c>
      <c r="V16" s="117">
        <f>VLOOKUP(U16,Inndata!$B$5:$D$9,3,FALSE)</f>
        <v>0</v>
      </c>
      <c r="W16" s="22"/>
      <c r="X16" s="158">
        <f t="shared" si="3"/>
        <v>0</v>
      </c>
      <c r="Y16" s="158">
        <f t="shared" si="13"/>
        <v>0</v>
      </c>
      <c r="Z16" s="22"/>
      <c r="AA16" s="158">
        <f t="shared" si="14"/>
        <v>0</v>
      </c>
      <c r="AB16" s="22"/>
      <c r="AC16" s="24">
        <f t="shared" si="4"/>
        <v>0</v>
      </c>
      <c r="AD16" s="24">
        <f t="shared" si="4"/>
        <v>0</v>
      </c>
      <c r="AE16" s="24">
        <f>IF(AD16=0,0,VLOOKUP(LEFT(AD16,3),Inndata!$B$21:$C$32,2,FALSE))</f>
        <v>0</v>
      </c>
      <c r="AF16" s="24">
        <f t="shared" si="15"/>
        <v>0</v>
      </c>
      <c r="AG16" s="26">
        <f t="shared" si="5"/>
        <v>0</v>
      </c>
      <c r="AH16" s="24">
        <f>IF(AG16=0,0,VLOOKUP(LEFT(AG16,3),Inndata!$B$21:$C$32,2,FALSE))</f>
        <v>0</v>
      </c>
      <c r="AI16" s="24">
        <f t="shared" si="16"/>
        <v>0</v>
      </c>
      <c r="AJ16" s="22"/>
      <c r="AK16" s="158">
        <f>IF(AC16="Ja",Inndata!$F$17,IF(OR(AE16=0,AH16=0),0,(AI16-AF16)*12+(AH16-AE16)))</f>
        <v>0</v>
      </c>
      <c r="AL16" s="158">
        <f t="shared" si="6"/>
        <v>0</v>
      </c>
      <c r="AM16" s="45">
        <f t="shared" si="17"/>
        <v>0</v>
      </c>
      <c r="AN16" s="22"/>
      <c r="AO16" s="47">
        <f t="shared" si="18"/>
        <v>0</v>
      </c>
      <c r="AQ16" s="115"/>
      <c r="AR16" s="113"/>
      <c r="AS16" s="144"/>
      <c r="AT16" s="144"/>
      <c r="AU16" s="144"/>
      <c r="AV16" s="144"/>
      <c r="AW16" s="144"/>
      <c r="AY16" s="80"/>
      <c r="AZ16" s="82">
        <f t="shared" si="19"/>
        <v>0</v>
      </c>
      <c r="BA16" s="82">
        <f t="shared" si="20"/>
        <v>0</v>
      </c>
      <c r="BB16" s="82">
        <f t="shared" si="21"/>
        <v>0</v>
      </c>
      <c r="BC16" s="82">
        <f t="shared" si="22"/>
        <v>0</v>
      </c>
      <c r="BD16" s="143"/>
    </row>
    <row r="17" spans="2:56" ht="17.399999999999999" customHeight="1" x14ac:dyDescent="0.4">
      <c r="B17" s="160"/>
      <c r="C17" s="160"/>
      <c r="D17" s="161"/>
      <c r="E17" s="160"/>
      <c r="F17" s="160"/>
      <c r="G17" s="160"/>
      <c r="H17" s="148"/>
      <c r="I17" s="147"/>
      <c r="J17" s="140" t="s">
        <v>1</v>
      </c>
      <c r="K17" s="88">
        <f t="shared" si="7"/>
        <v>0</v>
      </c>
      <c r="L17" s="88">
        <f t="shared" si="8"/>
        <v>0</v>
      </c>
      <c r="M17" s="88">
        <f t="shared" si="9"/>
        <v>0</v>
      </c>
      <c r="N17" s="89">
        <f t="shared" si="0"/>
        <v>0</v>
      </c>
      <c r="O17" s="89">
        <f t="shared" si="10"/>
        <v>0</v>
      </c>
      <c r="P17" s="89">
        <f t="shared" si="11"/>
        <v>0</v>
      </c>
      <c r="Q17" s="90">
        <f t="shared" si="12"/>
        <v>0</v>
      </c>
      <c r="S17" s="160">
        <f t="shared" si="1"/>
        <v>0</v>
      </c>
      <c r="T17" s="22"/>
      <c r="U17" s="160">
        <f t="shared" si="2"/>
        <v>0</v>
      </c>
      <c r="V17" s="160">
        <f>VLOOKUP(U17,Inndata!$B$5:$D$9,3,FALSE)</f>
        <v>0</v>
      </c>
      <c r="W17" s="22"/>
      <c r="X17" s="160">
        <f t="shared" si="3"/>
        <v>0</v>
      </c>
      <c r="Y17" s="160">
        <f t="shared" si="13"/>
        <v>0</v>
      </c>
      <c r="Z17" s="22"/>
      <c r="AA17" s="160">
        <f t="shared" si="14"/>
        <v>0</v>
      </c>
      <c r="AB17" s="22"/>
      <c r="AC17" s="25">
        <f t="shared" si="4"/>
        <v>0</v>
      </c>
      <c r="AD17" s="25">
        <f t="shared" si="4"/>
        <v>0</v>
      </c>
      <c r="AE17" s="25">
        <f>IF(AD17=0,0,VLOOKUP(LEFT(AD17,3),Inndata!$B$21:$C$32,2,FALSE))</f>
        <v>0</v>
      </c>
      <c r="AF17" s="25">
        <f t="shared" si="15"/>
        <v>0</v>
      </c>
      <c r="AG17" s="25">
        <f t="shared" si="5"/>
        <v>0</v>
      </c>
      <c r="AH17" s="25">
        <f>IF(AG17=0,0,VLOOKUP(LEFT(AG17,3),Inndata!$B$21:$C$32,2,FALSE))</f>
        <v>0</v>
      </c>
      <c r="AI17" s="25">
        <f t="shared" si="16"/>
        <v>0</v>
      </c>
      <c r="AJ17" s="22"/>
      <c r="AK17" s="160">
        <f>IF(AC17="Ja",Inndata!$F$17,IF(OR(AE17=0,AH17=0),0,(AI17-AF17)*12+(AH17-AE17)))</f>
        <v>0</v>
      </c>
      <c r="AL17" s="160">
        <f t="shared" si="6"/>
        <v>0</v>
      </c>
      <c r="AM17" s="46">
        <f t="shared" si="17"/>
        <v>0</v>
      </c>
      <c r="AN17" s="22"/>
      <c r="AO17" s="119">
        <f t="shared" si="18"/>
        <v>0</v>
      </c>
      <c r="AQ17" s="115"/>
      <c r="AR17" s="113"/>
      <c r="AS17" s="144"/>
      <c r="AT17" s="144"/>
      <c r="AU17" s="144"/>
      <c r="AV17" s="144"/>
      <c r="AW17" s="144"/>
      <c r="AY17" s="80"/>
      <c r="AZ17" s="82">
        <f t="shared" si="19"/>
        <v>0</v>
      </c>
      <c r="BA17" s="82">
        <f t="shared" si="20"/>
        <v>0</v>
      </c>
      <c r="BB17" s="82">
        <f t="shared" si="21"/>
        <v>0</v>
      </c>
      <c r="BC17" s="82">
        <f t="shared" si="22"/>
        <v>0</v>
      </c>
      <c r="BD17" s="143"/>
    </row>
    <row r="18" spans="2:56" ht="17.399999999999999" customHeight="1" x14ac:dyDescent="0.4">
      <c r="B18" s="158"/>
      <c r="C18" s="158"/>
      <c r="D18" s="159"/>
      <c r="E18" s="158"/>
      <c r="F18" s="158"/>
      <c r="G18" s="158"/>
      <c r="H18" s="142"/>
      <c r="I18" s="141"/>
      <c r="J18" s="140" t="s">
        <v>1</v>
      </c>
      <c r="K18" s="88">
        <f t="shared" si="7"/>
        <v>0</v>
      </c>
      <c r="L18" s="88">
        <f t="shared" si="8"/>
        <v>0</v>
      </c>
      <c r="M18" s="88">
        <f t="shared" si="9"/>
        <v>0</v>
      </c>
      <c r="N18" s="89">
        <f t="shared" si="0"/>
        <v>0</v>
      </c>
      <c r="O18" s="89">
        <f t="shared" si="10"/>
        <v>0</v>
      </c>
      <c r="P18" s="89">
        <f t="shared" si="11"/>
        <v>0</v>
      </c>
      <c r="Q18" s="90">
        <f t="shared" si="12"/>
        <v>0</v>
      </c>
      <c r="S18" s="158">
        <f t="shared" si="1"/>
        <v>0</v>
      </c>
      <c r="T18" s="22"/>
      <c r="U18" s="158">
        <f t="shared" si="2"/>
        <v>0</v>
      </c>
      <c r="V18" s="117">
        <f>VLOOKUP(U18,Inndata!$B$5:$D$9,3,FALSE)</f>
        <v>0</v>
      </c>
      <c r="W18" s="22"/>
      <c r="X18" s="158">
        <f t="shared" si="3"/>
        <v>0</v>
      </c>
      <c r="Y18" s="158">
        <f t="shared" si="13"/>
        <v>0</v>
      </c>
      <c r="Z18" s="22"/>
      <c r="AA18" s="158">
        <f t="shared" si="14"/>
        <v>0</v>
      </c>
      <c r="AB18" s="22"/>
      <c r="AC18" s="24">
        <f t="shared" si="4"/>
        <v>0</v>
      </c>
      <c r="AD18" s="24">
        <f t="shared" si="4"/>
        <v>0</v>
      </c>
      <c r="AE18" s="24">
        <f>IF(AD18=0,0,VLOOKUP(LEFT(AD18,3),Inndata!$B$21:$C$32,2,FALSE))</f>
        <v>0</v>
      </c>
      <c r="AF18" s="24">
        <f t="shared" si="15"/>
        <v>0</v>
      </c>
      <c r="AG18" s="24">
        <f t="shared" si="5"/>
        <v>0</v>
      </c>
      <c r="AH18" s="24">
        <f>IF(AG18=0,0,VLOOKUP(LEFT(AG18,3),Inndata!$B$21:$C$32,2,FALSE))</f>
        <v>0</v>
      </c>
      <c r="AI18" s="24">
        <f t="shared" si="16"/>
        <v>0</v>
      </c>
      <c r="AJ18" s="22"/>
      <c r="AK18" s="158">
        <f>IF(AC18="Ja",Inndata!$F$17,IF(OR(AE18=0,AH18=0),0,(AI18-AF18)*12+(AH18-AE18)))</f>
        <v>0</v>
      </c>
      <c r="AL18" s="158">
        <f t="shared" si="6"/>
        <v>0</v>
      </c>
      <c r="AM18" s="45">
        <f t="shared" si="17"/>
        <v>0</v>
      </c>
      <c r="AN18" s="22"/>
      <c r="AO18" s="47">
        <f t="shared" si="18"/>
        <v>0</v>
      </c>
      <c r="AQ18" s="115"/>
      <c r="AR18" s="113"/>
      <c r="AS18" s="143"/>
      <c r="AY18" s="80"/>
      <c r="AZ18" s="82">
        <f t="shared" si="19"/>
        <v>0</v>
      </c>
      <c r="BA18" s="82">
        <f t="shared" si="20"/>
        <v>0</v>
      </c>
      <c r="BB18" s="82">
        <f t="shared" si="21"/>
        <v>0</v>
      </c>
      <c r="BC18" s="82">
        <f t="shared" si="22"/>
        <v>0</v>
      </c>
      <c r="BD18" s="143"/>
    </row>
    <row r="19" spans="2:56" ht="17.399999999999999" customHeight="1" x14ac:dyDescent="0.4">
      <c r="B19" s="160"/>
      <c r="C19" s="160"/>
      <c r="D19" s="161"/>
      <c r="E19" s="160"/>
      <c r="F19" s="160"/>
      <c r="G19" s="160"/>
      <c r="H19" s="148"/>
      <c r="I19" s="147"/>
      <c r="J19" s="140" t="s">
        <v>1</v>
      </c>
      <c r="K19" s="88">
        <f t="shared" si="7"/>
        <v>0</v>
      </c>
      <c r="L19" s="88">
        <f t="shared" si="8"/>
        <v>0</v>
      </c>
      <c r="M19" s="88">
        <f t="shared" si="9"/>
        <v>0</v>
      </c>
      <c r="N19" s="89">
        <f t="shared" si="0"/>
        <v>0</v>
      </c>
      <c r="O19" s="89">
        <f t="shared" si="10"/>
        <v>0</v>
      </c>
      <c r="P19" s="89">
        <f t="shared" si="11"/>
        <v>0</v>
      </c>
      <c r="Q19" s="90">
        <f t="shared" si="12"/>
        <v>0</v>
      </c>
      <c r="S19" s="160">
        <f t="shared" si="1"/>
        <v>0</v>
      </c>
      <c r="T19" s="22"/>
      <c r="U19" s="160">
        <f t="shared" si="2"/>
        <v>0</v>
      </c>
      <c r="V19" s="160">
        <f>VLOOKUP(U19,Inndata!$B$5:$D$9,3,FALSE)</f>
        <v>0</v>
      </c>
      <c r="W19" s="22"/>
      <c r="X19" s="160">
        <f t="shared" si="3"/>
        <v>0</v>
      </c>
      <c r="Y19" s="160">
        <f t="shared" si="13"/>
        <v>0</v>
      </c>
      <c r="Z19" s="22"/>
      <c r="AA19" s="160">
        <f t="shared" si="14"/>
        <v>0</v>
      </c>
      <c r="AB19" s="22"/>
      <c r="AC19" s="25">
        <f t="shared" si="4"/>
        <v>0</v>
      </c>
      <c r="AD19" s="25">
        <f t="shared" si="4"/>
        <v>0</v>
      </c>
      <c r="AE19" s="25">
        <f>IF(AD19=0,0,VLOOKUP(LEFT(AD19,3),Inndata!$B$21:$C$32,2,FALSE))</f>
        <v>0</v>
      </c>
      <c r="AF19" s="25">
        <f t="shared" si="15"/>
        <v>0</v>
      </c>
      <c r="AG19" s="25">
        <f t="shared" si="5"/>
        <v>0</v>
      </c>
      <c r="AH19" s="25">
        <f>IF(AG19=0,0,VLOOKUP(LEFT(AG19,3),Inndata!$B$21:$C$32,2,FALSE))</f>
        <v>0</v>
      </c>
      <c r="AI19" s="25">
        <f t="shared" si="16"/>
        <v>0</v>
      </c>
      <c r="AJ19" s="22"/>
      <c r="AK19" s="160">
        <f>IF(AC19="Ja",Inndata!$F$17,IF(OR(AE19=0,AH19=0),0,(AI19-AF19)*12+(AH19-AE19)))</f>
        <v>0</v>
      </c>
      <c r="AL19" s="160">
        <f t="shared" si="6"/>
        <v>0</v>
      </c>
      <c r="AM19" s="46">
        <f t="shared" si="17"/>
        <v>0</v>
      </c>
      <c r="AN19" s="22"/>
      <c r="AO19" s="119">
        <f t="shared" si="18"/>
        <v>0</v>
      </c>
      <c r="AQ19" s="115"/>
      <c r="AR19" s="113"/>
      <c r="AS19" s="143"/>
      <c r="AY19" s="80"/>
      <c r="AZ19" s="82">
        <f t="shared" si="19"/>
        <v>0</v>
      </c>
      <c r="BA19" s="82">
        <f t="shared" si="20"/>
        <v>0</v>
      </c>
      <c r="BB19" s="82">
        <f t="shared" si="21"/>
        <v>0</v>
      </c>
      <c r="BC19" s="82">
        <f t="shared" si="22"/>
        <v>0</v>
      </c>
      <c r="BD19" s="143"/>
    </row>
    <row r="20" spans="2:56" ht="17.399999999999999" customHeight="1" x14ac:dyDescent="0.4">
      <c r="B20" s="158"/>
      <c r="C20" s="158"/>
      <c r="D20" s="159"/>
      <c r="E20" s="158"/>
      <c r="F20" s="158"/>
      <c r="G20" s="158"/>
      <c r="H20" s="142"/>
      <c r="I20" s="141"/>
      <c r="J20" s="140" t="s">
        <v>1</v>
      </c>
      <c r="K20" s="88">
        <f t="shared" si="7"/>
        <v>0</v>
      </c>
      <c r="L20" s="88">
        <f t="shared" si="8"/>
        <v>0</v>
      </c>
      <c r="M20" s="88">
        <f t="shared" si="9"/>
        <v>0</v>
      </c>
      <c r="N20" s="89">
        <f t="shared" si="0"/>
        <v>0</v>
      </c>
      <c r="O20" s="89">
        <f t="shared" si="10"/>
        <v>0</v>
      </c>
      <c r="P20" s="89">
        <f t="shared" si="11"/>
        <v>0</v>
      </c>
      <c r="Q20" s="90">
        <f t="shared" si="12"/>
        <v>0</v>
      </c>
      <c r="S20" s="158">
        <f t="shared" si="1"/>
        <v>0</v>
      </c>
      <c r="T20" s="22"/>
      <c r="U20" s="158">
        <f t="shared" si="2"/>
        <v>0</v>
      </c>
      <c r="V20" s="117">
        <f>VLOOKUP(U20,Inndata!$B$5:$D$9,3,FALSE)</f>
        <v>0</v>
      </c>
      <c r="W20" s="22"/>
      <c r="X20" s="158">
        <f t="shared" si="3"/>
        <v>0</v>
      </c>
      <c r="Y20" s="158">
        <f t="shared" si="13"/>
        <v>0</v>
      </c>
      <c r="Z20" s="22"/>
      <c r="AA20" s="158">
        <f t="shared" si="14"/>
        <v>0</v>
      </c>
      <c r="AB20" s="22"/>
      <c r="AC20" s="24">
        <f t="shared" si="4"/>
        <v>0</v>
      </c>
      <c r="AD20" s="24">
        <f t="shared" si="4"/>
        <v>0</v>
      </c>
      <c r="AE20" s="24">
        <f>IF(AD20=0,0,VLOOKUP(LEFT(AD20,3),Inndata!$B$21:$C$32,2,FALSE))</f>
        <v>0</v>
      </c>
      <c r="AF20" s="24">
        <f t="shared" si="15"/>
        <v>0</v>
      </c>
      <c r="AG20" s="24">
        <f t="shared" si="5"/>
        <v>0</v>
      </c>
      <c r="AH20" s="24">
        <f>IF(AG20=0,0,VLOOKUP(LEFT(AG20,3),Inndata!$B$21:$C$32,2,FALSE))</f>
        <v>0</v>
      </c>
      <c r="AI20" s="24">
        <f t="shared" si="16"/>
        <v>0</v>
      </c>
      <c r="AJ20" s="22"/>
      <c r="AK20" s="158">
        <f>IF(AC20="Ja",Inndata!$F$17,IF(OR(AE20=0,AH20=0),0,(AI20-AF20)*12+(AH20-AE20)))</f>
        <v>0</v>
      </c>
      <c r="AL20" s="158">
        <f t="shared" si="6"/>
        <v>0</v>
      </c>
      <c r="AM20" s="45">
        <f t="shared" si="17"/>
        <v>0</v>
      </c>
      <c r="AN20" s="22"/>
      <c r="AO20" s="47">
        <f t="shared" si="18"/>
        <v>0</v>
      </c>
      <c r="AQ20" s="115"/>
      <c r="AR20" s="113"/>
      <c r="AS20" s="143"/>
      <c r="AY20" s="80"/>
      <c r="AZ20" s="82">
        <f t="shared" si="19"/>
        <v>0</v>
      </c>
      <c r="BA20" s="82">
        <f t="shared" si="20"/>
        <v>0</v>
      </c>
      <c r="BB20" s="82">
        <f t="shared" si="21"/>
        <v>0</v>
      </c>
      <c r="BC20" s="82">
        <f t="shared" si="22"/>
        <v>0</v>
      </c>
      <c r="BD20" s="143"/>
    </row>
    <row r="21" spans="2:56" ht="17.399999999999999" customHeight="1" x14ac:dyDescent="0.4">
      <c r="B21" s="160"/>
      <c r="C21" s="160"/>
      <c r="D21" s="161"/>
      <c r="E21" s="160"/>
      <c r="F21" s="160"/>
      <c r="G21" s="160"/>
      <c r="H21" s="148"/>
      <c r="I21" s="147"/>
      <c r="J21" s="140" t="s">
        <v>1</v>
      </c>
      <c r="K21" s="88">
        <f t="shared" si="7"/>
        <v>0</v>
      </c>
      <c r="L21" s="88">
        <f t="shared" si="8"/>
        <v>0</v>
      </c>
      <c r="M21" s="88">
        <f t="shared" si="9"/>
        <v>0</v>
      </c>
      <c r="N21" s="89">
        <f t="shared" si="0"/>
        <v>0</v>
      </c>
      <c r="O21" s="89">
        <f t="shared" si="10"/>
        <v>0</v>
      </c>
      <c r="P21" s="89">
        <f t="shared" si="11"/>
        <v>0</v>
      </c>
      <c r="Q21" s="90">
        <f t="shared" si="12"/>
        <v>0</v>
      </c>
      <c r="S21" s="160">
        <f t="shared" si="1"/>
        <v>0</v>
      </c>
      <c r="T21" s="22"/>
      <c r="U21" s="160">
        <f t="shared" si="2"/>
        <v>0</v>
      </c>
      <c r="V21" s="160">
        <f>VLOOKUP(U21,Inndata!$B$5:$D$9,3,FALSE)</f>
        <v>0</v>
      </c>
      <c r="W21" s="22"/>
      <c r="X21" s="160">
        <f t="shared" si="3"/>
        <v>0</v>
      </c>
      <c r="Y21" s="160">
        <f t="shared" si="13"/>
        <v>0</v>
      </c>
      <c r="Z21" s="22"/>
      <c r="AA21" s="160">
        <f t="shared" si="14"/>
        <v>0</v>
      </c>
      <c r="AB21" s="22"/>
      <c r="AC21" s="25">
        <f t="shared" si="4"/>
        <v>0</v>
      </c>
      <c r="AD21" s="25">
        <f t="shared" si="4"/>
        <v>0</v>
      </c>
      <c r="AE21" s="25">
        <f>IF(AD21=0,0,VLOOKUP(LEFT(AD21,3),Inndata!$B$21:$C$32,2,FALSE))</f>
        <v>0</v>
      </c>
      <c r="AF21" s="25">
        <f t="shared" si="15"/>
        <v>0</v>
      </c>
      <c r="AG21" s="25">
        <f t="shared" si="5"/>
        <v>0</v>
      </c>
      <c r="AH21" s="25">
        <f>IF(AG21=0,0,VLOOKUP(LEFT(AG21,3),Inndata!$B$21:$C$32,2,FALSE))</f>
        <v>0</v>
      </c>
      <c r="AI21" s="25">
        <f t="shared" si="16"/>
        <v>0</v>
      </c>
      <c r="AJ21" s="22"/>
      <c r="AK21" s="160">
        <f>IF(AC21="Ja",Inndata!$F$17,IF(OR(AE21=0,AH21=0),0,(AI21-AF21)*12+(AH21-AE21)))</f>
        <v>0</v>
      </c>
      <c r="AL21" s="160">
        <f t="shared" si="6"/>
        <v>0</v>
      </c>
      <c r="AM21" s="46">
        <f t="shared" si="17"/>
        <v>0</v>
      </c>
      <c r="AN21" s="22"/>
      <c r="AO21" s="119">
        <f t="shared" si="18"/>
        <v>0</v>
      </c>
      <c r="AQ21" s="115"/>
      <c r="AR21" s="113"/>
      <c r="AS21" s="143"/>
      <c r="AY21" s="80"/>
      <c r="AZ21" s="82">
        <f t="shared" si="19"/>
        <v>0</v>
      </c>
      <c r="BA21" s="82">
        <f t="shared" si="20"/>
        <v>0</v>
      </c>
      <c r="BB21" s="82">
        <f t="shared" si="21"/>
        <v>0</v>
      </c>
      <c r="BC21" s="82">
        <f t="shared" si="22"/>
        <v>0</v>
      </c>
      <c r="BD21" s="143"/>
    </row>
    <row r="22" spans="2:56" ht="17.399999999999999" customHeight="1" x14ac:dyDescent="0.4">
      <c r="F22" s="183" t="s">
        <v>1</v>
      </c>
      <c r="G22" s="183"/>
      <c r="I22" s="132"/>
      <c r="J22" s="139"/>
      <c r="T22" s="114"/>
      <c r="W22" s="114"/>
      <c r="X22" s="143"/>
      <c r="Z22" s="114"/>
      <c r="AA22" s="143"/>
      <c r="AB22" s="114"/>
      <c r="AC22" s="143"/>
      <c r="AJ22" s="114"/>
      <c r="AK22" s="143"/>
      <c r="AN22" s="113"/>
      <c r="AO22" s="143"/>
      <c r="AQ22" s="115"/>
      <c r="AR22" s="113"/>
      <c r="AS22" s="143"/>
      <c r="AY22" s="77"/>
      <c r="BC22" s="77"/>
      <c r="BD22" s="143"/>
    </row>
    <row r="23" spans="2:56" ht="17.399999999999999" customHeight="1" x14ac:dyDescent="0.4">
      <c r="F23" s="133"/>
      <c r="I23" s="132"/>
      <c r="J23" s="139"/>
      <c r="K23" s="132"/>
      <c r="L23" s="132"/>
      <c r="T23" s="114"/>
      <c r="W23" s="114"/>
      <c r="X23" s="143"/>
      <c r="Z23" s="114"/>
      <c r="AA23" s="143"/>
      <c r="AB23" s="114"/>
      <c r="AC23" s="143"/>
      <c r="AK23" s="42"/>
      <c r="AL23" s="40" t="s">
        <v>45</v>
      </c>
      <c r="AN23" s="113"/>
      <c r="AO23" s="44" t="s">
        <v>59</v>
      </c>
      <c r="AQ23" s="115"/>
      <c r="AR23" s="113"/>
      <c r="AS23" s="143"/>
      <c r="AY23" s="77"/>
      <c r="BC23" s="77"/>
      <c r="BD23" s="143"/>
    </row>
    <row r="24" spans="2:56" ht="17.399999999999999" customHeight="1" x14ac:dyDescent="0.4">
      <c r="C24" s="138"/>
      <c r="D24" s="138"/>
      <c r="F24" s="133"/>
      <c r="I24" s="132"/>
      <c r="J24" s="139"/>
      <c r="K24" s="132"/>
      <c r="L24" s="132"/>
      <c r="T24" s="114"/>
      <c r="W24" s="114"/>
      <c r="X24" s="143"/>
      <c r="Z24" s="114"/>
      <c r="AA24" s="143"/>
      <c r="AB24" s="114"/>
      <c r="AC24" s="143"/>
      <c r="AJ24" s="114"/>
      <c r="AK24" s="43"/>
      <c r="AL24" s="109">
        <f>SUM(AL12:AL21)</f>
        <v>0</v>
      </c>
      <c r="AN24" s="113"/>
      <c r="AO24" s="48">
        <f>SUM(AO12:AO21)</f>
        <v>0</v>
      </c>
      <c r="AQ24" s="115"/>
      <c r="AR24" s="113"/>
      <c r="AS24" s="143"/>
      <c r="AY24" s="77"/>
      <c r="BC24" s="77"/>
      <c r="BD24" s="143"/>
    </row>
    <row r="25" spans="2:56" ht="17.399999999999999" customHeight="1" x14ac:dyDescent="0.4">
      <c r="C25" s="138"/>
      <c r="D25" s="138"/>
      <c r="F25" s="133"/>
      <c r="I25" s="132"/>
      <c r="J25" s="139"/>
      <c r="K25" s="132"/>
      <c r="L25" s="132"/>
      <c r="T25" s="114"/>
      <c r="W25" s="114"/>
      <c r="X25" s="143"/>
      <c r="Z25" s="114"/>
      <c r="AA25" s="143"/>
      <c r="AB25" s="114"/>
      <c r="AC25" s="143"/>
      <c r="AJ25" s="114"/>
      <c r="AK25" s="143"/>
      <c r="AN25" s="113"/>
      <c r="AO25" s="143"/>
      <c r="AQ25" s="115"/>
      <c r="AR25" s="113"/>
      <c r="AS25" s="143"/>
      <c r="AY25" s="77"/>
      <c r="BC25" s="77"/>
      <c r="BD25" s="143"/>
    </row>
    <row r="26" spans="2:56" ht="17.399999999999999" customHeight="1" x14ac:dyDescent="0.4">
      <c r="C26" s="138"/>
      <c r="D26" s="138"/>
      <c r="F26" s="133"/>
      <c r="I26" s="132"/>
      <c r="J26" s="139"/>
      <c r="K26" s="132"/>
      <c r="L26" s="132"/>
      <c r="T26" s="114"/>
      <c r="W26" s="114"/>
      <c r="X26" s="143"/>
      <c r="Z26" s="114"/>
      <c r="AA26" s="143"/>
      <c r="AB26" s="114"/>
      <c r="AC26" s="143"/>
      <c r="AJ26" s="114"/>
      <c r="AK26" s="143"/>
      <c r="AN26" s="113"/>
      <c r="AO26" s="143"/>
      <c r="AQ26" s="115"/>
      <c r="AR26" s="113"/>
      <c r="AS26" s="143"/>
      <c r="AY26" s="77"/>
      <c r="BC26" s="77"/>
      <c r="BD26" s="143"/>
    </row>
    <row r="27" spans="2:56" ht="17.399999999999999" customHeight="1" x14ac:dyDescent="0.4">
      <c r="C27" s="138"/>
      <c r="D27" s="138"/>
      <c r="F27" s="133"/>
      <c r="I27" s="132"/>
      <c r="J27" s="139"/>
      <c r="K27" s="132"/>
      <c r="L27" s="132"/>
      <c r="T27" s="114"/>
      <c r="W27" s="114"/>
      <c r="X27" s="143"/>
      <c r="Z27" s="114"/>
      <c r="AA27" s="143"/>
      <c r="AB27" s="114"/>
      <c r="AC27" s="143"/>
      <c r="AJ27" s="114"/>
      <c r="AK27" s="143"/>
      <c r="AN27" s="113"/>
      <c r="AO27" s="143"/>
      <c r="AQ27" s="115"/>
      <c r="AR27" s="113"/>
      <c r="AS27" s="143"/>
      <c r="AY27" s="77"/>
      <c r="BC27" s="77"/>
      <c r="BD27" s="143"/>
    </row>
    <row r="28" spans="2:56" ht="17.399999999999999" customHeight="1" x14ac:dyDescent="0.4">
      <c r="F28" s="133"/>
      <c r="I28" s="132"/>
      <c r="J28" s="139"/>
      <c r="K28" s="132"/>
      <c r="L28" s="132"/>
      <c r="T28" s="114"/>
      <c r="W28" s="114"/>
      <c r="X28" s="143"/>
      <c r="Z28" s="114"/>
      <c r="AA28" s="143"/>
      <c r="AB28" s="114"/>
      <c r="AC28" s="143"/>
      <c r="AJ28" s="114"/>
      <c r="AK28" s="143"/>
      <c r="AN28" s="113"/>
      <c r="AO28" s="143"/>
      <c r="AQ28" s="115"/>
      <c r="AR28" s="113"/>
      <c r="AS28" s="143"/>
      <c r="AY28" s="77"/>
      <c r="BC28" s="77"/>
      <c r="BD28" s="143"/>
    </row>
    <row r="29" spans="2:56" ht="17.399999999999999" customHeight="1" x14ac:dyDescent="0.4">
      <c r="F29" s="133"/>
      <c r="I29" s="132"/>
      <c r="J29" s="139"/>
      <c r="K29" s="132"/>
      <c r="L29" s="132"/>
      <c r="T29" s="114"/>
      <c r="W29" s="114"/>
      <c r="X29" s="143"/>
      <c r="Z29" s="114"/>
      <c r="AA29" s="143"/>
      <c r="AB29" s="114"/>
      <c r="AC29" s="143"/>
      <c r="AJ29" s="114"/>
      <c r="AK29" s="143"/>
      <c r="AN29" s="113"/>
      <c r="AO29" s="143"/>
      <c r="AQ29" s="115"/>
      <c r="AR29" s="113"/>
      <c r="AS29" s="143"/>
      <c r="AY29" s="77"/>
      <c r="BC29" s="77"/>
      <c r="BD29" s="143"/>
    </row>
    <row r="30" spans="2:56" ht="17.399999999999999" customHeight="1" x14ac:dyDescent="0.4">
      <c r="T30" s="114"/>
      <c r="W30" s="114"/>
      <c r="X30" s="143"/>
      <c r="Z30" s="114"/>
      <c r="AA30" s="143"/>
      <c r="AB30" s="114"/>
      <c r="AC30" s="143"/>
      <c r="AJ30" s="114"/>
      <c r="AK30" s="143"/>
      <c r="AN30" s="113"/>
      <c r="AO30" s="143"/>
      <c r="AQ30" s="115"/>
      <c r="AR30" s="113"/>
      <c r="AS30" s="143"/>
      <c r="AY30" s="77"/>
      <c r="BC30" s="77"/>
      <c r="BD30" s="143"/>
    </row>
    <row r="31" spans="2:56" ht="17.399999999999999" customHeight="1" x14ac:dyDescent="0.4">
      <c r="T31" s="114"/>
      <c r="W31" s="114"/>
      <c r="X31" s="143"/>
      <c r="Z31" s="114"/>
      <c r="AA31" s="143"/>
      <c r="AB31" s="114"/>
      <c r="AC31" s="143"/>
      <c r="AJ31" s="114"/>
      <c r="AK31" s="143"/>
      <c r="AN31" s="113"/>
      <c r="AO31" s="143"/>
      <c r="AQ31" s="115"/>
      <c r="AR31" s="113"/>
      <c r="AS31" s="143"/>
      <c r="AY31" s="77"/>
      <c r="BC31" s="77"/>
      <c r="BD31" s="143"/>
    </row>
    <row r="32" spans="2:56" ht="17.399999999999999" customHeight="1" x14ac:dyDescent="0.4">
      <c r="T32" s="114"/>
      <c r="W32" s="114"/>
      <c r="X32" s="143"/>
      <c r="Z32" s="114"/>
      <c r="AA32" s="143"/>
      <c r="AB32" s="114"/>
      <c r="AC32" s="143"/>
      <c r="AJ32" s="114"/>
      <c r="AK32" s="143"/>
      <c r="AN32" s="113"/>
      <c r="AO32" s="143"/>
      <c r="AQ32" s="115"/>
      <c r="AR32" s="113"/>
      <c r="AS32" s="143"/>
      <c r="AY32" s="77"/>
      <c r="BC32" s="77"/>
      <c r="BD32" s="143"/>
    </row>
    <row r="33" spans="20:56" ht="17.399999999999999" customHeight="1" x14ac:dyDescent="0.4">
      <c r="T33" s="114"/>
      <c r="W33" s="114"/>
      <c r="X33" s="143"/>
      <c r="Z33" s="114"/>
      <c r="AA33" s="143"/>
      <c r="AB33" s="114"/>
      <c r="AC33" s="143"/>
      <c r="AJ33" s="114"/>
      <c r="AK33" s="143"/>
      <c r="AN33" s="113"/>
      <c r="AO33" s="143"/>
      <c r="AQ33" s="115"/>
      <c r="AR33" s="113"/>
      <c r="AS33" s="143"/>
      <c r="AY33" s="77"/>
      <c r="BC33" s="77"/>
      <c r="BD33" s="143"/>
    </row>
    <row r="34" spans="20:56" ht="17.399999999999999" customHeight="1" x14ac:dyDescent="0.4">
      <c r="AR34" s="113"/>
    </row>
    <row r="35" spans="20:56" ht="17.399999999999999" customHeight="1" x14ac:dyDescent="0.4">
      <c r="AR35" s="113"/>
    </row>
    <row r="36" spans="20:56" ht="17.399999999999999" customHeight="1" x14ac:dyDescent="0.4">
      <c r="AR36" s="113"/>
    </row>
  </sheetData>
  <mergeCells count="5">
    <mergeCell ref="B3:J3"/>
    <mergeCell ref="C5:D5"/>
    <mergeCell ref="K8:Q10"/>
    <mergeCell ref="K11:Q11"/>
    <mergeCell ref="F22:G22"/>
  </mergeCells>
  <conditionalFormatting sqref="S12:S21">
    <cfRule type="expression" dxfId="139" priority="20">
      <formula>B12=0</formula>
    </cfRule>
  </conditionalFormatting>
  <conditionalFormatting sqref="U12:U21">
    <cfRule type="expression" dxfId="138" priority="19">
      <formula>C12=0</formula>
    </cfRule>
  </conditionalFormatting>
  <conditionalFormatting sqref="V12:V21">
    <cfRule type="expression" dxfId="137" priority="18">
      <formula>#REF!=0</formula>
    </cfRule>
  </conditionalFormatting>
  <conditionalFormatting sqref="X12:X21">
    <cfRule type="expression" dxfId="136" priority="17">
      <formula>D12=0</formula>
    </cfRule>
  </conditionalFormatting>
  <conditionalFormatting sqref="Y12:Y21">
    <cfRule type="expression" dxfId="135" priority="16">
      <formula>X12=0</formula>
    </cfRule>
  </conditionalFormatting>
  <conditionalFormatting sqref="AA12:AA21">
    <cfRule type="expression" dxfId="134" priority="15">
      <formula>#REF!=0</formula>
    </cfRule>
  </conditionalFormatting>
  <conditionalFormatting sqref="AC12:AC21">
    <cfRule type="expression" dxfId="133" priority="14">
      <formula>E12=0</formula>
    </cfRule>
  </conditionalFormatting>
  <conditionalFormatting sqref="AD12:AD21">
    <cfRule type="expression" dxfId="132" priority="13">
      <formula>F12=0</formula>
    </cfRule>
  </conditionalFormatting>
  <conditionalFormatting sqref="AE12:AF21">
    <cfRule type="expression" dxfId="131" priority="12">
      <formula>AD12=0</formula>
    </cfRule>
  </conditionalFormatting>
  <conditionalFormatting sqref="AG12:AG21">
    <cfRule type="expression" dxfId="130" priority="11">
      <formula>G12=0</formula>
    </cfRule>
  </conditionalFormatting>
  <conditionalFormatting sqref="AH12:AI21">
    <cfRule type="expression" dxfId="129" priority="10">
      <formula>AG12=0</formula>
    </cfRule>
  </conditionalFormatting>
  <conditionalFormatting sqref="AO12:AO21">
    <cfRule type="expression" dxfId="128" priority="9">
      <formula>AC12=0</formula>
    </cfRule>
  </conditionalFormatting>
  <conditionalFormatting sqref="AT13:AW14 AT11:AW11 AZ12:BC21">
    <cfRule type="cellIs" dxfId="127" priority="8" operator="equal">
      <formula>0</formula>
    </cfRule>
  </conditionalFormatting>
  <conditionalFormatting sqref="Q12:Q21">
    <cfRule type="containsText" dxfId="126" priority="5" operator="containsText" text="OK">
      <formula>NOT(ISERROR(SEARCH("OK",Q12)))</formula>
    </cfRule>
    <cfRule type="containsText" dxfId="125" priority="6" operator="containsText" text="FEIL">
      <formula>NOT(ISERROR(SEARCH("FEIL",Q12)))</formula>
    </cfRule>
    <cfRule type="cellIs" dxfId="124" priority="7" operator="equal">
      <formula>0</formula>
    </cfRule>
  </conditionalFormatting>
  <conditionalFormatting sqref="AK12:AK21">
    <cfRule type="expression" dxfId="123" priority="4">
      <formula>AC12=0</formula>
    </cfRule>
  </conditionalFormatting>
  <conditionalFormatting sqref="AL12:AL21">
    <cfRule type="expression" dxfId="122" priority="3">
      <formula>AC12=0</formula>
    </cfRule>
  </conditionalFormatting>
  <conditionalFormatting sqref="AM12:AM21">
    <cfRule type="expression" dxfId="121" priority="2">
      <formula>AC12=0</formula>
    </cfRule>
  </conditionalFormatting>
  <conditionalFormatting sqref="C5:D5">
    <cfRule type="containsText" dxfId="120" priority="1" operator="containsText" text="(Skriv inn navn på leverandør her)">
      <formula>NOT(ISERROR(SEARCH("(Skriv inn navn på leverandør her)",C5)))</formula>
    </cfRule>
  </conditionalFormatting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36"/>
  <sheetViews>
    <sheetView showGridLines="0" workbookViewId="0">
      <selection activeCell="C5" sqref="C5:D5"/>
    </sheetView>
  </sheetViews>
  <sheetFormatPr baseColWidth="10" defaultColWidth="11.44140625" defaultRowHeight="17.399999999999999" customHeight="1" x14ac:dyDescent="0.4"/>
  <cols>
    <col min="1" max="1" width="2.88671875" style="143" customWidth="1"/>
    <col min="2" max="2" width="20.88671875" style="143" customWidth="1"/>
    <col min="3" max="3" width="27.6640625" style="143" customWidth="1"/>
    <col min="4" max="4" width="17.88671875" style="143" customWidth="1"/>
    <col min="5" max="5" width="19.6640625" style="143" customWidth="1"/>
    <col min="6" max="7" width="11.6640625" style="143" customWidth="1"/>
    <col min="8" max="8" width="43.5546875" style="143" customWidth="1"/>
    <col min="9" max="9" width="57" style="143" customWidth="1"/>
    <col min="10" max="10" width="11" style="143" customWidth="1"/>
    <col min="11" max="16" width="2.6640625" style="143" customWidth="1"/>
    <col min="17" max="17" width="6.88671875" style="143" customWidth="1"/>
    <col min="18" max="18" width="11.109375" style="143" customWidth="1"/>
    <col min="19" max="19" width="7" style="143" bestFit="1" customWidth="1"/>
    <col min="20" max="20" width="2.33203125" style="143" customWidth="1"/>
    <col min="21" max="21" width="31.109375" style="143" customWidth="1"/>
    <col min="22" max="22" width="10.33203125" style="143" bestFit="1" customWidth="1"/>
    <col min="23" max="23" width="2.44140625" style="143" customWidth="1"/>
    <col min="24" max="24" width="11.109375" style="114" customWidth="1"/>
    <col min="25" max="25" width="11.109375" style="143" customWidth="1"/>
    <col min="26" max="26" width="2.33203125" style="143" customWidth="1"/>
    <col min="27" max="27" width="13.88671875" style="114" customWidth="1"/>
    <col min="28" max="28" width="2.109375" style="143" customWidth="1"/>
    <col min="29" max="29" width="20" style="114" customWidth="1"/>
    <col min="30" max="30" width="11.109375" style="143" customWidth="1"/>
    <col min="31" max="31" width="7.6640625" style="143" customWidth="1"/>
    <col min="32" max="32" width="6.6640625" style="143" customWidth="1"/>
    <col min="33" max="33" width="11" style="143" customWidth="1"/>
    <col min="34" max="34" width="7.88671875" style="143" customWidth="1"/>
    <col min="35" max="35" width="6.6640625" style="143" customWidth="1"/>
    <col min="36" max="36" width="2.33203125" style="143" customWidth="1"/>
    <col min="37" max="37" width="10" style="114" customWidth="1"/>
    <col min="38" max="38" width="11.33203125" style="143" customWidth="1"/>
    <col min="39" max="39" width="11.109375" style="143" customWidth="1"/>
    <col min="40" max="40" width="2.33203125" style="143" customWidth="1"/>
    <col min="41" max="41" width="12.33203125" style="113" customWidth="1"/>
    <col min="42" max="42" width="11.109375" style="143" customWidth="1"/>
    <col min="43" max="43" width="1.109375" style="143" customWidth="1"/>
    <col min="44" max="44" width="11.109375" style="143" customWidth="1"/>
    <col min="45" max="45" width="45.33203125" style="113" customWidth="1"/>
    <col min="46" max="50" width="22.6640625" style="143" customWidth="1"/>
    <col min="51" max="51" width="16.5546875" style="143" customWidth="1"/>
    <col min="52" max="55" width="11.109375" style="110" hidden="1" customWidth="1"/>
    <col min="56" max="56" width="11.109375" style="77" customWidth="1"/>
    <col min="57" max="16384" width="11.44140625" style="143"/>
  </cols>
  <sheetData>
    <row r="1" spans="1:56" s="53" customFormat="1" ht="17.399999999999999" customHeight="1" x14ac:dyDescent="0.3">
      <c r="A1" s="51"/>
      <c r="B1" s="51" t="s">
        <v>84</v>
      </c>
      <c r="C1" s="51"/>
      <c r="D1" s="51"/>
      <c r="E1" s="51"/>
      <c r="F1" s="51"/>
      <c r="G1" s="51"/>
      <c r="H1" s="51"/>
      <c r="I1" s="51"/>
      <c r="J1" s="51"/>
      <c r="K1" s="51" t="s">
        <v>84</v>
      </c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2"/>
      <c r="Y1" s="51"/>
      <c r="Z1" s="51"/>
      <c r="AA1" s="52"/>
      <c r="AB1" s="51"/>
      <c r="AC1" s="52"/>
      <c r="AD1" s="51"/>
      <c r="AE1" s="51"/>
      <c r="AF1" s="51"/>
      <c r="AG1" s="51"/>
      <c r="AH1" s="51"/>
      <c r="AI1" s="51"/>
      <c r="AJ1" s="51"/>
      <c r="AK1" s="52"/>
      <c r="AL1" s="51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162"/>
      <c r="AZ1" s="78"/>
      <c r="BA1" s="78"/>
      <c r="BB1" s="78"/>
      <c r="BC1" s="78"/>
      <c r="BD1" s="78"/>
    </row>
    <row r="2" spans="1:56" ht="17.399999999999999" customHeight="1" x14ac:dyDescent="0.4">
      <c r="AQ2" s="115"/>
      <c r="AR2" s="113"/>
    </row>
    <row r="3" spans="1:56" ht="30" customHeight="1" x14ac:dyDescent="0.4">
      <c r="B3" s="184" t="s">
        <v>13</v>
      </c>
      <c r="C3" s="184"/>
      <c r="D3" s="184"/>
      <c r="E3" s="184"/>
      <c r="F3" s="184"/>
      <c r="G3" s="184"/>
      <c r="H3" s="184"/>
      <c r="I3" s="184"/>
      <c r="J3" s="184"/>
      <c r="K3" s="134"/>
      <c r="L3" s="134"/>
      <c r="AQ3" s="115"/>
      <c r="AR3" s="113"/>
    </row>
    <row r="4" spans="1:56" ht="17.399999999999999" customHeight="1" x14ac:dyDescent="0.4">
      <c r="B4" s="146"/>
      <c r="C4" s="146"/>
      <c r="D4" s="145"/>
      <c r="E4" s="173"/>
      <c r="F4" s="173"/>
      <c r="G4" s="173"/>
      <c r="H4" s="173"/>
      <c r="I4" s="173"/>
      <c r="J4" s="134"/>
      <c r="K4" s="112" t="s">
        <v>65</v>
      </c>
      <c r="L4" s="112"/>
      <c r="M4" s="116"/>
      <c r="N4" s="116"/>
      <c r="O4" s="116"/>
      <c r="T4" s="114"/>
      <c r="W4" s="114"/>
      <c r="X4" s="143"/>
      <c r="Z4" s="114"/>
      <c r="AA4" s="143"/>
      <c r="AB4" s="114"/>
      <c r="AC4" s="143"/>
      <c r="AJ4" s="114"/>
      <c r="AK4" s="143"/>
      <c r="AN4" s="113"/>
      <c r="AO4" s="143"/>
      <c r="AQ4" s="115"/>
      <c r="AR4" s="113"/>
      <c r="AS4" s="143"/>
      <c r="AY4" s="77"/>
      <c r="BC4" s="77"/>
      <c r="BD4" s="143"/>
    </row>
    <row r="5" spans="1:56" s="1" customFormat="1" ht="30" customHeight="1" x14ac:dyDescent="0.45">
      <c r="B5" s="50" t="s">
        <v>71</v>
      </c>
      <c r="C5" s="185" t="s">
        <v>15</v>
      </c>
      <c r="D5" s="186"/>
      <c r="E5" s="2"/>
      <c r="F5" s="104" t="s">
        <v>62</v>
      </c>
      <c r="G5" s="105">
        <f>AO24</f>
        <v>0</v>
      </c>
      <c r="H5" s="2"/>
      <c r="I5" s="2"/>
      <c r="J5" s="3"/>
      <c r="K5" s="111" t="s">
        <v>67</v>
      </c>
      <c r="L5" s="111"/>
      <c r="M5" s="116"/>
      <c r="N5" s="116"/>
      <c r="O5" s="116"/>
      <c r="T5" s="19"/>
      <c r="W5" s="19"/>
      <c r="Z5" s="19"/>
      <c r="AB5" s="19"/>
      <c r="AJ5" s="19"/>
      <c r="AN5" s="16"/>
      <c r="AQ5" s="76"/>
      <c r="AR5" s="16"/>
      <c r="AY5" s="77"/>
      <c r="AZ5" s="110"/>
      <c r="BA5" s="110"/>
      <c r="BB5" s="110"/>
      <c r="BC5" s="77"/>
    </row>
    <row r="6" spans="1:56" ht="17.399999999999999" customHeight="1" x14ac:dyDescent="0.4">
      <c r="B6" s="133"/>
      <c r="C6" s="133"/>
      <c r="D6" s="133"/>
      <c r="E6" s="133"/>
      <c r="F6" s="133"/>
      <c r="G6" s="133"/>
      <c r="H6" s="133"/>
      <c r="I6" s="133"/>
      <c r="J6" s="139"/>
      <c r="K6" s="132"/>
      <c r="L6" s="132"/>
      <c r="T6" s="114"/>
      <c r="W6" s="114"/>
      <c r="X6" s="143"/>
      <c r="Z6" s="114"/>
      <c r="AA6" s="143"/>
      <c r="AB6" s="114"/>
      <c r="AC6" s="143"/>
      <c r="AJ6" s="114"/>
      <c r="AK6" s="143"/>
      <c r="AN6" s="113"/>
      <c r="AO6" s="143"/>
      <c r="AQ6" s="115"/>
      <c r="AR6" s="113"/>
      <c r="AS6" s="143"/>
      <c r="AY6" s="77"/>
      <c r="BC6" s="77"/>
      <c r="BD6" s="143"/>
    </row>
    <row r="7" spans="1:56" ht="17.399999999999999" customHeight="1" x14ac:dyDescent="0.4">
      <c r="B7" s="91" t="s">
        <v>14</v>
      </c>
      <c r="C7" s="133"/>
      <c r="D7" s="133"/>
      <c r="E7" s="133"/>
      <c r="F7" s="133"/>
      <c r="G7" s="133"/>
      <c r="H7" s="133"/>
      <c r="I7" s="133"/>
      <c r="J7" s="133"/>
      <c r="K7" s="139"/>
      <c r="L7" s="139"/>
      <c r="AN7" s="120"/>
      <c r="AQ7" s="115"/>
      <c r="AR7" s="113"/>
      <c r="AS7" s="108" t="s">
        <v>54</v>
      </c>
      <c r="AZ7" s="77"/>
    </row>
    <row r="8" spans="1:56" ht="17.399999999999999" customHeight="1" x14ac:dyDescent="0.4">
      <c r="B8" s="91" t="s">
        <v>83</v>
      </c>
      <c r="C8" s="133"/>
      <c r="D8" s="133"/>
      <c r="E8" s="133"/>
      <c r="F8" s="133"/>
      <c r="G8" s="133"/>
      <c r="H8" s="133"/>
      <c r="I8" s="133"/>
      <c r="J8" s="139"/>
      <c r="K8" s="181" t="s">
        <v>63</v>
      </c>
      <c r="L8" s="181"/>
      <c r="M8" s="181"/>
      <c r="N8" s="181"/>
      <c r="O8" s="181"/>
      <c r="P8" s="181"/>
      <c r="Q8" s="181"/>
      <c r="T8" s="114"/>
      <c r="W8" s="114"/>
      <c r="X8" s="143"/>
      <c r="Z8" s="114"/>
      <c r="AA8" s="143"/>
      <c r="AB8" s="114"/>
      <c r="AC8" s="143"/>
      <c r="AJ8" s="114"/>
      <c r="AK8" s="143"/>
      <c r="AN8" s="113"/>
      <c r="AO8" s="143"/>
      <c r="AQ8" s="115"/>
      <c r="AR8" s="113"/>
      <c r="AS8" s="143" t="s">
        <v>53</v>
      </c>
      <c r="AY8" s="77"/>
      <c r="BC8" s="77"/>
      <c r="BD8" s="143"/>
    </row>
    <row r="9" spans="1:56" ht="17.399999999999999" customHeight="1" x14ac:dyDescent="0.4">
      <c r="B9" s="133"/>
      <c r="C9" s="133"/>
      <c r="D9" s="133"/>
      <c r="E9" s="133"/>
      <c r="F9" s="133"/>
      <c r="G9" s="133"/>
      <c r="H9" s="133"/>
      <c r="I9" s="133"/>
      <c r="J9" s="139"/>
      <c r="K9" s="181"/>
      <c r="L9" s="181"/>
      <c r="M9" s="181"/>
      <c r="N9" s="181"/>
      <c r="O9" s="181"/>
      <c r="P9" s="181"/>
      <c r="Q9" s="181"/>
      <c r="T9" s="114"/>
      <c r="W9" s="114"/>
      <c r="X9" s="143"/>
      <c r="Z9" s="114"/>
      <c r="AA9" s="143"/>
      <c r="AB9" s="114"/>
      <c r="AC9" s="143"/>
      <c r="AJ9" s="114"/>
      <c r="AK9" s="143"/>
      <c r="AN9" s="113"/>
      <c r="AO9" s="143"/>
      <c r="AQ9" s="115"/>
      <c r="AR9" s="113"/>
      <c r="AS9" s="143"/>
      <c r="AZ9" s="143"/>
      <c r="BA9" s="143"/>
      <c r="BB9" s="143"/>
      <c r="BC9" s="143"/>
      <c r="BD9" s="143"/>
    </row>
    <row r="10" spans="1:56" ht="17.399999999999999" customHeight="1" x14ac:dyDescent="0.4">
      <c r="B10" s="131">
        <v>1</v>
      </c>
      <c r="C10" s="131">
        <v>2</v>
      </c>
      <c r="D10" s="131">
        <v>3</v>
      </c>
      <c r="E10" s="131">
        <v>4</v>
      </c>
      <c r="F10" s="131">
        <v>5</v>
      </c>
      <c r="G10" s="131">
        <v>6</v>
      </c>
      <c r="H10" s="131">
        <v>7</v>
      </c>
      <c r="I10" s="131">
        <v>8</v>
      </c>
      <c r="J10" s="139"/>
      <c r="K10" s="182"/>
      <c r="L10" s="182"/>
      <c r="M10" s="182"/>
      <c r="N10" s="182"/>
      <c r="O10" s="182"/>
      <c r="P10" s="182"/>
      <c r="Q10" s="182"/>
      <c r="S10" s="131">
        <v>1</v>
      </c>
      <c r="T10" s="20"/>
      <c r="U10" s="131">
        <v>2</v>
      </c>
      <c r="V10" s="131"/>
      <c r="W10" s="20"/>
      <c r="X10" s="131">
        <v>3</v>
      </c>
      <c r="Y10" s="131"/>
      <c r="Z10" s="20"/>
      <c r="AA10" s="131"/>
      <c r="AB10" s="20"/>
      <c r="AC10" s="131">
        <v>5</v>
      </c>
      <c r="AD10" s="131">
        <v>6</v>
      </c>
      <c r="AE10" s="131"/>
      <c r="AF10" s="131"/>
      <c r="AG10" s="131">
        <v>7</v>
      </c>
      <c r="AH10" s="131"/>
      <c r="AI10" s="131"/>
      <c r="AJ10" s="20"/>
      <c r="AK10" s="131"/>
      <c r="AL10" s="131"/>
      <c r="AM10" s="131"/>
      <c r="AN10" s="17"/>
      <c r="AO10" s="131"/>
      <c r="AQ10" s="115"/>
      <c r="AR10" s="113"/>
      <c r="AS10" s="143"/>
      <c r="AT10" s="84" t="s">
        <v>55</v>
      </c>
      <c r="AU10" s="84" t="str">
        <f>Inndata!$B$6</f>
        <v>Biogass</v>
      </c>
      <c r="AV10" s="84" t="s">
        <v>56</v>
      </c>
      <c r="AW10" s="84" t="s">
        <v>57</v>
      </c>
      <c r="AY10" s="77"/>
      <c r="AZ10" s="129" t="s">
        <v>52</v>
      </c>
      <c r="BA10" s="129"/>
      <c r="BB10" s="129"/>
      <c r="BC10" s="129"/>
      <c r="BD10" s="143"/>
    </row>
    <row r="11" spans="1:56" ht="48" customHeight="1" x14ac:dyDescent="0.4">
      <c r="B11" s="135" t="s">
        <v>4</v>
      </c>
      <c r="C11" s="136" t="s">
        <v>7</v>
      </c>
      <c r="D11" s="136" t="s">
        <v>8</v>
      </c>
      <c r="E11" s="136" t="s">
        <v>9</v>
      </c>
      <c r="F11" s="135" t="s">
        <v>10</v>
      </c>
      <c r="G11" s="135" t="s">
        <v>11</v>
      </c>
      <c r="H11" s="137" t="s">
        <v>5</v>
      </c>
      <c r="I11" s="137" t="s">
        <v>6</v>
      </c>
      <c r="J11" s="139"/>
      <c r="K11" s="187" t="s">
        <v>64</v>
      </c>
      <c r="L11" s="188"/>
      <c r="M11" s="188"/>
      <c r="N11" s="188"/>
      <c r="O11" s="188"/>
      <c r="P11" s="188"/>
      <c r="Q11" s="189"/>
      <c r="S11" s="135" t="s">
        <v>4</v>
      </c>
      <c r="T11" s="21"/>
      <c r="U11" s="135" t="s">
        <v>7</v>
      </c>
      <c r="V11" s="35" t="s">
        <v>47</v>
      </c>
      <c r="W11" s="21"/>
      <c r="X11" s="135" t="s">
        <v>21</v>
      </c>
      <c r="Y11" s="35" t="s">
        <v>46</v>
      </c>
      <c r="Z11" s="21"/>
      <c r="AA11" s="35" t="s">
        <v>22</v>
      </c>
      <c r="AB11" s="21"/>
      <c r="AC11" s="135" t="s">
        <v>9</v>
      </c>
      <c r="AD11" s="135" t="s">
        <v>10</v>
      </c>
      <c r="AE11" s="35" t="s">
        <v>40</v>
      </c>
      <c r="AF11" s="35" t="s">
        <v>41</v>
      </c>
      <c r="AG11" s="135" t="s">
        <v>11</v>
      </c>
      <c r="AH11" s="35" t="s">
        <v>43</v>
      </c>
      <c r="AI11" s="35" t="s">
        <v>44</v>
      </c>
      <c r="AJ11" s="21"/>
      <c r="AK11" s="35" t="s">
        <v>23</v>
      </c>
      <c r="AL11" s="35" t="s">
        <v>24</v>
      </c>
      <c r="AM11" s="35" t="s">
        <v>25</v>
      </c>
      <c r="AN11" s="21"/>
      <c r="AO11" s="35" t="s">
        <v>66</v>
      </c>
      <c r="AQ11" s="115"/>
      <c r="AR11" s="113"/>
      <c r="AS11" s="85" t="s">
        <v>58</v>
      </c>
      <c r="AT11" s="86">
        <f>SUM(AZ12:AZ21)</f>
        <v>0</v>
      </c>
      <c r="AU11" s="86">
        <f>SUM(BA12:BA21)</f>
        <v>0</v>
      </c>
      <c r="AV11" s="86">
        <f>SUM(BB12:BB21)</f>
        <v>0</v>
      </c>
      <c r="AW11" s="86">
        <f>SUM(BC12:BC21)</f>
        <v>0</v>
      </c>
      <c r="AY11" s="80"/>
      <c r="AZ11" s="81" t="str">
        <f>Inndata!$B$5</f>
        <v>Batterielektrisk / hydrogen</v>
      </c>
      <c r="BA11" s="81" t="str">
        <f>Inndata!$B$6</f>
        <v>Biogass</v>
      </c>
      <c r="BB11" s="81" t="str">
        <f>Inndata!$B$7</f>
        <v>HVO / biodiesel / bioetanol</v>
      </c>
      <c r="BC11" s="81" t="str">
        <f>Inndata!$B$8</f>
        <v>Diesel / bensin / naturgass</v>
      </c>
      <c r="BD11" s="143"/>
    </row>
    <row r="12" spans="1:56" ht="17.399999999999999" customHeight="1" x14ac:dyDescent="0.4">
      <c r="B12" s="158"/>
      <c r="C12" s="158"/>
      <c r="D12" s="159"/>
      <c r="E12" s="158"/>
      <c r="F12" s="158"/>
      <c r="G12" s="158"/>
      <c r="H12" s="142"/>
      <c r="I12" s="141"/>
      <c r="J12" s="140" t="s">
        <v>1</v>
      </c>
      <c r="K12" s="88">
        <f>IF(B12&gt;0,1,0)</f>
        <v>0</v>
      </c>
      <c r="L12" s="88">
        <f>IF(AND(B12=0,C12=0),0,IF(AND(B12&gt;0,ISTEXT(C12)=TRUE),1,0))</f>
        <v>0</v>
      </c>
      <c r="M12" s="88">
        <f>IF(E12=0,0,1)</f>
        <v>0</v>
      </c>
      <c r="N12" s="89">
        <f t="shared" ref="N12:N21" si="0">IF(AND(E12=0,F12=0),0,IF(AND(E12="Nei",F12=0),0,1))</f>
        <v>0</v>
      </c>
      <c r="O12" s="89">
        <f>IF(AND(E12=0,F12=0),0,IF(AND(E12="Nei",G12=0),0,1))</f>
        <v>0</v>
      </c>
      <c r="P12" s="89">
        <f>SUM(K12:O12)</f>
        <v>0</v>
      </c>
      <c r="Q12" s="90">
        <f>IF(P12=5,"OK",IF(P12=0,0,"FEIL"))</f>
        <v>0</v>
      </c>
      <c r="S12" s="158">
        <f t="shared" ref="S12:S21" si="1">B12</f>
        <v>0</v>
      </c>
      <c r="T12" s="23"/>
      <c r="U12" s="158">
        <f t="shared" ref="U12:U21" si="2">C12</f>
        <v>0</v>
      </c>
      <c r="V12" s="117">
        <f>VLOOKUP(U12,Inndata!$B$5:$D$9,3,FALSE)</f>
        <v>0</v>
      </c>
      <c r="W12" s="22"/>
      <c r="X12" s="158">
        <f t="shared" ref="X12:X21" si="3">D12</f>
        <v>0</v>
      </c>
      <c r="Y12" s="158">
        <f>IF(X12=0,0,IF(X12="Nei",0,1))</f>
        <v>0</v>
      </c>
      <c r="Z12" s="22"/>
      <c r="AA12" s="158">
        <f>IF(V12+Y12&gt;10,10,V12+Y12)</f>
        <v>0</v>
      </c>
      <c r="AB12" s="22"/>
      <c r="AC12" s="24">
        <f t="shared" ref="AC12:AD21" si="4">E12</f>
        <v>0</v>
      </c>
      <c r="AD12" s="24">
        <f t="shared" si="4"/>
        <v>0</v>
      </c>
      <c r="AE12" s="24">
        <f>IF(AD12=0,0,VLOOKUP(LEFT(AD12,3),Inndata!$B$21:$C$32,2,FALSE))</f>
        <v>0</v>
      </c>
      <c r="AF12" s="24">
        <f>IF(AD12=0,0,MID(AD12,6,4))</f>
        <v>0</v>
      </c>
      <c r="AG12" s="24">
        <f t="shared" ref="AG12:AG21" si="5">G12</f>
        <v>0</v>
      </c>
      <c r="AH12" s="24">
        <f>IF(AG12=0,0,VLOOKUP(LEFT(AG12,3),Inndata!$B$21:$C$32,2,FALSE))</f>
        <v>0</v>
      </c>
      <c r="AI12" s="24">
        <f>IF(AG12=0,0,MID(AG12,6,4))</f>
        <v>0</v>
      </c>
      <c r="AJ12" s="22"/>
      <c r="AK12" s="158">
        <f>IF(AC12="Ja",Inndata!$F$17,IF(OR(AE12=0,AH12=0),0,(AI12-AF12)*12+(AH12-AE12)))</f>
        <v>0</v>
      </c>
      <c r="AL12" s="158">
        <f t="shared" ref="AL12:AL21" si="6">S12*AK12</f>
        <v>0</v>
      </c>
      <c r="AM12" s="45">
        <f>IF(AK12=0,0,AL12/$AL$24)</f>
        <v>0</v>
      </c>
      <c r="AN12" s="22"/>
      <c r="AO12" s="47">
        <f>AA12*AM12</f>
        <v>0</v>
      </c>
      <c r="AQ12" s="115"/>
      <c r="AR12" s="113"/>
      <c r="AS12" s="143"/>
      <c r="AY12" s="80"/>
      <c r="AZ12" s="82">
        <f>IF(U12=$AZ$11,AM12,0)</f>
        <v>0</v>
      </c>
      <c r="BA12" s="82">
        <f>IF(U12=$BA$11,AM12,0)</f>
        <v>0</v>
      </c>
      <c r="BB12" s="82">
        <f>IF(U12=$BB$11,AM12,0)</f>
        <v>0</v>
      </c>
      <c r="BC12" s="82">
        <f>IF(U12=$BC$11,AM12,0)</f>
        <v>0</v>
      </c>
      <c r="BD12" s="143"/>
    </row>
    <row r="13" spans="1:56" ht="17.399999999999999" customHeight="1" x14ac:dyDescent="0.4">
      <c r="B13" s="158"/>
      <c r="C13" s="158"/>
      <c r="D13" s="159"/>
      <c r="E13" s="158"/>
      <c r="F13" s="158"/>
      <c r="G13" s="158"/>
      <c r="H13" s="148"/>
      <c r="I13" s="147"/>
      <c r="J13" s="140" t="s">
        <v>1</v>
      </c>
      <c r="K13" s="88">
        <f t="shared" ref="K13:K21" si="7">IF(B13&gt;0,1,0)</f>
        <v>0</v>
      </c>
      <c r="L13" s="88">
        <f t="shared" ref="L13:L21" si="8">IF(AND(B13=0,C13=0),0,IF(AND(B13&gt;0,ISTEXT(C13)=TRUE),1,0))</f>
        <v>0</v>
      </c>
      <c r="M13" s="88">
        <f t="shared" ref="M13:M21" si="9">IF(E13=0,0,1)</f>
        <v>0</v>
      </c>
      <c r="N13" s="89">
        <f t="shared" si="0"/>
        <v>0</v>
      </c>
      <c r="O13" s="89">
        <f t="shared" ref="O13:O21" si="10">IF(AND(E13=0,F13=0),0,IF(AND(E13="Nei",G13=0),0,1))</f>
        <v>0</v>
      </c>
      <c r="P13" s="89">
        <f t="shared" ref="P13:P21" si="11">SUM(K13:O13)</f>
        <v>0</v>
      </c>
      <c r="Q13" s="90">
        <f t="shared" ref="Q13:Q21" si="12">IF(P13=5,"OK",IF(P13=0,0,"FEIL"))</f>
        <v>0</v>
      </c>
      <c r="S13" s="160">
        <f t="shared" si="1"/>
        <v>0</v>
      </c>
      <c r="T13" s="22"/>
      <c r="U13" s="160">
        <f t="shared" si="2"/>
        <v>0</v>
      </c>
      <c r="V13" s="160">
        <f>VLOOKUP(U13,Inndata!$B$5:$D$9,3,FALSE)</f>
        <v>0</v>
      </c>
      <c r="W13" s="22"/>
      <c r="X13" s="160">
        <f t="shared" si="3"/>
        <v>0</v>
      </c>
      <c r="Y13" s="160">
        <f t="shared" ref="Y13:Y21" si="13">IF(X13=0,0,IF(X13="Nei",0,1))</f>
        <v>0</v>
      </c>
      <c r="Z13" s="22"/>
      <c r="AA13" s="160">
        <f t="shared" ref="AA13:AA21" si="14">IF(V13+Y13&gt;10,10,V13+Y13)</f>
        <v>0</v>
      </c>
      <c r="AB13" s="22"/>
      <c r="AC13" s="25">
        <f t="shared" si="4"/>
        <v>0</v>
      </c>
      <c r="AD13" s="25">
        <f t="shared" si="4"/>
        <v>0</v>
      </c>
      <c r="AE13" s="25">
        <f>IF(AD13=0,0,VLOOKUP(LEFT(AD13,3),Inndata!$B$21:$C$32,2,FALSE))</f>
        <v>0</v>
      </c>
      <c r="AF13" s="25">
        <f t="shared" ref="AF13:AF21" si="15">IF(AD13=0,0,MID(AD13,6,4))</f>
        <v>0</v>
      </c>
      <c r="AG13" s="25">
        <f t="shared" si="5"/>
        <v>0</v>
      </c>
      <c r="AH13" s="25">
        <f>IF(AG13=0,0,VLOOKUP(LEFT(AG13,3),Inndata!$B$21:$C$32,2,FALSE))</f>
        <v>0</v>
      </c>
      <c r="AI13" s="25">
        <f t="shared" ref="AI13:AI21" si="16">IF(AG13=0,0,MID(AG13,6,4))</f>
        <v>0</v>
      </c>
      <c r="AJ13" s="22"/>
      <c r="AK13" s="160">
        <f>IF(AC13="Ja",Inndata!$F$17,IF(OR(AE13=0,AH13=0),0,(AI13-AF13)*12+(AH13-AE13)))</f>
        <v>0</v>
      </c>
      <c r="AL13" s="160">
        <f t="shared" si="6"/>
        <v>0</v>
      </c>
      <c r="AM13" s="46">
        <f t="shared" ref="AM13:AM21" si="17">IF(AK13=0,0,AL13/$AL$24)</f>
        <v>0</v>
      </c>
      <c r="AN13" s="22"/>
      <c r="AO13" s="119">
        <f t="shared" ref="AO13:AO21" si="18">AA13*AM13</f>
        <v>0</v>
      </c>
      <c r="AQ13" s="115"/>
      <c r="AR13" s="113"/>
      <c r="AS13" s="87"/>
      <c r="AT13" s="54"/>
      <c r="AU13" s="54"/>
      <c r="AV13" s="54"/>
      <c r="AW13" s="54"/>
      <c r="AY13" s="80"/>
      <c r="AZ13" s="82">
        <f t="shared" ref="AZ13:AZ21" si="19">IF(U13=$AZ$11,AM13,0)</f>
        <v>0</v>
      </c>
      <c r="BA13" s="82">
        <f t="shared" ref="BA13:BA21" si="20">IF(U13=$BA$11,AM13,0)</f>
        <v>0</v>
      </c>
      <c r="BB13" s="82">
        <f t="shared" ref="BB13:BB21" si="21">IF(U13=$BB$11,AM13,0)</f>
        <v>0</v>
      </c>
      <c r="BC13" s="82">
        <f t="shared" ref="BC13:BC21" si="22">IF(U13=$BC$11,AM13,0)</f>
        <v>0</v>
      </c>
      <c r="BD13" s="143"/>
    </row>
    <row r="14" spans="1:56" ht="17.399999999999999" customHeight="1" x14ac:dyDescent="0.4">
      <c r="B14" s="158"/>
      <c r="C14" s="158"/>
      <c r="D14" s="159"/>
      <c r="E14" s="158"/>
      <c r="F14" s="158"/>
      <c r="G14" s="158"/>
      <c r="H14" s="142"/>
      <c r="I14" s="141"/>
      <c r="J14" s="140" t="s">
        <v>1</v>
      </c>
      <c r="K14" s="88">
        <f t="shared" si="7"/>
        <v>0</v>
      </c>
      <c r="L14" s="88">
        <f t="shared" si="8"/>
        <v>0</v>
      </c>
      <c r="M14" s="88">
        <f t="shared" si="9"/>
        <v>0</v>
      </c>
      <c r="N14" s="89">
        <f t="shared" si="0"/>
        <v>0</v>
      </c>
      <c r="O14" s="89">
        <f t="shared" si="10"/>
        <v>0</v>
      </c>
      <c r="P14" s="89">
        <f t="shared" si="11"/>
        <v>0</v>
      </c>
      <c r="Q14" s="90">
        <f t="shared" si="12"/>
        <v>0</v>
      </c>
      <c r="S14" s="158">
        <f t="shared" si="1"/>
        <v>0</v>
      </c>
      <c r="T14" s="22"/>
      <c r="U14" s="158">
        <f t="shared" si="2"/>
        <v>0</v>
      </c>
      <c r="V14" s="117">
        <f>VLOOKUP(U14,Inndata!$B$5:$D$9,3,FALSE)</f>
        <v>0</v>
      </c>
      <c r="W14" s="22"/>
      <c r="X14" s="158">
        <f t="shared" si="3"/>
        <v>0</v>
      </c>
      <c r="Y14" s="158">
        <f t="shared" si="13"/>
        <v>0</v>
      </c>
      <c r="Z14" s="22"/>
      <c r="AA14" s="158">
        <f t="shared" si="14"/>
        <v>0</v>
      </c>
      <c r="AB14" s="22"/>
      <c r="AC14" s="24">
        <f t="shared" si="4"/>
        <v>0</v>
      </c>
      <c r="AD14" s="24">
        <f t="shared" si="4"/>
        <v>0</v>
      </c>
      <c r="AE14" s="24">
        <f>IF(AD14=0,0,VLOOKUP(LEFT(AD14,3),Inndata!$B$21:$C$32,2,FALSE))</f>
        <v>0</v>
      </c>
      <c r="AF14" s="24">
        <f t="shared" si="15"/>
        <v>0</v>
      </c>
      <c r="AG14" s="24">
        <f t="shared" si="5"/>
        <v>0</v>
      </c>
      <c r="AH14" s="24">
        <f>IF(AG14=0,0,VLOOKUP(LEFT(AG14,3),Inndata!$B$21:$C$32,2,FALSE))</f>
        <v>0</v>
      </c>
      <c r="AI14" s="24">
        <f t="shared" si="16"/>
        <v>0</v>
      </c>
      <c r="AJ14" s="22"/>
      <c r="AK14" s="158">
        <f>IF(AC14="Ja",Inndata!$F$17,IF(OR(AE14=0,AH14=0),0,(AI14-AF14)*12+(AH14-AE14)))</f>
        <v>0</v>
      </c>
      <c r="AL14" s="158">
        <f t="shared" si="6"/>
        <v>0</v>
      </c>
      <c r="AM14" s="45">
        <f t="shared" si="17"/>
        <v>0</v>
      </c>
      <c r="AN14" s="22"/>
      <c r="AO14" s="47">
        <f t="shared" si="18"/>
        <v>0</v>
      </c>
      <c r="AQ14" s="115"/>
      <c r="AR14" s="113"/>
      <c r="AS14" s="87"/>
      <c r="AT14" s="54"/>
      <c r="AU14" s="54"/>
      <c r="AV14" s="54"/>
      <c r="AW14" s="54"/>
      <c r="AY14" s="80"/>
      <c r="AZ14" s="82">
        <f t="shared" si="19"/>
        <v>0</v>
      </c>
      <c r="BA14" s="82">
        <f t="shared" si="20"/>
        <v>0</v>
      </c>
      <c r="BB14" s="82">
        <f t="shared" si="21"/>
        <v>0</v>
      </c>
      <c r="BC14" s="82">
        <f t="shared" si="22"/>
        <v>0</v>
      </c>
      <c r="BD14" s="143"/>
    </row>
    <row r="15" spans="1:56" ht="17.399999999999999" customHeight="1" x14ac:dyDescent="0.4">
      <c r="B15" s="160"/>
      <c r="C15" s="160"/>
      <c r="D15" s="161"/>
      <c r="E15" s="160"/>
      <c r="F15" s="160"/>
      <c r="G15" s="160"/>
      <c r="H15" s="148"/>
      <c r="I15" s="147"/>
      <c r="J15" s="140" t="s">
        <v>1</v>
      </c>
      <c r="K15" s="88">
        <f t="shared" si="7"/>
        <v>0</v>
      </c>
      <c r="L15" s="88">
        <f t="shared" si="8"/>
        <v>0</v>
      </c>
      <c r="M15" s="88">
        <f t="shared" si="9"/>
        <v>0</v>
      </c>
      <c r="N15" s="89">
        <f t="shared" si="0"/>
        <v>0</v>
      </c>
      <c r="O15" s="89">
        <f t="shared" si="10"/>
        <v>0</v>
      </c>
      <c r="P15" s="89">
        <f t="shared" si="11"/>
        <v>0</v>
      </c>
      <c r="Q15" s="90">
        <f t="shared" si="12"/>
        <v>0</v>
      </c>
      <c r="S15" s="160">
        <f t="shared" si="1"/>
        <v>0</v>
      </c>
      <c r="T15" s="22"/>
      <c r="U15" s="160">
        <f t="shared" si="2"/>
        <v>0</v>
      </c>
      <c r="V15" s="160">
        <f>VLOOKUP(U15,Inndata!$B$5:$D$9,3,FALSE)</f>
        <v>0</v>
      </c>
      <c r="W15" s="22"/>
      <c r="X15" s="160">
        <f t="shared" si="3"/>
        <v>0</v>
      </c>
      <c r="Y15" s="160">
        <f t="shared" si="13"/>
        <v>0</v>
      </c>
      <c r="Z15" s="22"/>
      <c r="AA15" s="160">
        <f t="shared" si="14"/>
        <v>0</v>
      </c>
      <c r="AB15" s="22"/>
      <c r="AC15" s="25">
        <f t="shared" si="4"/>
        <v>0</v>
      </c>
      <c r="AD15" s="25">
        <f t="shared" si="4"/>
        <v>0</v>
      </c>
      <c r="AE15" s="25">
        <f>IF(AD15=0,0,VLOOKUP(LEFT(AD15,3),Inndata!$B$21:$C$32,2,FALSE))</f>
        <v>0</v>
      </c>
      <c r="AF15" s="25">
        <f t="shared" si="15"/>
        <v>0</v>
      </c>
      <c r="AG15" s="25">
        <f t="shared" si="5"/>
        <v>0</v>
      </c>
      <c r="AH15" s="25">
        <f>IF(AG15=0,0,VLOOKUP(LEFT(AG15,3),Inndata!$B$21:$C$32,2,FALSE))</f>
        <v>0</v>
      </c>
      <c r="AI15" s="25">
        <f t="shared" si="16"/>
        <v>0</v>
      </c>
      <c r="AJ15" s="22"/>
      <c r="AK15" s="160">
        <f>IF(AC15="Ja",Inndata!$F$17,IF(OR(AE15=0,AH15=0),0,(AI15-AF15)*12+(AH15-AE15)))</f>
        <v>0</v>
      </c>
      <c r="AL15" s="160">
        <f t="shared" si="6"/>
        <v>0</v>
      </c>
      <c r="AM15" s="46">
        <f t="shared" si="17"/>
        <v>0</v>
      </c>
      <c r="AN15" s="22"/>
      <c r="AO15" s="119">
        <f t="shared" si="18"/>
        <v>0</v>
      </c>
      <c r="AQ15" s="115"/>
      <c r="AR15" s="113"/>
      <c r="AS15" s="144"/>
      <c r="AT15" s="144"/>
      <c r="AU15" s="144"/>
      <c r="AV15" s="144"/>
      <c r="AW15" s="144"/>
      <c r="AY15" s="80"/>
      <c r="AZ15" s="82">
        <f t="shared" si="19"/>
        <v>0</v>
      </c>
      <c r="BA15" s="82">
        <f t="shared" si="20"/>
        <v>0</v>
      </c>
      <c r="BB15" s="82">
        <f t="shared" si="21"/>
        <v>0</v>
      </c>
      <c r="BC15" s="82">
        <f t="shared" si="22"/>
        <v>0</v>
      </c>
      <c r="BD15" s="143"/>
    </row>
    <row r="16" spans="1:56" ht="17.399999999999999" customHeight="1" x14ac:dyDescent="0.4">
      <c r="B16" s="158"/>
      <c r="C16" s="158"/>
      <c r="D16" s="159"/>
      <c r="E16" s="158"/>
      <c r="F16" s="158"/>
      <c r="G16" s="158"/>
      <c r="H16" s="142"/>
      <c r="I16" s="141"/>
      <c r="J16" s="149" t="s">
        <v>1</v>
      </c>
      <c r="K16" s="88">
        <f t="shared" si="7"/>
        <v>0</v>
      </c>
      <c r="L16" s="88">
        <f t="shared" si="8"/>
        <v>0</v>
      </c>
      <c r="M16" s="88">
        <f t="shared" si="9"/>
        <v>0</v>
      </c>
      <c r="N16" s="89">
        <f t="shared" si="0"/>
        <v>0</v>
      </c>
      <c r="O16" s="89">
        <f t="shared" si="10"/>
        <v>0</v>
      </c>
      <c r="P16" s="89">
        <f t="shared" si="11"/>
        <v>0</v>
      </c>
      <c r="Q16" s="90">
        <f t="shared" si="12"/>
        <v>0</v>
      </c>
      <c r="S16" s="158">
        <f t="shared" si="1"/>
        <v>0</v>
      </c>
      <c r="T16" s="22"/>
      <c r="U16" s="158">
        <f t="shared" si="2"/>
        <v>0</v>
      </c>
      <c r="V16" s="117">
        <f>VLOOKUP(U16,Inndata!$B$5:$D$9,3,FALSE)</f>
        <v>0</v>
      </c>
      <c r="W16" s="22"/>
      <c r="X16" s="158">
        <f t="shared" si="3"/>
        <v>0</v>
      </c>
      <c r="Y16" s="158">
        <f t="shared" si="13"/>
        <v>0</v>
      </c>
      <c r="Z16" s="22"/>
      <c r="AA16" s="158">
        <f t="shared" si="14"/>
        <v>0</v>
      </c>
      <c r="AB16" s="22"/>
      <c r="AC16" s="24">
        <f t="shared" si="4"/>
        <v>0</v>
      </c>
      <c r="AD16" s="24">
        <f t="shared" si="4"/>
        <v>0</v>
      </c>
      <c r="AE16" s="24">
        <f>IF(AD16=0,0,VLOOKUP(LEFT(AD16,3),Inndata!$B$21:$C$32,2,FALSE))</f>
        <v>0</v>
      </c>
      <c r="AF16" s="24">
        <f t="shared" si="15"/>
        <v>0</v>
      </c>
      <c r="AG16" s="26">
        <f t="shared" si="5"/>
        <v>0</v>
      </c>
      <c r="AH16" s="24">
        <f>IF(AG16=0,0,VLOOKUP(LEFT(AG16,3),Inndata!$B$21:$C$32,2,FALSE))</f>
        <v>0</v>
      </c>
      <c r="AI16" s="24">
        <f t="shared" si="16"/>
        <v>0</v>
      </c>
      <c r="AJ16" s="22"/>
      <c r="AK16" s="158">
        <f>IF(AC16="Ja",Inndata!$F$17,IF(OR(AE16=0,AH16=0),0,(AI16-AF16)*12+(AH16-AE16)))</f>
        <v>0</v>
      </c>
      <c r="AL16" s="158">
        <f t="shared" si="6"/>
        <v>0</v>
      </c>
      <c r="AM16" s="45">
        <f t="shared" si="17"/>
        <v>0</v>
      </c>
      <c r="AN16" s="22"/>
      <c r="AO16" s="47">
        <f t="shared" si="18"/>
        <v>0</v>
      </c>
      <c r="AQ16" s="115"/>
      <c r="AR16" s="113"/>
      <c r="AS16" s="144"/>
      <c r="AT16" s="144"/>
      <c r="AU16" s="144"/>
      <c r="AV16" s="144"/>
      <c r="AW16" s="144"/>
      <c r="AY16" s="80"/>
      <c r="AZ16" s="82">
        <f t="shared" si="19"/>
        <v>0</v>
      </c>
      <c r="BA16" s="82">
        <f t="shared" si="20"/>
        <v>0</v>
      </c>
      <c r="BB16" s="82">
        <f t="shared" si="21"/>
        <v>0</v>
      </c>
      <c r="BC16" s="82">
        <f t="shared" si="22"/>
        <v>0</v>
      </c>
      <c r="BD16" s="143"/>
    </row>
    <row r="17" spans="2:56" ht="17.399999999999999" customHeight="1" x14ac:dyDescent="0.4">
      <c r="B17" s="160"/>
      <c r="C17" s="160"/>
      <c r="D17" s="161"/>
      <c r="E17" s="160"/>
      <c r="F17" s="160"/>
      <c r="G17" s="160"/>
      <c r="H17" s="148"/>
      <c r="I17" s="147"/>
      <c r="J17" s="140" t="s">
        <v>1</v>
      </c>
      <c r="K17" s="88">
        <f t="shared" si="7"/>
        <v>0</v>
      </c>
      <c r="L17" s="88">
        <f t="shared" si="8"/>
        <v>0</v>
      </c>
      <c r="M17" s="88">
        <f t="shared" si="9"/>
        <v>0</v>
      </c>
      <c r="N17" s="89">
        <f t="shared" si="0"/>
        <v>0</v>
      </c>
      <c r="O17" s="89">
        <f t="shared" si="10"/>
        <v>0</v>
      </c>
      <c r="P17" s="89">
        <f t="shared" si="11"/>
        <v>0</v>
      </c>
      <c r="Q17" s="90">
        <f t="shared" si="12"/>
        <v>0</v>
      </c>
      <c r="S17" s="160">
        <f t="shared" si="1"/>
        <v>0</v>
      </c>
      <c r="T17" s="22"/>
      <c r="U17" s="160">
        <f t="shared" si="2"/>
        <v>0</v>
      </c>
      <c r="V17" s="160">
        <f>VLOOKUP(U17,Inndata!$B$5:$D$9,3,FALSE)</f>
        <v>0</v>
      </c>
      <c r="W17" s="22"/>
      <c r="X17" s="160">
        <f t="shared" si="3"/>
        <v>0</v>
      </c>
      <c r="Y17" s="160">
        <f t="shared" si="13"/>
        <v>0</v>
      </c>
      <c r="Z17" s="22"/>
      <c r="AA17" s="160">
        <f t="shared" si="14"/>
        <v>0</v>
      </c>
      <c r="AB17" s="22"/>
      <c r="AC17" s="25">
        <f t="shared" si="4"/>
        <v>0</v>
      </c>
      <c r="AD17" s="25">
        <f t="shared" si="4"/>
        <v>0</v>
      </c>
      <c r="AE17" s="25">
        <f>IF(AD17=0,0,VLOOKUP(LEFT(AD17,3),Inndata!$B$21:$C$32,2,FALSE))</f>
        <v>0</v>
      </c>
      <c r="AF17" s="25">
        <f t="shared" si="15"/>
        <v>0</v>
      </c>
      <c r="AG17" s="25">
        <f t="shared" si="5"/>
        <v>0</v>
      </c>
      <c r="AH17" s="25">
        <f>IF(AG17=0,0,VLOOKUP(LEFT(AG17,3),Inndata!$B$21:$C$32,2,FALSE))</f>
        <v>0</v>
      </c>
      <c r="AI17" s="25">
        <f t="shared" si="16"/>
        <v>0</v>
      </c>
      <c r="AJ17" s="22"/>
      <c r="AK17" s="160">
        <f>IF(AC17="Ja",Inndata!$F$17,IF(OR(AE17=0,AH17=0),0,(AI17-AF17)*12+(AH17-AE17)))</f>
        <v>0</v>
      </c>
      <c r="AL17" s="160">
        <f t="shared" si="6"/>
        <v>0</v>
      </c>
      <c r="AM17" s="46">
        <f t="shared" si="17"/>
        <v>0</v>
      </c>
      <c r="AN17" s="22"/>
      <c r="AO17" s="119">
        <f t="shared" si="18"/>
        <v>0</v>
      </c>
      <c r="AQ17" s="115"/>
      <c r="AR17" s="113"/>
      <c r="AS17" s="144"/>
      <c r="AT17" s="144"/>
      <c r="AU17" s="144"/>
      <c r="AV17" s="144"/>
      <c r="AW17" s="144"/>
      <c r="AY17" s="80"/>
      <c r="AZ17" s="82">
        <f t="shared" si="19"/>
        <v>0</v>
      </c>
      <c r="BA17" s="82">
        <f t="shared" si="20"/>
        <v>0</v>
      </c>
      <c r="BB17" s="82">
        <f t="shared" si="21"/>
        <v>0</v>
      </c>
      <c r="BC17" s="82">
        <f t="shared" si="22"/>
        <v>0</v>
      </c>
      <c r="BD17" s="143"/>
    </row>
    <row r="18" spans="2:56" ht="17.399999999999999" customHeight="1" x14ac:dyDescent="0.4">
      <c r="B18" s="158"/>
      <c r="C18" s="158"/>
      <c r="D18" s="159"/>
      <c r="E18" s="158"/>
      <c r="F18" s="158"/>
      <c r="G18" s="158"/>
      <c r="H18" s="142"/>
      <c r="I18" s="141"/>
      <c r="J18" s="140" t="s">
        <v>1</v>
      </c>
      <c r="K18" s="88">
        <f t="shared" si="7"/>
        <v>0</v>
      </c>
      <c r="L18" s="88">
        <f t="shared" si="8"/>
        <v>0</v>
      </c>
      <c r="M18" s="88">
        <f t="shared" si="9"/>
        <v>0</v>
      </c>
      <c r="N18" s="89">
        <f t="shared" si="0"/>
        <v>0</v>
      </c>
      <c r="O18" s="89">
        <f t="shared" si="10"/>
        <v>0</v>
      </c>
      <c r="P18" s="89">
        <f t="shared" si="11"/>
        <v>0</v>
      </c>
      <c r="Q18" s="90">
        <f t="shared" si="12"/>
        <v>0</v>
      </c>
      <c r="S18" s="158">
        <f t="shared" si="1"/>
        <v>0</v>
      </c>
      <c r="T18" s="22"/>
      <c r="U18" s="158">
        <f t="shared" si="2"/>
        <v>0</v>
      </c>
      <c r="V18" s="117">
        <f>VLOOKUP(U18,Inndata!$B$5:$D$9,3,FALSE)</f>
        <v>0</v>
      </c>
      <c r="W18" s="22"/>
      <c r="X18" s="158">
        <f t="shared" si="3"/>
        <v>0</v>
      </c>
      <c r="Y18" s="158">
        <f t="shared" si="13"/>
        <v>0</v>
      </c>
      <c r="Z18" s="22"/>
      <c r="AA18" s="158">
        <f t="shared" si="14"/>
        <v>0</v>
      </c>
      <c r="AB18" s="22"/>
      <c r="AC18" s="24">
        <f t="shared" si="4"/>
        <v>0</v>
      </c>
      <c r="AD18" s="24">
        <f t="shared" si="4"/>
        <v>0</v>
      </c>
      <c r="AE18" s="24">
        <f>IF(AD18=0,0,VLOOKUP(LEFT(AD18,3),Inndata!$B$21:$C$32,2,FALSE))</f>
        <v>0</v>
      </c>
      <c r="AF18" s="24">
        <f t="shared" si="15"/>
        <v>0</v>
      </c>
      <c r="AG18" s="24">
        <f t="shared" si="5"/>
        <v>0</v>
      </c>
      <c r="AH18" s="24">
        <f>IF(AG18=0,0,VLOOKUP(LEFT(AG18,3),Inndata!$B$21:$C$32,2,FALSE))</f>
        <v>0</v>
      </c>
      <c r="AI18" s="24">
        <f t="shared" si="16"/>
        <v>0</v>
      </c>
      <c r="AJ18" s="22"/>
      <c r="AK18" s="158">
        <f>IF(AC18="Ja",Inndata!$F$17,IF(OR(AE18=0,AH18=0),0,(AI18-AF18)*12+(AH18-AE18)))</f>
        <v>0</v>
      </c>
      <c r="AL18" s="158">
        <f t="shared" si="6"/>
        <v>0</v>
      </c>
      <c r="AM18" s="45">
        <f t="shared" si="17"/>
        <v>0</v>
      </c>
      <c r="AN18" s="22"/>
      <c r="AO18" s="47">
        <f t="shared" si="18"/>
        <v>0</v>
      </c>
      <c r="AQ18" s="115"/>
      <c r="AR18" s="113"/>
      <c r="AS18" s="143"/>
      <c r="AY18" s="80"/>
      <c r="AZ18" s="82">
        <f t="shared" si="19"/>
        <v>0</v>
      </c>
      <c r="BA18" s="82">
        <f t="shared" si="20"/>
        <v>0</v>
      </c>
      <c r="BB18" s="82">
        <f t="shared" si="21"/>
        <v>0</v>
      </c>
      <c r="BC18" s="82">
        <f t="shared" si="22"/>
        <v>0</v>
      </c>
      <c r="BD18" s="143"/>
    </row>
    <row r="19" spans="2:56" ht="17.399999999999999" customHeight="1" x14ac:dyDescent="0.4">
      <c r="B19" s="160"/>
      <c r="C19" s="160"/>
      <c r="D19" s="161"/>
      <c r="E19" s="160"/>
      <c r="F19" s="160"/>
      <c r="G19" s="160"/>
      <c r="H19" s="148"/>
      <c r="I19" s="147"/>
      <c r="J19" s="140" t="s">
        <v>1</v>
      </c>
      <c r="K19" s="88">
        <f t="shared" si="7"/>
        <v>0</v>
      </c>
      <c r="L19" s="88">
        <f t="shared" si="8"/>
        <v>0</v>
      </c>
      <c r="M19" s="88">
        <f t="shared" si="9"/>
        <v>0</v>
      </c>
      <c r="N19" s="89">
        <f t="shared" si="0"/>
        <v>0</v>
      </c>
      <c r="O19" s="89">
        <f t="shared" si="10"/>
        <v>0</v>
      </c>
      <c r="P19" s="89">
        <f t="shared" si="11"/>
        <v>0</v>
      </c>
      <c r="Q19" s="90">
        <f t="shared" si="12"/>
        <v>0</v>
      </c>
      <c r="S19" s="160">
        <f t="shared" si="1"/>
        <v>0</v>
      </c>
      <c r="T19" s="22"/>
      <c r="U19" s="160">
        <f t="shared" si="2"/>
        <v>0</v>
      </c>
      <c r="V19" s="160">
        <f>VLOOKUP(U19,Inndata!$B$5:$D$9,3,FALSE)</f>
        <v>0</v>
      </c>
      <c r="W19" s="22"/>
      <c r="X19" s="160">
        <f t="shared" si="3"/>
        <v>0</v>
      </c>
      <c r="Y19" s="160">
        <f t="shared" si="13"/>
        <v>0</v>
      </c>
      <c r="Z19" s="22"/>
      <c r="AA19" s="160">
        <f t="shared" si="14"/>
        <v>0</v>
      </c>
      <c r="AB19" s="22"/>
      <c r="AC19" s="25">
        <f t="shared" si="4"/>
        <v>0</v>
      </c>
      <c r="AD19" s="25">
        <f t="shared" si="4"/>
        <v>0</v>
      </c>
      <c r="AE19" s="25">
        <f>IF(AD19=0,0,VLOOKUP(LEFT(AD19,3),Inndata!$B$21:$C$32,2,FALSE))</f>
        <v>0</v>
      </c>
      <c r="AF19" s="25">
        <f t="shared" si="15"/>
        <v>0</v>
      </c>
      <c r="AG19" s="25">
        <f t="shared" si="5"/>
        <v>0</v>
      </c>
      <c r="AH19" s="25">
        <f>IF(AG19=0,0,VLOOKUP(LEFT(AG19,3),Inndata!$B$21:$C$32,2,FALSE))</f>
        <v>0</v>
      </c>
      <c r="AI19" s="25">
        <f t="shared" si="16"/>
        <v>0</v>
      </c>
      <c r="AJ19" s="22"/>
      <c r="AK19" s="160">
        <f>IF(AC19="Ja",Inndata!$F$17,IF(OR(AE19=0,AH19=0),0,(AI19-AF19)*12+(AH19-AE19)))</f>
        <v>0</v>
      </c>
      <c r="AL19" s="160">
        <f t="shared" si="6"/>
        <v>0</v>
      </c>
      <c r="AM19" s="46">
        <f t="shared" si="17"/>
        <v>0</v>
      </c>
      <c r="AN19" s="22"/>
      <c r="AO19" s="119">
        <f t="shared" si="18"/>
        <v>0</v>
      </c>
      <c r="AQ19" s="115"/>
      <c r="AR19" s="113"/>
      <c r="AS19" s="143"/>
      <c r="AY19" s="80"/>
      <c r="AZ19" s="82">
        <f t="shared" si="19"/>
        <v>0</v>
      </c>
      <c r="BA19" s="82">
        <f t="shared" si="20"/>
        <v>0</v>
      </c>
      <c r="BB19" s="82">
        <f t="shared" si="21"/>
        <v>0</v>
      </c>
      <c r="BC19" s="82">
        <f t="shared" si="22"/>
        <v>0</v>
      </c>
      <c r="BD19" s="143"/>
    </row>
    <row r="20" spans="2:56" ht="17.399999999999999" customHeight="1" x14ac:dyDescent="0.4">
      <c r="B20" s="158"/>
      <c r="C20" s="158"/>
      <c r="D20" s="159"/>
      <c r="E20" s="158"/>
      <c r="F20" s="158"/>
      <c r="G20" s="158"/>
      <c r="H20" s="142"/>
      <c r="I20" s="141"/>
      <c r="J20" s="140" t="s">
        <v>1</v>
      </c>
      <c r="K20" s="88">
        <f t="shared" si="7"/>
        <v>0</v>
      </c>
      <c r="L20" s="88">
        <f t="shared" si="8"/>
        <v>0</v>
      </c>
      <c r="M20" s="88">
        <f t="shared" si="9"/>
        <v>0</v>
      </c>
      <c r="N20" s="89">
        <f t="shared" si="0"/>
        <v>0</v>
      </c>
      <c r="O20" s="89">
        <f t="shared" si="10"/>
        <v>0</v>
      </c>
      <c r="P20" s="89">
        <f t="shared" si="11"/>
        <v>0</v>
      </c>
      <c r="Q20" s="90">
        <f t="shared" si="12"/>
        <v>0</v>
      </c>
      <c r="S20" s="158">
        <f t="shared" si="1"/>
        <v>0</v>
      </c>
      <c r="T20" s="22"/>
      <c r="U20" s="158">
        <f t="shared" si="2"/>
        <v>0</v>
      </c>
      <c r="V20" s="117">
        <f>VLOOKUP(U20,Inndata!$B$5:$D$9,3,FALSE)</f>
        <v>0</v>
      </c>
      <c r="W20" s="22"/>
      <c r="X20" s="158">
        <f t="shared" si="3"/>
        <v>0</v>
      </c>
      <c r="Y20" s="158">
        <f t="shared" si="13"/>
        <v>0</v>
      </c>
      <c r="Z20" s="22"/>
      <c r="AA20" s="158">
        <f t="shared" si="14"/>
        <v>0</v>
      </c>
      <c r="AB20" s="22"/>
      <c r="AC20" s="24">
        <f t="shared" si="4"/>
        <v>0</v>
      </c>
      <c r="AD20" s="24">
        <f t="shared" si="4"/>
        <v>0</v>
      </c>
      <c r="AE20" s="24">
        <f>IF(AD20=0,0,VLOOKUP(LEFT(AD20,3),Inndata!$B$21:$C$32,2,FALSE))</f>
        <v>0</v>
      </c>
      <c r="AF20" s="24">
        <f t="shared" si="15"/>
        <v>0</v>
      </c>
      <c r="AG20" s="24">
        <f t="shared" si="5"/>
        <v>0</v>
      </c>
      <c r="AH20" s="24">
        <f>IF(AG20=0,0,VLOOKUP(LEFT(AG20,3),Inndata!$B$21:$C$32,2,FALSE))</f>
        <v>0</v>
      </c>
      <c r="AI20" s="24">
        <f t="shared" si="16"/>
        <v>0</v>
      </c>
      <c r="AJ20" s="22"/>
      <c r="AK20" s="158">
        <f>IF(AC20="Ja",Inndata!$F$17,IF(OR(AE20=0,AH20=0),0,(AI20-AF20)*12+(AH20-AE20)))</f>
        <v>0</v>
      </c>
      <c r="AL20" s="158">
        <f t="shared" si="6"/>
        <v>0</v>
      </c>
      <c r="AM20" s="45">
        <f t="shared" si="17"/>
        <v>0</v>
      </c>
      <c r="AN20" s="22"/>
      <c r="AO20" s="47">
        <f t="shared" si="18"/>
        <v>0</v>
      </c>
      <c r="AQ20" s="115"/>
      <c r="AR20" s="113"/>
      <c r="AS20" s="143"/>
      <c r="AY20" s="80"/>
      <c r="AZ20" s="82">
        <f t="shared" si="19"/>
        <v>0</v>
      </c>
      <c r="BA20" s="82">
        <f t="shared" si="20"/>
        <v>0</v>
      </c>
      <c r="BB20" s="82">
        <f t="shared" si="21"/>
        <v>0</v>
      </c>
      <c r="BC20" s="82">
        <f t="shared" si="22"/>
        <v>0</v>
      </c>
      <c r="BD20" s="143"/>
    </row>
    <row r="21" spans="2:56" ht="17.399999999999999" customHeight="1" x14ac:dyDescent="0.4">
      <c r="B21" s="160"/>
      <c r="C21" s="160"/>
      <c r="D21" s="161"/>
      <c r="E21" s="160"/>
      <c r="F21" s="160"/>
      <c r="G21" s="160"/>
      <c r="H21" s="148"/>
      <c r="I21" s="147"/>
      <c r="J21" s="140" t="s">
        <v>1</v>
      </c>
      <c r="K21" s="88">
        <f t="shared" si="7"/>
        <v>0</v>
      </c>
      <c r="L21" s="88">
        <f t="shared" si="8"/>
        <v>0</v>
      </c>
      <c r="M21" s="88">
        <f t="shared" si="9"/>
        <v>0</v>
      </c>
      <c r="N21" s="89">
        <f t="shared" si="0"/>
        <v>0</v>
      </c>
      <c r="O21" s="89">
        <f t="shared" si="10"/>
        <v>0</v>
      </c>
      <c r="P21" s="89">
        <f t="shared" si="11"/>
        <v>0</v>
      </c>
      <c r="Q21" s="90">
        <f t="shared" si="12"/>
        <v>0</v>
      </c>
      <c r="S21" s="160">
        <f t="shared" si="1"/>
        <v>0</v>
      </c>
      <c r="T21" s="22"/>
      <c r="U21" s="160">
        <f t="shared" si="2"/>
        <v>0</v>
      </c>
      <c r="V21" s="160">
        <f>VLOOKUP(U21,Inndata!$B$5:$D$9,3,FALSE)</f>
        <v>0</v>
      </c>
      <c r="W21" s="22"/>
      <c r="X21" s="160">
        <f t="shared" si="3"/>
        <v>0</v>
      </c>
      <c r="Y21" s="160">
        <f t="shared" si="13"/>
        <v>0</v>
      </c>
      <c r="Z21" s="22"/>
      <c r="AA21" s="160">
        <f t="shared" si="14"/>
        <v>0</v>
      </c>
      <c r="AB21" s="22"/>
      <c r="AC21" s="25">
        <f t="shared" si="4"/>
        <v>0</v>
      </c>
      <c r="AD21" s="25">
        <f t="shared" si="4"/>
        <v>0</v>
      </c>
      <c r="AE21" s="25">
        <f>IF(AD21=0,0,VLOOKUP(LEFT(AD21,3),Inndata!$B$21:$C$32,2,FALSE))</f>
        <v>0</v>
      </c>
      <c r="AF21" s="25">
        <f t="shared" si="15"/>
        <v>0</v>
      </c>
      <c r="AG21" s="25">
        <f t="shared" si="5"/>
        <v>0</v>
      </c>
      <c r="AH21" s="25">
        <f>IF(AG21=0,0,VLOOKUP(LEFT(AG21,3),Inndata!$B$21:$C$32,2,FALSE))</f>
        <v>0</v>
      </c>
      <c r="AI21" s="25">
        <f t="shared" si="16"/>
        <v>0</v>
      </c>
      <c r="AJ21" s="22"/>
      <c r="AK21" s="160">
        <f>IF(AC21="Ja",Inndata!$F$17,IF(OR(AE21=0,AH21=0),0,(AI21-AF21)*12+(AH21-AE21)))</f>
        <v>0</v>
      </c>
      <c r="AL21" s="160">
        <f t="shared" si="6"/>
        <v>0</v>
      </c>
      <c r="AM21" s="46">
        <f t="shared" si="17"/>
        <v>0</v>
      </c>
      <c r="AN21" s="22"/>
      <c r="AO21" s="119">
        <f t="shared" si="18"/>
        <v>0</v>
      </c>
      <c r="AQ21" s="115"/>
      <c r="AR21" s="113"/>
      <c r="AS21" s="143"/>
      <c r="AY21" s="80"/>
      <c r="AZ21" s="82">
        <f t="shared" si="19"/>
        <v>0</v>
      </c>
      <c r="BA21" s="82">
        <f t="shared" si="20"/>
        <v>0</v>
      </c>
      <c r="BB21" s="82">
        <f t="shared" si="21"/>
        <v>0</v>
      </c>
      <c r="BC21" s="82">
        <f t="shared" si="22"/>
        <v>0</v>
      </c>
      <c r="BD21" s="143"/>
    </row>
    <row r="22" spans="2:56" ht="17.399999999999999" customHeight="1" x14ac:dyDescent="0.4">
      <c r="F22" s="183" t="s">
        <v>1</v>
      </c>
      <c r="G22" s="183"/>
      <c r="I22" s="132"/>
      <c r="J22" s="139"/>
      <c r="T22" s="114"/>
      <c r="W22" s="114"/>
      <c r="X22" s="143"/>
      <c r="Z22" s="114"/>
      <c r="AA22" s="143"/>
      <c r="AB22" s="114"/>
      <c r="AC22" s="143"/>
      <c r="AJ22" s="114"/>
      <c r="AK22" s="143"/>
      <c r="AN22" s="113"/>
      <c r="AO22" s="143"/>
      <c r="AQ22" s="115"/>
      <c r="AR22" s="113"/>
      <c r="AS22" s="143"/>
      <c r="AY22" s="77"/>
      <c r="BC22" s="77"/>
      <c r="BD22" s="143"/>
    </row>
    <row r="23" spans="2:56" ht="17.399999999999999" customHeight="1" x14ac:dyDescent="0.4">
      <c r="F23" s="133"/>
      <c r="I23" s="132"/>
      <c r="J23" s="139"/>
      <c r="K23" s="132"/>
      <c r="L23" s="132"/>
      <c r="T23" s="114"/>
      <c r="W23" s="114"/>
      <c r="X23" s="143"/>
      <c r="Z23" s="114"/>
      <c r="AA23" s="143"/>
      <c r="AB23" s="114"/>
      <c r="AC23" s="143"/>
      <c r="AK23" s="42"/>
      <c r="AL23" s="40" t="s">
        <v>45</v>
      </c>
      <c r="AN23" s="113"/>
      <c r="AO23" s="44" t="s">
        <v>59</v>
      </c>
      <c r="AQ23" s="115"/>
      <c r="AR23" s="113"/>
      <c r="AS23" s="143"/>
      <c r="AY23" s="77"/>
      <c r="BC23" s="77"/>
      <c r="BD23" s="143"/>
    </row>
    <row r="24" spans="2:56" ht="17.399999999999999" customHeight="1" x14ac:dyDescent="0.4">
      <c r="C24" s="138"/>
      <c r="D24" s="138"/>
      <c r="F24" s="133"/>
      <c r="I24" s="132"/>
      <c r="J24" s="139"/>
      <c r="K24" s="132"/>
      <c r="L24" s="132"/>
      <c r="T24" s="114"/>
      <c r="W24" s="114"/>
      <c r="X24" s="143"/>
      <c r="Z24" s="114"/>
      <c r="AA24" s="143"/>
      <c r="AB24" s="114"/>
      <c r="AC24" s="143"/>
      <c r="AJ24" s="114"/>
      <c r="AK24" s="43"/>
      <c r="AL24" s="109">
        <f>SUM(AL12:AL21)</f>
        <v>0</v>
      </c>
      <c r="AN24" s="113"/>
      <c r="AO24" s="48">
        <f>SUM(AO12:AO21)</f>
        <v>0</v>
      </c>
      <c r="AQ24" s="115"/>
      <c r="AR24" s="113"/>
      <c r="AS24" s="143"/>
      <c r="AY24" s="77"/>
      <c r="BC24" s="77"/>
      <c r="BD24" s="143"/>
    </row>
    <row r="25" spans="2:56" ht="17.399999999999999" customHeight="1" x14ac:dyDescent="0.4">
      <c r="C25" s="138"/>
      <c r="D25" s="138"/>
      <c r="F25" s="133"/>
      <c r="I25" s="132"/>
      <c r="J25" s="139"/>
      <c r="K25" s="132"/>
      <c r="L25" s="132"/>
      <c r="T25" s="114"/>
      <c r="W25" s="114"/>
      <c r="X25" s="143"/>
      <c r="Z25" s="114"/>
      <c r="AA25" s="143"/>
      <c r="AB25" s="114"/>
      <c r="AC25" s="143"/>
      <c r="AJ25" s="114"/>
      <c r="AK25" s="143"/>
      <c r="AN25" s="113"/>
      <c r="AO25" s="143"/>
      <c r="AQ25" s="115"/>
      <c r="AR25" s="113"/>
      <c r="AS25" s="143"/>
      <c r="AY25" s="77"/>
      <c r="BC25" s="77"/>
      <c r="BD25" s="143"/>
    </row>
    <row r="26" spans="2:56" ht="17.399999999999999" customHeight="1" x14ac:dyDescent="0.4">
      <c r="C26" s="138"/>
      <c r="D26" s="138"/>
      <c r="F26" s="133"/>
      <c r="I26" s="132"/>
      <c r="J26" s="139"/>
      <c r="K26" s="132"/>
      <c r="L26" s="132"/>
      <c r="T26" s="114"/>
      <c r="W26" s="114"/>
      <c r="X26" s="143"/>
      <c r="Z26" s="114"/>
      <c r="AA26" s="143"/>
      <c r="AB26" s="114"/>
      <c r="AC26" s="143"/>
      <c r="AJ26" s="114"/>
      <c r="AK26" s="143"/>
      <c r="AN26" s="113"/>
      <c r="AO26" s="143"/>
      <c r="AQ26" s="115"/>
      <c r="AR26" s="113"/>
      <c r="AS26" s="143"/>
      <c r="AY26" s="77"/>
      <c r="BC26" s="77"/>
      <c r="BD26" s="143"/>
    </row>
    <row r="27" spans="2:56" ht="17.399999999999999" customHeight="1" x14ac:dyDescent="0.4">
      <c r="C27" s="138"/>
      <c r="D27" s="138"/>
      <c r="F27" s="133"/>
      <c r="I27" s="132"/>
      <c r="J27" s="139"/>
      <c r="K27" s="132"/>
      <c r="L27" s="132"/>
      <c r="T27" s="114"/>
      <c r="W27" s="114"/>
      <c r="X27" s="143"/>
      <c r="Z27" s="114"/>
      <c r="AA27" s="143"/>
      <c r="AB27" s="114"/>
      <c r="AC27" s="143"/>
      <c r="AJ27" s="114"/>
      <c r="AK27" s="143"/>
      <c r="AN27" s="113"/>
      <c r="AO27" s="143"/>
      <c r="AQ27" s="115"/>
      <c r="AR27" s="113"/>
      <c r="AS27" s="143"/>
      <c r="AY27" s="77"/>
      <c r="BC27" s="77"/>
      <c r="BD27" s="143"/>
    </row>
    <row r="28" spans="2:56" ht="17.399999999999999" customHeight="1" x14ac:dyDescent="0.4">
      <c r="F28" s="133"/>
      <c r="I28" s="132"/>
      <c r="J28" s="139"/>
      <c r="K28" s="132"/>
      <c r="L28" s="132"/>
      <c r="T28" s="114"/>
      <c r="W28" s="114"/>
      <c r="X28" s="143"/>
      <c r="Z28" s="114"/>
      <c r="AA28" s="143"/>
      <c r="AB28" s="114"/>
      <c r="AC28" s="143"/>
      <c r="AJ28" s="114"/>
      <c r="AK28" s="143"/>
      <c r="AN28" s="113"/>
      <c r="AO28" s="143"/>
      <c r="AQ28" s="115"/>
      <c r="AR28" s="113"/>
      <c r="AS28" s="143"/>
      <c r="AY28" s="77"/>
      <c r="BC28" s="77"/>
      <c r="BD28" s="143"/>
    </row>
    <row r="29" spans="2:56" ht="17.399999999999999" customHeight="1" x14ac:dyDescent="0.4">
      <c r="F29" s="133"/>
      <c r="I29" s="132"/>
      <c r="J29" s="139"/>
      <c r="K29" s="132"/>
      <c r="L29" s="132"/>
      <c r="T29" s="114"/>
      <c r="W29" s="114"/>
      <c r="X29" s="143"/>
      <c r="Z29" s="114"/>
      <c r="AA29" s="143"/>
      <c r="AB29" s="114"/>
      <c r="AC29" s="143"/>
      <c r="AJ29" s="114"/>
      <c r="AK29" s="143"/>
      <c r="AN29" s="113"/>
      <c r="AO29" s="143"/>
      <c r="AQ29" s="115"/>
      <c r="AR29" s="113"/>
      <c r="AS29" s="143"/>
      <c r="AY29" s="77"/>
      <c r="BC29" s="77"/>
      <c r="BD29" s="143"/>
    </row>
    <row r="30" spans="2:56" ht="17.399999999999999" customHeight="1" x14ac:dyDescent="0.4">
      <c r="T30" s="114"/>
      <c r="W30" s="114"/>
      <c r="X30" s="143"/>
      <c r="Z30" s="114"/>
      <c r="AA30" s="143"/>
      <c r="AB30" s="114"/>
      <c r="AC30" s="143"/>
      <c r="AJ30" s="114"/>
      <c r="AK30" s="143"/>
      <c r="AN30" s="113"/>
      <c r="AO30" s="143"/>
      <c r="AQ30" s="115"/>
      <c r="AR30" s="113"/>
      <c r="AS30" s="143"/>
      <c r="AY30" s="77"/>
      <c r="BC30" s="77"/>
      <c r="BD30" s="143"/>
    </row>
    <row r="31" spans="2:56" ht="17.399999999999999" customHeight="1" x14ac:dyDescent="0.4">
      <c r="T31" s="114"/>
      <c r="W31" s="114"/>
      <c r="X31" s="143"/>
      <c r="Z31" s="114"/>
      <c r="AA31" s="143"/>
      <c r="AB31" s="114"/>
      <c r="AC31" s="143"/>
      <c r="AJ31" s="114"/>
      <c r="AK31" s="143"/>
      <c r="AN31" s="113"/>
      <c r="AO31" s="143"/>
      <c r="AQ31" s="115"/>
      <c r="AR31" s="113"/>
      <c r="AS31" s="143"/>
      <c r="AY31" s="77"/>
      <c r="BC31" s="77"/>
      <c r="BD31" s="143"/>
    </row>
    <row r="32" spans="2:56" ht="17.399999999999999" customHeight="1" x14ac:dyDescent="0.4">
      <c r="T32" s="114"/>
      <c r="W32" s="114"/>
      <c r="X32" s="143"/>
      <c r="Z32" s="114"/>
      <c r="AA32" s="143"/>
      <c r="AB32" s="114"/>
      <c r="AC32" s="143"/>
      <c r="AJ32" s="114"/>
      <c r="AK32" s="143"/>
      <c r="AN32" s="113"/>
      <c r="AO32" s="143"/>
      <c r="AQ32" s="115"/>
      <c r="AR32" s="113"/>
      <c r="AS32" s="143"/>
      <c r="AY32" s="77"/>
      <c r="BC32" s="77"/>
      <c r="BD32" s="143"/>
    </row>
    <row r="33" spans="20:56" ht="17.399999999999999" customHeight="1" x14ac:dyDescent="0.4">
      <c r="T33" s="114"/>
      <c r="W33" s="114"/>
      <c r="X33" s="143"/>
      <c r="Z33" s="114"/>
      <c r="AA33" s="143"/>
      <c r="AB33" s="114"/>
      <c r="AC33" s="143"/>
      <c r="AJ33" s="114"/>
      <c r="AK33" s="143"/>
      <c r="AN33" s="113"/>
      <c r="AO33" s="143"/>
      <c r="AQ33" s="115"/>
      <c r="AR33" s="113"/>
      <c r="AS33" s="143"/>
      <c r="AY33" s="77"/>
      <c r="BC33" s="77"/>
      <c r="BD33" s="143"/>
    </row>
    <row r="34" spans="20:56" ht="17.399999999999999" customHeight="1" x14ac:dyDescent="0.4">
      <c r="AR34" s="113"/>
    </row>
    <row r="35" spans="20:56" ht="17.399999999999999" customHeight="1" x14ac:dyDescent="0.4">
      <c r="AR35" s="113"/>
    </row>
    <row r="36" spans="20:56" ht="17.399999999999999" customHeight="1" x14ac:dyDescent="0.4">
      <c r="AR36" s="113"/>
    </row>
  </sheetData>
  <mergeCells count="5">
    <mergeCell ref="B3:J3"/>
    <mergeCell ref="C5:D5"/>
    <mergeCell ref="K8:Q10"/>
    <mergeCell ref="K11:Q11"/>
    <mergeCell ref="F22:G22"/>
  </mergeCells>
  <conditionalFormatting sqref="S12:S21">
    <cfRule type="expression" dxfId="119" priority="20">
      <formula>B12=0</formula>
    </cfRule>
  </conditionalFormatting>
  <conditionalFormatting sqref="U12:U21">
    <cfRule type="expression" dxfId="118" priority="19">
      <formula>C12=0</formula>
    </cfRule>
  </conditionalFormatting>
  <conditionalFormatting sqref="V12:V21">
    <cfRule type="expression" dxfId="117" priority="18">
      <formula>#REF!=0</formula>
    </cfRule>
  </conditionalFormatting>
  <conditionalFormatting sqref="X12:X21">
    <cfRule type="expression" dxfId="116" priority="17">
      <formula>D12=0</formula>
    </cfRule>
  </conditionalFormatting>
  <conditionalFormatting sqref="Y12:Y21">
    <cfRule type="expression" dxfId="115" priority="16">
      <formula>X12=0</formula>
    </cfRule>
  </conditionalFormatting>
  <conditionalFormatting sqref="AA12:AA21">
    <cfRule type="expression" dxfId="114" priority="15">
      <formula>#REF!=0</formula>
    </cfRule>
  </conditionalFormatting>
  <conditionalFormatting sqref="AC12:AC21">
    <cfRule type="expression" dxfId="113" priority="14">
      <formula>E12=0</formula>
    </cfRule>
  </conditionalFormatting>
  <conditionalFormatting sqref="AD12:AD21">
    <cfRule type="expression" dxfId="112" priority="13">
      <formula>F12=0</formula>
    </cfRule>
  </conditionalFormatting>
  <conditionalFormatting sqref="AE12:AF21">
    <cfRule type="expression" dxfId="111" priority="12">
      <formula>AD12=0</formula>
    </cfRule>
  </conditionalFormatting>
  <conditionalFormatting sqref="AG12:AG21">
    <cfRule type="expression" dxfId="110" priority="11">
      <formula>G12=0</formula>
    </cfRule>
  </conditionalFormatting>
  <conditionalFormatting sqref="AH12:AI21">
    <cfRule type="expression" dxfId="109" priority="10">
      <formula>AG12=0</formula>
    </cfRule>
  </conditionalFormatting>
  <conditionalFormatting sqref="AO12:AO21">
    <cfRule type="expression" dxfId="108" priority="9">
      <formula>AC12=0</formula>
    </cfRule>
  </conditionalFormatting>
  <conditionalFormatting sqref="AT13:AW14 AT11:AW11 AZ12:BC21">
    <cfRule type="cellIs" dxfId="107" priority="8" operator="equal">
      <formula>0</formula>
    </cfRule>
  </conditionalFormatting>
  <conditionalFormatting sqref="Q12:Q21">
    <cfRule type="containsText" dxfId="106" priority="5" operator="containsText" text="OK">
      <formula>NOT(ISERROR(SEARCH("OK",Q12)))</formula>
    </cfRule>
    <cfRule type="containsText" dxfId="105" priority="6" operator="containsText" text="FEIL">
      <formula>NOT(ISERROR(SEARCH("FEIL",Q12)))</formula>
    </cfRule>
    <cfRule type="cellIs" dxfId="104" priority="7" operator="equal">
      <formula>0</formula>
    </cfRule>
  </conditionalFormatting>
  <conditionalFormatting sqref="AK12:AK21">
    <cfRule type="expression" dxfId="103" priority="4">
      <formula>AC12=0</formula>
    </cfRule>
  </conditionalFormatting>
  <conditionalFormatting sqref="AL12:AL21">
    <cfRule type="expression" dxfId="102" priority="3">
      <formula>AC12=0</formula>
    </cfRule>
  </conditionalFormatting>
  <conditionalFormatting sqref="AM12:AM21">
    <cfRule type="expression" dxfId="101" priority="2">
      <formula>AC12=0</formula>
    </cfRule>
  </conditionalFormatting>
  <conditionalFormatting sqref="C5:D5">
    <cfRule type="containsText" dxfId="100" priority="1" operator="containsText" text="(Skriv inn navn på leverandør her)">
      <formula>NOT(ISERROR(SEARCH("(Skriv inn navn på leverandør her)",C5)))</formula>
    </cfRule>
  </conditionalFormatting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36"/>
  <sheetViews>
    <sheetView showGridLines="0" workbookViewId="0">
      <selection activeCell="C5" sqref="C5:D5"/>
    </sheetView>
  </sheetViews>
  <sheetFormatPr baseColWidth="10" defaultColWidth="11.44140625" defaultRowHeight="17.399999999999999" customHeight="1" x14ac:dyDescent="0.4"/>
  <cols>
    <col min="1" max="1" width="2.88671875" style="143" customWidth="1"/>
    <col min="2" max="2" width="20.88671875" style="143" customWidth="1"/>
    <col min="3" max="3" width="27.6640625" style="143" customWidth="1"/>
    <col min="4" max="4" width="17.88671875" style="143" customWidth="1"/>
    <col min="5" max="5" width="19.6640625" style="143" customWidth="1"/>
    <col min="6" max="7" width="11.6640625" style="143" customWidth="1"/>
    <col min="8" max="8" width="43.5546875" style="143" customWidth="1"/>
    <col min="9" max="9" width="57" style="143" customWidth="1"/>
    <col min="10" max="10" width="11" style="143" customWidth="1"/>
    <col min="11" max="16" width="2.6640625" style="143" customWidth="1"/>
    <col min="17" max="17" width="6.88671875" style="143" customWidth="1"/>
    <col min="18" max="18" width="11.109375" style="143" customWidth="1"/>
    <col min="19" max="19" width="7" style="143" bestFit="1" customWidth="1"/>
    <col min="20" max="20" width="2.33203125" style="143" customWidth="1"/>
    <col min="21" max="21" width="31.109375" style="143" customWidth="1"/>
    <col min="22" max="22" width="10.33203125" style="143" bestFit="1" customWidth="1"/>
    <col min="23" max="23" width="2.44140625" style="143" customWidth="1"/>
    <col min="24" max="24" width="11.109375" style="114" customWidth="1"/>
    <col min="25" max="25" width="11.109375" style="143" customWidth="1"/>
    <col min="26" max="26" width="2.33203125" style="143" customWidth="1"/>
    <col min="27" max="27" width="13.88671875" style="114" customWidth="1"/>
    <col min="28" max="28" width="2.109375" style="143" customWidth="1"/>
    <col min="29" max="29" width="20" style="114" customWidth="1"/>
    <col min="30" max="30" width="11.109375" style="143" customWidth="1"/>
    <col min="31" max="31" width="7.6640625" style="143" customWidth="1"/>
    <col min="32" max="32" width="6.6640625" style="143" customWidth="1"/>
    <col min="33" max="33" width="11" style="143" customWidth="1"/>
    <col min="34" max="34" width="7.88671875" style="143" customWidth="1"/>
    <col min="35" max="35" width="6.6640625" style="143" customWidth="1"/>
    <col min="36" max="36" width="2.33203125" style="143" customWidth="1"/>
    <col min="37" max="37" width="10" style="114" customWidth="1"/>
    <col min="38" max="38" width="11.33203125" style="143" customWidth="1"/>
    <col min="39" max="39" width="11.109375" style="143" customWidth="1"/>
    <col min="40" max="40" width="2.33203125" style="143" customWidth="1"/>
    <col min="41" max="41" width="12.33203125" style="113" customWidth="1"/>
    <col min="42" max="42" width="11.109375" style="143" customWidth="1"/>
    <col min="43" max="43" width="1.109375" style="143" customWidth="1"/>
    <col min="44" max="44" width="11.109375" style="143" customWidth="1"/>
    <col min="45" max="45" width="45.33203125" style="113" customWidth="1"/>
    <col min="46" max="50" width="22.6640625" style="143" customWidth="1"/>
    <col min="51" max="51" width="16.5546875" style="143" customWidth="1"/>
    <col min="52" max="55" width="11.109375" style="110" hidden="1" customWidth="1"/>
    <col min="56" max="56" width="11.109375" style="77" customWidth="1"/>
    <col min="57" max="16384" width="11.44140625" style="143"/>
  </cols>
  <sheetData>
    <row r="1" spans="1:56" s="53" customFormat="1" ht="17.399999999999999" customHeight="1" x14ac:dyDescent="0.3">
      <c r="A1" s="51"/>
      <c r="B1" s="51" t="s">
        <v>84</v>
      </c>
      <c r="C1" s="51"/>
      <c r="D1" s="51"/>
      <c r="E1" s="51"/>
      <c r="F1" s="51"/>
      <c r="G1" s="51"/>
      <c r="H1" s="51"/>
      <c r="I1" s="51"/>
      <c r="J1" s="51"/>
      <c r="K1" s="51" t="s">
        <v>84</v>
      </c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2"/>
      <c r="Y1" s="51"/>
      <c r="Z1" s="51"/>
      <c r="AA1" s="52"/>
      <c r="AB1" s="51"/>
      <c r="AC1" s="52"/>
      <c r="AD1" s="51"/>
      <c r="AE1" s="51"/>
      <c r="AF1" s="51"/>
      <c r="AG1" s="51"/>
      <c r="AH1" s="51"/>
      <c r="AI1" s="51"/>
      <c r="AJ1" s="51"/>
      <c r="AK1" s="52"/>
      <c r="AL1" s="51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162"/>
      <c r="AZ1" s="78"/>
      <c r="BA1" s="78"/>
      <c r="BB1" s="78"/>
      <c r="BC1" s="78"/>
      <c r="BD1" s="78"/>
    </row>
    <row r="2" spans="1:56" ht="17.399999999999999" customHeight="1" x14ac:dyDescent="0.4">
      <c r="AQ2" s="115"/>
      <c r="AR2" s="113"/>
    </row>
    <row r="3" spans="1:56" ht="30" customHeight="1" x14ac:dyDescent="0.4">
      <c r="B3" s="184" t="s">
        <v>13</v>
      </c>
      <c r="C3" s="184"/>
      <c r="D3" s="184"/>
      <c r="E3" s="184"/>
      <c r="F3" s="184"/>
      <c r="G3" s="184"/>
      <c r="H3" s="184"/>
      <c r="I3" s="184"/>
      <c r="J3" s="184"/>
      <c r="K3" s="134"/>
      <c r="L3" s="134"/>
      <c r="AQ3" s="115"/>
      <c r="AR3" s="113"/>
    </row>
    <row r="4" spans="1:56" ht="17.399999999999999" customHeight="1" x14ac:dyDescent="0.4">
      <c r="B4" s="146"/>
      <c r="C4" s="146"/>
      <c r="D4" s="145"/>
      <c r="E4" s="173"/>
      <c r="F4" s="173"/>
      <c r="G4" s="173"/>
      <c r="H4" s="173"/>
      <c r="I4" s="173"/>
      <c r="J4" s="134"/>
      <c r="K4" s="112" t="s">
        <v>65</v>
      </c>
      <c r="L4" s="112"/>
      <c r="M4" s="116"/>
      <c r="N4" s="116"/>
      <c r="O4" s="116"/>
      <c r="T4" s="114"/>
      <c r="W4" s="114"/>
      <c r="X4" s="143"/>
      <c r="Z4" s="114"/>
      <c r="AA4" s="143"/>
      <c r="AB4" s="114"/>
      <c r="AC4" s="143"/>
      <c r="AJ4" s="114"/>
      <c r="AK4" s="143"/>
      <c r="AN4" s="113"/>
      <c r="AO4" s="143"/>
      <c r="AQ4" s="115"/>
      <c r="AR4" s="113"/>
      <c r="AS4" s="143"/>
      <c r="AY4" s="77"/>
      <c r="BC4" s="77"/>
      <c r="BD4" s="143"/>
    </row>
    <row r="5" spans="1:56" s="1" customFormat="1" ht="30" customHeight="1" x14ac:dyDescent="0.45">
      <c r="B5" s="50" t="s">
        <v>72</v>
      </c>
      <c r="C5" s="185" t="s">
        <v>15</v>
      </c>
      <c r="D5" s="186"/>
      <c r="E5" s="2"/>
      <c r="F5" s="104" t="s">
        <v>62</v>
      </c>
      <c r="G5" s="105">
        <f>AO24</f>
        <v>0</v>
      </c>
      <c r="H5" s="2"/>
      <c r="I5" s="2"/>
      <c r="J5" s="3"/>
      <c r="K5" s="111" t="s">
        <v>67</v>
      </c>
      <c r="L5" s="111"/>
      <c r="M5" s="116"/>
      <c r="N5" s="116"/>
      <c r="O5" s="116"/>
      <c r="T5" s="19"/>
      <c r="W5" s="19"/>
      <c r="Z5" s="19"/>
      <c r="AB5" s="19"/>
      <c r="AJ5" s="19"/>
      <c r="AN5" s="16"/>
      <c r="AQ5" s="76"/>
      <c r="AR5" s="16"/>
      <c r="AY5" s="77"/>
      <c r="AZ5" s="110"/>
      <c r="BA5" s="110"/>
      <c r="BB5" s="110"/>
      <c r="BC5" s="77"/>
    </row>
    <row r="6" spans="1:56" ht="17.399999999999999" customHeight="1" x14ac:dyDescent="0.4">
      <c r="B6" s="133"/>
      <c r="C6" s="133"/>
      <c r="D6" s="133"/>
      <c r="E6" s="133"/>
      <c r="F6" s="133"/>
      <c r="G6" s="133"/>
      <c r="H6" s="133"/>
      <c r="I6" s="133"/>
      <c r="J6" s="139"/>
      <c r="K6" s="132"/>
      <c r="L6" s="132"/>
      <c r="T6" s="114"/>
      <c r="W6" s="114"/>
      <c r="X6" s="143"/>
      <c r="Z6" s="114"/>
      <c r="AA6" s="143"/>
      <c r="AB6" s="114"/>
      <c r="AC6" s="143"/>
      <c r="AJ6" s="114"/>
      <c r="AK6" s="143"/>
      <c r="AN6" s="113"/>
      <c r="AO6" s="143"/>
      <c r="AQ6" s="115"/>
      <c r="AR6" s="113"/>
      <c r="AS6" s="143"/>
      <c r="AY6" s="77"/>
      <c r="BC6" s="77"/>
      <c r="BD6" s="143"/>
    </row>
    <row r="7" spans="1:56" ht="17.399999999999999" customHeight="1" x14ac:dyDescent="0.4">
      <c r="B7" s="91" t="s">
        <v>14</v>
      </c>
      <c r="C7" s="133"/>
      <c r="D7" s="133"/>
      <c r="E7" s="133"/>
      <c r="F7" s="133"/>
      <c r="G7" s="133"/>
      <c r="H7" s="133"/>
      <c r="I7" s="133"/>
      <c r="J7" s="133"/>
      <c r="K7" s="139"/>
      <c r="L7" s="139"/>
      <c r="AN7" s="120"/>
      <c r="AQ7" s="115"/>
      <c r="AR7" s="113"/>
      <c r="AS7" s="108" t="s">
        <v>54</v>
      </c>
      <c r="AZ7" s="77"/>
    </row>
    <row r="8" spans="1:56" ht="17.399999999999999" customHeight="1" x14ac:dyDescent="0.4">
      <c r="B8" s="91" t="s">
        <v>83</v>
      </c>
      <c r="C8" s="133"/>
      <c r="D8" s="133"/>
      <c r="E8" s="133"/>
      <c r="F8" s="133"/>
      <c r="G8" s="133"/>
      <c r="H8" s="133"/>
      <c r="I8" s="133"/>
      <c r="J8" s="139"/>
      <c r="K8" s="181" t="s">
        <v>63</v>
      </c>
      <c r="L8" s="181"/>
      <c r="M8" s="181"/>
      <c r="N8" s="181"/>
      <c r="O8" s="181"/>
      <c r="P8" s="181"/>
      <c r="Q8" s="181"/>
      <c r="T8" s="114"/>
      <c r="W8" s="114"/>
      <c r="X8" s="143"/>
      <c r="Z8" s="114"/>
      <c r="AA8" s="143"/>
      <c r="AB8" s="114"/>
      <c r="AC8" s="143"/>
      <c r="AJ8" s="114"/>
      <c r="AK8" s="143"/>
      <c r="AN8" s="113"/>
      <c r="AO8" s="143"/>
      <c r="AQ8" s="115"/>
      <c r="AR8" s="113"/>
      <c r="AS8" s="143" t="s">
        <v>53</v>
      </c>
      <c r="AY8" s="77"/>
      <c r="BC8" s="77"/>
      <c r="BD8" s="143"/>
    </row>
    <row r="9" spans="1:56" ht="17.399999999999999" customHeight="1" x14ac:dyDescent="0.4">
      <c r="B9" s="133"/>
      <c r="C9" s="133"/>
      <c r="D9" s="133"/>
      <c r="E9" s="133"/>
      <c r="F9" s="133"/>
      <c r="G9" s="133"/>
      <c r="H9" s="133"/>
      <c r="I9" s="133"/>
      <c r="J9" s="139"/>
      <c r="K9" s="181"/>
      <c r="L9" s="181"/>
      <c r="M9" s="181"/>
      <c r="N9" s="181"/>
      <c r="O9" s="181"/>
      <c r="P9" s="181"/>
      <c r="Q9" s="181"/>
      <c r="T9" s="114"/>
      <c r="W9" s="114"/>
      <c r="X9" s="143"/>
      <c r="Z9" s="114"/>
      <c r="AA9" s="143"/>
      <c r="AB9" s="114"/>
      <c r="AC9" s="143"/>
      <c r="AJ9" s="114"/>
      <c r="AK9" s="143"/>
      <c r="AN9" s="113"/>
      <c r="AO9" s="143"/>
      <c r="AQ9" s="115"/>
      <c r="AR9" s="113"/>
      <c r="AS9" s="143"/>
      <c r="AZ9" s="143"/>
      <c r="BA9" s="143"/>
      <c r="BB9" s="143"/>
      <c r="BC9" s="143"/>
      <c r="BD9" s="143"/>
    </row>
    <row r="10" spans="1:56" ht="17.399999999999999" customHeight="1" x14ac:dyDescent="0.4">
      <c r="B10" s="131">
        <v>1</v>
      </c>
      <c r="C10" s="131">
        <v>2</v>
      </c>
      <c r="D10" s="131">
        <v>3</v>
      </c>
      <c r="E10" s="131">
        <v>4</v>
      </c>
      <c r="F10" s="131">
        <v>5</v>
      </c>
      <c r="G10" s="131">
        <v>6</v>
      </c>
      <c r="H10" s="131">
        <v>7</v>
      </c>
      <c r="I10" s="131">
        <v>8</v>
      </c>
      <c r="J10" s="139"/>
      <c r="K10" s="182"/>
      <c r="L10" s="182"/>
      <c r="M10" s="182"/>
      <c r="N10" s="182"/>
      <c r="O10" s="182"/>
      <c r="P10" s="182"/>
      <c r="Q10" s="182"/>
      <c r="S10" s="131">
        <v>1</v>
      </c>
      <c r="T10" s="20"/>
      <c r="U10" s="131">
        <v>2</v>
      </c>
      <c r="V10" s="131"/>
      <c r="W10" s="20"/>
      <c r="X10" s="131">
        <v>3</v>
      </c>
      <c r="Y10" s="131"/>
      <c r="Z10" s="20"/>
      <c r="AA10" s="131"/>
      <c r="AB10" s="20"/>
      <c r="AC10" s="131">
        <v>5</v>
      </c>
      <c r="AD10" s="131">
        <v>6</v>
      </c>
      <c r="AE10" s="131"/>
      <c r="AF10" s="131"/>
      <c r="AG10" s="131">
        <v>7</v>
      </c>
      <c r="AH10" s="131"/>
      <c r="AI10" s="131"/>
      <c r="AJ10" s="20"/>
      <c r="AK10" s="131"/>
      <c r="AL10" s="131"/>
      <c r="AM10" s="131"/>
      <c r="AN10" s="17"/>
      <c r="AO10" s="131"/>
      <c r="AQ10" s="115"/>
      <c r="AR10" s="113"/>
      <c r="AS10" s="143"/>
      <c r="AT10" s="84" t="s">
        <v>55</v>
      </c>
      <c r="AU10" s="84" t="str">
        <f>Inndata!$B$6</f>
        <v>Biogass</v>
      </c>
      <c r="AV10" s="84" t="s">
        <v>56</v>
      </c>
      <c r="AW10" s="84" t="s">
        <v>57</v>
      </c>
      <c r="AY10" s="77"/>
      <c r="AZ10" s="129" t="s">
        <v>52</v>
      </c>
      <c r="BA10" s="129"/>
      <c r="BB10" s="129"/>
      <c r="BC10" s="129"/>
      <c r="BD10" s="143"/>
    </row>
    <row r="11" spans="1:56" ht="48" customHeight="1" x14ac:dyDescent="0.4">
      <c r="B11" s="135" t="s">
        <v>4</v>
      </c>
      <c r="C11" s="136" t="s">
        <v>7</v>
      </c>
      <c r="D11" s="136" t="s">
        <v>8</v>
      </c>
      <c r="E11" s="136" t="s">
        <v>9</v>
      </c>
      <c r="F11" s="135" t="s">
        <v>10</v>
      </c>
      <c r="G11" s="135" t="s">
        <v>11</v>
      </c>
      <c r="H11" s="137" t="s">
        <v>5</v>
      </c>
      <c r="I11" s="137" t="s">
        <v>6</v>
      </c>
      <c r="J11" s="139"/>
      <c r="K11" s="187" t="s">
        <v>64</v>
      </c>
      <c r="L11" s="188"/>
      <c r="M11" s="188"/>
      <c r="N11" s="188"/>
      <c r="O11" s="188"/>
      <c r="P11" s="188"/>
      <c r="Q11" s="189"/>
      <c r="S11" s="135" t="s">
        <v>4</v>
      </c>
      <c r="T11" s="21"/>
      <c r="U11" s="135" t="s">
        <v>7</v>
      </c>
      <c r="V11" s="35" t="s">
        <v>47</v>
      </c>
      <c r="W11" s="21"/>
      <c r="X11" s="135" t="s">
        <v>21</v>
      </c>
      <c r="Y11" s="35" t="s">
        <v>46</v>
      </c>
      <c r="Z11" s="21"/>
      <c r="AA11" s="35" t="s">
        <v>22</v>
      </c>
      <c r="AB11" s="21"/>
      <c r="AC11" s="135" t="s">
        <v>9</v>
      </c>
      <c r="AD11" s="135" t="s">
        <v>10</v>
      </c>
      <c r="AE11" s="35" t="s">
        <v>40</v>
      </c>
      <c r="AF11" s="35" t="s">
        <v>41</v>
      </c>
      <c r="AG11" s="135" t="s">
        <v>11</v>
      </c>
      <c r="AH11" s="35" t="s">
        <v>43</v>
      </c>
      <c r="AI11" s="35" t="s">
        <v>44</v>
      </c>
      <c r="AJ11" s="21"/>
      <c r="AK11" s="35" t="s">
        <v>23</v>
      </c>
      <c r="AL11" s="35" t="s">
        <v>24</v>
      </c>
      <c r="AM11" s="35" t="s">
        <v>25</v>
      </c>
      <c r="AN11" s="21"/>
      <c r="AO11" s="35" t="s">
        <v>66</v>
      </c>
      <c r="AQ11" s="115"/>
      <c r="AR11" s="113"/>
      <c r="AS11" s="85" t="s">
        <v>58</v>
      </c>
      <c r="AT11" s="86">
        <f>SUM(AZ12:AZ21)</f>
        <v>0</v>
      </c>
      <c r="AU11" s="86">
        <f>SUM(BA12:BA21)</f>
        <v>0</v>
      </c>
      <c r="AV11" s="86">
        <f>SUM(BB12:BB21)</f>
        <v>0</v>
      </c>
      <c r="AW11" s="86">
        <f>SUM(BC12:BC21)</f>
        <v>0</v>
      </c>
      <c r="AY11" s="80"/>
      <c r="AZ11" s="81" t="str">
        <f>Inndata!$B$5</f>
        <v>Batterielektrisk / hydrogen</v>
      </c>
      <c r="BA11" s="81" t="str">
        <f>Inndata!$B$6</f>
        <v>Biogass</v>
      </c>
      <c r="BB11" s="81" t="str">
        <f>Inndata!$B$7</f>
        <v>HVO / biodiesel / bioetanol</v>
      </c>
      <c r="BC11" s="81" t="str">
        <f>Inndata!$B$8</f>
        <v>Diesel / bensin / naturgass</v>
      </c>
      <c r="BD11" s="143"/>
    </row>
    <row r="12" spans="1:56" ht="17.399999999999999" customHeight="1" x14ac:dyDescent="0.4">
      <c r="B12" s="158"/>
      <c r="C12" s="158"/>
      <c r="D12" s="159"/>
      <c r="E12" s="158"/>
      <c r="F12" s="158"/>
      <c r="G12" s="158"/>
      <c r="H12" s="142"/>
      <c r="I12" s="141"/>
      <c r="J12" s="140" t="s">
        <v>1</v>
      </c>
      <c r="K12" s="88">
        <f>IF(B12&gt;0,1,0)</f>
        <v>0</v>
      </c>
      <c r="L12" s="88">
        <f>IF(AND(B12=0,C12=0),0,IF(AND(B12&gt;0,ISTEXT(C12)=TRUE),1,0))</f>
        <v>0</v>
      </c>
      <c r="M12" s="88">
        <f>IF(E12=0,0,1)</f>
        <v>0</v>
      </c>
      <c r="N12" s="89">
        <f t="shared" ref="N12:N21" si="0">IF(AND(E12=0,F12=0),0,IF(AND(E12="Nei",F12=0),0,1))</f>
        <v>0</v>
      </c>
      <c r="O12" s="89">
        <f>IF(AND(E12=0,F12=0),0,IF(AND(E12="Nei",G12=0),0,1))</f>
        <v>0</v>
      </c>
      <c r="P12" s="89">
        <f>SUM(K12:O12)</f>
        <v>0</v>
      </c>
      <c r="Q12" s="90">
        <f>IF(P12=5,"OK",IF(P12=0,0,"FEIL"))</f>
        <v>0</v>
      </c>
      <c r="S12" s="158">
        <f t="shared" ref="S12:S21" si="1">B12</f>
        <v>0</v>
      </c>
      <c r="T12" s="23"/>
      <c r="U12" s="158">
        <f t="shared" ref="U12:U21" si="2">C12</f>
        <v>0</v>
      </c>
      <c r="V12" s="117">
        <f>VLOOKUP(U12,Inndata!$B$5:$D$9,3,FALSE)</f>
        <v>0</v>
      </c>
      <c r="W12" s="22"/>
      <c r="X12" s="158">
        <f t="shared" ref="X12:X21" si="3">D12</f>
        <v>0</v>
      </c>
      <c r="Y12" s="158">
        <f>IF(X12=0,0,IF(X12="Nei",0,1))</f>
        <v>0</v>
      </c>
      <c r="Z12" s="22"/>
      <c r="AA12" s="158">
        <f>IF(V12+Y12&gt;10,10,V12+Y12)</f>
        <v>0</v>
      </c>
      <c r="AB12" s="22"/>
      <c r="AC12" s="24">
        <f t="shared" ref="AC12:AD21" si="4">E12</f>
        <v>0</v>
      </c>
      <c r="AD12" s="24">
        <f t="shared" si="4"/>
        <v>0</v>
      </c>
      <c r="AE12" s="24">
        <f>IF(AD12=0,0,VLOOKUP(LEFT(AD12,3),Inndata!$B$21:$C$32,2,FALSE))</f>
        <v>0</v>
      </c>
      <c r="AF12" s="24">
        <f>IF(AD12=0,0,MID(AD12,6,4))</f>
        <v>0</v>
      </c>
      <c r="AG12" s="24">
        <f t="shared" ref="AG12:AG21" si="5">G12</f>
        <v>0</v>
      </c>
      <c r="AH12" s="24">
        <f>IF(AG12=0,0,VLOOKUP(LEFT(AG12,3),Inndata!$B$21:$C$32,2,FALSE))</f>
        <v>0</v>
      </c>
      <c r="AI12" s="24">
        <f>IF(AG12=0,0,MID(AG12,6,4))</f>
        <v>0</v>
      </c>
      <c r="AJ12" s="22"/>
      <c r="AK12" s="158">
        <f>IF(AC12="Ja",Inndata!$F$17,IF(OR(AE12=0,AH12=0),0,(AI12-AF12)*12+(AH12-AE12)))</f>
        <v>0</v>
      </c>
      <c r="AL12" s="158">
        <f t="shared" ref="AL12:AL21" si="6">S12*AK12</f>
        <v>0</v>
      </c>
      <c r="AM12" s="45">
        <f>IF(AK12=0,0,AL12/$AL$24)</f>
        <v>0</v>
      </c>
      <c r="AN12" s="22"/>
      <c r="AO12" s="47">
        <f>AA12*AM12</f>
        <v>0</v>
      </c>
      <c r="AQ12" s="115"/>
      <c r="AR12" s="113"/>
      <c r="AS12" s="143"/>
      <c r="AY12" s="80"/>
      <c r="AZ12" s="82">
        <f>IF(U12=$AZ$11,AM12,0)</f>
        <v>0</v>
      </c>
      <c r="BA12" s="82">
        <f>IF(U12=$BA$11,AM12,0)</f>
        <v>0</v>
      </c>
      <c r="BB12" s="82">
        <f>IF(U12=$BB$11,AM12,0)</f>
        <v>0</v>
      </c>
      <c r="BC12" s="82">
        <f>IF(U12=$BC$11,AM12,0)</f>
        <v>0</v>
      </c>
      <c r="BD12" s="143"/>
    </row>
    <row r="13" spans="1:56" ht="17.399999999999999" customHeight="1" x14ac:dyDescent="0.4">
      <c r="B13" s="158"/>
      <c r="C13" s="158"/>
      <c r="D13" s="159"/>
      <c r="E13" s="158"/>
      <c r="F13" s="158"/>
      <c r="G13" s="158"/>
      <c r="H13" s="148"/>
      <c r="I13" s="147"/>
      <c r="J13" s="140" t="s">
        <v>1</v>
      </c>
      <c r="K13" s="88">
        <f t="shared" ref="K13:K21" si="7">IF(B13&gt;0,1,0)</f>
        <v>0</v>
      </c>
      <c r="L13" s="88">
        <f t="shared" ref="L13:L21" si="8">IF(AND(B13=0,C13=0),0,IF(AND(B13&gt;0,ISTEXT(C13)=TRUE),1,0))</f>
        <v>0</v>
      </c>
      <c r="M13" s="88">
        <f t="shared" ref="M13:M21" si="9">IF(E13=0,0,1)</f>
        <v>0</v>
      </c>
      <c r="N13" s="89">
        <f t="shared" si="0"/>
        <v>0</v>
      </c>
      <c r="O13" s="89">
        <f t="shared" ref="O13:O21" si="10">IF(AND(E13=0,F13=0),0,IF(AND(E13="Nei",G13=0),0,1))</f>
        <v>0</v>
      </c>
      <c r="P13" s="89">
        <f t="shared" ref="P13:P21" si="11">SUM(K13:O13)</f>
        <v>0</v>
      </c>
      <c r="Q13" s="90">
        <f t="shared" ref="Q13:Q21" si="12">IF(P13=5,"OK",IF(P13=0,0,"FEIL"))</f>
        <v>0</v>
      </c>
      <c r="S13" s="160">
        <f t="shared" si="1"/>
        <v>0</v>
      </c>
      <c r="T13" s="22"/>
      <c r="U13" s="160">
        <f t="shared" si="2"/>
        <v>0</v>
      </c>
      <c r="V13" s="160">
        <f>VLOOKUP(U13,Inndata!$B$5:$D$9,3,FALSE)</f>
        <v>0</v>
      </c>
      <c r="W13" s="22"/>
      <c r="X13" s="160">
        <f t="shared" si="3"/>
        <v>0</v>
      </c>
      <c r="Y13" s="160">
        <f t="shared" ref="Y13:Y21" si="13">IF(X13=0,0,IF(X13="Nei",0,1))</f>
        <v>0</v>
      </c>
      <c r="Z13" s="22"/>
      <c r="AA13" s="160">
        <f t="shared" ref="AA13:AA21" si="14">IF(V13+Y13&gt;10,10,V13+Y13)</f>
        <v>0</v>
      </c>
      <c r="AB13" s="22"/>
      <c r="AC13" s="25">
        <f t="shared" si="4"/>
        <v>0</v>
      </c>
      <c r="AD13" s="25">
        <f t="shared" si="4"/>
        <v>0</v>
      </c>
      <c r="AE13" s="25">
        <f>IF(AD13=0,0,VLOOKUP(LEFT(AD13,3),Inndata!$B$21:$C$32,2,FALSE))</f>
        <v>0</v>
      </c>
      <c r="AF13" s="25">
        <f t="shared" ref="AF13:AF21" si="15">IF(AD13=0,0,MID(AD13,6,4))</f>
        <v>0</v>
      </c>
      <c r="AG13" s="25">
        <f t="shared" si="5"/>
        <v>0</v>
      </c>
      <c r="AH13" s="25">
        <f>IF(AG13=0,0,VLOOKUP(LEFT(AG13,3),Inndata!$B$21:$C$32,2,FALSE))</f>
        <v>0</v>
      </c>
      <c r="AI13" s="25">
        <f t="shared" ref="AI13:AI21" si="16">IF(AG13=0,0,MID(AG13,6,4))</f>
        <v>0</v>
      </c>
      <c r="AJ13" s="22"/>
      <c r="AK13" s="160">
        <f>IF(AC13="Ja",Inndata!$F$17,IF(OR(AE13=0,AH13=0),0,(AI13-AF13)*12+(AH13-AE13)))</f>
        <v>0</v>
      </c>
      <c r="AL13" s="160">
        <f t="shared" si="6"/>
        <v>0</v>
      </c>
      <c r="AM13" s="46">
        <f t="shared" ref="AM13:AM21" si="17">IF(AK13=0,0,AL13/$AL$24)</f>
        <v>0</v>
      </c>
      <c r="AN13" s="22"/>
      <c r="AO13" s="119">
        <f t="shared" ref="AO13:AO21" si="18">AA13*AM13</f>
        <v>0</v>
      </c>
      <c r="AQ13" s="115"/>
      <c r="AR13" s="113"/>
      <c r="AS13" s="87"/>
      <c r="AT13" s="54"/>
      <c r="AU13" s="54"/>
      <c r="AV13" s="54"/>
      <c r="AW13" s="54"/>
      <c r="AY13" s="80"/>
      <c r="AZ13" s="82">
        <f t="shared" ref="AZ13:AZ21" si="19">IF(U13=$AZ$11,AM13,0)</f>
        <v>0</v>
      </c>
      <c r="BA13" s="82">
        <f t="shared" ref="BA13:BA21" si="20">IF(U13=$BA$11,AM13,0)</f>
        <v>0</v>
      </c>
      <c r="BB13" s="82">
        <f t="shared" ref="BB13:BB21" si="21">IF(U13=$BB$11,AM13,0)</f>
        <v>0</v>
      </c>
      <c r="BC13" s="82">
        <f t="shared" ref="BC13:BC21" si="22">IF(U13=$BC$11,AM13,0)</f>
        <v>0</v>
      </c>
      <c r="BD13" s="143"/>
    </row>
    <row r="14" spans="1:56" ht="17.399999999999999" customHeight="1" x14ac:dyDescent="0.4">
      <c r="B14" s="158"/>
      <c r="C14" s="158"/>
      <c r="D14" s="159"/>
      <c r="E14" s="158"/>
      <c r="F14" s="158"/>
      <c r="G14" s="158"/>
      <c r="H14" s="142"/>
      <c r="I14" s="141"/>
      <c r="J14" s="140" t="s">
        <v>1</v>
      </c>
      <c r="K14" s="88">
        <f t="shared" si="7"/>
        <v>0</v>
      </c>
      <c r="L14" s="88">
        <f t="shared" si="8"/>
        <v>0</v>
      </c>
      <c r="M14" s="88">
        <f t="shared" si="9"/>
        <v>0</v>
      </c>
      <c r="N14" s="89">
        <f t="shared" si="0"/>
        <v>0</v>
      </c>
      <c r="O14" s="89">
        <f t="shared" si="10"/>
        <v>0</v>
      </c>
      <c r="P14" s="89">
        <f t="shared" si="11"/>
        <v>0</v>
      </c>
      <c r="Q14" s="90">
        <f t="shared" si="12"/>
        <v>0</v>
      </c>
      <c r="S14" s="158">
        <f t="shared" si="1"/>
        <v>0</v>
      </c>
      <c r="T14" s="22"/>
      <c r="U14" s="158">
        <f t="shared" si="2"/>
        <v>0</v>
      </c>
      <c r="V14" s="117">
        <f>VLOOKUP(U14,Inndata!$B$5:$D$9,3,FALSE)</f>
        <v>0</v>
      </c>
      <c r="W14" s="22"/>
      <c r="X14" s="158">
        <f t="shared" si="3"/>
        <v>0</v>
      </c>
      <c r="Y14" s="158">
        <f t="shared" si="13"/>
        <v>0</v>
      </c>
      <c r="Z14" s="22"/>
      <c r="AA14" s="158">
        <f t="shared" si="14"/>
        <v>0</v>
      </c>
      <c r="AB14" s="22"/>
      <c r="AC14" s="24">
        <f t="shared" si="4"/>
        <v>0</v>
      </c>
      <c r="AD14" s="24">
        <f t="shared" si="4"/>
        <v>0</v>
      </c>
      <c r="AE14" s="24">
        <f>IF(AD14=0,0,VLOOKUP(LEFT(AD14,3),Inndata!$B$21:$C$32,2,FALSE))</f>
        <v>0</v>
      </c>
      <c r="AF14" s="24">
        <f t="shared" si="15"/>
        <v>0</v>
      </c>
      <c r="AG14" s="24">
        <f t="shared" si="5"/>
        <v>0</v>
      </c>
      <c r="AH14" s="24">
        <f>IF(AG14=0,0,VLOOKUP(LEFT(AG14,3),Inndata!$B$21:$C$32,2,FALSE))</f>
        <v>0</v>
      </c>
      <c r="AI14" s="24">
        <f t="shared" si="16"/>
        <v>0</v>
      </c>
      <c r="AJ14" s="22"/>
      <c r="AK14" s="158">
        <f>IF(AC14="Ja",Inndata!$F$17,IF(OR(AE14=0,AH14=0),0,(AI14-AF14)*12+(AH14-AE14)))</f>
        <v>0</v>
      </c>
      <c r="AL14" s="158">
        <f t="shared" si="6"/>
        <v>0</v>
      </c>
      <c r="AM14" s="45">
        <f t="shared" si="17"/>
        <v>0</v>
      </c>
      <c r="AN14" s="22"/>
      <c r="AO14" s="47">
        <f t="shared" si="18"/>
        <v>0</v>
      </c>
      <c r="AQ14" s="115"/>
      <c r="AR14" s="113"/>
      <c r="AS14" s="87"/>
      <c r="AT14" s="54"/>
      <c r="AU14" s="54"/>
      <c r="AV14" s="54"/>
      <c r="AW14" s="54"/>
      <c r="AY14" s="80"/>
      <c r="AZ14" s="82">
        <f t="shared" si="19"/>
        <v>0</v>
      </c>
      <c r="BA14" s="82">
        <f t="shared" si="20"/>
        <v>0</v>
      </c>
      <c r="BB14" s="82">
        <f t="shared" si="21"/>
        <v>0</v>
      </c>
      <c r="BC14" s="82">
        <f t="shared" si="22"/>
        <v>0</v>
      </c>
      <c r="BD14" s="143"/>
    </row>
    <row r="15" spans="1:56" ht="17.399999999999999" customHeight="1" x14ac:dyDescent="0.4">
      <c r="B15" s="160"/>
      <c r="C15" s="160"/>
      <c r="D15" s="161"/>
      <c r="E15" s="160"/>
      <c r="F15" s="160"/>
      <c r="G15" s="160"/>
      <c r="H15" s="148"/>
      <c r="I15" s="147"/>
      <c r="J15" s="140" t="s">
        <v>1</v>
      </c>
      <c r="K15" s="88">
        <f t="shared" si="7"/>
        <v>0</v>
      </c>
      <c r="L15" s="88">
        <f t="shared" si="8"/>
        <v>0</v>
      </c>
      <c r="M15" s="88">
        <f t="shared" si="9"/>
        <v>0</v>
      </c>
      <c r="N15" s="89">
        <f t="shared" si="0"/>
        <v>0</v>
      </c>
      <c r="O15" s="89">
        <f t="shared" si="10"/>
        <v>0</v>
      </c>
      <c r="P15" s="89">
        <f t="shared" si="11"/>
        <v>0</v>
      </c>
      <c r="Q15" s="90">
        <f t="shared" si="12"/>
        <v>0</v>
      </c>
      <c r="S15" s="160">
        <f t="shared" si="1"/>
        <v>0</v>
      </c>
      <c r="T15" s="22"/>
      <c r="U15" s="160">
        <f t="shared" si="2"/>
        <v>0</v>
      </c>
      <c r="V15" s="160">
        <f>VLOOKUP(U15,Inndata!$B$5:$D$9,3,FALSE)</f>
        <v>0</v>
      </c>
      <c r="W15" s="22"/>
      <c r="X15" s="160">
        <f t="shared" si="3"/>
        <v>0</v>
      </c>
      <c r="Y15" s="160">
        <f t="shared" si="13"/>
        <v>0</v>
      </c>
      <c r="Z15" s="22"/>
      <c r="AA15" s="160">
        <f t="shared" si="14"/>
        <v>0</v>
      </c>
      <c r="AB15" s="22"/>
      <c r="AC15" s="25">
        <f t="shared" si="4"/>
        <v>0</v>
      </c>
      <c r="AD15" s="25">
        <f t="shared" si="4"/>
        <v>0</v>
      </c>
      <c r="AE15" s="25">
        <f>IF(AD15=0,0,VLOOKUP(LEFT(AD15,3),Inndata!$B$21:$C$32,2,FALSE))</f>
        <v>0</v>
      </c>
      <c r="AF15" s="25">
        <f t="shared" si="15"/>
        <v>0</v>
      </c>
      <c r="AG15" s="25">
        <f t="shared" si="5"/>
        <v>0</v>
      </c>
      <c r="AH15" s="25">
        <f>IF(AG15=0,0,VLOOKUP(LEFT(AG15,3),Inndata!$B$21:$C$32,2,FALSE))</f>
        <v>0</v>
      </c>
      <c r="AI15" s="25">
        <f t="shared" si="16"/>
        <v>0</v>
      </c>
      <c r="AJ15" s="22"/>
      <c r="AK15" s="160">
        <f>IF(AC15="Ja",Inndata!$F$17,IF(OR(AE15=0,AH15=0),0,(AI15-AF15)*12+(AH15-AE15)))</f>
        <v>0</v>
      </c>
      <c r="AL15" s="160">
        <f t="shared" si="6"/>
        <v>0</v>
      </c>
      <c r="AM15" s="46">
        <f t="shared" si="17"/>
        <v>0</v>
      </c>
      <c r="AN15" s="22"/>
      <c r="AO15" s="119">
        <f t="shared" si="18"/>
        <v>0</v>
      </c>
      <c r="AQ15" s="115"/>
      <c r="AR15" s="113"/>
      <c r="AS15" s="144"/>
      <c r="AT15" s="144"/>
      <c r="AU15" s="144"/>
      <c r="AV15" s="144"/>
      <c r="AW15" s="144"/>
      <c r="AY15" s="80"/>
      <c r="AZ15" s="82">
        <f t="shared" si="19"/>
        <v>0</v>
      </c>
      <c r="BA15" s="82">
        <f t="shared" si="20"/>
        <v>0</v>
      </c>
      <c r="BB15" s="82">
        <f t="shared" si="21"/>
        <v>0</v>
      </c>
      <c r="BC15" s="82">
        <f t="shared" si="22"/>
        <v>0</v>
      </c>
      <c r="BD15" s="143"/>
    </row>
    <row r="16" spans="1:56" ht="17.399999999999999" customHeight="1" x14ac:dyDescent="0.4">
      <c r="B16" s="158"/>
      <c r="C16" s="158"/>
      <c r="D16" s="159"/>
      <c r="E16" s="158"/>
      <c r="F16" s="158"/>
      <c r="G16" s="158"/>
      <c r="H16" s="142"/>
      <c r="I16" s="141"/>
      <c r="J16" s="149" t="s">
        <v>1</v>
      </c>
      <c r="K16" s="88">
        <f t="shared" si="7"/>
        <v>0</v>
      </c>
      <c r="L16" s="88">
        <f t="shared" si="8"/>
        <v>0</v>
      </c>
      <c r="M16" s="88">
        <f t="shared" si="9"/>
        <v>0</v>
      </c>
      <c r="N16" s="89">
        <f t="shared" si="0"/>
        <v>0</v>
      </c>
      <c r="O16" s="89">
        <f t="shared" si="10"/>
        <v>0</v>
      </c>
      <c r="P16" s="89">
        <f t="shared" si="11"/>
        <v>0</v>
      </c>
      <c r="Q16" s="90">
        <f t="shared" si="12"/>
        <v>0</v>
      </c>
      <c r="S16" s="158">
        <f t="shared" si="1"/>
        <v>0</v>
      </c>
      <c r="T16" s="22"/>
      <c r="U16" s="158">
        <f t="shared" si="2"/>
        <v>0</v>
      </c>
      <c r="V16" s="117">
        <f>VLOOKUP(U16,Inndata!$B$5:$D$9,3,FALSE)</f>
        <v>0</v>
      </c>
      <c r="W16" s="22"/>
      <c r="X16" s="158">
        <f t="shared" si="3"/>
        <v>0</v>
      </c>
      <c r="Y16" s="158">
        <f t="shared" si="13"/>
        <v>0</v>
      </c>
      <c r="Z16" s="22"/>
      <c r="AA16" s="158">
        <f t="shared" si="14"/>
        <v>0</v>
      </c>
      <c r="AB16" s="22"/>
      <c r="AC16" s="24">
        <f t="shared" si="4"/>
        <v>0</v>
      </c>
      <c r="AD16" s="24">
        <f t="shared" si="4"/>
        <v>0</v>
      </c>
      <c r="AE16" s="24">
        <f>IF(AD16=0,0,VLOOKUP(LEFT(AD16,3),Inndata!$B$21:$C$32,2,FALSE))</f>
        <v>0</v>
      </c>
      <c r="AF16" s="24">
        <f t="shared" si="15"/>
        <v>0</v>
      </c>
      <c r="AG16" s="26">
        <f t="shared" si="5"/>
        <v>0</v>
      </c>
      <c r="AH16" s="24">
        <f>IF(AG16=0,0,VLOOKUP(LEFT(AG16,3),Inndata!$B$21:$C$32,2,FALSE))</f>
        <v>0</v>
      </c>
      <c r="AI16" s="24">
        <f t="shared" si="16"/>
        <v>0</v>
      </c>
      <c r="AJ16" s="22"/>
      <c r="AK16" s="158">
        <f>IF(AC16="Ja",Inndata!$F$17,IF(OR(AE16=0,AH16=0),0,(AI16-AF16)*12+(AH16-AE16)))</f>
        <v>0</v>
      </c>
      <c r="AL16" s="158">
        <f t="shared" si="6"/>
        <v>0</v>
      </c>
      <c r="AM16" s="45">
        <f t="shared" si="17"/>
        <v>0</v>
      </c>
      <c r="AN16" s="22"/>
      <c r="AO16" s="47">
        <f t="shared" si="18"/>
        <v>0</v>
      </c>
      <c r="AQ16" s="115"/>
      <c r="AR16" s="113"/>
      <c r="AS16" s="144"/>
      <c r="AT16" s="144"/>
      <c r="AU16" s="144"/>
      <c r="AV16" s="144"/>
      <c r="AW16" s="144"/>
      <c r="AY16" s="80"/>
      <c r="AZ16" s="82">
        <f t="shared" si="19"/>
        <v>0</v>
      </c>
      <c r="BA16" s="82">
        <f t="shared" si="20"/>
        <v>0</v>
      </c>
      <c r="BB16" s="82">
        <f t="shared" si="21"/>
        <v>0</v>
      </c>
      <c r="BC16" s="82">
        <f t="shared" si="22"/>
        <v>0</v>
      </c>
      <c r="BD16" s="143"/>
    </row>
    <row r="17" spans="2:56" ht="17.399999999999999" customHeight="1" x14ac:dyDescent="0.4">
      <c r="B17" s="160"/>
      <c r="C17" s="160"/>
      <c r="D17" s="161"/>
      <c r="E17" s="160"/>
      <c r="F17" s="160"/>
      <c r="G17" s="160"/>
      <c r="H17" s="148"/>
      <c r="I17" s="147"/>
      <c r="J17" s="140" t="s">
        <v>1</v>
      </c>
      <c r="K17" s="88">
        <f t="shared" si="7"/>
        <v>0</v>
      </c>
      <c r="L17" s="88">
        <f t="shared" si="8"/>
        <v>0</v>
      </c>
      <c r="M17" s="88">
        <f t="shared" si="9"/>
        <v>0</v>
      </c>
      <c r="N17" s="89">
        <f t="shared" si="0"/>
        <v>0</v>
      </c>
      <c r="O17" s="89">
        <f t="shared" si="10"/>
        <v>0</v>
      </c>
      <c r="P17" s="89">
        <f t="shared" si="11"/>
        <v>0</v>
      </c>
      <c r="Q17" s="90">
        <f t="shared" si="12"/>
        <v>0</v>
      </c>
      <c r="S17" s="160">
        <f t="shared" si="1"/>
        <v>0</v>
      </c>
      <c r="T17" s="22"/>
      <c r="U17" s="160">
        <f t="shared" si="2"/>
        <v>0</v>
      </c>
      <c r="V17" s="160">
        <f>VLOOKUP(U17,Inndata!$B$5:$D$9,3,FALSE)</f>
        <v>0</v>
      </c>
      <c r="W17" s="22"/>
      <c r="X17" s="160">
        <f t="shared" si="3"/>
        <v>0</v>
      </c>
      <c r="Y17" s="160">
        <f t="shared" si="13"/>
        <v>0</v>
      </c>
      <c r="Z17" s="22"/>
      <c r="AA17" s="160">
        <f t="shared" si="14"/>
        <v>0</v>
      </c>
      <c r="AB17" s="22"/>
      <c r="AC17" s="25">
        <f t="shared" si="4"/>
        <v>0</v>
      </c>
      <c r="AD17" s="25">
        <f t="shared" si="4"/>
        <v>0</v>
      </c>
      <c r="AE17" s="25">
        <f>IF(AD17=0,0,VLOOKUP(LEFT(AD17,3),Inndata!$B$21:$C$32,2,FALSE))</f>
        <v>0</v>
      </c>
      <c r="AF17" s="25">
        <f t="shared" si="15"/>
        <v>0</v>
      </c>
      <c r="AG17" s="25">
        <f t="shared" si="5"/>
        <v>0</v>
      </c>
      <c r="AH17" s="25">
        <f>IF(AG17=0,0,VLOOKUP(LEFT(AG17,3),Inndata!$B$21:$C$32,2,FALSE))</f>
        <v>0</v>
      </c>
      <c r="AI17" s="25">
        <f t="shared" si="16"/>
        <v>0</v>
      </c>
      <c r="AJ17" s="22"/>
      <c r="AK17" s="160">
        <f>IF(AC17="Ja",Inndata!$F$17,IF(OR(AE17=0,AH17=0),0,(AI17-AF17)*12+(AH17-AE17)))</f>
        <v>0</v>
      </c>
      <c r="AL17" s="160">
        <f t="shared" si="6"/>
        <v>0</v>
      </c>
      <c r="AM17" s="46">
        <f t="shared" si="17"/>
        <v>0</v>
      </c>
      <c r="AN17" s="22"/>
      <c r="AO17" s="119">
        <f t="shared" si="18"/>
        <v>0</v>
      </c>
      <c r="AQ17" s="115"/>
      <c r="AR17" s="113"/>
      <c r="AS17" s="144"/>
      <c r="AT17" s="144"/>
      <c r="AU17" s="144"/>
      <c r="AV17" s="144"/>
      <c r="AW17" s="144"/>
      <c r="AY17" s="80"/>
      <c r="AZ17" s="82">
        <f t="shared" si="19"/>
        <v>0</v>
      </c>
      <c r="BA17" s="82">
        <f t="shared" si="20"/>
        <v>0</v>
      </c>
      <c r="BB17" s="82">
        <f t="shared" si="21"/>
        <v>0</v>
      </c>
      <c r="BC17" s="82">
        <f t="shared" si="22"/>
        <v>0</v>
      </c>
      <c r="BD17" s="143"/>
    </row>
    <row r="18" spans="2:56" ht="17.399999999999999" customHeight="1" x14ac:dyDescent="0.4">
      <c r="B18" s="158"/>
      <c r="C18" s="158"/>
      <c r="D18" s="159"/>
      <c r="E18" s="158"/>
      <c r="F18" s="158"/>
      <c r="G18" s="158"/>
      <c r="H18" s="142"/>
      <c r="I18" s="141"/>
      <c r="J18" s="140" t="s">
        <v>1</v>
      </c>
      <c r="K18" s="88">
        <f t="shared" si="7"/>
        <v>0</v>
      </c>
      <c r="L18" s="88">
        <f t="shared" si="8"/>
        <v>0</v>
      </c>
      <c r="M18" s="88">
        <f t="shared" si="9"/>
        <v>0</v>
      </c>
      <c r="N18" s="89">
        <f t="shared" si="0"/>
        <v>0</v>
      </c>
      <c r="O18" s="89">
        <f t="shared" si="10"/>
        <v>0</v>
      </c>
      <c r="P18" s="89">
        <f t="shared" si="11"/>
        <v>0</v>
      </c>
      <c r="Q18" s="90">
        <f t="shared" si="12"/>
        <v>0</v>
      </c>
      <c r="S18" s="158">
        <f t="shared" si="1"/>
        <v>0</v>
      </c>
      <c r="T18" s="22"/>
      <c r="U18" s="158">
        <f t="shared" si="2"/>
        <v>0</v>
      </c>
      <c r="V18" s="117">
        <f>VLOOKUP(U18,Inndata!$B$5:$D$9,3,FALSE)</f>
        <v>0</v>
      </c>
      <c r="W18" s="22"/>
      <c r="X18" s="158">
        <f t="shared" si="3"/>
        <v>0</v>
      </c>
      <c r="Y18" s="158">
        <f t="shared" si="13"/>
        <v>0</v>
      </c>
      <c r="Z18" s="22"/>
      <c r="AA18" s="158">
        <f t="shared" si="14"/>
        <v>0</v>
      </c>
      <c r="AB18" s="22"/>
      <c r="AC18" s="24">
        <f t="shared" si="4"/>
        <v>0</v>
      </c>
      <c r="AD18" s="24">
        <f t="shared" si="4"/>
        <v>0</v>
      </c>
      <c r="AE18" s="24">
        <f>IF(AD18=0,0,VLOOKUP(LEFT(AD18,3),Inndata!$B$21:$C$32,2,FALSE))</f>
        <v>0</v>
      </c>
      <c r="AF18" s="24">
        <f t="shared" si="15"/>
        <v>0</v>
      </c>
      <c r="AG18" s="24">
        <f t="shared" si="5"/>
        <v>0</v>
      </c>
      <c r="AH18" s="24">
        <f>IF(AG18=0,0,VLOOKUP(LEFT(AG18,3),Inndata!$B$21:$C$32,2,FALSE))</f>
        <v>0</v>
      </c>
      <c r="AI18" s="24">
        <f t="shared" si="16"/>
        <v>0</v>
      </c>
      <c r="AJ18" s="22"/>
      <c r="AK18" s="158">
        <f>IF(AC18="Ja",Inndata!$F$17,IF(OR(AE18=0,AH18=0),0,(AI18-AF18)*12+(AH18-AE18)))</f>
        <v>0</v>
      </c>
      <c r="AL18" s="158">
        <f t="shared" si="6"/>
        <v>0</v>
      </c>
      <c r="AM18" s="45">
        <f t="shared" si="17"/>
        <v>0</v>
      </c>
      <c r="AN18" s="22"/>
      <c r="AO18" s="47">
        <f t="shared" si="18"/>
        <v>0</v>
      </c>
      <c r="AQ18" s="115"/>
      <c r="AR18" s="113"/>
      <c r="AS18" s="143"/>
      <c r="AY18" s="80"/>
      <c r="AZ18" s="82">
        <f t="shared" si="19"/>
        <v>0</v>
      </c>
      <c r="BA18" s="82">
        <f t="shared" si="20"/>
        <v>0</v>
      </c>
      <c r="BB18" s="82">
        <f t="shared" si="21"/>
        <v>0</v>
      </c>
      <c r="BC18" s="82">
        <f t="shared" si="22"/>
        <v>0</v>
      </c>
      <c r="BD18" s="143"/>
    </row>
    <row r="19" spans="2:56" ht="17.399999999999999" customHeight="1" x14ac:dyDescent="0.4">
      <c r="B19" s="160"/>
      <c r="C19" s="160"/>
      <c r="D19" s="161"/>
      <c r="E19" s="160"/>
      <c r="F19" s="160"/>
      <c r="G19" s="160"/>
      <c r="H19" s="148"/>
      <c r="I19" s="147"/>
      <c r="J19" s="140" t="s">
        <v>1</v>
      </c>
      <c r="K19" s="88">
        <f t="shared" si="7"/>
        <v>0</v>
      </c>
      <c r="L19" s="88">
        <f t="shared" si="8"/>
        <v>0</v>
      </c>
      <c r="M19" s="88">
        <f t="shared" si="9"/>
        <v>0</v>
      </c>
      <c r="N19" s="89">
        <f t="shared" si="0"/>
        <v>0</v>
      </c>
      <c r="O19" s="89">
        <f t="shared" si="10"/>
        <v>0</v>
      </c>
      <c r="P19" s="89">
        <f t="shared" si="11"/>
        <v>0</v>
      </c>
      <c r="Q19" s="90">
        <f t="shared" si="12"/>
        <v>0</v>
      </c>
      <c r="S19" s="160">
        <f t="shared" si="1"/>
        <v>0</v>
      </c>
      <c r="T19" s="22"/>
      <c r="U19" s="160">
        <f t="shared" si="2"/>
        <v>0</v>
      </c>
      <c r="V19" s="160">
        <f>VLOOKUP(U19,Inndata!$B$5:$D$9,3,FALSE)</f>
        <v>0</v>
      </c>
      <c r="W19" s="22"/>
      <c r="X19" s="160">
        <f t="shared" si="3"/>
        <v>0</v>
      </c>
      <c r="Y19" s="160">
        <f t="shared" si="13"/>
        <v>0</v>
      </c>
      <c r="Z19" s="22"/>
      <c r="AA19" s="160">
        <f t="shared" si="14"/>
        <v>0</v>
      </c>
      <c r="AB19" s="22"/>
      <c r="AC19" s="25">
        <f t="shared" si="4"/>
        <v>0</v>
      </c>
      <c r="AD19" s="25">
        <f t="shared" si="4"/>
        <v>0</v>
      </c>
      <c r="AE19" s="25">
        <f>IF(AD19=0,0,VLOOKUP(LEFT(AD19,3),Inndata!$B$21:$C$32,2,FALSE))</f>
        <v>0</v>
      </c>
      <c r="AF19" s="25">
        <f t="shared" si="15"/>
        <v>0</v>
      </c>
      <c r="AG19" s="25">
        <f t="shared" si="5"/>
        <v>0</v>
      </c>
      <c r="AH19" s="25">
        <f>IF(AG19=0,0,VLOOKUP(LEFT(AG19,3),Inndata!$B$21:$C$32,2,FALSE))</f>
        <v>0</v>
      </c>
      <c r="AI19" s="25">
        <f t="shared" si="16"/>
        <v>0</v>
      </c>
      <c r="AJ19" s="22"/>
      <c r="AK19" s="160">
        <f>IF(AC19="Ja",Inndata!$F$17,IF(OR(AE19=0,AH19=0),0,(AI19-AF19)*12+(AH19-AE19)))</f>
        <v>0</v>
      </c>
      <c r="AL19" s="160">
        <f t="shared" si="6"/>
        <v>0</v>
      </c>
      <c r="AM19" s="46">
        <f t="shared" si="17"/>
        <v>0</v>
      </c>
      <c r="AN19" s="22"/>
      <c r="AO19" s="119">
        <f t="shared" si="18"/>
        <v>0</v>
      </c>
      <c r="AQ19" s="115"/>
      <c r="AR19" s="113"/>
      <c r="AS19" s="143"/>
      <c r="AY19" s="80"/>
      <c r="AZ19" s="82">
        <f t="shared" si="19"/>
        <v>0</v>
      </c>
      <c r="BA19" s="82">
        <f t="shared" si="20"/>
        <v>0</v>
      </c>
      <c r="BB19" s="82">
        <f t="shared" si="21"/>
        <v>0</v>
      </c>
      <c r="BC19" s="82">
        <f t="shared" si="22"/>
        <v>0</v>
      </c>
      <c r="BD19" s="143"/>
    </row>
    <row r="20" spans="2:56" ht="17.399999999999999" customHeight="1" x14ac:dyDescent="0.4">
      <c r="B20" s="158"/>
      <c r="C20" s="158"/>
      <c r="D20" s="159"/>
      <c r="E20" s="158"/>
      <c r="F20" s="158"/>
      <c r="G20" s="158"/>
      <c r="H20" s="142"/>
      <c r="I20" s="141"/>
      <c r="J20" s="140" t="s">
        <v>1</v>
      </c>
      <c r="K20" s="88">
        <f t="shared" si="7"/>
        <v>0</v>
      </c>
      <c r="L20" s="88">
        <f t="shared" si="8"/>
        <v>0</v>
      </c>
      <c r="M20" s="88">
        <f t="shared" si="9"/>
        <v>0</v>
      </c>
      <c r="N20" s="89">
        <f t="shared" si="0"/>
        <v>0</v>
      </c>
      <c r="O20" s="89">
        <f t="shared" si="10"/>
        <v>0</v>
      </c>
      <c r="P20" s="89">
        <f t="shared" si="11"/>
        <v>0</v>
      </c>
      <c r="Q20" s="90">
        <f t="shared" si="12"/>
        <v>0</v>
      </c>
      <c r="S20" s="158">
        <f t="shared" si="1"/>
        <v>0</v>
      </c>
      <c r="T20" s="22"/>
      <c r="U20" s="158">
        <f t="shared" si="2"/>
        <v>0</v>
      </c>
      <c r="V20" s="117">
        <f>VLOOKUP(U20,Inndata!$B$5:$D$9,3,FALSE)</f>
        <v>0</v>
      </c>
      <c r="W20" s="22"/>
      <c r="X20" s="158">
        <f t="shared" si="3"/>
        <v>0</v>
      </c>
      <c r="Y20" s="158">
        <f t="shared" si="13"/>
        <v>0</v>
      </c>
      <c r="Z20" s="22"/>
      <c r="AA20" s="158">
        <f t="shared" si="14"/>
        <v>0</v>
      </c>
      <c r="AB20" s="22"/>
      <c r="AC20" s="24">
        <f t="shared" si="4"/>
        <v>0</v>
      </c>
      <c r="AD20" s="24">
        <f t="shared" si="4"/>
        <v>0</v>
      </c>
      <c r="AE20" s="24">
        <f>IF(AD20=0,0,VLOOKUP(LEFT(AD20,3),Inndata!$B$21:$C$32,2,FALSE))</f>
        <v>0</v>
      </c>
      <c r="AF20" s="24">
        <f t="shared" si="15"/>
        <v>0</v>
      </c>
      <c r="AG20" s="24">
        <f t="shared" si="5"/>
        <v>0</v>
      </c>
      <c r="AH20" s="24">
        <f>IF(AG20=0,0,VLOOKUP(LEFT(AG20,3),Inndata!$B$21:$C$32,2,FALSE))</f>
        <v>0</v>
      </c>
      <c r="AI20" s="24">
        <f t="shared" si="16"/>
        <v>0</v>
      </c>
      <c r="AJ20" s="22"/>
      <c r="AK20" s="158">
        <f>IF(AC20="Ja",Inndata!$F$17,IF(OR(AE20=0,AH20=0),0,(AI20-AF20)*12+(AH20-AE20)))</f>
        <v>0</v>
      </c>
      <c r="AL20" s="158">
        <f t="shared" si="6"/>
        <v>0</v>
      </c>
      <c r="AM20" s="45">
        <f t="shared" si="17"/>
        <v>0</v>
      </c>
      <c r="AN20" s="22"/>
      <c r="AO20" s="47">
        <f t="shared" si="18"/>
        <v>0</v>
      </c>
      <c r="AQ20" s="115"/>
      <c r="AR20" s="113"/>
      <c r="AS20" s="143"/>
      <c r="AY20" s="80"/>
      <c r="AZ20" s="82">
        <f t="shared" si="19"/>
        <v>0</v>
      </c>
      <c r="BA20" s="82">
        <f t="shared" si="20"/>
        <v>0</v>
      </c>
      <c r="BB20" s="82">
        <f t="shared" si="21"/>
        <v>0</v>
      </c>
      <c r="BC20" s="82">
        <f t="shared" si="22"/>
        <v>0</v>
      </c>
      <c r="BD20" s="143"/>
    </row>
    <row r="21" spans="2:56" ht="17.399999999999999" customHeight="1" x14ac:dyDescent="0.4">
      <c r="B21" s="160"/>
      <c r="C21" s="160"/>
      <c r="D21" s="161"/>
      <c r="E21" s="160"/>
      <c r="F21" s="160"/>
      <c r="G21" s="160"/>
      <c r="H21" s="148"/>
      <c r="I21" s="147"/>
      <c r="J21" s="140" t="s">
        <v>1</v>
      </c>
      <c r="K21" s="88">
        <f t="shared" si="7"/>
        <v>0</v>
      </c>
      <c r="L21" s="88">
        <f t="shared" si="8"/>
        <v>0</v>
      </c>
      <c r="M21" s="88">
        <f t="shared" si="9"/>
        <v>0</v>
      </c>
      <c r="N21" s="89">
        <f t="shared" si="0"/>
        <v>0</v>
      </c>
      <c r="O21" s="89">
        <f t="shared" si="10"/>
        <v>0</v>
      </c>
      <c r="P21" s="89">
        <f t="shared" si="11"/>
        <v>0</v>
      </c>
      <c r="Q21" s="90">
        <f t="shared" si="12"/>
        <v>0</v>
      </c>
      <c r="S21" s="160">
        <f t="shared" si="1"/>
        <v>0</v>
      </c>
      <c r="T21" s="22"/>
      <c r="U21" s="160">
        <f t="shared" si="2"/>
        <v>0</v>
      </c>
      <c r="V21" s="160">
        <f>VLOOKUP(U21,Inndata!$B$5:$D$9,3,FALSE)</f>
        <v>0</v>
      </c>
      <c r="W21" s="22"/>
      <c r="X21" s="160">
        <f t="shared" si="3"/>
        <v>0</v>
      </c>
      <c r="Y21" s="160">
        <f t="shared" si="13"/>
        <v>0</v>
      </c>
      <c r="Z21" s="22"/>
      <c r="AA21" s="160">
        <f t="shared" si="14"/>
        <v>0</v>
      </c>
      <c r="AB21" s="22"/>
      <c r="AC21" s="25">
        <f t="shared" si="4"/>
        <v>0</v>
      </c>
      <c r="AD21" s="25">
        <f t="shared" si="4"/>
        <v>0</v>
      </c>
      <c r="AE21" s="25">
        <f>IF(AD21=0,0,VLOOKUP(LEFT(AD21,3),Inndata!$B$21:$C$32,2,FALSE))</f>
        <v>0</v>
      </c>
      <c r="AF21" s="25">
        <f t="shared" si="15"/>
        <v>0</v>
      </c>
      <c r="AG21" s="25">
        <f t="shared" si="5"/>
        <v>0</v>
      </c>
      <c r="AH21" s="25">
        <f>IF(AG21=0,0,VLOOKUP(LEFT(AG21,3),Inndata!$B$21:$C$32,2,FALSE))</f>
        <v>0</v>
      </c>
      <c r="AI21" s="25">
        <f t="shared" si="16"/>
        <v>0</v>
      </c>
      <c r="AJ21" s="22"/>
      <c r="AK21" s="160">
        <f>IF(AC21="Ja",Inndata!$F$17,IF(OR(AE21=0,AH21=0),0,(AI21-AF21)*12+(AH21-AE21)))</f>
        <v>0</v>
      </c>
      <c r="AL21" s="160">
        <f t="shared" si="6"/>
        <v>0</v>
      </c>
      <c r="AM21" s="46">
        <f t="shared" si="17"/>
        <v>0</v>
      </c>
      <c r="AN21" s="22"/>
      <c r="AO21" s="119">
        <f t="shared" si="18"/>
        <v>0</v>
      </c>
      <c r="AQ21" s="115"/>
      <c r="AR21" s="113"/>
      <c r="AS21" s="143"/>
      <c r="AY21" s="80"/>
      <c r="AZ21" s="82">
        <f t="shared" si="19"/>
        <v>0</v>
      </c>
      <c r="BA21" s="82">
        <f t="shared" si="20"/>
        <v>0</v>
      </c>
      <c r="BB21" s="82">
        <f t="shared" si="21"/>
        <v>0</v>
      </c>
      <c r="BC21" s="82">
        <f t="shared" si="22"/>
        <v>0</v>
      </c>
      <c r="BD21" s="143"/>
    </row>
    <row r="22" spans="2:56" ht="17.399999999999999" customHeight="1" x14ac:dyDescent="0.4">
      <c r="F22" s="183" t="s">
        <v>1</v>
      </c>
      <c r="G22" s="183"/>
      <c r="I22" s="132"/>
      <c r="J22" s="139"/>
      <c r="T22" s="114"/>
      <c r="W22" s="114"/>
      <c r="X22" s="143"/>
      <c r="Z22" s="114"/>
      <c r="AA22" s="143"/>
      <c r="AB22" s="114"/>
      <c r="AC22" s="143"/>
      <c r="AJ22" s="114"/>
      <c r="AK22" s="143"/>
      <c r="AN22" s="113"/>
      <c r="AO22" s="143"/>
      <c r="AQ22" s="115"/>
      <c r="AR22" s="113"/>
      <c r="AS22" s="143"/>
      <c r="AY22" s="77"/>
      <c r="BC22" s="77"/>
      <c r="BD22" s="143"/>
    </row>
    <row r="23" spans="2:56" ht="17.399999999999999" customHeight="1" x14ac:dyDescent="0.4">
      <c r="F23" s="133"/>
      <c r="I23" s="132"/>
      <c r="J23" s="139"/>
      <c r="K23" s="132"/>
      <c r="L23" s="132"/>
      <c r="T23" s="114"/>
      <c r="W23" s="114"/>
      <c r="X23" s="143"/>
      <c r="Z23" s="114"/>
      <c r="AA23" s="143"/>
      <c r="AB23" s="114"/>
      <c r="AC23" s="143"/>
      <c r="AK23" s="42"/>
      <c r="AL23" s="40" t="s">
        <v>45</v>
      </c>
      <c r="AN23" s="113"/>
      <c r="AO23" s="44" t="s">
        <v>59</v>
      </c>
      <c r="AQ23" s="115"/>
      <c r="AR23" s="113"/>
      <c r="AS23" s="143"/>
      <c r="AY23" s="77"/>
      <c r="BC23" s="77"/>
      <c r="BD23" s="143"/>
    </row>
    <row r="24" spans="2:56" ht="17.399999999999999" customHeight="1" x14ac:dyDescent="0.4">
      <c r="C24" s="138"/>
      <c r="D24" s="138"/>
      <c r="F24" s="133"/>
      <c r="I24" s="132"/>
      <c r="J24" s="139"/>
      <c r="K24" s="132"/>
      <c r="L24" s="132"/>
      <c r="T24" s="114"/>
      <c r="W24" s="114"/>
      <c r="X24" s="143"/>
      <c r="Z24" s="114"/>
      <c r="AA24" s="143"/>
      <c r="AB24" s="114"/>
      <c r="AC24" s="143"/>
      <c r="AJ24" s="114"/>
      <c r="AK24" s="43"/>
      <c r="AL24" s="109">
        <f>SUM(AL12:AL21)</f>
        <v>0</v>
      </c>
      <c r="AN24" s="113"/>
      <c r="AO24" s="48">
        <f>SUM(AO12:AO21)</f>
        <v>0</v>
      </c>
      <c r="AQ24" s="115"/>
      <c r="AR24" s="113"/>
      <c r="AS24" s="143"/>
      <c r="AY24" s="77"/>
      <c r="BC24" s="77"/>
      <c r="BD24" s="143"/>
    </row>
    <row r="25" spans="2:56" ht="17.399999999999999" customHeight="1" x14ac:dyDescent="0.4">
      <c r="C25" s="138"/>
      <c r="D25" s="138"/>
      <c r="F25" s="133"/>
      <c r="I25" s="132"/>
      <c r="J25" s="139"/>
      <c r="K25" s="132"/>
      <c r="L25" s="132"/>
      <c r="T25" s="114"/>
      <c r="W25" s="114"/>
      <c r="X25" s="143"/>
      <c r="Z25" s="114"/>
      <c r="AA25" s="143"/>
      <c r="AB25" s="114"/>
      <c r="AC25" s="143"/>
      <c r="AJ25" s="114"/>
      <c r="AK25" s="143"/>
      <c r="AN25" s="113"/>
      <c r="AO25" s="143"/>
      <c r="AQ25" s="115"/>
      <c r="AR25" s="113"/>
      <c r="AS25" s="143"/>
      <c r="AY25" s="77"/>
      <c r="BC25" s="77"/>
      <c r="BD25" s="143"/>
    </row>
    <row r="26" spans="2:56" ht="17.399999999999999" customHeight="1" x14ac:dyDescent="0.4">
      <c r="C26" s="138"/>
      <c r="D26" s="138"/>
      <c r="F26" s="133"/>
      <c r="I26" s="132"/>
      <c r="J26" s="139"/>
      <c r="K26" s="132"/>
      <c r="L26" s="132"/>
      <c r="T26" s="114"/>
      <c r="W26" s="114"/>
      <c r="X26" s="143"/>
      <c r="Z26" s="114"/>
      <c r="AA26" s="143"/>
      <c r="AB26" s="114"/>
      <c r="AC26" s="143"/>
      <c r="AJ26" s="114"/>
      <c r="AK26" s="143"/>
      <c r="AN26" s="113"/>
      <c r="AO26" s="143"/>
      <c r="AQ26" s="115"/>
      <c r="AR26" s="113"/>
      <c r="AS26" s="143"/>
      <c r="AY26" s="77"/>
      <c r="BC26" s="77"/>
      <c r="BD26" s="143"/>
    </row>
    <row r="27" spans="2:56" ht="17.399999999999999" customHeight="1" x14ac:dyDescent="0.4">
      <c r="C27" s="138"/>
      <c r="D27" s="138"/>
      <c r="F27" s="133"/>
      <c r="I27" s="132"/>
      <c r="J27" s="139"/>
      <c r="K27" s="132"/>
      <c r="L27" s="132"/>
      <c r="T27" s="114"/>
      <c r="W27" s="114"/>
      <c r="X27" s="143"/>
      <c r="Z27" s="114"/>
      <c r="AA27" s="143"/>
      <c r="AB27" s="114"/>
      <c r="AC27" s="143"/>
      <c r="AJ27" s="114"/>
      <c r="AK27" s="143"/>
      <c r="AN27" s="113"/>
      <c r="AO27" s="143"/>
      <c r="AQ27" s="115"/>
      <c r="AR27" s="113"/>
      <c r="AS27" s="143"/>
      <c r="AY27" s="77"/>
      <c r="BC27" s="77"/>
      <c r="BD27" s="143"/>
    </row>
    <row r="28" spans="2:56" ht="17.399999999999999" customHeight="1" x14ac:dyDescent="0.4">
      <c r="F28" s="133"/>
      <c r="I28" s="132"/>
      <c r="J28" s="139"/>
      <c r="K28" s="132"/>
      <c r="L28" s="132"/>
      <c r="T28" s="114"/>
      <c r="W28" s="114"/>
      <c r="X28" s="143"/>
      <c r="Z28" s="114"/>
      <c r="AA28" s="143"/>
      <c r="AB28" s="114"/>
      <c r="AC28" s="143"/>
      <c r="AJ28" s="114"/>
      <c r="AK28" s="143"/>
      <c r="AN28" s="113"/>
      <c r="AO28" s="143"/>
      <c r="AQ28" s="115"/>
      <c r="AR28" s="113"/>
      <c r="AS28" s="143"/>
      <c r="AY28" s="77"/>
      <c r="BC28" s="77"/>
      <c r="BD28" s="143"/>
    </row>
    <row r="29" spans="2:56" ht="17.399999999999999" customHeight="1" x14ac:dyDescent="0.4">
      <c r="F29" s="133"/>
      <c r="I29" s="132"/>
      <c r="J29" s="139"/>
      <c r="K29" s="132"/>
      <c r="L29" s="132"/>
      <c r="T29" s="114"/>
      <c r="W29" s="114"/>
      <c r="X29" s="143"/>
      <c r="Z29" s="114"/>
      <c r="AA29" s="143"/>
      <c r="AB29" s="114"/>
      <c r="AC29" s="143"/>
      <c r="AJ29" s="114"/>
      <c r="AK29" s="143"/>
      <c r="AN29" s="113"/>
      <c r="AO29" s="143"/>
      <c r="AQ29" s="115"/>
      <c r="AR29" s="113"/>
      <c r="AS29" s="143"/>
      <c r="AY29" s="77"/>
      <c r="BC29" s="77"/>
      <c r="BD29" s="143"/>
    </row>
    <row r="30" spans="2:56" ht="17.399999999999999" customHeight="1" x14ac:dyDescent="0.4">
      <c r="T30" s="114"/>
      <c r="W30" s="114"/>
      <c r="X30" s="143"/>
      <c r="Z30" s="114"/>
      <c r="AA30" s="143"/>
      <c r="AB30" s="114"/>
      <c r="AC30" s="143"/>
      <c r="AJ30" s="114"/>
      <c r="AK30" s="143"/>
      <c r="AN30" s="113"/>
      <c r="AO30" s="143"/>
      <c r="AQ30" s="115"/>
      <c r="AR30" s="113"/>
      <c r="AS30" s="143"/>
      <c r="AY30" s="77"/>
      <c r="BC30" s="77"/>
      <c r="BD30" s="143"/>
    </row>
    <row r="31" spans="2:56" ht="17.399999999999999" customHeight="1" x14ac:dyDescent="0.4">
      <c r="T31" s="114"/>
      <c r="W31" s="114"/>
      <c r="X31" s="143"/>
      <c r="Z31" s="114"/>
      <c r="AA31" s="143"/>
      <c r="AB31" s="114"/>
      <c r="AC31" s="143"/>
      <c r="AJ31" s="114"/>
      <c r="AK31" s="143"/>
      <c r="AN31" s="113"/>
      <c r="AO31" s="143"/>
      <c r="AQ31" s="115"/>
      <c r="AR31" s="113"/>
      <c r="AS31" s="143"/>
      <c r="AY31" s="77"/>
      <c r="BC31" s="77"/>
      <c r="BD31" s="143"/>
    </row>
    <row r="32" spans="2:56" ht="17.399999999999999" customHeight="1" x14ac:dyDescent="0.4">
      <c r="T32" s="114"/>
      <c r="W32" s="114"/>
      <c r="X32" s="143"/>
      <c r="Z32" s="114"/>
      <c r="AA32" s="143"/>
      <c r="AB32" s="114"/>
      <c r="AC32" s="143"/>
      <c r="AJ32" s="114"/>
      <c r="AK32" s="143"/>
      <c r="AN32" s="113"/>
      <c r="AO32" s="143"/>
      <c r="AQ32" s="115"/>
      <c r="AR32" s="113"/>
      <c r="AS32" s="143"/>
      <c r="AY32" s="77"/>
      <c r="BC32" s="77"/>
      <c r="BD32" s="143"/>
    </row>
    <row r="33" spans="20:56" ht="17.399999999999999" customHeight="1" x14ac:dyDescent="0.4">
      <c r="T33" s="114"/>
      <c r="W33" s="114"/>
      <c r="X33" s="143"/>
      <c r="Z33" s="114"/>
      <c r="AA33" s="143"/>
      <c r="AB33" s="114"/>
      <c r="AC33" s="143"/>
      <c r="AJ33" s="114"/>
      <c r="AK33" s="143"/>
      <c r="AN33" s="113"/>
      <c r="AO33" s="143"/>
      <c r="AQ33" s="115"/>
      <c r="AR33" s="113"/>
      <c r="AS33" s="143"/>
      <c r="AY33" s="77"/>
      <c r="BC33" s="77"/>
      <c r="BD33" s="143"/>
    </row>
    <row r="34" spans="20:56" ht="17.399999999999999" customHeight="1" x14ac:dyDescent="0.4">
      <c r="AR34" s="113"/>
    </row>
    <row r="35" spans="20:56" ht="17.399999999999999" customHeight="1" x14ac:dyDescent="0.4">
      <c r="AR35" s="113"/>
    </row>
    <row r="36" spans="20:56" ht="17.399999999999999" customHeight="1" x14ac:dyDescent="0.4">
      <c r="AR36" s="113"/>
    </row>
  </sheetData>
  <mergeCells count="5">
    <mergeCell ref="B3:J3"/>
    <mergeCell ref="C5:D5"/>
    <mergeCell ref="K8:Q10"/>
    <mergeCell ref="K11:Q11"/>
    <mergeCell ref="F22:G22"/>
  </mergeCells>
  <conditionalFormatting sqref="S12:S21">
    <cfRule type="expression" dxfId="99" priority="20">
      <formula>B12=0</formula>
    </cfRule>
  </conditionalFormatting>
  <conditionalFormatting sqref="U12:U21">
    <cfRule type="expression" dxfId="98" priority="19">
      <formula>C12=0</formula>
    </cfRule>
  </conditionalFormatting>
  <conditionalFormatting sqref="V12:V21">
    <cfRule type="expression" dxfId="97" priority="18">
      <formula>#REF!=0</formula>
    </cfRule>
  </conditionalFormatting>
  <conditionalFormatting sqref="X12:X21">
    <cfRule type="expression" dxfId="96" priority="17">
      <formula>D12=0</formula>
    </cfRule>
  </conditionalFormatting>
  <conditionalFormatting sqref="Y12:Y21">
    <cfRule type="expression" dxfId="95" priority="16">
      <formula>X12=0</formula>
    </cfRule>
  </conditionalFormatting>
  <conditionalFormatting sqref="AA12:AA21">
    <cfRule type="expression" dxfId="94" priority="15">
      <formula>#REF!=0</formula>
    </cfRule>
  </conditionalFormatting>
  <conditionalFormatting sqref="AC12:AC21">
    <cfRule type="expression" dxfId="93" priority="14">
      <formula>E12=0</formula>
    </cfRule>
  </conditionalFormatting>
  <conditionalFormatting sqref="AD12:AD21">
    <cfRule type="expression" dxfId="92" priority="13">
      <formula>F12=0</formula>
    </cfRule>
  </conditionalFormatting>
  <conditionalFormatting sqref="AE12:AF21">
    <cfRule type="expression" dxfId="91" priority="12">
      <formula>AD12=0</formula>
    </cfRule>
  </conditionalFormatting>
  <conditionalFormatting sqref="AG12:AG21">
    <cfRule type="expression" dxfId="90" priority="11">
      <formula>G12=0</formula>
    </cfRule>
  </conditionalFormatting>
  <conditionalFormatting sqref="AH12:AI21">
    <cfRule type="expression" dxfId="89" priority="10">
      <formula>AG12=0</formula>
    </cfRule>
  </conditionalFormatting>
  <conditionalFormatting sqref="AO12:AO21">
    <cfRule type="expression" dxfId="88" priority="9">
      <formula>AC12=0</formula>
    </cfRule>
  </conditionalFormatting>
  <conditionalFormatting sqref="AT13:AW14 AT11:AW11 AZ12:BC21">
    <cfRule type="cellIs" dxfId="87" priority="8" operator="equal">
      <formula>0</formula>
    </cfRule>
  </conditionalFormatting>
  <conditionalFormatting sqref="Q12:Q21">
    <cfRule type="containsText" dxfId="86" priority="5" operator="containsText" text="OK">
      <formula>NOT(ISERROR(SEARCH("OK",Q12)))</formula>
    </cfRule>
    <cfRule type="containsText" dxfId="85" priority="6" operator="containsText" text="FEIL">
      <formula>NOT(ISERROR(SEARCH("FEIL",Q12)))</formula>
    </cfRule>
    <cfRule type="cellIs" dxfId="84" priority="7" operator="equal">
      <formula>0</formula>
    </cfRule>
  </conditionalFormatting>
  <conditionalFormatting sqref="AK12:AK21">
    <cfRule type="expression" dxfId="83" priority="4">
      <formula>AC12=0</formula>
    </cfRule>
  </conditionalFormatting>
  <conditionalFormatting sqref="AL12:AL21">
    <cfRule type="expression" dxfId="82" priority="3">
      <formula>AC12=0</formula>
    </cfRule>
  </conditionalFormatting>
  <conditionalFormatting sqref="AM12:AM21">
    <cfRule type="expression" dxfId="81" priority="2">
      <formula>AC12=0</formula>
    </cfRule>
  </conditionalFormatting>
  <conditionalFormatting sqref="C5:D5">
    <cfRule type="containsText" dxfId="80" priority="1" operator="containsText" text="(Skriv inn navn på leverandør her)">
      <formula>NOT(ISERROR(SEARCH("(Skriv inn navn på leverandør her)",C5)))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36"/>
  <sheetViews>
    <sheetView showGridLines="0" workbookViewId="0">
      <selection activeCell="C5" sqref="C5:D5"/>
    </sheetView>
  </sheetViews>
  <sheetFormatPr baseColWidth="10" defaultColWidth="11.44140625" defaultRowHeight="17.399999999999999" customHeight="1" x14ac:dyDescent="0.4"/>
  <cols>
    <col min="1" max="1" width="2.88671875" style="143" customWidth="1"/>
    <col min="2" max="2" width="20.88671875" style="143" customWidth="1"/>
    <col min="3" max="3" width="27.6640625" style="143" customWidth="1"/>
    <col min="4" max="4" width="17.88671875" style="143" customWidth="1"/>
    <col min="5" max="5" width="19.6640625" style="143" customWidth="1"/>
    <col min="6" max="7" width="11.6640625" style="143" customWidth="1"/>
    <col min="8" max="8" width="43.5546875" style="143" customWidth="1"/>
    <col min="9" max="9" width="57" style="143" customWidth="1"/>
    <col min="10" max="10" width="11" style="143" customWidth="1"/>
    <col min="11" max="16" width="2.6640625" style="143" customWidth="1"/>
    <col min="17" max="17" width="6.88671875" style="143" customWidth="1"/>
    <col min="18" max="18" width="11.109375" style="143" customWidth="1"/>
    <col min="19" max="19" width="7" style="143" bestFit="1" customWidth="1"/>
    <col min="20" max="20" width="2.33203125" style="143" customWidth="1"/>
    <col min="21" max="21" width="31.109375" style="143" customWidth="1"/>
    <col min="22" max="22" width="10.33203125" style="143" bestFit="1" customWidth="1"/>
    <col min="23" max="23" width="2.44140625" style="143" customWidth="1"/>
    <col min="24" max="24" width="11.109375" style="114" customWidth="1"/>
    <col min="25" max="25" width="11.109375" style="143" customWidth="1"/>
    <col min="26" max="26" width="2.33203125" style="143" customWidth="1"/>
    <col min="27" max="27" width="13.88671875" style="114" customWidth="1"/>
    <col min="28" max="28" width="2.109375" style="143" customWidth="1"/>
    <col min="29" max="29" width="20" style="114" customWidth="1"/>
    <col min="30" max="30" width="11.109375" style="143" customWidth="1"/>
    <col min="31" max="31" width="7.6640625" style="143" customWidth="1"/>
    <col min="32" max="32" width="6.6640625" style="143" customWidth="1"/>
    <col min="33" max="33" width="11" style="143" customWidth="1"/>
    <col min="34" max="34" width="7.88671875" style="143" customWidth="1"/>
    <col min="35" max="35" width="6.6640625" style="143" customWidth="1"/>
    <col min="36" max="36" width="2.33203125" style="143" customWidth="1"/>
    <col min="37" max="37" width="10" style="114" customWidth="1"/>
    <col min="38" max="38" width="11.33203125" style="143" customWidth="1"/>
    <col min="39" max="39" width="11.109375" style="143" customWidth="1"/>
    <col min="40" max="40" width="2.33203125" style="143" customWidth="1"/>
    <col min="41" max="41" width="12.33203125" style="113" customWidth="1"/>
    <col min="42" max="42" width="11.109375" style="143" customWidth="1"/>
    <col min="43" max="43" width="1.109375" style="143" customWidth="1"/>
    <col min="44" max="44" width="11.109375" style="143" customWidth="1"/>
    <col min="45" max="45" width="45.33203125" style="113" customWidth="1"/>
    <col min="46" max="50" width="22.6640625" style="143" customWidth="1"/>
    <col min="51" max="51" width="16.5546875" style="143" customWidth="1"/>
    <col min="52" max="55" width="11.109375" style="110" hidden="1" customWidth="1"/>
    <col min="56" max="56" width="11.109375" style="77" customWidth="1"/>
    <col min="57" max="16384" width="11.44140625" style="143"/>
  </cols>
  <sheetData>
    <row r="1" spans="1:56" s="53" customFormat="1" ht="17.399999999999999" customHeight="1" x14ac:dyDescent="0.3">
      <c r="A1" s="51"/>
      <c r="B1" s="51" t="s">
        <v>84</v>
      </c>
      <c r="C1" s="51"/>
      <c r="D1" s="51"/>
      <c r="E1" s="51"/>
      <c r="F1" s="51"/>
      <c r="G1" s="51"/>
      <c r="H1" s="51"/>
      <c r="I1" s="51"/>
      <c r="J1" s="51"/>
      <c r="K1" s="51" t="s">
        <v>84</v>
      </c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2"/>
      <c r="Y1" s="51"/>
      <c r="Z1" s="51"/>
      <c r="AA1" s="52"/>
      <c r="AB1" s="51"/>
      <c r="AC1" s="52"/>
      <c r="AD1" s="51"/>
      <c r="AE1" s="51"/>
      <c r="AF1" s="51"/>
      <c r="AG1" s="51"/>
      <c r="AH1" s="51"/>
      <c r="AI1" s="51"/>
      <c r="AJ1" s="51"/>
      <c r="AK1" s="52"/>
      <c r="AL1" s="51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162"/>
      <c r="AZ1" s="78"/>
      <c r="BA1" s="78"/>
      <c r="BB1" s="78"/>
      <c r="BC1" s="78"/>
      <c r="BD1" s="78"/>
    </row>
    <row r="2" spans="1:56" ht="17.399999999999999" customHeight="1" x14ac:dyDescent="0.4">
      <c r="AQ2" s="115"/>
      <c r="AR2" s="113"/>
    </row>
    <row r="3" spans="1:56" ht="30" customHeight="1" x14ac:dyDescent="0.4">
      <c r="B3" s="184" t="s">
        <v>13</v>
      </c>
      <c r="C3" s="184"/>
      <c r="D3" s="184"/>
      <c r="E3" s="184"/>
      <c r="F3" s="184"/>
      <c r="G3" s="184"/>
      <c r="H3" s="184"/>
      <c r="I3" s="184"/>
      <c r="J3" s="184"/>
      <c r="K3" s="134"/>
      <c r="L3" s="134"/>
      <c r="AQ3" s="115"/>
      <c r="AR3" s="113"/>
    </row>
    <row r="4" spans="1:56" ht="17.399999999999999" customHeight="1" x14ac:dyDescent="0.4">
      <c r="B4" s="146"/>
      <c r="C4" s="146"/>
      <c r="D4" s="145"/>
      <c r="E4" s="173"/>
      <c r="F4" s="173"/>
      <c r="G4" s="173"/>
      <c r="H4" s="173"/>
      <c r="I4" s="173"/>
      <c r="J4" s="134"/>
      <c r="K4" s="112" t="s">
        <v>65</v>
      </c>
      <c r="L4" s="112"/>
      <c r="M4" s="116"/>
      <c r="N4" s="116"/>
      <c r="O4" s="116"/>
      <c r="T4" s="114"/>
      <c r="W4" s="114"/>
      <c r="X4" s="143"/>
      <c r="Z4" s="114"/>
      <c r="AA4" s="143"/>
      <c r="AB4" s="114"/>
      <c r="AC4" s="143"/>
      <c r="AJ4" s="114"/>
      <c r="AK4" s="143"/>
      <c r="AN4" s="113"/>
      <c r="AO4" s="143"/>
      <c r="AQ4" s="115"/>
      <c r="AR4" s="113"/>
      <c r="AS4" s="143"/>
      <c r="AY4" s="77"/>
      <c r="BC4" s="77"/>
      <c r="BD4" s="143"/>
    </row>
    <row r="5" spans="1:56" s="1" customFormat="1" ht="30" customHeight="1" x14ac:dyDescent="0.45">
      <c r="B5" s="50" t="s">
        <v>73</v>
      </c>
      <c r="C5" s="185" t="s">
        <v>15</v>
      </c>
      <c r="D5" s="186"/>
      <c r="E5" s="2"/>
      <c r="F5" s="104" t="s">
        <v>62</v>
      </c>
      <c r="G5" s="105">
        <f>AO24</f>
        <v>0</v>
      </c>
      <c r="H5" s="2"/>
      <c r="I5" s="2"/>
      <c r="J5" s="3"/>
      <c r="K5" s="111" t="s">
        <v>67</v>
      </c>
      <c r="L5" s="111"/>
      <c r="M5" s="116"/>
      <c r="N5" s="116"/>
      <c r="O5" s="116"/>
      <c r="T5" s="19"/>
      <c r="W5" s="19"/>
      <c r="Z5" s="19"/>
      <c r="AB5" s="19"/>
      <c r="AJ5" s="19"/>
      <c r="AN5" s="16"/>
      <c r="AQ5" s="76"/>
      <c r="AR5" s="16"/>
      <c r="AY5" s="77"/>
      <c r="AZ5" s="110"/>
      <c r="BA5" s="110"/>
      <c r="BB5" s="110"/>
      <c r="BC5" s="77"/>
    </row>
    <row r="6" spans="1:56" ht="17.399999999999999" customHeight="1" x14ac:dyDescent="0.4">
      <c r="B6" s="133"/>
      <c r="C6" s="133"/>
      <c r="D6" s="133"/>
      <c r="E6" s="133"/>
      <c r="F6" s="133"/>
      <c r="G6" s="133"/>
      <c r="H6" s="133"/>
      <c r="I6" s="133"/>
      <c r="J6" s="139"/>
      <c r="K6" s="132"/>
      <c r="L6" s="132"/>
      <c r="T6" s="114"/>
      <c r="W6" s="114"/>
      <c r="X6" s="143"/>
      <c r="Z6" s="114"/>
      <c r="AA6" s="143"/>
      <c r="AB6" s="114"/>
      <c r="AC6" s="143"/>
      <c r="AJ6" s="114"/>
      <c r="AK6" s="143"/>
      <c r="AN6" s="113"/>
      <c r="AO6" s="143"/>
      <c r="AQ6" s="115"/>
      <c r="AR6" s="113"/>
      <c r="AS6" s="143"/>
      <c r="AY6" s="77"/>
      <c r="BC6" s="77"/>
      <c r="BD6" s="143"/>
    </row>
    <row r="7" spans="1:56" ht="17.399999999999999" customHeight="1" x14ac:dyDescent="0.4">
      <c r="B7" s="91" t="s">
        <v>14</v>
      </c>
      <c r="C7" s="133"/>
      <c r="D7" s="133"/>
      <c r="E7" s="133"/>
      <c r="F7" s="133"/>
      <c r="G7" s="133"/>
      <c r="H7" s="133"/>
      <c r="I7" s="133"/>
      <c r="J7" s="133"/>
      <c r="K7" s="139"/>
      <c r="L7" s="139"/>
      <c r="AN7" s="120"/>
      <c r="AQ7" s="115"/>
      <c r="AR7" s="113"/>
      <c r="AS7" s="108" t="s">
        <v>54</v>
      </c>
      <c r="AZ7" s="77"/>
    </row>
    <row r="8" spans="1:56" ht="17.399999999999999" customHeight="1" x14ac:dyDescent="0.4">
      <c r="B8" s="91" t="s">
        <v>83</v>
      </c>
      <c r="C8" s="133"/>
      <c r="D8" s="133"/>
      <c r="E8" s="133"/>
      <c r="F8" s="133"/>
      <c r="G8" s="133"/>
      <c r="H8" s="133"/>
      <c r="I8" s="133"/>
      <c r="J8" s="139"/>
      <c r="K8" s="181" t="s">
        <v>63</v>
      </c>
      <c r="L8" s="181"/>
      <c r="M8" s="181"/>
      <c r="N8" s="181"/>
      <c r="O8" s="181"/>
      <c r="P8" s="181"/>
      <c r="Q8" s="181"/>
      <c r="T8" s="114"/>
      <c r="W8" s="114"/>
      <c r="X8" s="143"/>
      <c r="Z8" s="114"/>
      <c r="AA8" s="143"/>
      <c r="AB8" s="114"/>
      <c r="AC8" s="143"/>
      <c r="AJ8" s="114"/>
      <c r="AK8" s="143"/>
      <c r="AN8" s="113"/>
      <c r="AO8" s="143"/>
      <c r="AQ8" s="115"/>
      <c r="AR8" s="113"/>
      <c r="AS8" s="143" t="s">
        <v>53</v>
      </c>
      <c r="AY8" s="77"/>
      <c r="BC8" s="77"/>
      <c r="BD8" s="143"/>
    </row>
    <row r="9" spans="1:56" ht="17.399999999999999" customHeight="1" x14ac:dyDescent="0.4">
      <c r="B9" s="133"/>
      <c r="C9" s="133"/>
      <c r="D9" s="133"/>
      <c r="E9" s="133"/>
      <c r="F9" s="133"/>
      <c r="G9" s="133"/>
      <c r="H9" s="133"/>
      <c r="I9" s="133"/>
      <c r="J9" s="139"/>
      <c r="K9" s="181"/>
      <c r="L9" s="181"/>
      <c r="M9" s="181"/>
      <c r="N9" s="181"/>
      <c r="O9" s="181"/>
      <c r="P9" s="181"/>
      <c r="Q9" s="181"/>
      <c r="T9" s="114"/>
      <c r="W9" s="114"/>
      <c r="X9" s="143"/>
      <c r="Z9" s="114"/>
      <c r="AA9" s="143"/>
      <c r="AB9" s="114"/>
      <c r="AC9" s="143"/>
      <c r="AJ9" s="114"/>
      <c r="AK9" s="143"/>
      <c r="AN9" s="113"/>
      <c r="AO9" s="143"/>
      <c r="AQ9" s="115"/>
      <c r="AR9" s="113"/>
      <c r="AS9" s="143"/>
      <c r="AZ9" s="143"/>
      <c r="BA9" s="143"/>
      <c r="BB9" s="143"/>
      <c r="BC9" s="143"/>
      <c r="BD9" s="143"/>
    </row>
    <row r="10" spans="1:56" ht="17.399999999999999" customHeight="1" x14ac:dyDescent="0.4">
      <c r="B10" s="131">
        <v>1</v>
      </c>
      <c r="C10" s="131">
        <v>2</v>
      </c>
      <c r="D10" s="131">
        <v>3</v>
      </c>
      <c r="E10" s="131">
        <v>4</v>
      </c>
      <c r="F10" s="131">
        <v>5</v>
      </c>
      <c r="G10" s="131">
        <v>6</v>
      </c>
      <c r="H10" s="131">
        <v>7</v>
      </c>
      <c r="I10" s="131">
        <v>8</v>
      </c>
      <c r="J10" s="139"/>
      <c r="K10" s="182"/>
      <c r="L10" s="182"/>
      <c r="M10" s="182"/>
      <c r="N10" s="182"/>
      <c r="O10" s="182"/>
      <c r="P10" s="182"/>
      <c r="Q10" s="182"/>
      <c r="S10" s="131">
        <v>1</v>
      </c>
      <c r="T10" s="20"/>
      <c r="U10" s="131">
        <v>2</v>
      </c>
      <c r="V10" s="131"/>
      <c r="W10" s="20"/>
      <c r="X10" s="131">
        <v>3</v>
      </c>
      <c r="Y10" s="131"/>
      <c r="Z10" s="20"/>
      <c r="AA10" s="131"/>
      <c r="AB10" s="20"/>
      <c r="AC10" s="131">
        <v>5</v>
      </c>
      <c r="AD10" s="131">
        <v>6</v>
      </c>
      <c r="AE10" s="131"/>
      <c r="AF10" s="131"/>
      <c r="AG10" s="131">
        <v>7</v>
      </c>
      <c r="AH10" s="131"/>
      <c r="AI10" s="131"/>
      <c r="AJ10" s="20"/>
      <c r="AK10" s="131"/>
      <c r="AL10" s="131"/>
      <c r="AM10" s="131"/>
      <c r="AN10" s="17"/>
      <c r="AO10" s="131"/>
      <c r="AQ10" s="115"/>
      <c r="AR10" s="113"/>
      <c r="AS10" s="143"/>
      <c r="AT10" s="84" t="s">
        <v>55</v>
      </c>
      <c r="AU10" s="84" t="str">
        <f>Inndata!$B$6</f>
        <v>Biogass</v>
      </c>
      <c r="AV10" s="84" t="s">
        <v>56</v>
      </c>
      <c r="AW10" s="84" t="s">
        <v>57</v>
      </c>
      <c r="AY10" s="77"/>
      <c r="AZ10" s="129" t="s">
        <v>52</v>
      </c>
      <c r="BA10" s="129"/>
      <c r="BB10" s="129"/>
      <c r="BC10" s="129"/>
      <c r="BD10" s="143"/>
    </row>
    <row r="11" spans="1:56" ht="48" customHeight="1" x14ac:dyDescent="0.4">
      <c r="B11" s="135" t="s">
        <v>4</v>
      </c>
      <c r="C11" s="136" t="s">
        <v>7</v>
      </c>
      <c r="D11" s="136" t="s">
        <v>8</v>
      </c>
      <c r="E11" s="136" t="s">
        <v>9</v>
      </c>
      <c r="F11" s="135" t="s">
        <v>10</v>
      </c>
      <c r="G11" s="135" t="s">
        <v>11</v>
      </c>
      <c r="H11" s="137" t="s">
        <v>5</v>
      </c>
      <c r="I11" s="137" t="s">
        <v>6</v>
      </c>
      <c r="J11" s="139"/>
      <c r="K11" s="187" t="s">
        <v>64</v>
      </c>
      <c r="L11" s="188"/>
      <c r="M11" s="188"/>
      <c r="N11" s="188"/>
      <c r="O11" s="188"/>
      <c r="P11" s="188"/>
      <c r="Q11" s="189"/>
      <c r="S11" s="135" t="s">
        <v>4</v>
      </c>
      <c r="T11" s="21"/>
      <c r="U11" s="135" t="s">
        <v>7</v>
      </c>
      <c r="V11" s="35" t="s">
        <v>47</v>
      </c>
      <c r="W11" s="21"/>
      <c r="X11" s="135" t="s">
        <v>21</v>
      </c>
      <c r="Y11" s="35" t="s">
        <v>46</v>
      </c>
      <c r="Z11" s="21"/>
      <c r="AA11" s="35" t="s">
        <v>22</v>
      </c>
      <c r="AB11" s="21"/>
      <c r="AC11" s="135" t="s">
        <v>9</v>
      </c>
      <c r="AD11" s="135" t="s">
        <v>10</v>
      </c>
      <c r="AE11" s="35" t="s">
        <v>40</v>
      </c>
      <c r="AF11" s="35" t="s">
        <v>41</v>
      </c>
      <c r="AG11" s="135" t="s">
        <v>11</v>
      </c>
      <c r="AH11" s="35" t="s">
        <v>43</v>
      </c>
      <c r="AI11" s="35" t="s">
        <v>44</v>
      </c>
      <c r="AJ11" s="21"/>
      <c r="AK11" s="35" t="s">
        <v>23</v>
      </c>
      <c r="AL11" s="35" t="s">
        <v>24</v>
      </c>
      <c r="AM11" s="35" t="s">
        <v>25</v>
      </c>
      <c r="AN11" s="21"/>
      <c r="AO11" s="35" t="s">
        <v>66</v>
      </c>
      <c r="AQ11" s="115"/>
      <c r="AR11" s="113"/>
      <c r="AS11" s="85" t="s">
        <v>58</v>
      </c>
      <c r="AT11" s="86">
        <f>SUM(AZ12:AZ21)</f>
        <v>0</v>
      </c>
      <c r="AU11" s="86">
        <f>SUM(BA12:BA21)</f>
        <v>0</v>
      </c>
      <c r="AV11" s="86">
        <f>SUM(BB12:BB21)</f>
        <v>0</v>
      </c>
      <c r="AW11" s="86">
        <f>SUM(BC12:BC21)</f>
        <v>0</v>
      </c>
      <c r="AY11" s="80"/>
      <c r="AZ11" s="81" t="str">
        <f>Inndata!$B$5</f>
        <v>Batterielektrisk / hydrogen</v>
      </c>
      <c r="BA11" s="81" t="str">
        <f>Inndata!$B$6</f>
        <v>Biogass</v>
      </c>
      <c r="BB11" s="81" t="str">
        <f>Inndata!$B$7</f>
        <v>HVO / biodiesel / bioetanol</v>
      </c>
      <c r="BC11" s="81" t="str">
        <f>Inndata!$B$8</f>
        <v>Diesel / bensin / naturgass</v>
      </c>
      <c r="BD11" s="143"/>
    </row>
    <row r="12" spans="1:56" ht="17.399999999999999" customHeight="1" x14ac:dyDescent="0.4">
      <c r="B12" s="158"/>
      <c r="C12" s="158"/>
      <c r="D12" s="159"/>
      <c r="E12" s="158"/>
      <c r="F12" s="158"/>
      <c r="G12" s="158"/>
      <c r="H12" s="142"/>
      <c r="I12" s="141"/>
      <c r="J12" s="140" t="s">
        <v>1</v>
      </c>
      <c r="K12" s="88">
        <f>IF(B12&gt;0,1,0)</f>
        <v>0</v>
      </c>
      <c r="L12" s="88">
        <f>IF(AND(B12=0,C12=0),0,IF(AND(B12&gt;0,ISTEXT(C12)=TRUE),1,0))</f>
        <v>0</v>
      </c>
      <c r="M12" s="88">
        <f>IF(E12=0,0,1)</f>
        <v>0</v>
      </c>
      <c r="N12" s="89">
        <f t="shared" ref="N12:N21" si="0">IF(AND(E12=0,F12=0),0,IF(AND(E12="Nei",F12=0),0,1))</f>
        <v>0</v>
      </c>
      <c r="O12" s="89">
        <f>IF(AND(E12=0,F12=0),0,IF(AND(E12="Nei",G12=0),0,1))</f>
        <v>0</v>
      </c>
      <c r="P12" s="89">
        <f>SUM(K12:O12)</f>
        <v>0</v>
      </c>
      <c r="Q12" s="90">
        <f>IF(P12=5,"OK",IF(P12=0,0,"FEIL"))</f>
        <v>0</v>
      </c>
      <c r="S12" s="158">
        <f t="shared" ref="S12:S21" si="1">B12</f>
        <v>0</v>
      </c>
      <c r="T12" s="23"/>
      <c r="U12" s="158">
        <f t="shared" ref="U12:U21" si="2">C12</f>
        <v>0</v>
      </c>
      <c r="V12" s="117">
        <f>VLOOKUP(U12,Inndata!$B$5:$D$9,3,FALSE)</f>
        <v>0</v>
      </c>
      <c r="W12" s="22"/>
      <c r="X12" s="158">
        <f t="shared" ref="X12:X21" si="3">D12</f>
        <v>0</v>
      </c>
      <c r="Y12" s="158">
        <f>IF(X12=0,0,IF(X12="Nei",0,1))</f>
        <v>0</v>
      </c>
      <c r="Z12" s="22"/>
      <c r="AA12" s="158">
        <f>IF(V12+Y12&gt;10,10,V12+Y12)</f>
        <v>0</v>
      </c>
      <c r="AB12" s="22"/>
      <c r="AC12" s="24">
        <f t="shared" ref="AC12:AD21" si="4">E12</f>
        <v>0</v>
      </c>
      <c r="AD12" s="24">
        <f t="shared" si="4"/>
        <v>0</v>
      </c>
      <c r="AE12" s="24">
        <f>IF(AD12=0,0,VLOOKUP(LEFT(AD12,3),Inndata!$B$21:$C$32,2,FALSE))</f>
        <v>0</v>
      </c>
      <c r="AF12" s="24">
        <f>IF(AD12=0,0,MID(AD12,6,4))</f>
        <v>0</v>
      </c>
      <c r="AG12" s="24">
        <f t="shared" ref="AG12:AG21" si="5">G12</f>
        <v>0</v>
      </c>
      <c r="AH12" s="24">
        <f>IF(AG12=0,0,VLOOKUP(LEFT(AG12,3),Inndata!$B$21:$C$32,2,FALSE))</f>
        <v>0</v>
      </c>
      <c r="AI12" s="24">
        <f>IF(AG12=0,0,MID(AG12,6,4))</f>
        <v>0</v>
      </c>
      <c r="AJ12" s="22"/>
      <c r="AK12" s="158">
        <f>IF(AC12="Ja",Inndata!$F$17,IF(OR(AE12=0,AH12=0),0,(AI12-AF12)*12+(AH12-AE12)))</f>
        <v>0</v>
      </c>
      <c r="AL12" s="158">
        <f t="shared" ref="AL12:AL21" si="6">S12*AK12</f>
        <v>0</v>
      </c>
      <c r="AM12" s="45">
        <f>IF(AK12=0,0,AL12/$AL$24)</f>
        <v>0</v>
      </c>
      <c r="AN12" s="22"/>
      <c r="AO12" s="47">
        <f>AA12*AM12</f>
        <v>0</v>
      </c>
      <c r="AQ12" s="115"/>
      <c r="AR12" s="113"/>
      <c r="AS12" s="143"/>
      <c r="AY12" s="80"/>
      <c r="AZ12" s="82">
        <f>IF(U12=$AZ$11,AM12,0)</f>
        <v>0</v>
      </c>
      <c r="BA12" s="82">
        <f>IF(U12=$BA$11,AM12,0)</f>
        <v>0</v>
      </c>
      <c r="BB12" s="82">
        <f>IF(U12=$BB$11,AM12,0)</f>
        <v>0</v>
      </c>
      <c r="BC12" s="82">
        <f>IF(U12=$BC$11,AM12,0)</f>
        <v>0</v>
      </c>
      <c r="BD12" s="143"/>
    </row>
    <row r="13" spans="1:56" ht="17.399999999999999" customHeight="1" x14ac:dyDescent="0.4">
      <c r="B13" s="158"/>
      <c r="C13" s="158"/>
      <c r="D13" s="159"/>
      <c r="E13" s="158"/>
      <c r="F13" s="158"/>
      <c r="G13" s="158"/>
      <c r="H13" s="148"/>
      <c r="I13" s="147"/>
      <c r="J13" s="140" t="s">
        <v>1</v>
      </c>
      <c r="K13" s="88">
        <f t="shared" ref="K13:K21" si="7">IF(B13&gt;0,1,0)</f>
        <v>0</v>
      </c>
      <c r="L13" s="88">
        <f t="shared" ref="L13:L21" si="8">IF(AND(B13=0,C13=0),0,IF(AND(B13&gt;0,ISTEXT(C13)=TRUE),1,0))</f>
        <v>0</v>
      </c>
      <c r="M13" s="88">
        <f t="shared" ref="M13:M21" si="9">IF(E13=0,0,1)</f>
        <v>0</v>
      </c>
      <c r="N13" s="89">
        <f t="shared" si="0"/>
        <v>0</v>
      </c>
      <c r="O13" s="89">
        <f t="shared" ref="O13:O21" si="10">IF(AND(E13=0,F13=0),0,IF(AND(E13="Nei",G13=0),0,1))</f>
        <v>0</v>
      </c>
      <c r="P13" s="89">
        <f t="shared" ref="P13:P21" si="11">SUM(K13:O13)</f>
        <v>0</v>
      </c>
      <c r="Q13" s="90">
        <f t="shared" ref="Q13:Q21" si="12">IF(P13=5,"OK",IF(P13=0,0,"FEIL"))</f>
        <v>0</v>
      </c>
      <c r="S13" s="160">
        <f t="shared" si="1"/>
        <v>0</v>
      </c>
      <c r="T13" s="22"/>
      <c r="U13" s="160">
        <f t="shared" si="2"/>
        <v>0</v>
      </c>
      <c r="V13" s="160">
        <f>VLOOKUP(U13,Inndata!$B$5:$D$9,3,FALSE)</f>
        <v>0</v>
      </c>
      <c r="W13" s="22"/>
      <c r="X13" s="160">
        <f t="shared" si="3"/>
        <v>0</v>
      </c>
      <c r="Y13" s="160">
        <f t="shared" ref="Y13:Y21" si="13">IF(X13=0,0,IF(X13="Nei",0,1))</f>
        <v>0</v>
      </c>
      <c r="Z13" s="22"/>
      <c r="AA13" s="160">
        <f t="shared" ref="AA13:AA21" si="14">IF(V13+Y13&gt;10,10,V13+Y13)</f>
        <v>0</v>
      </c>
      <c r="AB13" s="22"/>
      <c r="AC13" s="25">
        <f t="shared" si="4"/>
        <v>0</v>
      </c>
      <c r="AD13" s="25">
        <f t="shared" si="4"/>
        <v>0</v>
      </c>
      <c r="AE13" s="25">
        <f>IF(AD13=0,0,VLOOKUP(LEFT(AD13,3),Inndata!$B$21:$C$32,2,FALSE))</f>
        <v>0</v>
      </c>
      <c r="AF13" s="25">
        <f t="shared" ref="AF13:AF21" si="15">IF(AD13=0,0,MID(AD13,6,4))</f>
        <v>0</v>
      </c>
      <c r="AG13" s="25">
        <f t="shared" si="5"/>
        <v>0</v>
      </c>
      <c r="AH13" s="25">
        <f>IF(AG13=0,0,VLOOKUP(LEFT(AG13,3),Inndata!$B$21:$C$32,2,FALSE))</f>
        <v>0</v>
      </c>
      <c r="AI13" s="25">
        <f t="shared" ref="AI13:AI21" si="16">IF(AG13=0,0,MID(AG13,6,4))</f>
        <v>0</v>
      </c>
      <c r="AJ13" s="22"/>
      <c r="AK13" s="160">
        <f>IF(AC13="Ja",Inndata!$F$17,IF(OR(AE13=0,AH13=0),0,(AI13-AF13)*12+(AH13-AE13)))</f>
        <v>0</v>
      </c>
      <c r="AL13" s="160">
        <f t="shared" si="6"/>
        <v>0</v>
      </c>
      <c r="AM13" s="46">
        <f t="shared" ref="AM13:AM21" si="17">IF(AK13=0,0,AL13/$AL$24)</f>
        <v>0</v>
      </c>
      <c r="AN13" s="22"/>
      <c r="AO13" s="119">
        <f t="shared" ref="AO13:AO21" si="18">AA13*AM13</f>
        <v>0</v>
      </c>
      <c r="AQ13" s="115"/>
      <c r="AR13" s="113"/>
      <c r="AS13" s="87"/>
      <c r="AT13" s="54"/>
      <c r="AU13" s="54"/>
      <c r="AV13" s="54"/>
      <c r="AW13" s="54"/>
      <c r="AY13" s="80"/>
      <c r="AZ13" s="82">
        <f t="shared" ref="AZ13:AZ21" si="19">IF(U13=$AZ$11,AM13,0)</f>
        <v>0</v>
      </c>
      <c r="BA13" s="82">
        <f t="shared" ref="BA13:BA21" si="20">IF(U13=$BA$11,AM13,0)</f>
        <v>0</v>
      </c>
      <c r="BB13" s="82">
        <f t="shared" ref="BB13:BB21" si="21">IF(U13=$BB$11,AM13,0)</f>
        <v>0</v>
      </c>
      <c r="BC13" s="82">
        <f t="shared" ref="BC13:BC21" si="22">IF(U13=$BC$11,AM13,0)</f>
        <v>0</v>
      </c>
      <c r="BD13" s="143"/>
    </row>
    <row r="14" spans="1:56" ht="17.399999999999999" customHeight="1" x14ac:dyDescent="0.4">
      <c r="B14" s="158"/>
      <c r="C14" s="158"/>
      <c r="D14" s="159"/>
      <c r="E14" s="158"/>
      <c r="F14" s="158"/>
      <c r="G14" s="158"/>
      <c r="H14" s="142"/>
      <c r="I14" s="141"/>
      <c r="J14" s="140" t="s">
        <v>1</v>
      </c>
      <c r="K14" s="88">
        <f t="shared" si="7"/>
        <v>0</v>
      </c>
      <c r="L14" s="88">
        <f t="shared" si="8"/>
        <v>0</v>
      </c>
      <c r="M14" s="88">
        <f t="shared" si="9"/>
        <v>0</v>
      </c>
      <c r="N14" s="89">
        <f t="shared" si="0"/>
        <v>0</v>
      </c>
      <c r="O14" s="89">
        <f t="shared" si="10"/>
        <v>0</v>
      </c>
      <c r="P14" s="89">
        <f t="shared" si="11"/>
        <v>0</v>
      </c>
      <c r="Q14" s="90">
        <f t="shared" si="12"/>
        <v>0</v>
      </c>
      <c r="S14" s="158">
        <f t="shared" si="1"/>
        <v>0</v>
      </c>
      <c r="T14" s="22"/>
      <c r="U14" s="158">
        <f t="shared" si="2"/>
        <v>0</v>
      </c>
      <c r="V14" s="117">
        <f>VLOOKUP(U14,Inndata!$B$5:$D$9,3,FALSE)</f>
        <v>0</v>
      </c>
      <c r="W14" s="22"/>
      <c r="X14" s="158">
        <f t="shared" si="3"/>
        <v>0</v>
      </c>
      <c r="Y14" s="158">
        <f t="shared" si="13"/>
        <v>0</v>
      </c>
      <c r="Z14" s="22"/>
      <c r="AA14" s="158">
        <f t="shared" si="14"/>
        <v>0</v>
      </c>
      <c r="AB14" s="22"/>
      <c r="AC14" s="24">
        <f t="shared" si="4"/>
        <v>0</v>
      </c>
      <c r="AD14" s="24">
        <f t="shared" si="4"/>
        <v>0</v>
      </c>
      <c r="AE14" s="24">
        <f>IF(AD14=0,0,VLOOKUP(LEFT(AD14,3),Inndata!$B$21:$C$32,2,FALSE))</f>
        <v>0</v>
      </c>
      <c r="AF14" s="24">
        <f t="shared" si="15"/>
        <v>0</v>
      </c>
      <c r="AG14" s="24">
        <f t="shared" si="5"/>
        <v>0</v>
      </c>
      <c r="AH14" s="24">
        <f>IF(AG14=0,0,VLOOKUP(LEFT(AG14,3),Inndata!$B$21:$C$32,2,FALSE))</f>
        <v>0</v>
      </c>
      <c r="AI14" s="24">
        <f t="shared" si="16"/>
        <v>0</v>
      </c>
      <c r="AJ14" s="22"/>
      <c r="AK14" s="158">
        <f>IF(AC14="Ja",Inndata!$F$17,IF(OR(AE14=0,AH14=0),0,(AI14-AF14)*12+(AH14-AE14)))</f>
        <v>0</v>
      </c>
      <c r="AL14" s="158">
        <f t="shared" si="6"/>
        <v>0</v>
      </c>
      <c r="AM14" s="45">
        <f t="shared" si="17"/>
        <v>0</v>
      </c>
      <c r="AN14" s="22"/>
      <c r="AO14" s="47">
        <f t="shared" si="18"/>
        <v>0</v>
      </c>
      <c r="AQ14" s="115"/>
      <c r="AR14" s="113"/>
      <c r="AS14" s="87"/>
      <c r="AT14" s="54"/>
      <c r="AU14" s="54"/>
      <c r="AV14" s="54"/>
      <c r="AW14" s="54"/>
      <c r="AY14" s="80"/>
      <c r="AZ14" s="82">
        <f t="shared" si="19"/>
        <v>0</v>
      </c>
      <c r="BA14" s="82">
        <f t="shared" si="20"/>
        <v>0</v>
      </c>
      <c r="BB14" s="82">
        <f t="shared" si="21"/>
        <v>0</v>
      </c>
      <c r="BC14" s="82">
        <f t="shared" si="22"/>
        <v>0</v>
      </c>
      <c r="BD14" s="143"/>
    </row>
    <row r="15" spans="1:56" ht="17.399999999999999" customHeight="1" x14ac:dyDescent="0.4">
      <c r="B15" s="160"/>
      <c r="C15" s="160"/>
      <c r="D15" s="161"/>
      <c r="E15" s="160"/>
      <c r="F15" s="160"/>
      <c r="G15" s="160"/>
      <c r="H15" s="148"/>
      <c r="I15" s="147"/>
      <c r="J15" s="140" t="s">
        <v>1</v>
      </c>
      <c r="K15" s="88">
        <f t="shared" si="7"/>
        <v>0</v>
      </c>
      <c r="L15" s="88">
        <f t="shared" si="8"/>
        <v>0</v>
      </c>
      <c r="M15" s="88">
        <f t="shared" si="9"/>
        <v>0</v>
      </c>
      <c r="N15" s="89">
        <f t="shared" si="0"/>
        <v>0</v>
      </c>
      <c r="O15" s="89">
        <f t="shared" si="10"/>
        <v>0</v>
      </c>
      <c r="P15" s="89">
        <f t="shared" si="11"/>
        <v>0</v>
      </c>
      <c r="Q15" s="90">
        <f t="shared" si="12"/>
        <v>0</v>
      </c>
      <c r="S15" s="160">
        <f t="shared" si="1"/>
        <v>0</v>
      </c>
      <c r="T15" s="22"/>
      <c r="U15" s="160">
        <f t="shared" si="2"/>
        <v>0</v>
      </c>
      <c r="V15" s="160">
        <f>VLOOKUP(U15,Inndata!$B$5:$D$9,3,FALSE)</f>
        <v>0</v>
      </c>
      <c r="W15" s="22"/>
      <c r="X15" s="160">
        <f t="shared" si="3"/>
        <v>0</v>
      </c>
      <c r="Y15" s="160">
        <f t="shared" si="13"/>
        <v>0</v>
      </c>
      <c r="Z15" s="22"/>
      <c r="AA15" s="160">
        <f t="shared" si="14"/>
        <v>0</v>
      </c>
      <c r="AB15" s="22"/>
      <c r="AC15" s="25">
        <f t="shared" si="4"/>
        <v>0</v>
      </c>
      <c r="AD15" s="25">
        <f t="shared" si="4"/>
        <v>0</v>
      </c>
      <c r="AE15" s="25">
        <f>IF(AD15=0,0,VLOOKUP(LEFT(AD15,3),Inndata!$B$21:$C$32,2,FALSE))</f>
        <v>0</v>
      </c>
      <c r="AF15" s="25">
        <f t="shared" si="15"/>
        <v>0</v>
      </c>
      <c r="AG15" s="25">
        <f t="shared" si="5"/>
        <v>0</v>
      </c>
      <c r="AH15" s="25">
        <f>IF(AG15=0,0,VLOOKUP(LEFT(AG15,3),Inndata!$B$21:$C$32,2,FALSE))</f>
        <v>0</v>
      </c>
      <c r="AI15" s="25">
        <f t="shared" si="16"/>
        <v>0</v>
      </c>
      <c r="AJ15" s="22"/>
      <c r="AK15" s="160">
        <f>IF(AC15="Ja",Inndata!$F$17,IF(OR(AE15=0,AH15=0),0,(AI15-AF15)*12+(AH15-AE15)))</f>
        <v>0</v>
      </c>
      <c r="AL15" s="160">
        <f t="shared" si="6"/>
        <v>0</v>
      </c>
      <c r="AM15" s="46">
        <f t="shared" si="17"/>
        <v>0</v>
      </c>
      <c r="AN15" s="22"/>
      <c r="AO15" s="119">
        <f t="shared" si="18"/>
        <v>0</v>
      </c>
      <c r="AQ15" s="115"/>
      <c r="AR15" s="113"/>
      <c r="AS15" s="144"/>
      <c r="AT15" s="144"/>
      <c r="AU15" s="144"/>
      <c r="AV15" s="144"/>
      <c r="AW15" s="144"/>
      <c r="AY15" s="80"/>
      <c r="AZ15" s="82">
        <f t="shared" si="19"/>
        <v>0</v>
      </c>
      <c r="BA15" s="82">
        <f t="shared" si="20"/>
        <v>0</v>
      </c>
      <c r="BB15" s="82">
        <f t="shared" si="21"/>
        <v>0</v>
      </c>
      <c r="BC15" s="82">
        <f t="shared" si="22"/>
        <v>0</v>
      </c>
      <c r="BD15" s="143"/>
    </row>
    <row r="16" spans="1:56" ht="17.399999999999999" customHeight="1" x14ac:dyDescent="0.4">
      <c r="B16" s="158"/>
      <c r="C16" s="158"/>
      <c r="D16" s="159"/>
      <c r="E16" s="158"/>
      <c r="F16" s="158"/>
      <c r="G16" s="158"/>
      <c r="H16" s="142"/>
      <c r="I16" s="141"/>
      <c r="J16" s="149" t="s">
        <v>1</v>
      </c>
      <c r="K16" s="88">
        <f t="shared" si="7"/>
        <v>0</v>
      </c>
      <c r="L16" s="88">
        <f t="shared" si="8"/>
        <v>0</v>
      </c>
      <c r="M16" s="88">
        <f t="shared" si="9"/>
        <v>0</v>
      </c>
      <c r="N16" s="89">
        <f t="shared" si="0"/>
        <v>0</v>
      </c>
      <c r="O16" s="89">
        <f t="shared" si="10"/>
        <v>0</v>
      </c>
      <c r="P16" s="89">
        <f t="shared" si="11"/>
        <v>0</v>
      </c>
      <c r="Q16" s="90">
        <f t="shared" si="12"/>
        <v>0</v>
      </c>
      <c r="S16" s="158">
        <f t="shared" si="1"/>
        <v>0</v>
      </c>
      <c r="T16" s="22"/>
      <c r="U16" s="158">
        <f t="shared" si="2"/>
        <v>0</v>
      </c>
      <c r="V16" s="117">
        <f>VLOOKUP(U16,Inndata!$B$5:$D$9,3,FALSE)</f>
        <v>0</v>
      </c>
      <c r="W16" s="22"/>
      <c r="X16" s="158">
        <f t="shared" si="3"/>
        <v>0</v>
      </c>
      <c r="Y16" s="158">
        <f t="shared" si="13"/>
        <v>0</v>
      </c>
      <c r="Z16" s="22"/>
      <c r="AA16" s="158">
        <f t="shared" si="14"/>
        <v>0</v>
      </c>
      <c r="AB16" s="22"/>
      <c r="AC16" s="24">
        <f t="shared" si="4"/>
        <v>0</v>
      </c>
      <c r="AD16" s="24">
        <f t="shared" si="4"/>
        <v>0</v>
      </c>
      <c r="AE16" s="24">
        <f>IF(AD16=0,0,VLOOKUP(LEFT(AD16,3),Inndata!$B$21:$C$32,2,FALSE))</f>
        <v>0</v>
      </c>
      <c r="AF16" s="24">
        <f t="shared" si="15"/>
        <v>0</v>
      </c>
      <c r="AG16" s="26">
        <f t="shared" si="5"/>
        <v>0</v>
      </c>
      <c r="AH16" s="24">
        <f>IF(AG16=0,0,VLOOKUP(LEFT(AG16,3),Inndata!$B$21:$C$32,2,FALSE))</f>
        <v>0</v>
      </c>
      <c r="AI16" s="24">
        <f t="shared" si="16"/>
        <v>0</v>
      </c>
      <c r="AJ16" s="22"/>
      <c r="AK16" s="158">
        <f>IF(AC16="Ja",Inndata!$F$17,IF(OR(AE16=0,AH16=0),0,(AI16-AF16)*12+(AH16-AE16)))</f>
        <v>0</v>
      </c>
      <c r="AL16" s="158">
        <f t="shared" si="6"/>
        <v>0</v>
      </c>
      <c r="AM16" s="45">
        <f t="shared" si="17"/>
        <v>0</v>
      </c>
      <c r="AN16" s="22"/>
      <c r="AO16" s="47">
        <f t="shared" si="18"/>
        <v>0</v>
      </c>
      <c r="AQ16" s="115"/>
      <c r="AR16" s="113"/>
      <c r="AS16" s="144"/>
      <c r="AT16" s="144"/>
      <c r="AU16" s="144"/>
      <c r="AV16" s="144"/>
      <c r="AW16" s="144"/>
      <c r="AY16" s="80"/>
      <c r="AZ16" s="82">
        <f t="shared" si="19"/>
        <v>0</v>
      </c>
      <c r="BA16" s="82">
        <f t="shared" si="20"/>
        <v>0</v>
      </c>
      <c r="BB16" s="82">
        <f t="shared" si="21"/>
        <v>0</v>
      </c>
      <c r="BC16" s="82">
        <f t="shared" si="22"/>
        <v>0</v>
      </c>
      <c r="BD16" s="143"/>
    </row>
    <row r="17" spans="2:56" ht="17.399999999999999" customHeight="1" x14ac:dyDescent="0.4">
      <c r="B17" s="160"/>
      <c r="C17" s="160"/>
      <c r="D17" s="161"/>
      <c r="E17" s="160"/>
      <c r="F17" s="160"/>
      <c r="G17" s="160"/>
      <c r="H17" s="148"/>
      <c r="I17" s="147"/>
      <c r="J17" s="140" t="s">
        <v>1</v>
      </c>
      <c r="K17" s="88">
        <f t="shared" si="7"/>
        <v>0</v>
      </c>
      <c r="L17" s="88">
        <f t="shared" si="8"/>
        <v>0</v>
      </c>
      <c r="M17" s="88">
        <f t="shared" si="9"/>
        <v>0</v>
      </c>
      <c r="N17" s="89">
        <f t="shared" si="0"/>
        <v>0</v>
      </c>
      <c r="O17" s="89">
        <f t="shared" si="10"/>
        <v>0</v>
      </c>
      <c r="P17" s="89">
        <f t="shared" si="11"/>
        <v>0</v>
      </c>
      <c r="Q17" s="90">
        <f t="shared" si="12"/>
        <v>0</v>
      </c>
      <c r="S17" s="160">
        <f t="shared" si="1"/>
        <v>0</v>
      </c>
      <c r="T17" s="22"/>
      <c r="U17" s="160">
        <f t="shared" si="2"/>
        <v>0</v>
      </c>
      <c r="V17" s="160">
        <f>VLOOKUP(U17,Inndata!$B$5:$D$9,3,FALSE)</f>
        <v>0</v>
      </c>
      <c r="W17" s="22"/>
      <c r="X17" s="160">
        <f t="shared" si="3"/>
        <v>0</v>
      </c>
      <c r="Y17" s="160">
        <f t="shared" si="13"/>
        <v>0</v>
      </c>
      <c r="Z17" s="22"/>
      <c r="AA17" s="160">
        <f t="shared" si="14"/>
        <v>0</v>
      </c>
      <c r="AB17" s="22"/>
      <c r="AC17" s="25">
        <f t="shared" si="4"/>
        <v>0</v>
      </c>
      <c r="AD17" s="25">
        <f t="shared" si="4"/>
        <v>0</v>
      </c>
      <c r="AE17" s="25">
        <f>IF(AD17=0,0,VLOOKUP(LEFT(AD17,3),Inndata!$B$21:$C$32,2,FALSE))</f>
        <v>0</v>
      </c>
      <c r="AF17" s="25">
        <f t="shared" si="15"/>
        <v>0</v>
      </c>
      <c r="AG17" s="25">
        <f t="shared" si="5"/>
        <v>0</v>
      </c>
      <c r="AH17" s="25">
        <f>IF(AG17=0,0,VLOOKUP(LEFT(AG17,3),Inndata!$B$21:$C$32,2,FALSE))</f>
        <v>0</v>
      </c>
      <c r="AI17" s="25">
        <f t="shared" si="16"/>
        <v>0</v>
      </c>
      <c r="AJ17" s="22"/>
      <c r="AK17" s="160">
        <f>IF(AC17="Ja",Inndata!$F$17,IF(OR(AE17=0,AH17=0),0,(AI17-AF17)*12+(AH17-AE17)))</f>
        <v>0</v>
      </c>
      <c r="AL17" s="160">
        <f t="shared" si="6"/>
        <v>0</v>
      </c>
      <c r="AM17" s="46">
        <f t="shared" si="17"/>
        <v>0</v>
      </c>
      <c r="AN17" s="22"/>
      <c r="AO17" s="119">
        <f t="shared" si="18"/>
        <v>0</v>
      </c>
      <c r="AQ17" s="115"/>
      <c r="AR17" s="113"/>
      <c r="AS17" s="144"/>
      <c r="AT17" s="144"/>
      <c r="AU17" s="144"/>
      <c r="AV17" s="144"/>
      <c r="AW17" s="144"/>
      <c r="AY17" s="80"/>
      <c r="AZ17" s="82">
        <f t="shared" si="19"/>
        <v>0</v>
      </c>
      <c r="BA17" s="82">
        <f t="shared" si="20"/>
        <v>0</v>
      </c>
      <c r="BB17" s="82">
        <f t="shared" si="21"/>
        <v>0</v>
      </c>
      <c r="BC17" s="82">
        <f t="shared" si="22"/>
        <v>0</v>
      </c>
      <c r="BD17" s="143"/>
    </row>
    <row r="18" spans="2:56" ht="17.399999999999999" customHeight="1" x14ac:dyDescent="0.4">
      <c r="B18" s="158"/>
      <c r="C18" s="158"/>
      <c r="D18" s="159"/>
      <c r="E18" s="158"/>
      <c r="F18" s="158"/>
      <c r="G18" s="158"/>
      <c r="H18" s="142"/>
      <c r="I18" s="141"/>
      <c r="J18" s="140" t="s">
        <v>1</v>
      </c>
      <c r="K18" s="88">
        <f t="shared" si="7"/>
        <v>0</v>
      </c>
      <c r="L18" s="88">
        <f t="shared" si="8"/>
        <v>0</v>
      </c>
      <c r="M18" s="88">
        <f t="shared" si="9"/>
        <v>0</v>
      </c>
      <c r="N18" s="89">
        <f t="shared" si="0"/>
        <v>0</v>
      </c>
      <c r="O18" s="89">
        <f t="shared" si="10"/>
        <v>0</v>
      </c>
      <c r="P18" s="89">
        <f t="shared" si="11"/>
        <v>0</v>
      </c>
      <c r="Q18" s="90">
        <f t="shared" si="12"/>
        <v>0</v>
      </c>
      <c r="S18" s="158">
        <f t="shared" si="1"/>
        <v>0</v>
      </c>
      <c r="T18" s="22"/>
      <c r="U18" s="158">
        <f t="shared" si="2"/>
        <v>0</v>
      </c>
      <c r="V18" s="117">
        <f>VLOOKUP(U18,Inndata!$B$5:$D$9,3,FALSE)</f>
        <v>0</v>
      </c>
      <c r="W18" s="22"/>
      <c r="X18" s="158">
        <f t="shared" si="3"/>
        <v>0</v>
      </c>
      <c r="Y18" s="158">
        <f t="shared" si="13"/>
        <v>0</v>
      </c>
      <c r="Z18" s="22"/>
      <c r="AA18" s="158">
        <f t="shared" si="14"/>
        <v>0</v>
      </c>
      <c r="AB18" s="22"/>
      <c r="AC18" s="24">
        <f t="shared" si="4"/>
        <v>0</v>
      </c>
      <c r="AD18" s="24">
        <f t="shared" si="4"/>
        <v>0</v>
      </c>
      <c r="AE18" s="24">
        <f>IF(AD18=0,0,VLOOKUP(LEFT(AD18,3),Inndata!$B$21:$C$32,2,FALSE))</f>
        <v>0</v>
      </c>
      <c r="AF18" s="24">
        <f t="shared" si="15"/>
        <v>0</v>
      </c>
      <c r="AG18" s="24">
        <f t="shared" si="5"/>
        <v>0</v>
      </c>
      <c r="AH18" s="24">
        <f>IF(AG18=0,0,VLOOKUP(LEFT(AG18,3),Inndata!$B$21:$C$32,2,FALSE))</f>
        <v>0</v>
      </c>
      <c r="AI18" s="24">
        <f t="shared" si="16"/>
        <v>0</v>
      </c>
      <c r="AJ18" s="22"/>
      <c r="AK18" s="158">
        <f>IF(AC18="Ja",Inndata!$F$17,IF(OR(AE18=0,AH18=0),0,(AI18-AF18)*12+(AH18-AE18)))</f>
        <v>0</v>
      </c>
      <c r="AL18" s="158">
        <f t="shared" si="6"/>
        <v>0</v>
      </c>
      <c r="AM18" s="45">
        <f t="shared" si="17"/>
        <v>0</v>
      </c>
      <c r="AN18" s="22"/>
      <c r="AO18" s="47">
        <f t="shared" si="18"/>
        <v>0</v>
      </c>
      <c r="AQ18" s="115"/>
      <c r="AR18" s="113"/>
      <c r="AS18" s="143"/>
      <c r="AY18" s="80"/>
      <c r="AZ18" s="82">
        <f t="shared" si="19"/>
        <v>0</v>
      </c>
      <c r="BA18" s="82">
        <f t="shared" si="20"/>
        <v>0</v>
      </c>
      <c r="BB18" s="82">
        <f t="shared" si="21"/>
        <v>0</v>
      </c>
      <c r="BC18" s="82">
        <f t="shared" si="22"/>
        <v>0</v>
      </c>
      <c r="BD18" s="143"/>
    </row>
    <row r="19" spans="2:56" ht="17.399999999999999" customHeight="1" x14ac:dyDescent="0.4">
      <c r="B19" s="160"/>
      <c r="C19" s="160"/>
      <c r="D19" s="161"/>
      <c r="E19" s="160"/>
      <c r="F19" s="160"/>
      <c r="G19" s="160"/>
      <c r="H19" s="148"/>
      <c r="I19" s="147"/>
      <c r="J19" s="140" t="s">
        <v>1</v>
      </c>
      <c r="K19" s="88">
        <f t="shared" si="7"/>
        <v>0</v>
      </c>
      <c r="L19" s="88">
        <f t="shared" si="8"/>
        <v>0</v>
      </c>
      <c r="M19" s="88">
        <f t="shared" si="9"/>
        <v>0</v>
      </c>
      <c r="N19" s="89">
        <f t="shared" si="0"/>
        <v>0</v>
      </c>
      <c r="O19" s="89">
        <f t="shared" si="10"/>
        <v>0</v>
      </c>
      <c r="P19" s="89">
        <f t="shared" si="11"/>
        <v>0</v>
      </c>
      <c r="Q19" s="90">
        <f t="shared" si="12"/>
        <v>0</v>
      </c>
      <c r="S19" s="160">
        <f t="shared" si="1"/>
        <v>0</v>
      </c>
      <c r="T19" s="22"/>
      <c r="U19" s="160">
        <f t="shared" si="2"/>
        <v>0</v>
      </c>
      <c r="V19" s="160">
        <f>VLOOKUP(U19,Inndata!$B$5:$D$9,3,FALSE)</f>
        <v>0</v>
      </c>
      <c r="W19" s="22"/>
      <c r="X19" s="160">
        <f t="shared" si="3"/>
        <v>0</v>
      </c>
      <c r="Y19" s="160">
        <f t="shared" si="13"/>
        <v>0</v>
      </c>
      <c r="Z19" s="22"/>
      <c r="AA19" s="160">
        <f t="shared" si="14"/>
        <v>0</v>
      </c>
      <c r="AB19" s="22"/>
      <c r="AC19" s="25">
        <f t="shared" si="4"/>
        <v>0</v>
      </c>
      <c r="AD19" s="25">
        <f t="shared" si="4"/>
        <v>0</v>
      </c>
      <c r="AE19" s="25">
        <f>IF(AD19=0,0,VLOOKUP(LEFT(AD19,3),Inndata!$B$21:$C$32,2,FALSE))</f>
        <v>0</v>
      </c>
      <c r="AF19" s="25">
        <f t="shared" si="15"/>
        <v>0</v>
      </c>
      <c r="AG19" s="25">
        <f t="shared" si="5"/>
        <v>0</v>
      </c>
      <c r="AH19" s="25">
        <f>IF(AG19=0,0,VLOOKUP(LEFT(AG19,3),Inndata!$B$21:$C$32,2,FALSE))</f>
        <v>0</v>
      </c>
      <c r="AI19" s="25">
        <f t="shared" si="16"/>
        <v>0</v>
      </c>
      <c r="AJ19" s="22"/>
      <c r="AK19" s="160">
        <f>IF(AC19="Ja",Inndata!$F$17,IF(OR(AE19=0,AH19=0),0,(AI19-AF19)*12+(AH19-AE19)))</f>
        <v>0</v>
      </c>
      <c r="AL19" s="160">
        <f t="shared" si="6"/>
        <v>0</v>
      </c>
      <c r="AM19" s="46">
        <f t="shared" si="17"/>
        <v>0</v>
      </c>
      <c r="AN19" s="22"/>
      <c r="AO19" s="119">
        <f t="shared" si="18"/>
        <v>0</v>
      </c>
      <c r="AQ19" s="115"/>
      <c r="AR19" s="113"/>
      <c r="AS19" s="143"/>
      <c r="AY19" s="80"/>
      <c r="AZ19" s="82">
        <f t="shared" si="19"/>
        <v>0</v>
      </c>
      <c r="BA19" s="82">
        <f t="shared" si="20"/>
        <v>0</v>
      </c>
      <c r="BB19" s="82">
        <f t="shared" si="21"/>
        <v>0</v>
      </c>
      <c r="BC19" s="82">
        <f t="shared" si="22"/>
        <v>0</v>
      </c>
      <c r="BD19" s="143"/>
    </row>
    <row r="20" spans="2:56" ht="17.399999999999999" customHeight="1" x14ac:dyDescent="0.4">
      <c r="B20" s="158"/>
      <c r="C20" s="158"/>
      <c r="D20" s="159"/>
      <c r="E20" s="158"/>
      <c r="F20" s="158"/>
      <c r="G20" s="158"/>
      <c r="H20" s="142"/>
      <c r="I20" s="141"/>
      <c r="J20" s="140" t="s">
        <v>1</v>
      </c>
      <c r="K20" s="88">
        <f t="shared" si="7"/>
        <v>0</v>
      </c>
      <c r="L20" s="88">
        <f t="shared" si="8"/>
        <v>0</v>
      </c>
      <c r="M20" s="88">
        <f t="shared" si="9"/>
        <v>0</v>
      </c>
      <c r="N20" s="89">
        <f t="shared" si="0"/>
        <v>0</v>
      </c>
      <c r="O20" s="89">
        <f t="shared" si="10"/>
        <v>0</v>
      </c>
      <c r="P20" s="89">
        <f t="shared" si="11"/>
        <v>0</v>
      </c>
      <c r="Q20" s="90">
        <f t="shared" si="12"/>
        <v>0</v>
      </c>
      <c r="S20" s="158">
        <f t="shared" si="1"/>
        <v>0</v>
      </c>
      <c r="T20" s="22"/>
      <c r="U20" s="158">
        <f t="shared" si="2"/>
        <v>0</v>
      </c>
      <c r="V20" s="117">
        <f>VLOOKUP(U20,Inndata!$B$5:$D$9,3,FALSE)</f>
        <v>0</v>
      </c>
      <c r="W20" s="22"/>
      <c r="X20" s="158">
        <f t="shared" si="3"/>
        <v>0</v>
      </c>
      <c r="Y20" s="158">
        <f t="shared" si="13"/>
        <v>0</v>
      </c>
      <c r="Z20" s="22"/>
      <c r="AA20" s="158">
        <f t="shared" si="14"/>
        <v>0</v>
      </c>
      <c r="AB20" s="22"/>
      <c r="AC20" s="24">
        <f t="shared" si="4"/>
        <v>0</v>
      </c>
      <c r="AD20" s="24">
        <f t="shared" si="4"/>
        <v>0</v>
      </c>
      <c r="AE20" s="24">
        <f>IF(AD20=0,0,VLOOKUP(LEFT(AD20,3),Inndata!$B$21:$C$32,2,FALSE))</f>
        <v>0</v>
      </c>
      <c r="AF20" s="24">
        <f t="shared" si="15"/>
        <v>0</v>
      </c>
      <c r="AG20" s="24">
        <f t="shared" si="5"/>
        <v>0</v>
      </c>
      <c r="AH20" s="24">
        <f>IF(AG20=0,0,VLOOKUP(LEFT(AG20,3),Inndata!$B$21:$C$32,2,FALSE))</f>
        <v>0</v>
      </c>
      <c r="AI20" s="24">
        <f t="shared" si="16"/>
        <v>0</v>
      </c>
      <c r="AJ20" s="22"/>
      <c r="AK20" s="158">
        <f>IF(AC20="Ja",Inndata!$F$17,IF(OR(AE20=0,AH20=0),0,(AI20-AF20)*12+(AH20-AE20)))</f>
        <v>0</v>
      </c>
      <c r="AL20" s="158">
        <f t="shared" si="6"/>
        <v>0</v>
      </c>
      <c r="AM20" s="45">
        <f t="shared" si="17"/>
        <v>0</v>
      </c>
      <c r="AN20" s="22"/>
      <c r="AO20" s="47">
        <f t="shared" si="18"/>
        <v>0</v>
      </c>
      <c r="AQ20" s="115"/>
      <c r="AR20" s="113"/>
      <c r="AS20" s="143"/>
      <c r="AY20" s="80"/>
      <c r="AZ20" s="82">
        <f t="shared" si="19"/>
        <v>0</v>
      </c>
      <c r="BA20" s="82">
        <f t="shared" si="20"/>
        <v>0</v>
      </c>
      <c r="BB20" s="82">
        <f t="shared" si="21"/>
        <v>0</v>
      </c>
      <c r="BC20" s="82">
        <f t="shared" si="22"/>
        <v>0</v>
      </c>
      <c r="BD20" s="143"/>
    </row>
    <row r="21" spans="2:56" ht="17.399999999999999" customHeight="1" x14ac:dyDescent="0.4">
      <c r="B21" s="160"/>
      <c r="C21" s="160"/>
      <c r="D21" s="161"/>
      <c r="E21" s="160"/>
      <c r="F21" s="160"/>
      <c r="G21" s="160"/>
      <c r="H21" s="148"/>
      <c r="I21" s="147"/>
      <c r="J21" s="140" t="s">
        <v>1</v>
      </c>
      <c r="K21" s="88">
        <f t="shared" si="7"/>
        <v>0</v>
      </c>
      <c r="L21" s="88">
        <f t="shared" si="8"/>
        <v>0</v>
      </c>
      <c r="M21" s="88">
        <f t="shared" si="9"/>
        <v>0</v>
      </c>
      <c r="N21" s="89">
        <f t="shared" si="0"/>
        <v>0</v>
      </c>
      <c r="O21" s="89">
        <f t="shared" si="10"/>
        <v>0</v>
      </c>
      <c r="P21" s="89">
        <f t="shared" si="11"/>
        <v>0</v>
      </c>
      <c r="Q21" s="90">
        <f t="shared" si="12"/>
        <v>0</v>
      </c>
      <c r="S21" s="160">
        <f t="shared" si="1"/>
        <v>0</v>
      </c>
      <c r="T21" s="22"/>
      <c r="U21" s="160">
        <f t="shared" si="2"/>
        <v>0</v>
      </c>
      <c r="V21" s="160">
        <f>VLOOKUP(U21,Inndata!$B$5:$D$9,3,FALSE)</f>
        <v>0</v>
      </c>
      <c r="W21" s="22"/>
      <c r="X21" s="160">
        <f t="shared" si="3"/>
        <v>0</v>
      </c>
      <c r="Y21" s="160">
        <f t="shared" si="13"/>
        <v>0</v>
      </c>
      <c r="Z21" s="22"/>
      <c r="AA21" s="160">
        <f t="shared" si="14"/>
        <v>0</v>
      </c>
      <c r="AB21" s="22"/>
      <c r="AC21" s="25">
        <f t="shared" si="4"/>
        <v>0</v>
      </c>
      <c r="AD21" s="25">
        <f t="shared" si="4"/>
        <v>0</v>
      </c>
      <c r="AE21" s="25">
        <f>IF(AD21=0,0,VLOOKUP(LEFT(AD21,3),Inndata!$B$21:$C$32,2,FALSE))</f>
        <v>0</v>
      </c>
      <c r="AF21" s="25">
        <f t="shared" si="15"/>
        <v>0</v>
      </c>
      <c r="AG21" s="25">
        <f t="shared" si="5"/>
        <v>0</v>
      </c>
      <c r="AH21" s="25">
        <f>IF(AG21=0,0,VLOOKUP(LEFT(AG21,3),Inndata!$B$21:$C$32,2,FALSE))</f>
        <v>0</v>
      </c>
      <c r="AI21" s="25">
        <f t="shared" si="16"/>
        <v>0</v>
      </c>
      <c r="AJ21" s="22"/>
      <c r="AK21" s="160">
        <f>IF(AC21="Ja",Inndata!$F$17,IF(OR(AE21=0,AH21=0),0,(AI21-AF21)*12+(AH21-AE21)))</f>
        <v>0</v>
      </c>
      <c r="AL21" s="160">
        <f t="shared" si="6"/>
        <v>0</v>
      </c>
      <c r="AM21" s="46">
        <f t="shared" si="17"/>
        <v>0</v>
      </c>
      <c r="AN21" s="22"/>
      <c r="AO21" s="119">
        <f t="shared" si="18"/>
        <v>0</v>
      </c>
      <c r="AQ21" s="115"/>
      <c r="AR21" s="113"/>
      <c r="AS21" s="143"/>
      <c r="AY21" s="80"/>
      <c r="AZ21" s="82">
        <f t="shared" si="19"/>
        <v>0</v>
      </c>
      <c r="BA21" s="82">
        <f t="shared" si="20"/>
        <v>0</v>
      </c>
      <c r="BB21" s="82">
        <f t="shared" si="21"/>
        <v>0</v>
      </c>
      <c r="BC21" s="82">
        <f t="shared" si="22"/>
        <v>0</v>
      </c>
      <c r="BD21" s="143"/>
    </row>
    <row r="22" spans="2:56" ht="17.399999999999999" customHeight="1" x14ac:dyDescent="0.4">
      <c r="F22" s="183" t="s">
        <v>1</v>
      </c>
      <c r="G22" s="183"/>
      <c r="I22" s="132"/>
      <c r="J22" s="139"/>
      <c r="T22" s="114"/>
      <c r="W22" s="114"/>
      <c r="X22" s="143"/>
      <c r="Z22" s="114"/>
      <c r="AA22" s="143"/>
      <c r="AB22" s="114"/>
      <c r="AC22" s="143"/>
      <c r="AJ22" s="114"/>
      <c r="AK22" s="143"/>
      <c r="AN22" s="113"/>
      <c r="AO22" s="143"/>
      <c r="AQ22" s="115"/>
      <c r="AR22" s="113"/>
      <c r="AS22" s="143"/>
      <c r="AY22" s="77"/>
      <c r="BC22" s="77"/>
      <c r="BD22" s="143"/>
    </row>
    <row r="23" spans="2:56" ht="17.399999999999999" customHeight="1" x14ac:dyDescent="0.4">
      <c r="F23" s="133"/>
      <c r="I23" s="132"/>
      <c r="J23" s="139"/>
      <c r="K23" s="132"/>
      <c r="L23" s="132"/>
      <c r="T23" s="114"/>
      <c r="W23" s="114"/>
      <c r="X23" s="143"/>
      <c r="Z23" s="114"/>
      <c r="AA23" s="143"/>
      <c r="AB23" s="114"/>
      <c r="AC23" s="143"/>
      <c r="AK23" s="42"/>
      <c r="AL23" s="40" t="s">
        <v>45</v>
      </c>
      <c r="AN23" s="113"/>
      <c r="AO23" s="44" t="s">
        <v>59</v>
      </c>
      <c r="AQ23" s="115"/>
      <c r="AR23" s="113"/>
      <c r="AS23" s="143"/>
      <c r="AY23" s="77"/>
      <c r="BC23" s="77"/>
      <c r="BD23" s="143"/>
    </row>
    <row r="24" spans="2:56" ht="17.399999999999999" customHeight="1" x14ac:dyDescent="0.4">
      <c r="C24" s="138"/>
      <c r="D24" s="138"/>
      <c r="F24" s="133"/>
      <c r="I24" s="132"/>
      <c r="J24" s="139"/>
      <c r="K24" s="132"/>
      <c r="L24" s="132"/>
      <c r="T24" s="114"/>
      <c r="W24" s="114"/>
      <c r="X24" s="143"/>
      <c r="Z24" s="114"/>
      <c r="AA24" s="143"/>
      <c r="AB24" s="114"/>
      <c r="AC24" s="143"/>
      <c r="AJ24" s="114"/>
      <c r="AK24" s="43"/>
      <c r="AL24" s="109">
        <f>SUM(AL12:AL21)</f>
        <v>0</v>
      </c>
      <c r="AN24" s="113"/>
      <c r="AO24" s="48">
        <f>SUM(AO12:AO21)</f>
        <v>0</v>
      </c>
      <c r="AQ24" s="115"/>
      <c r="AR24" s="113"/>
      <c r="AS24" s="143"/>
      <c r="AY24" s="77"/>
      <c r="BC24" s="77"/>
      <c r="BD24" s="143"/>
    </row>
    <row r="25" spans="2:56" ht="17.399999999999999" customHeight="1" x14ac:dyDescent="0.4">
      <c r="C25" s="138"/>
      <c r="D25" s="138"/>
      <c r="F25" s="133"/>
      <c r="I25" s="132"/>
      <c r="J25" s="139"/>
      <c r="K25" s="132"/>
      <c r="L25" s="132"/>
      <c r="T25" s="114"/>
      <c r="W25" s="114"/>
      <c r="X25" s="143"/>
      <c r="Z25" s="114"/>
      <c r="AA25" s="143"/>
      <c r="AB25" s="114"/>
      <c r="AC25" s="143"/>
      <c r="AJ25" s="114"/>
      <c r="AK25" s="143"/>
      <c r="AN25" s="113"/>
      <c r="AO25" s="143"/>
      <c r="AQ25" s="115"/>
      <c r="AR25" s="113"/>
      <c r="AS25" s="143"/>
      <c r="AY25" s="77"/>
      <c r="BC25" s="77"/>
      <c r="BD25" s="143"/>
    </row>
    <row r="26" spans="2:56" ht="17.399999999999999" customHeight="1" x14ac:dyDescent="0.4">
      <c r="C26" s="138"/>
      <c r="D26" s="138"/>
      <c r="F26" s="133"/>
      <c r="I26" s="132"/>
      <c r="J26" s="139"/>
      <c r="K26" s="132"/>
      <c r="L26" s="132"/>
      <c r="T26" s="114"/>
      <c r="W26" s="114"/>
      <c r="X26" s="143"/>
      <c r="Z26" s="114"/>
      <c r="AA26" s="143"/>
      <c r="AB26" s="114"/>
      <c r="AC26" s="143"/>
      <c r="AJ26" s="114"/>
      <c r="AK26" s="143"/>
      <c r="AN26" s="113"/>
      <c r="AO26" s="143"/>
      <c r="AQ26" s="115"/>
      <c r="AR26" s="113"/>
      <c r="AS26" s="143"/>
      <c r="AY26" s="77"/>
      <c r="BC26" s="77"/>
      <c r="BD26" s="143"/>
    </row>
    <row r="27" spans="2:56" ht="17.399999999999999" customHeight="1" x14ac:dyDescent="0.4">
      <c r="C27" s="138"/>
      <c r="D27" s="138"/>
      <c r="F27" s="133"/>
      <c r="I27" s="132"/>
      <c r="J27" s="139"/>
      <c r="K27" s="132"/>
      <c r="L27" s="132"/>
      <c r="T27" s="114"/>
      <c r="W27" s="114"/>
      <c r="X27" s="143"/>
      <c r="Z27" s="114"/>
      <c r="AA27" s="143"/>
      <c r="AB27" s="114"/>
      <c r="AC27" s="143"/>
      <c r="AJ27" s="114"/>
      <c r="AK27" s="143"/>
      <c r="AN27" s="113"/>
      <c r="AO27" s="143"/>
      <c r="AQ27" s="115"/>
      <c r="AR27" s="113"/>
      <c r="AS27" s="143"/>
      <c r="AY27" s="77"/>
      <c r="BC27" s="77"/>
      <c r="BD27" s="143"/>
    </row>
    <row r="28" spans="2:56" ht="17.399999999999999" customHeight="1" x14ac:dyDescent="0.4">
      <c r="F28" s="133"/>
      <c r="I28" s="132"/>
      <c r="J28" s="139"/>
      <c r="K28" s="132"/>
      <c r="L28" s="132"/>
      <c r="T28" s="114"/>
      <c r="W28" s="114"/>
      <c r="X28" s="143"/>
      <c r="Z28" s="114"/>
      <c r="AA28" s="143"/>
      <c r="AB28" s="114"/>
      <c r="AC28" s="143"/>
      <c r="AJ28" s="114"/>
      <c r="AK28" s="143"/>
      <c r="AN28" s="113"/>
      <c r="AO28" s="143"/>
      <c r="AQ28" s="115"/>
      <c r="AR28" s="113"/>
      <c r="AS28" s="143"/>
      <c r="AY28" s="77"/>
      <c r="BC28" s="77"/>
      <c r="BD28" s="143"/>
    </row>
    <row r="29" spans="2:56" ht="17.399999999999999" customHeight="1" x14ac:dyDescent="0.4">
      <c r="F29" s="133"/>
      <c r="I29" s="132"/>
      <c r="J29" s="139"/>
      <c r="K29" s="132"/>
      <c r="L29" s="132"/>
      <c r="T29" s="114"/>
      <c r="W29" s="114"/>
      <c r="X29" s="143"/>
      <c r="Z29" s="114"/>
      <c r="AA29" s="143"/>
      <c r="AB29" s="114"/>
      <c r="AC29" s="143"/>
      <c r="AJ29" s="114"/>
      <c r="AK29" s="143"/>
      <c r="AN29" s="113"/>
      <c r="AO29" s="143"/>
      <c r="AQ29" s="115"/>
      <c r="AR29" s="113"/>
      <c r="AS29" s="143"/>
      <c r="AY29" s="77"/>
      <c r="BC29" s="77"/>
      <c r="BD29" s="143"/>
    </row>
    <row r="30" spans="2:56" ht="17.399999999999999" customHeight="1" x14ac:dyDescent="0.4">
      <c r="T30" s="114"/>
      <c r="W30" s="114"/>
      <c r="X30" s="143"/>
      <c r="Z30" s="114"/>
      <c r="AA30" s="143"/>
      <c r="AB30" s="114"/>
      <c r="AC30" s="143"/>
      <c r="AJ30" s="114"/>
      <c r="AK30" s="143"/>
      <c r="AN30" s="113"/>
      <c r="AO30" s="143"/>
      <c r="AQ30" s="115"/>
      <c r="AR30" s="113"/>
      <c r="AS30" s="143"/>
      <c r="AY30" s="77"/>
      <c r="BC30" s="77"/>
      <c r="BD30" s="143"/>
    </row>
    <row r="31" spans="2:56" ht="17.399999999999999" customHeight="1" x14ac:dyDescent="0.4">
      <c r="T31" s="114"/>
      <c r="W31" s="114"/>
      <c r="X31" s="143"/>
      <c r="Z31" s="114"/>
      <c r="AA31" s="143"/>
      <c r="AB31" s="114"/>
      <c r="AC31" s="143"/>
      <c r="AJ31" s="114"/>
      <c r="AK31" s="143"/>
      <c r="AN31" s="113"/>
      <c r="AO31" s="143"/>
      <c r="AQ31" s="115"/>
      <c r="AR31" s="113"/>
      <c r="AS31" s="143"/>
      <c r="AY31" s="77"/>
      <c r="BC31" s="77"/>
      <c r="BD31" s="143"/>
    </row>
    <row r="32" spans="2:56" ht="17.399999999999999" customHeight="1" x14ac:dyDescent="0.4">
      <c r="T32" s="114"/>
      <c r="W32" s="114"/>
      <c r="X32" s="143"/>
      <c r="Z32" s="114"/>
      <c r="AA32" s="143"/>
      <c r="AB32" s="114"/>
      <c r="AC32" s="143"/>
      <c r="AJ32" s="114"/>
      <c r="AK32" s="143"/>
      <c r="AN32" s="113"/>
      <c r="AO32" s="143"/>
      <c r="AQ32" s="115"/>
      <c r="AR32" s="113"/>
      <c r="AS32" s="143"/>
      <c r="AY32" s="77"/>
      <c r="BC32" s="77"/>
      <c r="BD32" s="143"/>
    </row>
    <row r="33" spans="20:56" ht="17.399999999999999" customHeight="1" x14ac:dyDescent="0.4">
      <c r="T33" s="114"/>
      <c r="W33" s="114"/>
      <c r="X33" s="143"/>
      <c r="Z33" s="114"/>
      <c r="AA33" s="143"/>
      <c r="AB33" s="114"/>
      <c r="AC33" s="143"/>
      <c r="AJ33" s="114"/>
      <c r="AK33" s="143"/>
      <c r="AN33" s="113"/>
      <c r="AO33" s="143"/>
      <c r="AQ33" s="115"/>
      <c r="AR33" s="113"/>
      <c r="AS33" s="143"/>
      <c r="AY33" s="77"/>
      <c r="BC33" s="77"/>
      <c r="BD33" s="143"/>
    </row>
    <row r="34" spans="20:56" ht="17.399999999999999" customHeight="1" x14ac:dyDescent="0.4">
      <c r="AR34" s="113"/>
    </row>
    <row r="35" spans="20:56" ht="17.399999999999999" customHeight="1" x14ac:dyDescent="0.4">
      <c r="AR35" s="113"/>
    </row>
    <row r="36" spans="20:56" ht="17.399999999999999" customHeight="1" x14ac:dyDescent="0.4">
      <c r="AR36" s="113"/>
    </row>
  </sheetData>
  <mergeCells count="5">
    <mergeCell ref="B3:J3"/>
    <mergeCell ref="C5:D5"/>
    <mergeCell ref="K8:Q10"/>
    <mergeCell ref="K11:Q11"/>
    <mergeCell ref="F22:G22"/>
  </mergeCells>
  <conditionalFormatting sqref="S12:S21">
    <cfRule type="expression" dxfId="79" priority="20">
      <formula>B12=0</formula>
    </cfRule>
  </conditionalFormatting>
  <conditionalFormatting sqref="U12:U21">
    <cfRule type="expression" dxfId="78" priority="19">
      <formula>C12=0</formula>
    </cfRule>
  </conditionalFormatting>
  <conditionalFormatting sqref="V12:V21">
    <cfRule type="expression" dxfId="77" priority="18">
      <formula>#REF!=0</formula>
    </cfRule>
  </conditionalFormatting>
  <conditionalFormatting sqref="X12:X21">
    <cfRule type="expression" dxfId="76" priority="17">
      <formula>D12=0</formula>
    </cfRule>
  </conditionalFormatting>
  <conditionalFormatting sqref="Y12:Y21">
    <cfRule type="expression" dxfId="75" priority="16">
      <formula>X12=0</formula>
    </cfRule>
  </conditionalFormatting>
  <conditionalFormatting sqref="AA12:AA21">
    <cfRule type="expression" dxfId="74" priority="15">
      <formula>#REF!=0</formula>
    </cfRule>
  </conditionalFormatting>
  <conditionalFormatting sqref="AC12:AC21">
    <cfRule type="expression" dxfId="73" priority="14">
      <formula>E12=0</formula>
    </cfRule>
  </conditionalFormatting>
  <conditionalFormatting sqref="AD12:AD21">
    <cfRule type="expression" dxfId="72" priority="13">
      <formula>F12=0</formula>
    </cfRule>
  </conditionalFormatting>
  <conditionalFormatting sqref="AE12:AF21">
    <cfRule type="expression" dxfId="71" priority="12">
      <formula>AD12=0</formula>
    </cfRule>
  </conditionalFormatting>
  <conditionalFormatting sqref="AG12:AG21">
    <cfRule type="expression" dxfId="70" priority="11">
      <formula>G12=0</formula>
    </cfRule>
  </conditionalFormatting>
  <conditionalFormatting sqref="AH12:AI21">
    <cfRule type="expression" dxfId="69" priority="10">
      <formula>AG12=0</formula>
    </cfRule>
  </conditionalFormatting>
  <conditionalFormatting sqref="AO12:AO21">
    <cfRule type="expression" dxfId="68" priority="9">
      <formula>AC12=0</formula>
    </cfRule>
  </conditionalFormatting>
  <conditionalFormatting sqref="AT13:AW14 AT11:AW11 AZ12:BC21">
    <cfRule type="cellIs" dxfId="67" priority="8" operator="equal">
      <formula>0</formula>
    </cfRule>
  </conditionalFormatting>
  <conditionalFormatting sqref="Q12:Q21">
    <cfRule type="containsText" dxfId="66" priority="5" operator="containsText" text="OK">
      <formula>NOT(ISERROR(SEARCH("OK",Q12)))</formula>
    </cfRule>
    <cfRule type="containsText" dxfId="65" priority="6" operator="containsText" text="FEIL">
      <formula>NOT(ISERROR(SEARCH("FEIL",Q12)))</formula>
    </cfRule>
    <cfRule type="cellIs" dxfId="64" priority="7" operator="equal">
      <formula>0</formula>
    </cfRule>
  </conditionalFormatting>
  <conditionalFormatting sqref="AK12:AK21">
    <cfRule type="expression" dxfId="63" priority="4">
      <formula>AC12=0</formula>
    </cfRule>
  </conditionalFormatting>
  <conditionalFormatting sqref="AL12:AL21">
    <cfRule type="expression" dxfId="62" priority="3">
      <formula>AC12=0</formula>
    </cfRule>
  </conditionalFormatting>
  <conditionalFormatting sqref="AM12:AM21">
    <cfRule type="expression" dxfId="61" priority="2">
      <formula>AC12=0</formula>
    </cfRule>
  </conditionalFormatting>
  <conditionalFormatting sqref="C5:D5">
    <cfRule type="containsText" dxfId="60" priority="1" operator="containsText" text="(Skriv inn navn på leverandør her)">
      <formula>NOT(ISERROR(SEARCH("(Skriv inn navn på leverandør her)",C5)))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36"/>
  <sheetViews>
    <sheetView showGridLines="0" workbookViewId="0">
      <selection activeCell="C5" sqref="C5:D5"/>
    </sheetView>
  </sheetViews>
  <sheetFormatPr baseColWidth="10" defaultColWidth="11.44140625" defaultRowHeight="17.399999999999999" customHeight="1" x14ac:dyDescent="0.4"/>
  <cols>
    <col min="1" max="1" width="2.88671875" style="143" customWidth="1"/>
    <col min="2" max="2" width="20.88671875" style="143" customWidth="1"/>
    <col min="3" max="3" width="27.6640625" style="143" customWidth="1"/>
    <col min="4" max="4" width="17.88671875" style="143" customWidth="1"/>
    <col min="5" max="5" width="19.6640625" style="143" customWidth="1"/>
    <col min="6" max="7" width="11.6640625" style="143" customWidth="1"/>
    <col min="8" max="8" width="43.5546875" style="143" customWidth="1"/>
    <col min="9" max="9" width="57" style="143" customWidth="1"/>
    <col min="10" max="10" width="11" style="143" customWidth="1"/>
    <col min="11" max="16" width="2.6640625" style="143" customWidth="1"/>
    <col min="17" max="17" width="6.88671875" style="143" customWidth="1"/>
    <col min="18" max="18" width="11.109375" style="143" customWidth="1"/>
    <col min="19" max="19" width="7" style="143" bestFit="1" customWidth="1"/>
    <col min="20" max="20" width="2.33203125" style="143" customWidth="1"/>
    <col min="21" max="21" width="31.109375" style="143" customWidth="1"/>
    <col min="22" max="22" width="10.33203125" style="143" bestFit="1" customWidth="1"/>
    <col min="23" max="23" width="2.44140625" style="143" customWidth="1"/>
    <col min="24" max="24" width="11.109375" style="114" customWidth="1"/>
    <col min="25" max="25" width="11.109375" style="143" customWidth="1"/>
    <col min="26" max="26" width="2.33203125" style="143" customWidth="1"/>
    <col min="27" max="27" width="13.88671875" style="114" customWidth="1"/>
    <col min="28" max="28" width="2.109375" style="143" customWidth="1"/>
    <col min="29" max="29" width="20" style="114" customWidth="1"/>
    <col min="30" max="30" width="11.109375" style="143" customWidth="1"/>
    <col min="31" max="31" width="7.6640625" style="143" customWidth="1"/>
    <col min="32" max="32" width="6.6640625" style="143" customWidth="1"/>
    <col min="33" max="33" width="11" style="143" customWidth="1"/>
    <col min="34" max="34" width="7.88671875" style="143" customWidth="1"/>
    <col min="35" max="35" width="6.6640625" style="143" customWidth="1"/>
    <col min="36" max="36" width="2.33203125" style="143" customWidth="1"/>
    <col min="37" max="37" width="10" style="114" customWidth="1"/>
    <col min="38" max="38" width="11.33203125" style="143" customWidth="1"/>
    <col min="39" max="39" width="11.109375" style="143" customWidth="1"/>
    <col min="40" max="40" width="2.33203125" style="143" customWidth="1"/>
    <col min="41" max="41" width="12.33203125" style="113" customWidth="1"/>
    <col min="42" max="42" width="11.109375" style="143" customWidth="1"/>
    <col min="43" max="43" width="1.109375" style="143" customWidth="1"/>
    <col min="44" max="44" width="11.109375" style="143" customWidth="1"/>
    <col min="45" max="45" width="45.33203125" style="113" customWidth="1"/>
    <col min="46" max="50" width="22.6640625" style="143" customWidth="1"/>
    <col min="51" max="51" width="16.5546875" style="143" customWidth="1"/>
    <col min="52" max="55" width="11.109375" style="110" hidden="1" customWidth="1"/>
    <col min="56" max="56" width="11.109375" style="77" customWidth="1"/>
    <col min="57" max="16384" width="11.44140625" style="143"/>
  </cols>
  <sheetData>
    <row r="1" spans="1:56" s="53" customFormat="1" ht="17.399999999999999" customHeight="1" x14ac:dyDescent="0.3">
      <c r="A1" s="51"/>
      <c r="B1" s="51" t="s">
        <v>84</v>
      </c>
      <c r="C1" s="51"/>
      <c r="D1" s="51"/>
      <c r="E1" s="51"/>
      <c r="F1" s="51"/>
      <c r="G1" s="51"/>
      <c r="H1" s="51"/>
      <c r="I1" s="51"/>
      <c r="J1" s="51"/>
      <c r="K1" s="51" t="s">
        <v>84</v>
      </c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2"/>
      <c r="Y1" s="51"/>
      <c r="Z1" s="51"/>
      <c r="AA1" s="52"/>
      <c r="AB1" s="51"/>
      <c r="AC1" s="52"/>
      <c r="AD1" s="51"/>
      <c r="AE1" s="51"/>
      <c r="AF1" s="51"/>
      <c r="AG1" s="51"/>
      <c r="AH1" s="51"/>
      <c r="AI1" s="51"/>
      <c r="AJ1" s="51"/>
      <c r="AK1" s="52"/>
      <c r="AL1" s="51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162"/>
      <c r="AZ1" s="78"/>
      <c r="BA1" s="78"/>
      <c r="BB1" s="78"/>
      <c r="BC1" s="78"/>
      <c r="BD1" s="78"/>
    </row>
    <row r="2" spans="1:56" ht="17.399999999999999" customHeight="1" x14ac:dyDescent="0.4">
      <c r="AQ2" s="115"/>
      <c r="AR2" s="113"/>
    </row>
    <row r="3" spans="1:56" ht="30" customHeight="1" x14ac:dyDescent="0.4">
      <c r="B3" s="184" t="s">
        <v>13</v>
      </c>
      <c r="C3" s="184"/>
      <c r="D3" s="184"/>
      <c r="E3" s="184"/>
      <c r="F3" s="184"/>
      <c r="G3" s="184"/>
      <c r="H3" s="184"/>
      <c r="I3" s="184"/>
      <c r="J3" s="184"/>
      <c r="K3" s="134"/>
      <c r="L3" s="134"/>
      <c r="AQ3" s="115"/>
      <c r="AR3" s="113"/>
    </row>
    <row r="4" spans="1:56" ht="17.399999999999999" customHeight="1" x14ac:dyDescent="0.4">
      <c r="B4" s="146"/>
      <c r="C4" s="146"/>
      <c r="D4" s="145"/>
      <c r="E4" s="173"/>
      <c r="F4" s="173"/>
      <c r="G4" s="173"/>
      <c r="H4" s="173"/>
      <c r="I4" s="173"/>
      <c r="J4" s="134"/>
      <c r="K4" s="112" t="s">
        <v>65</v>
      </c>
      <c r="L4" s="112"/>
      <c r="M4" s="116"/>
      <c r="N4" s="116"/>
      <c r="O4" s="116"/>
      <c r="T4" s="114"/>
      <c r="W4" s="114"/>
      <c r="X4" s="143"/>
      <c r="Z4" s="114"/>
      <c r="AA4" s="143"/>
      <c r="AB4" s="114"/>
      <c r="AC4" s="143"/>
      <c r="AJ4" s="114"/>
      <c r="AK4" s="143"/>
      <c r="AN4" s="113"/>
      <c r="AO4" s="143"/>
      <c r="AQ4" s="115"/>
      <c r="AR4" s="113"/>
      <c r="AS4" s="143"/>
      <c r="AY4" s="77"/>
      <c r="BC4" s="77"/>
      <c r="BD4" s="143"/>
    </row>
    <row r="5" spans="1:56" s="1" customFormat="1" ht="30" customHeight="1" x14ac:dyDescent="0.45">
      <c r="B5" s="50" t="s">
        <v>74</v>
      </c>
      <c r="C5" s="185" t="s">
        <v>15</v>
      </c>
      <c r="D5" s="186"/>
      <c r="E5" s="2"/>
      <c r="F5" s="104" t="s">
        <v>62</v>
      </c>
      <c r="G5" s="105">
        <f>AO24</f>
        <v>0</v>
      </c>
      <c r="H5" s="2"/>
      <c r="I5" s="2"/>
      <c r="J5" s="3"/>
      <c r="K5" s="111" t="s">
        <v>67</v>
      </c>
      <c r="L5" s="111"/>
      <c r="M5" s="116"/>
      <c r="N5" s="116"/>
      <c r="O5" s="116"/>
      <c r="T5" s="19"/>
      <c r="W5" s="19"/>
      <c r="Z5" s="19"/>
      <c r="AB5" s="19"/>
      <c r="AJ5" s="19"/>
      <c r="AN5" s="16"/>
      <c r="AQ5" s="76"/>
      <c r="AR5" s="16"/>
      <c r="AY5" s="77"/>
      <c r="AZ5" s="110"/>
      <c r="BA5" s="110"/>
      <c r="BB5" s="110"/>
      <c r="BC5" s="77"/>
    </row>
    <row r="6" spans="1:56" ht="17.399999999999999" customHeight="1" x14ac:dyDescent="0.4">
      <c r="B6" s="133"/>
      <c r="C6" s="133"/>
      <c r="D6" s="133"/>
      <c r="E6" s="133"/>
      <c r="F6" s="133"/>
      <c r="G6" s="133"/>
      <c r="H6" s="133"/>
      <c r="I6" s="133"/>
      <c r="J6" s="139"/>
      <c r="K6" s="132"/>
      <c r="L6" s="132"/>
      <c r="T6" s="114"/>
      <c r="W6" s="114"/>
      <c r="X6" s="143"/>
      <c r="Z6" s="114"/>
      <c r="AA6" s="143"/>
      <c r="AB6" s="114"/>
      <c r="AC6" s="143"/>
      <c r="AJ6" s="114"/>
      <c r="AK6" s="143"/>
      <c r="AN6" s="113"/>
      <c r="AO6" s="143"/>
      <c r="AQ6" s="115"/>
      <c r="AR6" s="113"/>
      <c r="AS6" s="143"/>
      <c r="AY6" s="77"/>
      <c r="BC6" s="77"/>
      <c r="BD6" s="143"/>
    </row>
    <row r="7" spans="1:56" ht="17.399999999999999" customHeight="1" x14ac:dyDescent="0.4">
      <c r="B7" s="91" t="s">
        <v>14</v>
      </c>
      <c r="C7" s="133"/>
      <c r="D7" s="133"/>
      <c r="E7" s="133"/>
      <c r="F7" s="133"/>
      <c r="G7" s="133"/>
      <c r="H7" s="133"/>
      <c r="I7" s="133"/>
      <c r="J7" s="133"/>
      <c r="K7" s="139"/>
      <c r="L7" s="139"/>
      <c r="AN7" s="120"/>
      <c r="AQ7" s="115"/>
      <c r="AR7" s="113"/>
      <c r="AS7" s="108" t="s">
        <v>54</v>
      </c>
      <c r="AZ7" s="77"/>
    </row>
    <row r="8" spans="1:56" ht="17.399999999999999" customHeight="1" x14ac:dyDescent="0.4">
      <c r="B8" s="91" t="s">
        <v>83</v>
      </c>
      <c r="C8" s="133"/>
      <c r="D8" s="133"/>
      <c r="E8" s="133"/>
      <c r="F8" s="133"/>
      <c r="G8" s="133"/>
      <c r="H8" s="133"/>
      <c r="I8" s="133"/>
      <c r="J8" s="139"/>
      <c r="K8" s="181" t="s">
        <v>63</v>
      </c>
      <c r="L8" s="181"/>
      <c r="M8" s="181"/>
      <c r="N8" s="181"/>
      <c r="O8" s="181"/>
      <c r="P8" s="181"/>
      <c r="Q8" s="181"/>
      <c r="T8" s="114"/>
      <c r="W8" s="114"/>
      <c r="X8" s="143"/>
      <c r="Z8" s="114"/>
      <c r="AA8" s="143"/>
      <c r="AB8" s="114"/>
      <c r="AC8" s="143"/>
      <c r="AJ8" s="114"/>
      <c r="AK8" s="143"/>
      <c r="AN8" s="113"/>
      <c r="AO8" s="143"/>
      <c r="AQ8" s="115"/>
      <c r="AR8" s="113"/>
      <c r="AS8" s="143" t="s">
        <v>53</v>
      </c>
      <c r="AY8" s="77"/>
      <c r="BC8" s="77"/>
      <c r="BD8" s="143"/>
    </row>
    <row r="9" spans="1:56" ht="17.399999999999999" customHeight="1" x14ac:dyDescent="0.4">
      <c r="B9" s="133"/>
      <c r="C9" s="133"/>
      <c r="D9" s="133"/>
      <c r="E9" s="133"/>
      <c r="F9" s="133"/>
      <c r="G9" s="133"/>
      <c r="H9" s="133"/>
      <c r="I9" s="133"/>
      <c r="J9" s="139"/>
      <c r="K9" s="181"/>
      <c r="L9" s="181"/>
      <c r="M9" s="181"/>
      <c r="N9" s="181"/>
      <c r="O9" s="181"/>
      <c r="P9" s="181"/>
      <c r="Q9" s="181"/>
      <c r="T9" s="114"/>
      <c r="W9" s="114"/>
      <c r="X9" s="143"/>
      <c r="Z9" s="114"/>
      <c r="AA9" s="143"/>
      <c r="AB9" s="114"/>
      <c r="AC9" s="143"/>
      <c r="AJ9" s="114"/>
      <c r="AK9" s="143"/>
      <c r="AN9" s="113"/>
      <c r="AO9" s="143"/>
      <c r="AQ9" s="115"/>
      <c r="AR9" s="113"/>
      <c r="AS9" s="143"/>
      <c r="AZ9" s="143"/>
      <c r="BA9" s="143"/>
      <c r="BB9" s="143"/>
      <c r="BC9" s="143"/>
      <c r="BD9" s="143"/>
    </row>
    <row r="10" spans="1:56" ht="17.399999999999999" customHeight="1" x14ac:dyDescent="0.4">
      <c r="B10" s="131">
        <v>1</v>
      </c>
      <c r="C10" s="131">
        <v>2</v>
      </c>
      <c r="D10" s="131">
        <v>3</v>
      </c>
      <c r="E10" s="131">
        <v>4</v>
      </c>
      <c r="F10" s="131">
        <v>5</v>
      </c>
      <c r="G10" s="131">
        <v>6</v>
      </c>
      <c r="H10" s="131">
        <v>7</v>
      </c>
      <c r="I10" s="131">
        <v>8</v>
      </c>
      <c r="J10" s="139"/>
      <c r="K10" s="182"/>
      <c r="L10" s="182"/>
      <c r="M10" s="182"/>
      <c r="N10" s="182"/>
      <c r="O10" s="182"/>
      <c r="P10" s="182"/>
      <c r="Q10" s="182"/>
      <c r="S10" s="131">
        <v>1</v>
      </c>
      <c r="T10" s="20"/>
      <c r="U10" s="131">
        <v>2</v>
      </c>
      <c r="V10" s="131"/>
      <c r="W10" s="20"/>
      <c r="X10" s="131">
        <v>3</v>
      </c>
      <c r="Y10" s="131"/>
      <c r="Z10" s="20"/>
      <c r="AA10" s="131"/>
      <c r="AB10" s="20"/>
      <c r="AC10" s="131">
        <v>5</v>
      </c>
      <c r="AD10" s="131">
        <v>6</v>
      </c>
      <c r="AE10" s="131"/>
      <c r="AF10" s="131"/>
      <c r="AG10" s="131">
        <v>7</v>
      </c>
      <c r="AH10" s="131"/>
      <c r="AI10" s="131"/>
      <c r="AJ10" s="20"/>
      <c r="AK10" s="131"/>
      <c r="AL10" s="131"/>
      <c r="AM10" s="131"/>
      <c r="AN10" s="17"/>
      <c r="AO10" s="131"/>
      <c r="AQ10" s="115"/>
      <c r="AR10" s="113"/>
      <c r="AS10" s="143"/>
      <c r="AT10" s="84" t="s">
        <v>55</v>
      </c>
      <c r="AU10" s="84" t="str">
        <f>Inndata!$B$6</f>
        <v>Biogass</v>
      </c>
      <c r="AV10" s="84" t="s">
        <v>56</v>
      </c>
      <c r="AW10" s="84" t="s">
        <v>57</v>
      </c>
      <c r="AY10" s="77"/>
      <c r="AZ10" s="129" t="s">
        <v>52</v>
      </c>
      <c r="BA10" s="129"/>
      <c r="BB10" s="129"/>
      <c r="BC10" s="129"/>
      <c r="BD10" s="143"/>
    </row>
    <row r="11" spans="1:56" ht="48" customHeight="1" x14ac:dyDescent="0.4">
      <c r="B11" s="135" t="s">
        <v>4</v>
      </c>
      <c r="C11" s="136" t="s">
        <v>7</v>
      </c>
      <c r="D11" s="136" t="s">
        <v>8</v>
      </c>
      <c r="E11" s="136" t="s">
        <v>9</v>
      </c>
      <c r="F11" s="135" t="s">
        <v>10</v>
      </c>
      <c r="G11" s="135" t="s">
        <v>11</v>
      </c>
      <c r="H11" s="137" t="s">
        <v>5</v>
      </c>
      <c r="I11" s="137" t="s">
        <v>6</v>
      </c>
      <c r="J11" s="139"/>
      <c r="K11" s="187" t="s">
        <v>64</v>
      </c>
      <c r="L11" s="188"/>
      <c r="M11" s="188"/>
      <c r="N11" s="188"/>
      <c r="O11" s="188"/>
      <c r="P11" s="188"/>
      <c r="Q11" s="189"/>
      <c r="S11" s="135" t="s">
        <v>4</v>
      </c>
      <c r="T11" s="21"/>
      <c r="U11" s="135" t="s">
        <v>7</v>
      </c>
      <c r="V11" s="35" t="s">
        <v>47</v>
      </c>
      <c r="W11" s="21"/>
      <c r="X11" s="135" t="s">
        <v>21</v>
      </c>
      <c r="Y11" s="35" t="s">
        <v>46</v>
      </c>
      <c r="Z11" s="21"/>
      <c r="AA11" s="35" t="s">
        <v>22</v>
      </c>
      <c r="AB11" s="21"/>
      <c r="AC11" s="135" t="s">
        <v>9</v>
      </c>
      <c r="AD11" s="135" t="s">
        <v>10</v>
      </c>
      <c r="AE11" s="35" t="s">
        <v>40</v>
      </c>
      <c r="AF11" s="35" t="s">
        <v>41</v>
      </c>
      <c r="AG11" s="135" t="s">
        <v>11</v>
      </c>
      <c r="AH11" s="35" t="s">
        <v>43</v>
      </c>
      <c r="AI11" s="35" t="s">
        <v>44</v>
      </c>
      <c r="AJ11" s="21"/>
      <c r="AK11" s="35" t="s">
        <v>23</v>
      </c>
      <c r="AL11" s="35" t="s">
        <v>24</v>
      </c>
      <c r="AM11" s="35" t="s">
        <v>25</v>
      </c>
      <c r="AN11" s="21"/>
      <c r="AO11" s="35" t="s">
        <v>66</v>
      </c>
      <c r="AQ11" s="115"/>
      <c r="AR11" s="113"/>
      <c r="AS11" s="85" t="s">
        <v>58</v>
      </c>
      <c r="AT11" s="86">
        <f>SUM(AZ12:AZ21)</f>
        <v>0</v>
      </c>
      <c r="AU11" s="86">
        <f>SUM(BA12:BA21)</f>
        <v>0</v>
      </c>
      <c r="AV11" s="86">
        <f>SUM(BB12:BB21)</f>
        <v>0</v>
      </c>
      <c r="AW11" s="86">
        <f>SUM(BC12:BC21)</f>
        <v>0</v>
      </c>
      <c r="AY11" s="80"/>
      <c r="AZ11" s="81" t="str">
        <f>Inndata!$B$5</f>
        <v>Batterielektrisk / hydrogen</v>
      </c>
      <c r="BA11" s="81" t="str">
        <f>Inndata!$B$6</f>
        <v>Biogass</v>
      </c>
      <c r="BB11" s="81" t="str">
        <f>Inndata!$B$7</f>
        <v>HVO / biodiesel / bioetanol</v>
      </c>
      <c r="BC11" s="81" t="str">
        <f>Inndata!$B$8</f>
        <v>Diesel / bensin / naturgass</v>
      </c>
      <c r="BD11" s="143"/>
    </row>
    <row r="12" spans="1:56" ht="17.399999999999999" customHeight="1" x14ac:dyDescent="0.4">
      <c r="B12" s="158"/>
      <c r="C12" s="158"/>
      <c r="D12" s="159"/>
      <c r="E12" s="158"/>
      <c r="F12" s="158"/>
      <c r="G12" s="158"/>
      <c r="H12" s="142"/>
      <c r="I12" s="141"/>
      <c r="J12" s="140" t="s">
        <v>1</v>
      </c>
      <c r="K12" s="88">
        <f>IF(B12&gt;0,1,0)</f>
        <v>0</v>
      </c>
      <c r="L12" s="88">
        <f>IF(AND(B12=0,C12=0),0,IF(AND(B12&gt;0,ISTEXT(C12)=TRUE),1,0))</f>
        <v>0</v>
      </c>
      <c r="M12" s="88">
        <f>IF(E12=0,0,1)</f>
        <v>0</v>
      </c>
      <c r="N12" s="89">
        <f t="shared" ref="N12:N21" si="0">IF(AND(E12=0,F12=0),0,IF(AND(E12="Nei",F12=0),0,1))</f>
        <v>0</v>
      </c>
      <c r="O12" s="89">
        <f>IF(AND(E12=0,F12=0),0,IF(AND(E12="Nei",G12=0),0,1))</f>
        <v>0</v>
      </c>
      <c r="P12" s="89">
        <f>SUM(K12:O12)</f>
        <v>0</v>
      </c>
      <c r="Q12" s="90">
        <f>IF(P12=5,"OK",IF(P12=0,0,"FEIL"))</f>
        <v>0</v>
      </c>
      <c r="S12" s="158">
        <f t="shared" ref="S12:S21" si="1">B12</f>
        <v>0</v>
      </c>
      <c r="T12" s="23"/>
      <c r="U12" s="158">
        <f t="shared" ref="U12:U21" si="2">C12</f>
        <v>0</v>
      </c>
      <c r="V12" s="117">
        <f>VLOOKUP(U12,Inndata!$B$5:$D$9,3,FALSE)</f>
        <v>0</v>
      </c>
      <c r="W12" s="22"/>
      <c r="X12" s="158">
        <f t="shared" ref="X12:X21" si="3">D12</f>
        <v>0</v>
      </c>
      <c r="Y12" s="158">
        <f>IF(X12=0,0,IF(X12="Nei",0,1))</f>
        <v>0</v>
      </c>
      <c r="Z12" s="22"/>
      <c r="AA12" s="158">
        <f>IF(V12+Y12&gt;10,10,V12+Y12)</f>
        <v>0</v>
      </c>
      <c r="AB12" s="22"/>
      <c r="AC12" s="24">
        <f t="shared" ref="AC12:AD21" si="4">E12</f>
        <v>0</v>
      </c>
      <c r="AD12" s="24">
        <f t="shared" si="4"/>
        <v>0</v>
      </c>
      <c r="AE12" s="24">
        <f>IF(AD12=0,0,VLOOKUP(LEFT(AD12,3),Inndata!$B$21:$C$32,2,FALSE))</f>
        <v>0</v>
      </c>
      <c r="AF12" s="24">
        <f>IF(AD12=0,0,MID(AD12,6,4))</f>
        <v>0</v>
      </c>
      <c r="AG12" s="24">
        <f t="shared" ref="AG12:AG21" si="5">G12</f>
        <v>0</v>
      </c>
      <c r="AH12" s="24">
        <f>IF(AG12=0,0,VLOOKUP(LEFT(AG12,3),Inndata!$B$21:$C$32,2,FALSE))</f>
        <v>0</v>
      </c>
      <c r="AI12" s="24">
        <f>IF(AG12=0,0,MID(AG12,6,4))</f>
        <v>0</v>
      </c>
      <c r="AJ12" s="22"/>
      <c r="AK12" s="158">
        <f>IF(AC12="Ja",Inndata!$F$17,IF(OR(AE12=0,AH12=0),0,(AI12-AF12)*12+(AH12-AE12)))</f>
        <v>0</v>
      </c>
      <c r="AL12" s="158">
        <f t="shared" ref="AL12:AL21" si="6">S12*AK12</f>
        <v>0</v>
      </c>
      <c r="AM12" s="45">
        <f>IF(AK12=0,0,AL12/$AL$24)</f>
        <v>0</v>
      </c>
      <c r="AN12" s="22"/>
      <c r="AO12" s="47">
        <f>AA12*AM12</f>
        <v>0</v>
      </c>
      <c r="AQ12" s="115"/>
      <c r="AR12" s="113"/>
      <c r="AS12" s="143"/>
      <c r="AY12" s="80"/>
      <c r="AZ12" s="82">
        <f>IF(U12=$AZ$11,AM12,0)</f>
        <v>0</v>
      </c>
      <c r="BA12" s="82">
        <f>IF(U12=$BA$11,AM12,0)</f>
        <v>0</v>
      </c>
      <c r="BB12" s="82">
        <f>IF(U12=$BB$11,AM12,0)</f>
        <v>0</v>
      </c>
      <c r="BC12" s="82">
        <f>IF(U12=$BC$11,AM12,0)</f>
        <v>0</v>
      </c>
      <c r="BD12" s="143"/>
    </row>
    <row r="13" spans="1:56" ht="17.399999999999999" customHeight="1" x14ac:dyDescent="0.4">
      <c r="B13" s="158"/>
      <c r="C13" s="158"/>
      <c r="D13" s="159"/>
      <c r="E13" s="158"/>
      <c r="F13" s="158"/>
      <c r="G13" s="158"/>
      <c r="H13" s="148"/>
      <c r="I13" s="147"/>
      <c r="J13" s="140" t="s">
        <v>1</v>
      </c>
      <c r="K13" s="88">
        <f t="shared" ref="K13:K21" si="7">IF(B13&gt;0,1,0)</f>
        <v>0</v>
      </c>
      <c r="L13" s="88">
        <f t="shared" ref="L13:L21" si="8">IF(AND(B13=0,C13=0),0,IF(AND(B13&gt;0,ISTEXT(C13)=TRUE),1,0))</f>
        <v>0</v>
      </c>
      <c r="M13" s="88">
        <f t="shared" ref="M13:M21" si="9">IF(E13=0,0,1)</f>
        <v>0</v>
      </c>
      <c r="N13" s="89">
        <f t="shared" si="0"/>
        <v>0</v>
      </c>
      <c r="O13" s="89">
        <f t="shared" ref="O13:O21" si="10">IF(AND(E13=0,F13=0),0,IF(AND(E13="Nei",G13=0),0,1))</f>
        <v>0</v>
      </c>
      <c r="P13" s="89">
        <f t="shared" ref="P13:P21" si="11">SUM(K13:O13)</f>
        <v>0</v>
      </c>
      <c r="Q13" s="90">
        <f t="shared" ref="Q13:Q21" si="12">IF(P13=5,"OK",IF(P13=0,0,"FEIL"))</f>
        <v>0</v>
      </c>
      <c r="S13" s="160">
        <f t="shared" si="1"/>
        <v>0</v>
      </c>
      <c r="T13" s="22"/>
      <c r="U13" s="160">
        <f t="shared" si="2"/>
        <v>0</v>
      </c>
      <c r="V13" s="160">
        <f>VLOOKUP(U13,Inndata!$B$5:$D$9,3,FALSE)</f>
        <v>0</v>
      </c>
      <c r="W13" s="22"/>
      <c r="X13" s="160">
        <f t="shared" si="3"/>
        <v>0</v>
      </c>
      <c r="Y13" s="160">
        <f t="shared" ref="Y13:Y21" si="13">IF(X13=0,0,IF(X13="Nei",0,1))</f>
        <v>0</v>
      </c>
      <c r="Z13" s="22"/>
      <c r="AA13" s="160">
        <f t="shared" ref="AA13:AA21" si="14">IF(V13+Y13&gt;10,10,V13+Y13)</f>
        <v>0</v>
      </c>
      <c r="AB13" s="22"/>
      <c r="AC13" s="25">
        <f t="shared" si="4"/>
        <v>0</v>
      </c>
      <c r="AD13" s="25">
        <f t="shared" si="4"/>
        <v>0</v>
      </c>
      <c r="AE13" s="25">
        <f>IF(AD13=0,0,VLOOKUP(LEFT(AD13,3),Inndata!$B$21:$C$32,2,FALSE))</f>
        <v>0</v>
      </c>
      <c r="AF13" s="25">
        <f t="shared" ref="AF13:AF21" si="15">IF(AD13=0,0,MID(AD13,6,4))</f>
        <v>0</v>
      </c>
      <c r="AG13" s="25">
        <f t="shared" si="5"/>
        <v>0</v>
      </c>
      <c r="AH13" s="25">
        <f>IF(AG13=0,0,VLOOKUP(LEFT(AG13,3),Inndata!$B$21:$C$32,2,FALSE))</f>
        <v>0</v>
      </c>
      <c r="AI13" s="25">
        <f t="shared" ref="AI13:AI21" si="16">IF(AG13=0,0,MID(AG13,6,4))</f>
        <v>0</v>
      </c>
      <c r="AJ13" s="22"/>
      <c r="AK13" s="160">
        <f>IF(AC13="Ja",Inndata!$F$17,IF(OR(AE13=0,AH13=0),0,(AI13-AF13)*12+(AH13-AE13)))</f>
        <v>0</v>
      </c>
      <c r="AL13" s="160">
        <f t="shared" si="6"/>
        <v>0</v>
      </c>
      <c r="AM13" s="46">
        <f t="shared" ref="AM13:AM21" si="17">IF(AK13=0,0,AL13/$AL$24)</f>
        <v>0</v>
      </c>
      <c r="AN13" s="22"/>
      <c r="AO13" s="119">
        <f t="shared" ref="AO13:AO21" si="18">AA13*AM13</f>
        <v>0</v>
      </c>
      <c r="AQ13" s="115"/>
      <c r="AR13" s="113"/>
      <c r="AS13" s="87"/>
      <c r="AT13" s="54"/>
      <c r="AU13" s="54"/>
      <c r="AV13" s="54"/>
      <c r="AW13" s="54"/>
      <c r="AY13" s="80"/>
      <c r="AZ13" s="82">
        <f t="shared" ref="AZ13:AZ21" si="19">IF(U13=$AZ$11,AM13,0)</f>
        <v>0</v>
      </c>
      <c r="BA13" s="82">
        <f t="shared" ref="BA13:BA21" si="20">IF(U13=$BA$11,AM13,0)</f>
        <v>0</v>
      </c>
      <c r="BB13" s="82">
        <f t="shared" ref="BB13:BB21" si="21">IF(U13=$BB$11,AM13,0)</f>
        <v>0</v>
      </c>
      <c r="BC13" s="82">
        <f t="shared" ref="BC13:BC21" si="22">IF(U13=$BC$11,AM13,0)</f>
        <v>0</v>
      </c>
      <c r="BD13" s="143"/>
    </row>
    <row r="14" spans="1:56" ht="17.399999999999999" customHeight="1" x14ac:dyDescent="0.4">
      <c r="B14" s="158"/>
      <c r="C14" s="158"/>
      <c r="D14" s="159"/>
      <c r="E14" s="158"/>
      <c r="F14" s="158"/>
      <c r="G14" s="158"/>
      <c r="H14" s="142"/>
      <c r="I14" s="141"/>
      <c r="J14" s="140" t="s">
        <v>1</v>
      </c>
      <c r="K14" s="88">
        <f t="shared" si="7"/>
        <v>0</v>
      </c>
      <c r="L14" s="88">
        <f t="shared" si="8"/>
        <v>0</v>
      </c>
      <c r="M14" s="88">
        <f t="shared" si="9"/>
        <v>0</v>
      </c>
      <c r="N14" s="89">
        <f t="shared" si="0"/>
        <v>0</v>
      </c>
      <c r="O14" s="89">
        <f t="shared" si="10"/>
        <v>0</v>
      </c>
      <c r="P14" s="89">
        <f t="shared" si="11"/>
        <v>0</v>
      </c>
      <c r="Q14" s="90">
        <f t="shared" si="12"/>
        <v>0</v>
      </c>
      <c r="S14" s="158">
        <f t="shared" si="1"/>
        <v>0</v>
      </c>
      <c r="T14" s="22"/>
      <c r="U14" s="158">
        <f t="shared" si="2"/>
        <v>0</v>
      </c>
      <c r="V14" s="117">
        <f>VLOOKUP(U14,Inndata!$B$5:$D$9,3,FALSE)</f>
        <v>0</v>
      </c>
      <c r="W14" s="22"/>
      <c r="X14" s="158">
        <f t="shared" si="3"/>
        <v>0</v>
      </c>
      <c r="Y14" s="158">
        <f t="shared" si="13"/>
        <v>0</v>
      </c>
      <c r="Z14" s="22"/>
      <c r="AA14" s="158">
        <f t="shared" si="14"/>
        <v>0</v>
      </c>
      <c r="AB14" s="22"/>
      <c r="AC14" s="24">
        <f t="shared" si="4"/>
        <v>0</v>
      </c>
      <c r="AD14" s="24">
        <f t="shared" si="4"/>
        <v>0</v>
      </c>
      <c r="AE14" s="24">
        <f>IF(AD14=0,0,VLOOKUP(LEFT(AD14,3),Inndata!$B$21:$C$32,2,FALSE))</f>
        <v>0</v>
      </c>
      <c r="AF14" s="24">
        <f t="shared" si="15"/>
        <v>0</v>
      </c>
      <c r="AG14" s="24">
        <f t="shared" si="5"/>
        <v>0</v>
      </c>
      <c r="AH14" s="24">
        <f>IF(AG14=0,0,VLOOKUP(LEFT(AG14,3),Inndata!$B$21:$C$32,2,FALSE))</f>
        <v>0</v>
      </c>
      <c r="AI14" s="24">
        <f t="shared" si="16"/>
        <v>0</v>
      </c>
      <c r="AJ14" s="22"/>
      <c r="AK14" s="158">
        <f>IF(AC14="Ja",Inndata!$F$17,IF(OR(AE14=0,AH14=0),0,(AI14-AF14)*12+(AH14-AE14)))</f>
        <v>0</v>
      </c>
      <c r="AL14" s="158">
        <f t="shared" si="6"/>
        <v>0</v>
      </c>
      <c r="AM14" s="45">
        <f t="shared" si="17"/>
        <v>0</v>
      </c>
      <c r="AN14" s="22"/>
      <c r="AO14" s="47">
        <f t="shared" si="18"/>
        <v>0</v>
      </c>
      <c r="AQ14" s="115"/>
      <c r="AR14" s="113"/>
      <c r="AS14" s="87"/>
      <c r="AT14" s="54"/>
      <c r="AU14" s="54"/>
      <c r="AV14" s="54"/>
      <c r="AW14" s="54"/>
      <c r="AY14" s="80"/>
      <c r="AZ14" s="82">
        <f t="shared" si="19"/>
        <v>0</v>
      </c>
      <c r="BA14" s="82">
        <f t="shared" si="20"/>
        <v>0</v>
      </c>
      <c r="BB14" s="82">
        <f t="shared" si="21"/>
        <v>0</v>
      </c>
      <c r="BC14" s="82">
        <f t="shared" si="22"/>
        <v>0</v>
      </c>
      <c r="BD14" s="143"/>
    </row>
    <row r="15" spans="1:56" ht="17.399999999999999" customHeight="1" x14ac:dyDescent="0.4">
      <c r="B15" s="160"/>
      <c r="C15" s="160"/>
      <c r="D15" s="161"/>
      <c r="E15" s="160"/>
      <c r="F15" s="160"/>
      <c r="G15" s="160"/>
      <c r="H15" s="148"/>
      <c r="I15" s="147"/>
      <c r="J15" s="140" t="s">
        <v>1</v>
      </c>
      <c r="K15" s="88">
        <f t="shared" si="7"/>
        <v>0</v>
      </c>
      <c r="L15" s="88">
        <f t="shared" si="8"/>
        <v>0</v>
      </c>
      <c r="M15" s="88">
        <f t="shared" si="9"/>
        <v>0</v>
      </c>
      <c r="N15" s="89">
        <f t="shared" si="0"/>
        <v>0</v>
      </c>
      <c r="O15" s="89">
        <f t="shared" si="10"/>
        <v>0</v>
      </c>
      <c r="P15" s="89">
        <f t="shared" si="11"/>
        <v>0</v>
      </c>
      <c r="Q15" s="90">
        <f t="shared" si="12"/>
        <v>0</v>
      </c>
      <c r="S15" s="160">
        <f t="shared" si="1"/>
        <v>0</v>
      </c>
      <c r="T15" s="22"/>
      <c r="U15" s="160">
        <f t="shared" si="2"/>
        <v>0</v>
      </c>
      <c r="V15" s="160">
        <f>VLOOKUP(U15,Inndata!$B$5:$D$9,3,FALSE)</f>
        <v>0</v>
      </c>
      <c r="W15" s="22"/>
      <c r="X15" s="160">
        <f t="shared" si="3"/>
        <v>0</v>
      </c>
      <c r="Y15" s="160">
        <f t="shared" si="13"/>
        <v>0</v>
      </c>
      <c r="Z15" s="22"/>
      <c r="AA15" s="160">
        <f t="shared" si="14"/>
        <v>0</v>
      </c>
      <c r="AB15" s="22"/>
      <c r="AC15" s="25">
        <f t="shared" si="4"/>
        <v>0</v>
      </c>
      <c r="AD15" s="25">
        <f t="shared" si="4"/>
        <v>0</v>
      </c>
      <c r="AE15" s="25">
        <f>IF(AD15=0,0,VLOOKUP(LEFT(AD15,3),Inndata!$B$21:$C$32,2,FALSE))</f>
        <v>0</v>
      </c>
      <c r="AF15" s="25">
        <f t="shared" si="15"/>
        <v>0</v>
      </c>
      <c r="AG15" s="25">
        <f t="shared" si="5"/>
        <v>0</v>
      </c>
      <c r="AH15" s="25">
        <f>IF(AG15=0,0,VLOOKUP(LEFT(AG15,3),Inndata!$B$21:$C$32,2,FALSE))</f>
        <v>0</v>
      </c>
      <c r="AI15" s="25">
        <f t="shared" si="16"/>
        <v>0</v>
      </c>
      <c r="AJ15" s="22"/>
      <c r="AK15" s="160">
        <f>IF(AC15="Ja",Inndata!$F$17,IF(OR(AE15=0,AH15=0),0,(AI15-AF15)*12+(AH15-AE15)))</f>
        <v>0</v>
      </c>
      <c r="AL15" s="160">
        <f t="shared" si="6"/>
        <v>0</v>
      </c>
      <c r="AM15" s="46">
        <f t="shared" si="17"/>
        <v>0</v>
      </c>
      <c r="AN15" s="22"/>
      <c r="AO15" s="119">
        <f t="shared" si="18"/>
        <v>0</v>
      </c>
      <c r="AQ15" s="115"/>
      <c r="AR15" s="113"/>
      <c r="AS15" s="144"/>
      <c r="AT15" s="144"/>
      <c r="AU15" s="144"/>
      <c r="AV15" s="144"/>
      <c r="AW15" s="144"/>
      <c r="AY15" s="80"/>
      <c r="AZ15" s="82">
        <f t="shared" si="19"/>
        <v>0</v>
      </c>
      <c r="BA15" s="82">
        <f t="shared" si="20"/>
        <v>0</v>
      </c>
      <c r="BB15" s="82">
        <f t="shared" si="21"/>
        <v>0</v>
      </c>
      <c r="BC15" s="82">
        <f t="shared" si="22"/>
        <v>0</v>
      </c>
      <c r="BD15" s="143"/>
    </row>
    <row r="16" spans="1:56" ht="17.399999999999999" customHeight="1" x14ac:dyDescent="0.4">
      <c r="B16" s="158"/>
      <c r="C16" s="158"/>
      <c r="D16" s="159"/>
      <c r="E16" s="158"/>
      <c r="F16" s="158"/>
      <c r="G16" s="158"/>
      <c r="H16" s="142"/>
      <c r="I16" s="141"/>
      <c r="J16" s="149" t="s">
        <v>1</v>
      </c>
      <c r="K16" s="88">
        <f t="shared" si="7"/>
        <v>0</v>
      </c>
      <c r="L16" s="88">
        <f t="shared" si="8"/>
        <v>0</v>
      </c>
      <c r="M16" s="88">
        <f t="shared" si="9"/>
        <v>0</v>
      </c>
      <c r="N16" s="89">
        <f t="shared" si="0"/>
        <v>0</v>
      </c>
      <c r="O16" s="89">
        <f t="shared" si="10"/>
        <v>0</v>
      </c>
      <c r="P16" s="89">
        <f t="shared" si="11"/>
        <v>0</v>
      </c>
      <c r="Q16" s="90">
        <f t="shared" si="12"/>
        <v>0</v>
      </c>
      <c r="S16" s="158">
        <f t="shared" si="1"/>
        <v>0</v>
      </c>
      <c r="T16" s="22"/>
      <c r="U16" s="158">
        <f t="shared" si="2"/>
        <v>0</v>
      </c>
      <c r="V16" s="117">
        <f>VLOOKUP(U16,Inndata!$B$5:$D$9,3,FALSE)</f>
        <v>0</v>
      </c>
      <c r="W16" s="22"/>
      <c r="X16" s="158">
        <f t="shared" si="3"/>
        <v>0</v>
      </c>
      <c r="Y16" s="158">
        <f t="shared" si="13"/>
        <v>0</v>
      </c>
      <c r="Z16" s="22"/>
      <c r="AA16" s="158">
        <f t="shared" si="14"/>
        <v>0</v>
      </c>
      <c r="AB16" s="22"/>
      <c r="AC16" s="24">
        <f t="shared" si="4"/>
        <v>0</v>
      </c>
      <c r="AD16" s="24">
        <f t="shared" si="4"/>
        <v>0</v>
      </c>
      <c r="AE16" s="24">
        <f>IF(AD16=0,0,VLOOKUP(LEFT(AD16,3),Inndata!$B$21:$C$32,2,FALSE))</f>
        <v>0</v>
      </c>
      <c r="AF16" s="24">
        <f t="shared" si="15"/>
        <v>0</v>
      </c>
      <c r="AG16" s="26">
        <f t="shared" si="5"/>
        <v>0</v>
      </c>
      <c r="AH16" s="24">
        <f>IF(AG16=0,0,VLOOKUP(LEFT(AG16,3),Inndata!$B$21:$C$32,2,FALSE))</f>
        <v>0</v>
      </c>
      <c r="AI16" s="24">
        <f t="shared" si="16"/>
        <v>0</v>
      </c>
      <c r="AJ16" s="22"/>
      <c r="AK16" s="158">
        <f>IF(AC16="Ja",Inndata!$F$17,IF(OR(AE16=0,AH16=0),0,(AI16-AF16)*12+(AH16-AE16)))</f>
        <v>0</v>
      </c>
      <c r="AL16" s="158">
        <f t="shared" si="6"/>
        <v>0</v>
      </c>
      <c r="AM16" s="45">
        <f t="shared" si="17"/>
        <v>0</v>
      </c>
      <c r="AN16" s="22"/>
      <c r="AO16" s="47">
        <f t="shared" si="18"/>
        <v>0</v>
      </c>
      <c r="AQ16" s="115"/>
      <c r="AR16" s="113"/>
      <c r="AS16" s="144"/>
      <c r="AT16" s="144"/>
      <c r="AU16" s="144"/>
      <c r="AV16" s="144"/>
      <c r="AW16" s="144"/>
      <c r="AY16" s="80"/>
      <c r="AZ16" s="82">
        <f t="shared" si="19"/>
        <v>0</v>
      </c>
      <c r="BA16" s="82">
        <f t="shared" si="20"/>
        <v>0</v>
      </c>
      <c r="BB16" s="82">
        <f t="shared" si="21"/>
        <v>0</v>
      </c>
      <c r="BC16" s="82">
        <f t="shared" si="22"/>
        <v>0</v>
      </c>
      <c r="BD16" s="143"/>
    </row>
    <row r="17" spans="2:56" ht="17.399999999999999" customHeight="1" x14ac:dyDescent="0.4">
      <c r="B17" s="160"/>
      <c r="C17" s="160"/>
      <c r="D17" s="161"/>
      <c r="E17" s="160"/>
      <c r="F17" s="160"/>
      <c r="G17" s="160"/>
      <c r="H17" s="148"/>
      <c r="I17" s="147"/>
      <c r="J17" s="140" t="s">
        <v>1</v>
      </c>
      <c r="K17" s="88">
        <f t="shared" si="7"/>
        <v>0</v>
      </c>
      <c r="L17" s="88">
        <f t="shared" si="8"/>
        <v>0</v>
      </c>
      <c r="M17" s="88">
        <f t="shared" si="9"/>
        <v>0</v>
      </c>
      <c r="N17" s="89">
        <f t="shared" si="0"/>
        <v>0</v>
      </c>
      <c r="O17" s="89">
        <f t="shared" si="10"/>
        <v>0</v>
      </c>
      <c r="P17" s="89">
        <f t="shared" si="11"/>
        <v>0</v>
      </c>
      <c r="Q17" s="90">
        <f t="shared" si="12"/>
        <v>0</v>
      </c>
      <c r="S17" s="160">
        <f t="shared" si="1"/>
        <v>0</v>
      </c>
      <c r="T17" s="22"/>
      <c r="U17" s="160">
        <f t="shared" si="2"/>
        <v>0</v>
      </c>
      <c r="V17" s="160">
        <f>VLOOKUP(U17,Inndata!$B$5:$D$9,3,FALSE)</f>
        <v>0</v>
      </c>
      <c r="W17" s="22"/>
      <c r="X17" s="160">
        <f t="shared" si="3"/>
        <v>0</v>
      </c>
      <c r="Y17" s="160">
        <f t="shared" si="13"/>
        <v>0</v>
      </c>
      <c r="Z17" s="22"/>
      <c r="AA17" s="160">
        <f t="shared" si="14"/>
        <v>0</v>
      </c>
      <c r="AB17" s="22"/>
      <c r="AC17" s="25">
        <f t="shared" si="4"/>
        <v>0</v>
      </c>
      <c r="AD17" s="25">
        <f t="shared" si="4"/>
        <v>0</v>
      </c>
      <c r="AE17" s="25">
        <f>IF(AD17=0,0,VLOOKUP(LEFT(AD17,3),Inndata!$B$21:$C$32,2,FALSE))</f>
        <v>0</v>
      </c>
      <c r="AF17" s="25">
        <f t="shared" si="15"/>
        <v>0</v>
      </c>
      <c r="AG17" s="25">
        <f t="shared" si="5"/>
        <v>0</v>
      </c>
      <c r="AH17" s="25">
        <f>IF(AG17=0,0,VLOOKUP(LEFT(AG17,3),Inndata!$B$21:$C$32,2,FALSE))</f>
        <v>0</v>
      </c>
      <c r="AI17" s="25">
        <f t="shared" si="16"/>
        <v>0</v>
      </c>
      <c r="AJ17" s="22"/>
      <c r="AK17" s="160">
        <f>IF(AC17="Ja",Inndata!$F$17,IF(OR(AE17=0,AH17=0),0,(AI17-AF17)*12+(AH17-AE17)))</f>
        <v>0</v>
      </c>
      <c r="AL17" s="160">
        <f t="shared" si="6"/>
        <v>0</v>
      </c>
      <c r="AM17" s="46">
        <f t="shared" si="17"/>
        <v>0</v>
      </c>
      <c r="AN17" s="22"/>
      <c r="AO17" s="119">
        <f t="shared" si="18"/>
        <v>0</v>
      </c>
      <c r="AQ17" s="115"/>
      <c r="AR17" s="113"/>
      <c r="AS17" s="144"/>
      <c r="AT17" s="144"/>
      <c r="AU17" s="144"/>
      <c r="AV17" s="144"/>
      <c r="AW17" s="144"/>
      <c r="AY17" s="80"/>
      <c r="AZ17" s="82">
        <f t="shared" si="19"/>
        <v>0</v>
      </c>
      <c r="BA17" s="82">
        <f t="shared" si="20"/>
        <v>0</v>
      </c>
      <c r="BB17" s="82">
        <f t="shared" si="21"/>
        <v>0</v>
      </c>
      <c r="BC17" s="82">
        <f t="shared" si="22"/>
        <v>0</v>
      </c>
      <c r="BD17" s="143"/>
    </row>
    <row r="18" spans="2:56" ht="17.399999999999999" customHeight="1" x14ac:dyDescent="0.4">
      <c r="B18" s="158"/>
      <c r="C18" s="158"/>
      <c r="D18" s="159"/>
      <c r="E18" s="158"/>
      <c r="F18" s="158"/>
      <c r="G18" s="158"/>
      <c r="H18" s="142"/>
      <c r="I18" s="141"/>
      <c r="J18" s="140" t="s">
        <v>1</v>
      </c>
      <c r="K18" s="88">
        <f t="shared" si="7"/>
        <v>0</v>
      </c>
      <c r="L18" s="88">
        <f t="shared" si="8"/>
        <v>0</v>
      </c>
      <c r="M18" s="88">
        <f t="shared" si="9"/>
        <v>0</v>
      </c>
      <c r="N18" s="89">
        <f t="shared" si="0"/>
        <v>0</v>
      </c>
      <c r="O18" s="89">
        <f t="shared" si="10"/>
        <v>0</v>
      </c>
      <c r="P18" s="89">
        <f t="shared" si="11"/>
        <v>0</v>
      </c>
      <c r="Q18" s="90">
        <f t="shared" si="12"/>
        <v>0</v>
      </c>
      <c r="S18" s="158">
        <f t="shared" si="1"/>
        <v>0</v>
      </c>
      <c r="T18" s="22"/>
      <c r="U18" s="158">
        <f t="shared" si="2"/>
        <v>0</v>
      </c>
      <c r="V18" s="117">
        <f>VLOOKUP(U18,Inndata!$B$5:$D$9,3,FALSE)</f>
        <v>0</v>
      </c>
      <c r="W18" s="22"/>
      <c r="X18" s="158">
        <f t="shared" si="3"/>
        <v>0</v>
      </c>
      <c r="Y18" s="158">
        <f t="shared" si="13"/>
        <v>0</v>
      </c>
      <c r="Z18" s="22"/>
      <c r="AA18" s="158">
        <f t="shared" si="14"/>
        <v>0</v>
      </c>
      <c r="AB18" s="22"/>
      <c r="AC18" s="24">
        <f t="shared" si="4"/>
        <v>0</v>
      </c>
      <c r="AD18" s="24">
        <f t="shared" si="4"/>
        <v>0</v>
      </c>
      <c r="AE18" s="24">
        <f>IF(AD18=0,0,VLOOKUP(LEFT(AD18,3),Inndata!$B$21:$C$32,2,FALSE))</f>
        <v>0</v>
      </c>
      <c r="AF18" s="24">
        <f t="shared" si="15"/>
        <v>0</v>
      </c>
      <c r="AG18" s="24">
        <f t="shared" si="5"/>
        <v>0</v>
      </c>
      <c r="AH18" s="24">
        <f>IF(AG18=0,0,VLOOKUP(LEFT(AG18,3),Inndata!$B$21:$C$32,2,FALSE))</f>
        <v>0</v>
      </c>
      <c r="AI18" s="24">
        <f t="shared" si="16"/>
        <v>0</v>
      </c>
      <c r="AJ18" s="22"/>
      <c r="AK18" s="158">
        <f>IF(AC18="Ja",Inndata!$F$17,IF(OR(AE18=0,AH18=0),0,(AI18-AF18)*12+(AH18-AE18)))</f>
        <v>0</v>
      </c>
      <c r="AL18" s="158">
        <f t="shared" si="6"/>
        <v>0</v>
      </c>
      <c r="AM18" s="45">
        <f t="shared" si="17"/>
        <v>0</v>
      </c>
      <c r="AN18" s="22"/>
      <c r="AO18" s="47">
        <f t="shared" si="18"/>
        <v>0</v>
      </c>
      <c r="AQ18" s="115"/>
      <c r="AR18" s="113"/>
      <c r="AS18" s="143"/>
      <c r="AY18" s="80"/>
      <c r="AZ18" s="82">
        <f t="shared" si="19"/>
        <v>0</v>
      </c>
      <c r="BA18" s="82">
        <f t="shared" si="20"/>
        <v>0</v>
      </c>
      <c r="BB18" s="82">
        <f t="shared" si="21"/>
        <v>0</v>
      </c>
      <c r="BC18" s="82">
        <f t="shared" si="22"/>
        <v>0</v>
      </c>
      <c r="BD18" s="143"/>
    </row>
    <row r="19" spans="2:56" ht="17.399999999999999" customHeight="1" x14ac:dyDescent="0.4">
      <c r="B19" s="160"/>
      <c r="C19" s="160"/>
      <c r="D19" s="161"/>
      <c r="E19" s="160"/>
      <c r="F19" s="160"/>
      <c r="G19" s="160"/>
      <c r="H19" s="148"/>
      <c r="I19" s="147"/>
      <c r="J19" s="140" t="s">
        <v>1</v>
      </c>
      <c r="K19" s="88">
        <f t="shared" si="7"/>
        <v>0</v>
      </c>
      <c r="L19" s="88">
        <f t="shared" si="8"/>
        <v>0</v>
      </c>
      <c r="M19" s="88">
        <f t="shared" si="9"/>
        <v>0</v>
      </c>
      <c r="N19" s="89">
        <f t="shared" si="0"/>
        <v>0</v>
      </c>
      <c r="O19" s="89">
        <f t="shared" si="10"/>
        <v>0</v>
      </c>
      <c r="P19" s="89">
        <f t="shared" si="11"/>
        <v>0</v>
      </c>
      <c r="Q19" s="90">
        <f t="shared" si="12"/>
        <v>0</v>
      </c>
      <c r="S19" s="160">
        <f t="shared" si="1"/>
        <v>0</v>
      </c>
      <c r="T19" s="22"/>
      <c r="U19" s="160">
        <f t="shared" si="2"/>
        <v>0</v>
      </c>
      <c r="V19" s="160">
        <f>VLOOKUP(U19,Inndata!$B$5:$D$9,3,FALSE)</f>
        <v>0</v>
      </c>
      <c r="W19" s="22"/>
      <c r="X19" s="160">
        <f t="shared" si="3"/>
        <v>0</v>
      </c>
      <c r="Y19" s="160">
        <f t="shared" si="13"/>
        <v>0</v>
      </c>
      <c r="Z19" s="22"/>
      <c r="AA19" s="160">
        <f t="shared" si="14"/>
        <v>0</v>
      </c>
      <c r="AB19" s="22"/>
      <c r="AC19" s="25">
        <f t="shared" si="4"/>
        <v>0</v>
      </c>
      <c r="AD19" s="25">
        <f t="shared" si="4"/>
        <v>0</v>
      </c>
      <c r="AE19" s="25">
        <f>IF(AD19=0,0,VLOOKUP(LEFT(AD19,3),Inndata!$B$21:$C$32,2,FALSE))</f>
        <v>0</v>
      </c>
      <c r="AF19" s="25">
        <f t="shared" si="15"/>
        <v>0</v>
      </c>
      <c r="AG19" s="25">
        <f t="shared" si="5"/>
        <v>0</v>
      </c>
      <c r="AH19" s="25">
        <f>IF(AG19=0,0,VLOOKUP(LEFT(AG19,3),Inndata!$B$21:$C$32,2,FALSE))</f>
        <v>0</v>
      </c>
      <c r="AI19" s="25">
        <f t="shared" si="16"/>
        <v>0</v>
      </c>
      <c r="AJ19" s="22"/>
      <c r="AK19" s="160">
        <f>IF(AC19="Ja",Inndata!$F$17,IF(OR(AE19=0,AH19=0),0,(AI19-AF19)*12+(AH19-AE19)))</f>
        <v>0</v>
      </c>
      <c r="AL19" s="160">
        <f t="shared" si="6"/>
        <v>0</v>
      </c>
      <c r="AM19" s="46">
        <f t="shared" si="17"/>
        <v>0</v>
      </c>
      <c r="AN19" s="22"/>
      <c r="AO19" s="119">
        <f t="shared" si="18"/>
        <v>0</v>
      </c>
      <c r="AQ19" s="115"/>
      <c r="AR19" s="113"/>
      <c r="AS19" s="143"/>
      <c r="AY19" s="80"/>
      <c r="AZ19" s="82">
        <f t="shared" si="19"/>
        <v>0</v>
      </c>
      <c r="BA19" s="82">
        <f t="shared" si="20"/>
        <v>0</v>
      </c>
      <c r="BB19" s="82">
        <f t="shared" si="21"/>
        <v>0</v>
      </c>
      <c r="BC19" s="82">
        <f t="shared" si="22"/>
        <v>0</v>
      </c>
      <c r="BD19" s="143"/>
    </row>
    <row r="20" spans="2:56" ht="17.399999999999999" customHeight="1" x14ac:dyDescent="0.4">
      <c r="B20" s="158"/>
      <c r="C20" s="158"/>
      <c r="D20" s="159"/>
      <c r="E20" s="158"/>
      <c r="F20" s="158"/>
      <c r="G20" s="158"/>
      <c r="H20" s="142"/>
      <c r="I20" s="141"/>
      <c r="J20" s="140" t="s">
        <v>1</v>
      </c>
      <c r="K20" s="88">
        <f t="shared" si="7"/>
        <v>0</v>
      </c>
      <c r="L20" s="88">
        <f t="shared" si="8"/>
        <v>0</v>
      </c>
      <c r="M20" s="88">
        <f t="shared" si="9"/>
        <v>0</v>
      </c>
      <c r="N20" s="89">
        <f t="shared" si="0"/>
        <v>0</v>
      </c>
      <c r="O20" s="89">
        <f t="shared" si="10"/>
        <v>0</v>
      </c>
      <c r="P20" s="89">
        <f t="shared" si="11"/>
        <v>0</v>
      </c>
      <c r="Q20" s="90">
        <f t="shared" si="12"/>
        <v>0</v>
      </c>
      <c r="S20" s="158">
        <f t="shared" si="1"/>
        <v>0</v>
      </c>
      <c r="T20" s="22"/>
      <c r="U20" s="158">
        <f t="shared" si="2"/>
        <v>0</v>
      </c>
      <c r="V20" s="117">
        <f>VLOOKUP(U20,Inndata!$B$5:$D$9,3,FALSE)</f>
        <v>0</v>
      </c>
      <c r="W20" s="22"/>
      <c r="X20" s="158">
        <f t="shared" si="3"/>
        <v>0</v>
      </c>
      <c r="Y20" s="158">
        <f t="shared" si="13"/>
        <v>0</v>
      </c>
      <c r="Z20" s="22"/>
      <c r="AA20" s="158">
        <f t="shared" si="14"/>
        <v>0</v>
      </c>
      <c r="AB20" s="22"/>
      <c r="AC20" s="24">
        <f t="shared" si="4"/>
        <v>0</v>
      </c>
      <c r="AD20" s="24">
        <f t="shared" si="4"/>
        <v>0</v>
      </c>
      <c r="AE20" s="24">
        <f>IF(AD20=0,0,VLOOKUP(LEFT(AD20,3),Inndata!$B$21:$C$32,2,FALSE))</f>
        <v>0</v>
      </c>
      <c r="AF20" s="24">
        <f t="shared" si="15"/>
        <v>0</v>
      </c>
      <c r="AG20" s="24">
        <f t="shared" si="5"/>
        <v>0</v>
      </c>
      <c r="AH20" s="24">
        <f>IF(AG20=0,0,VLOOKUP(LEFT(AG20,3),Inndata!$B$21:$C$32,2,FALSE))</f>
        <v>0</v>
      </c>
      <c r="AI20" s="24">
        <f t="shared" si="16"/>
        <v>0</v>
      </c>
      <c r="AJ20" s="22"/>
      <c r="AK20" s="158">
        <f>IF(AC20="Ja",Inndata!$F$17,IF(OR(AE20=0,AH20=0),0,(AI20-AF20)*12+(AH20-AE20)))</f>
        <v>0</v>
      </c>
      <c r="AL20" s="158">
        <f t="shared" si="6"/>
        <v>0</v>
      </c>
      <c r="AM20" s="45">
        <f t="shared" si="17"/>
        <v>0</v>
      </c>
      <c r="AN20" s="22"/>
      <c r="AO20" s="47">
        <f t="shared" si="18"/>
        <v>0</v>
      </c>
      <c r="AQ20" s="115"/>
      <c r="AR20" s="113"/>
      <c r="AS20" s="143"/>
      <c r="AY20" s="80"/>
      <c r="AZ20" s="82">
        <f t="shared" si="19"/>
        <v>0</v>
      </c>
      <c r="BA20" s="82">
        <f t="shared" si="20"/>
        <v>0</v>
      </c>
      <c r="BB20" s="82">
        <f t="shared" si="21"/>
        <v>0</v>
      </c>
      <c r="BC20" s="82">
        <f t="shared" si="22"/>
        <v>0</v>
      </c>
      <c r="BD20" s="143"/>
    </row>
    <row r="21" spans="2:56" ht="17.399999999999999" customHeight="1" x14ac:dyDescent="0.4">
      <c r="B21" s="160"/>
      <c r="C21" s="160"/>
      <c r="D21" s="161"/>
      <c r="E21" s="160"/>
      <c r="F21" s="160"/>
      <c r="G21" s="160"/>
      <c r="H21" s="148"/>
      <c r="I21" s="147"/>
      <c r="J21" s="140" t="s">
        <v>1</v>
      </c>
      <c r="K21" s="88">
        <f t="shared" si="7"/>
        <v>0</v>
      </c>
      <c r="L21" s="88">
        <f t="shared" si="8"/>
        <v>0</v>
      </c>
      <c r="M21" s="88">
        <f t="shared" si="9"/>
        <v>0</v>
      </c>
      <c r="N21" s="89">
        <f t="shared" si="0"/>
        <v>0</v>
      </c>
      <c r="O21" s="89">
        <f t="shared" si="10"/>
        <v>0</v>
      </c>
      <c r="P21" s="89">
        <f t="shared" si="11"/>
        <v>0</v>
      </c>
      <c r="Q21" s="90">
        <f t="shared" si="12"/>
        <v>0</v>
      </c>
      <c r="S21" s="160">
        <f t="shared" si="1"/>
        <v>0</v>
      </c>
      <c r="T21" s="22"/>
      <c r="U21" s="160">
        <f t="shared" si="2"/>
        <v>0</v>
      </c>
      <c r="V21" s="160">
        <f>VLOOKUP(U21,Inndata!$B$5:$D$9,3,FALSE)</f>
        <v>0</v>
      </c>
      <c r="W21" s="22"/>
      <c r="X21" s="160">
        <f t="shared" si="3"/>
        <v>0</v>
      </c>
      <c r="Y21" s="160">
        <f t="shared" si="13"/>
        <v>0</v>
      </c>
      <c r="Z21" s="22"/>
      <c r="AA21" s="160">
        <f t="shared" si="14"/>
        <v>0</v>
      </c>
      <c r="AB21" s="22"/>
      <c r="AC21" s="25">
        <f t="shared" si="4"/>
        <v>0</v>
      </c>
      <c r="AD21" s="25">
        <f t="shared" si="4"/>
        <v>0</v>
      </c>
      <c r="AE21" s="25">
        <f>IF(AD21=0,0,VLOOKUP(LEFT(AD21,3),Inndata!$B$21:$C$32,2,FALSE))</f>
        <v>0</v>
      </c>
      <c r="AF21" s="25">
        <f t="shared" si="15"/>
        <v>0</v>
      </c>
      <c r="AG21" s="25">
        <f t="shared" si="5"/>
        <v>0</v>
      </c>
      <c r="AH21" s="25">
        <f>IF(AG21=0,0,VLOOKUP(LEFT(AG21,3),Inndata!$B$21:$C$32,2,FALSE))</f>
        <v>0</v>
      </c>
      <c r="AI21" s="25">
        <f t="shared" si="16"/>
        <v>0</v>
      </c>
      <c r="AJ21" s="22"/>
      <c r="AK21" s="160">
        <f>IF(AC21="Ja",Inndata!$F$17,IF(OR(AE21=0,AH21=0),0,(AI21-AF21)*12+(AH21-AE21)))</f>
        <v>0</v>
      </c>
      <c r="AL21" s="160">
        <f t="shared" si="6"/>
        <v>0</v>
      </c>
      <c r="AM21" s="46">
        <f t="shared" si="17"/>
        <v>0</v>
      </c>
      <c r="AN21" s="22"/>
      <c r="AO21" s="119">
        <f t="shared" si="18"/>
        <v>0</v>
      </c>
      <c r="AQ21" s="115"/>
      <c r="AR21" s="113"/>
      <c r="AS21" s="143"/>
      <c r="AY21" s="80"/>
      <c r="AZ21" s="82">
        <f t="shared" si="19"/>
        <v>0</v>
      </c>
      <c r="BA21" s="82">
        <f t="shared" si="20"/>
        <v>0</v>
      </c>
      <c r="BB21" s="82">
        <f t="shared" si="21"/>
        <v>0</v>
      </c>
      <c r="BC21" s="82">
        <f t="shared" si="22"/>
        <v>0</v>
      </c>
      <c r="BD21" s="143"/>
    </row>
    <row r="22" spans="2:56" ht="17.399999999999999" customHeight="1" x14ac:dyDescent="0.4">
      <c r="F22" s="183" t="s">
        <v>1</v>
      </c>
      <c r="G22" s="183"/>
      <c r="I22" s="132"/>
      <c r="J22" s="139"/>
      <c r="T22" s="114"/>
      <c r="W22" s="114"/>
      <c r="X22" s="143"/>
      <c r="Z22" s="114"/>
      <c r="AA22" s="143"/>
      <c r="AB22" s="114"/>
      <c r="AC22" s="143"/>
      <c r="AJ22" s="114"/>
      <c r="AK22" s="143"/>
      <c r="AN22" s="113"/>
      <c r="AO22" s="143"/>
      <c r="AQ22" s="115"/>
      <c r="AR22" s="113"/>
      <c r="AS22" s="143"/>
      <c r="AY22" s="77"/>
      <c r="BC22" s="77"/>
      <c r="BD22" s="143"/>
    </row>
    <row r="23" spans="2:56" ht="17.399999999999999" customHeight="1" x14ac:dyDescent="0.4">
      <c r="F23" s="133"/>
      <c r="I23" s="132"/>
      <c r="J23" s="139"/>
      <c r="K23" s="132"/>
      <c r="L23" s="132"/>
      <c r="T23" s="114"/>
      <c r="W23" s="114"/>
      <c r="X23" s="143"/>
      <c r="Z23" s="114"/>
      <c r="AA23" s="143"/>
      <c r="AB23" s="114"/>
      <c r="AC23" s="143"/>
      <c r="AK23" s="42"/>
      <c r="AL23" s="40" t="s">
        <v>45</v>
      </c>
      <c r="AN23" s="113"/>
      <c r="AO23" s="44" t="s">
        <v>59</v>
      </c>
      <c r="AQ23" s="115"/>
      <c r="AR23" s="113"/>
      <c r="AS23" s="143"/>
      <c r="AY23" s="77"/>
      <c r="BC23" s="77"/>
      <c r="BD23" s="143"/>
    </row>
    <row r="24" spans="2:56" ht="17.399999999999999" customHeight="1" x14ac:dyDescent="0.4">
      <c r="C24" s="138"/>
      <c r="D24" s="138"/>
      <c r="F24" s="133"/>
      <c r="I24" s="132"/>
      <c r="J24" s="139"/>
      <c r="K24" s="132"/>
      <c r="L24" s="132"/>
      <c r="T24" s="114"/>
      <c r="W24" s="114"/>
      <c r="X24" s="143"/>
      <c r="Z24" s="114"/>
      <c r="AA24" s="143"/>
      <c r="AB24" s="114"/>
      <c r="AC24" s="143"/>
      <c r="AJ24" s="114"/>
      <c r="AK24" s="43"/>
      <c r="AL24" s="109">
        <f>SUM(AL12:AL21)</f>
        <v>0</v>
      </c>
      <c r="AN24" s="113"/>
      <c r="AO24" s="48">
        <f>SUM(AO12:AO21)</f>
        <v>0</v>
      </c>
      <c r="AQ24" s="115"/>
      <c r="AR24" s="113"/>
      <c r="AS24" s="143"/>
      <c r="AY24" s="77"/>
      <c r="BC24" s="77"/>
      <c r="BD24" s="143"/>
    </row>
    <row r="25" spans="2:56" ht="17.399999999999999" customHeight="1" x14ac:dyDescent="0.4">
      <c r="C25" s="138"/>
      <c r="D25" s="138"/>
      <c r="F25" s="133"/>
      <c r="I25" s="132"/>
      <c r="J25" s="139"/>
      <c r="K25" s="132"/>
      <c r="L25" s="132"/>
      <c r="T25" s="114"/>
      <c r="W25" s="114"/>
      <c r="X25" s="143"/>
      <c r="Z25" s="114"/>
      <c r="AA25" s="143"/>
      <c r="AB25" s="114"/>
      <c r="AC25" s="143"/>
      <c r="AJ25" s="114"/>
      <c r="AK25" s="143"/>
      <c r="AN25" s="113"/>
      <c r="AO25" s="143"/>
      <c r="AQ25" s="115"/>
      <c r="AR25" s="113"/>
      <c r="AS25" s="143"/>
      <c r="AY25" s="77"/>
      <c r="BC25" s="77"/>
      <c r="BD25" s="143"/>
    </row>
    <row r="26" spans="2:56" ht="17.399999999999999" customHeight="1" x14ac:dyDescent="0.4">
      <c r="C26" s="138"/>
      <c r="D26" s="138"/>
      <c r="F26" s="133"/>
      <c r="I26" s="132"/>
      <c r="J26" s="139"/>
      <c r="K26" s="132"/>
      <c r="L26" s="132"/>
      <c r="T26" s="114"/>
      <c r="W26" s="114"/>
      <c r="X26" s="143"/>
      <c r="Z26" s="114"/>
      <c r="AA26" s="143"/>
      <c r="AB26" s="114"/>
      <c r="AC26" s="143"/>
      <c r="AJ26" s="114"/>
      <c r="AK26" s="143"/>
      <c r="AN26" s="113"/>
      <c r="AO26" s="143"/>
      <c r="AQ26" s="115"/>
      <c r="AR26" s="113"/>
      <c r="AS26" s="143"/>
      <c r="AY26" s="77"/>
      <c r="BC26" s="77"/>
      <c r="BD26" s="143"/>
    </row>
    <row r="27" spans="2:56" ht="17.399999999999999" customHeight="1" x14ac:dyDescent="0.4">
      <c r="C27" s="138"/>
      <c r="D27" s="138"/>
      <c r="F27" s="133"/>
      <c r="I27" s="132"/>
      <c r="J27" s="139"/>
      <c r="K27" s="132"/>
      <c r="L27" s="132"/>
      <c r="T27" s="114"/>
      <c r="W27" s="114"/>
      <c r="X27" s="143"/>
      <c r="Z27" s="114"/>
      <c r="AA27" s="143"/>
      <c r="AB27" s="114"/>
      <c r="AC27" s="143"/>
      <c r="AJ27" s="114"/>
      <c r="AK27" s="143"/>
      <c r="AN27" s="113"/>
      <c r="AO27" s="143"/>
      <c r="AQ27" s="115"/>
      <c r="AR27" s="113"/>
      <c r="AS27" s="143"/>
      <c r="AY27" s="77"/>
      <c r="BC27" s="77"/>
      <c r="BD27" s="143"/>
    </row>
    <row r="28" spans="2:56" ht="17.399999999999999" customHeight="1" x14ac:dyDescent="0.4">
      <c r="F28" s="133"/>
      <c r="I28" s="132"/>
      <c r="J28" s="139"/>
      <c r="K28" s="132"/>
      <c r="L28" s="132"/>
      <c r="T28" s="114"/>
      <c r="W28" s="114"/>
      <c r="X28" s="143"/>
      <c r="Z28" s="114"/>
      <c r="AA28" s="143"/>
      <c r="AB28" s="114"/>
      <c r="AC28" s="143"/>
      <c r="AJ28" s="114"/>
      <c r="AK28" s="143"/>
      <c r="AN28" s="113"/>
      <c r="AO28" s="143"/>
      <c r="AQ28" s="115"/>
      <c r="AR28" s="113"/>
      <c r="AS28" s="143"/>
      <c r="AY28" s="77"/>
      <c r="BC28" s="77"/>
      <c r="BD28" s="143"/>
    </row>
    <row r="29" spans="2:56" ht="17.399999999999999" customHeight="1" x14ac:dyDescent="0.4">
      <c r="F29" s="133"/>
      <c r="I29" s="132"/>
      <c r="J29" s="139"/>
      <c r="K29" s="132"/>
      <c r="L29" s="132"/>
      <c r="T29" s="114"/>
      <c r="W29" s="114"/>
      <c r="X29" s="143"/>
      <c r="Z29" s="114"/>
      <c r="AA29" s="143"/>
      <c r="AB29" s="114"/>
      <c r="AC29" s="143"/>
      <c r="AJ29" s="114"/>
      <c r="AK29" s="143"/>
      <c r="AN29" s="113"/>
      <c r="AO29" s="143"/>
      <c r="AQ29" s="115"/>
      <c r="AR29" s="113"/>
      <c r="AS29" s="143"/>
      <c r="AY29" s="77"/>
      <c r="BC29" s="77"/>
      <c r="BD29" s="143"/>
    </row>
    <row r="30" spans="2:56" ht="17.399999999999999" customHeight="1" x14ac:dyDescent="0.4">
      <c r="T30" s="114"/>
      <c r="W30" s="114"/>
      <c r="X30" s="143"/>
      <c r="Z30" s="114"/>
      <c r="AA30" s="143"/>
      <c r="AB30" s="114"/>
      <c r="AC30" s="143"/>
      <c r="AJ30" s="114"/>
      <c r="AK30" s="143"/>
      <c r="AN30" s="113"/>
      <c r="AO30" s="143"/>
      <c r="AQ30" s="115"/>
      <c r="AR30" s="113"/>
      <c r="AS30" s="143"/>
      <c r="AY30" s="77"/>
      <c r="BC30" s="77"/>
      <c r="BD30" s="143"/>
    </row>
    <row r="31" spans="2:56" ht="17.399999999999999" customHeight="1" x14ac:dyDescent="0.4">
      <c r="T31" s="114"/>
      <c r="W31" s="114"/>
      <c r="X31" s="143"/>
      <c r="Z31" s="114"/>
      <c r="AA31" s="143"/>
      <c r="AB31" s="114"/>
      <c r="AC31" s="143"/>
      <c r="AJ31" s="114"/>
      <c r="AK31" s="143"/>
      <c r="AN31" s="113"/>
      <c r="AO31" s="143"/>
      <c r="AQ31" s="115"/>
      <c r="AR31" s="113"/>
      <c r="AS31" s="143"/>
      <c r="AY31" s="77"/>
      <c r="BC31" s="77"/>
      <c r="BD31" s="143"/>
    </row>
    <row r="32" spans="2:56" ht="17.399999999999999" customHeight="1" x14ac:dyDescent="0.4">
      <c r="T32" s="114"/>
      <c r="W32" s="114"/>
      <c r="X32" s="143"/>
      <c r="Z32" s="114"/>
      <c r="AA32" s="143"/>
      <c r="AB32" s="114"/>
      <c r="AC32" s="143"/>
      <c r="AJ32" s="114"/>
      <c r="AK32" s="143"/>
      <c r="AN32" s="113"/>
      <c r="AO32" s="143"/>
      <c r="AQ32" s="115"/>
      <c r="AR32" s="113"/>
      <c r="AS32" s="143"/>
      <c r="AY32" s="77"/>
      <c r="BC32" s="77"/>
      <c r="BD32" s="143"/>
    </row>
    <row r="33" spans="20:56" ht="17.399999999999999" customHeight="1" x14ac:dyDescent="0.4">
      <c r="T33" s="114"/>
      <c r="W33" s="114"/>
      <c r="X33" s="143"/>
      <c r="Z33" s="114"/>
      <c r="AA33" s="143"/>
      <c r="AB33" s="114"/>
      <c r="AC33" s="143"/>
      <c r="AJ33" s="114"/>
      <c r="AK33" s="143"/>
      <c r="AN33" s="113"/>
      <c r="AO33" s="143"/>
      <c r="AQ33" s="115"/>
      <c r="AR33" s="113"/>
      <c r="AS33" s="143"/>
      <c r="AY33" s="77"/>
      <c r="BC33" s="77"/>
      <c r="BD33" s="143"/>
    </row>
    <row r="34" spans="20:56" ht="17.399999999999999" customHeight="1" x14ac:dyDescent="0.4">
      <c r="AR34" s="113"/>
    </row>
    <row r="35" spans="20:56" ht="17.399999999999999" customHeight="1" x14ac:dyDescent="0.4">
      <c r="AR35" s="113"/>
    </row>
    <row r="36" spans="20:56" ht="17.399999999999999" customHeight="1" x14ac:dyDescent="0.4">
      <c r="AR36" s="113"/>
    </row>
  </sheetData>
  <mergeCells count="5">
    <mergeCell ref="B3:J3"/>
    <mergeCell ref="C5:D5"/>
    <mergeCell ref="K8:Q10"/>
    <mergeCell ref="K11:Q11"/>
    <mergeCell ref="F22:G22"/>
  </mergeCells>
  <conditionalFormatting sqref="S12:S21">
    <cfRule type="expression" dxfId="59" priority="20">
      <formula>B12=0</formula>
    </cfRule>
  </conditionalFormatting>
  <conditionalFormatting sqref="U12:U21">
    <cfRule type="expression" dxfId="58" priority="19">
      <formula>C12=0</formula>
    </cfRule>
  </conditionalFormatting>
  <conditionalFormatting sqref="V12:V21">
    <cfRule type="expression" dxfId="57" priority="18">
      <formula>#REF!=0</formula>
    </cfRule>
  </conditionalFormatting>
  <conditionalFormatting sqref="X12:X21">
    <cfRule type="expression" dxfId="56" priority="17">
      <formula>D12=0</formula>
    </cfRule>
  </conditionalFormatting>
  <conditionalFormatting sqref="Y12:Y21">
    <cfRule type="expression" dxfId="55" priority="16">
      <formula>X12=0</formula>
    </cfRule>
  </conditionalFormatting>
  <conditionalFormatting sqref="AA12:AA21">
    <cfRule type="expression" dxfId="54" priority="15">
      <formula>#REF!=0</formula>
    </cfRule>
  </conditionalFormatting>
  <conditionalFormatting sqref="AC12:AC21">
    <cfRule type="expression" dxfId="53" priority="14">
      <formula>E12=0</formula>
    </cfRule>
  </conditionalFormatting>
  <conditionalFormatting sqref="AD12:AD21">
    <cfRule type="expression" dxfId="52" priority="13">
      <formula>F12=0</formula>
    </cfRule>
  </conditionalFormatting>
  <conditionalFormatting sqref="AE12:AF21">
    <cfRule type="expression" dxfId="51" priority="12">
      <formula>AD12=0</formula>
    </cfRule>
  </conditionalFormatting>
  <conditionalFormatting sqref="AG12:AG21">
    <cfRule type="expression" dxfId="50" priority="11">
      <formula>G12=0</formula>
    </cfRule>
  </conditionalFormatting>
  <conditionalFormatting sqref="AH12:AI21">
    <cfRule type="expression" dxfId="49" priority="10">
      <formula>AG12=0</formula>
    </cfRule>
  </conditionalFormatting>
  <conditionalFormatting sqref="AO12:AO21">
    <cfRule type="expression" dxfId="48" priority="9">
      <formula>AC12=0</formula>
    </cfRule>
  </conditionalFormatting>
  <conditionalFormatting sqref="AT13:AW14 AT11:AW11 AZ12:BC21">
    <cfRule type="cellIs" dxfId="47" priority="8" operator="equal">
      <formula>0</formula>
    </cfRule>
  </conditionalFormatting>
  <conditionalFormatting sqref="Q12:Q21">
    <cfRule type="containsText" dxfId="46" priority="5" operator="containsText" text="OK">
      <formula>NOT(ISERROR(SEARCH("OK",Q12)))</formula>
    </cfRule>
    <cfRule type="containsText" dxfId="45" priority="6" operator="containsText" text="FEIL">
      <formula>NOT(ISERROR(SEARCH("FEIL",Q12)))</formula>
    </cfRule>
    <cfRule type="cellIs" dxfId="44" priority="7" operator="equal">
      <formula>0</formula>
    </cfRule>
  </conditionalFormatting>
  <conditionalFormatting sqref="AK12:AK21">
    <cfRule type="expression" dxfId="43" priority="4">
      <formula>AC12=0</formula>
    </cfRule>
  </conditionalFormatting>
  <conditionalFormatting sqref="AL12:AL21">
    <cfRule type="expression" dxfId="42" priority="3">
      <formula>AC12=0</formula>
    </cfRule>
  </conditionalFormatting>
  <conditionalFormatting sqref="AM12:AM21">
    <cfRule type="expression" dxfId="41" priority="2">
      <formula>AC12=0</formula>
    </cfRule>
  </conditionalFormatting>
  <conditionalFormatting sqref="C5:D5">
    <cfRule type="containsText" dxfId="40" priority="1" operator="containsText" text="(Skriv inn navn på leverandør her)">
      <formula>NOT(ISERROR(SEARCH("(Skriv inn navn på leverandør her)",C5)))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12</vt:i4>
      </vt:variant>
    </vt:vector>
  </HeadingPairs>
  <TitlesOfParts>
    <vt:vector size="12" baseType="lpstr">
      <vt:lpstr>Resultater</vt:lpstr>
      <vt:lpstr>Lev.1</vt:lpstr>
      <vt:lpstr>Lev.2</vt:lpstr>
      <vt:lpstr>Lev.3</vt:lpstr>
      <vt:lpstr>Lev.4</vt:lpstr>
      <vt:lpstr>Lev.5</vt:lpstr>
      <vt:lpstr>Lev.6</vt:lpstr>
      <vt:lpstr>Lev.7</vt:lpstr>
      <vt:lpstr>Lev.8</vt:lpstr>
      <vt:lpstr>Lev.9</vt:lpstr>
      <vt:lpstr>Lev.10</vt:lpstr>
      <vt:lpstr>Inndata</vt:lpstr>
    </vt:vector>
  </TitlesOfParts>
  <Company>Oslo kommune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Geir Rossebø</dc:creator>
  <cp:lastModifiedBy>Geir Rossebø</cp:lastModifiedBy>
  <dcterms:created xsi:type="dcterms:W3CDTF">2020-02-18T08:51:26Z</dcterms:created>
  <dcterms:modified xsi:type="dcterms:W3CDTF">2020-09-22T11:05:40Z</dcterms:modified>
</cp:coreProperties>
</file>