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onsernservice\Samfunnsansvar\2. Miljø og klima\Miljøkrav til anskaffelsesveilederen\Transport\"/>
    </mc:Choice>
  </mc:AlternateContent>
  <bookViews>
    <workbookView xWindow="120" yWindow="60" windowWidth="22512" windowHeight="10092"/>
  </bookViews>
  <sheets>
    <sheet name="Resultater" sheetId="1" r:id="rId1"/>
    <sheet name="Lev.1" sheetId="2" r:id="rId2"/>
    <sheet name="Lev.2" sheetId="6" r:id="rId3"/>
    <sheet name="Lev.3" sheetId="12" r:id="rId4"/>
    <sheet name="Lev.4" sheetId="13" r:id="rId5"/>
    <sheet name="Lev.5" sheetId="8" r:id="rId6"/>
    <sheet name="Lev.6" sheetId="7" r:id="rId7"/>
    <sheet name="Lev.7" sheetId="11" r:id="rId8"/>
    <sheet name="Lev.8" sheetId="10" r:id="rId9"/>
    <sheet name="Lev.9" sheetId="9" r:id="rId10"/>
    <sheet name="Lev.10" sheetId="5" r:id="rId11"/>
    <sheet name="Inndata" sheetId="3" state="hidden" r:id="rId12"/>
  </sheets>
  <externalReferences>
    <externalReference r:id="rId13"/>
  </externalReferences>
  <definedNames>
    <definedName name="Teknologi">[1]Inndata!$N$8:$N$11</definedName>
  </definedNames>
  <calcPr calcId="162913"/>
</workbook>
</file>

<file path=xl/calcChain.xml><?xml version="1.0" encoding="utf-8"?>
<calcChain xmlns="http://schemas.openxmlformats.org/spreadsheetml/2006/main">
  <c r="B21" i="1" l="1"/>
  <c r="AP21" i="5"/>
  <c r="AO21" i="5"/>
  <c r="AN21" i="5"/>
  <c r="AK21" i="5"/>
  <c r="AM21" i="5" s="1"/>
  <c r="AJ21" i="5"/>
  <c r="AE21" i="5"/>
  <c r="AF21" i="5" s="1"/>
  <c r="AB21" i="5"/>
  <c r="AC21" i="5" s="1"/>
  <c r="Y21" i="5"/>
  <c r="BF21" i="5" s="1"/>
  <c r="X21" i="5"/>
  <c r="V21" i="5"/>
  <c r="S21" i="5"/>
  <c r="T21" i="5" s="1"/>
  <c r="R21" i="5"/>
  <c r="Q21" i="5"/>
  <c r="P21" i="5"/>
  <c r="O21" i="5"/>
  <c r="N21" i="5"/>
  <c r="M21" i="5"/>
  <c r="AP20" i="5"/>
  <c r="AO20" i="5"/>
  <c r="AN20" i="5"/>
  <c r="AK20" i="5"/>
  <c r="AM20" i="5" s="1"/>
  <c r="AJ20" i="5"/>
  <c r="AE20" i="5"/>
  <c r="AF20" i="5" s="1"/>
  <c r="AB20" i="5"/>
  <c r="AC20" i="5" s="1"/>
  <c r="Y20" i="5"/>
  <c r="BF20" i="5" s="1"/>
  <c r="X20" i="5"/>
  <c r="V20" i="5"/>
  <c r="R20" i="5"/>
  <c r="Q20" i="5"/>
  <c r="P20" i="5"/>
  <c r="O20" i="5"/>
  <c r="S20" i="5" s="1"/>
  <c r="T20" i="5" s="1"/>
  <c r="N20" i="5"/>
  <c r="M20" i="5"/>
  <c r="AP19" i="5"/>
  <c r="AO19" i="5"/>
  <c r="AN19" i="5"/>
  <c r="AK19" i="5"/>
  <c r="AL19" i="5" s="1"/>
  <c r="AJ19" i="5"/>
  <c r="AR19" i="5" s="1"/>
  <c r="AT19" i="5" s="1"/>
  <c r="AE19" i="5"/>
  <c r="AF19" i="5" s="1"/>
  <c r="AB19" i="5"/>
  <c r="AC19" i="5" s="1"/>
  <c r="Y19" i="5"/>
  <c r="X19" i="5"/>
  <c r="V19" i="5"/>
  <c r="AS19" i="5" s="1"/>
  <c r="R19" i="5"/>
  <c r="Q19" i="5"/>
  <c r="P19" i="5"/>
  <c r="O19" i="5"/>
  <c r="S19" i="5" s="1"/>
  <c r="T19" i="5" s="1"/>
  <c r="N19" i="5"/>
  <c r="M19" i="5"/>
  <c r="AP18" i="5"/>
  <c r="AO18" i="5"/>
  <c r="AN18" i="5"/>
  <c r="AK18" i="5"/>
  <c r="AJ18" i="5"/>
  <c r="AE18" i="5"/>
  <c r="AF18" i="5" s="1"/>
  <c r="AC18" i="5"/>
  <c r="AB18" i="5"/>
  <c r="Y18" i="5"/>
  <c r="X18" i="5"/>
  <c r="V18" i="5"/>
  <c r="R18" i="5"/>
  <c r="Q18" i="5"/>
  <c r="P18" i="5"/>
  <c r="O18" i="5"/>
  <c r="S18" i="5" s="1"/>
  <c r="T18" i="5" s="1"/>
  <c r="N18" i="5"/>
  <c r="M18" i="5"/>
  <c r="BH17" i="5"/>
  <c r="AP17" i="5"/>
  <c r="AO17" i="5"/>
  <c r="AN17" i="5"/>
  <c r="AK17" i="5"/>
  <c r="AJ17" i="5"/>
  <c r="AE17" i="5"/>
  <c r="AF17" i="5" s="1"/>
  <c r="AC17" i="5"/>
  <c r="AB17" i="5"/>
  <c r="Y17" i="5"/>
  <c r="X17" i="5"/>
  <c r="V17" i="5"/>
  <c r="R17" i="5"/>
  <c r="Q17" i="5"/>
  <c r="P17" i="5"/>
  <c r="O17" i="5"/>
  <c r="S17" i="5" s="1"/>
  <c r="T17" i="5" s="1"/>
  <c r="N17" i="5"/>
  <c r="M17" i="5"/>
  <c r="BH16" i="5"/>
  <c r="AP16" i="5"/>
  <c r="AO16" i="5"/>
  <c r="AN16" i="5"/>
  <c r="AK16" i="5"/>
  <c r="AJ16" i="5"/>
  <c r="AE16" i="5"/>
  <c r="AF16" i="5" s="1"/>
  <c r="AC16" i="5"/>
  <c r="AB16" i="5"/>
  <c r="Y16" i="5"/>
  <c r="X16" i="5"/>
  <c r="V16" i="5"/>
  <c r="R16" i="5"/>
  <c r="Q16" i="5"/>
  <c r="P16" i="5"/>
  <c r="O16" i="5"/>
  <c r="S16" i="5" s="1"/>
  <c r="T16" i="5" s="1"/>
  <c r="N16" i="5"/>
  <c r="M16" i="5"/>
  <c r="BH15" i="5"/>
  <c r="AP15" i="5"/>
  <c r="AO15" i="5"/>
  <c r="AN15" i="5"/>
  <c r="AK15" i="5"/>
  <c r="AJ15" i="5"/>
  <c r="AE15" i="5"/>
  <c r="AF15" i="5" s="1"/>
  <c r="AC15" i="5"/>
  <c r="AB15" i="5"/>
  <c r="Y15" i="5"/>
  <c r="X15" i="5"/>
  <c r="V15" i="5"/>
  <c r="R15" i="5"/>
  <c r="Q15" i="5"/>
  <c r="P15" i="5"/>
  <c r="O15" i="5"/>
  <c r="S15" i="5" s="1"/>
  <c r="T15" i="5" s="1"/>
  <c r="N15" i="5"/>
  <c r="M15" i="5"/>
  <c r="BH14" i="5"/>
  <c r="AP14" i="5"/>
  <c r="AO14" i="5"/>
  <c r="AN14" i="5"/>
  <c r="AK14" i="5"/>
  <c r="AJ14" i="5"/>
  <c r="AE14" i="5"/>
  <c r="AF14" i="5" s="1"/>
  <c r="AC14" i="5"/>
  <c r="AB14" i="5"/>
  <c r="Y14" i="5"/>
  <c r="X14" i="5"/>
  <c r="V14" i="5"/>
  <c r="R14" i="5"/>
  <c r="Q14" i="5"/>
  <c r="P14" i="5"/>
  <c r="O14" i="5"/>
  <c r="S14" i="5" s="1"/>
  <c r="T14" i="5" s="1"/>
  <c r="N14" i="5"/>
  <c r="M14" i="5"/>
  <c r="BH13" i="5"/>
  <c r="AP13" i="5"/>
  <c r="AO13" i="5"/>
  <c r="AN13" i="5"/>
  <c r="AK13" i="5"/>
  <c r="AJ13" i="5"/>
  <c r="AE13" i="5"/>
  <c r="AF13" i="5" s="1"/>
  <c r="AC13" i="5"/>
  <c r="AB13" i="5"/>
  <c r="Y13" i="5"/>
  <c r="X13" i="5"/>
  <c r="V13" i="5"/>
  <c r="R13" i="5"/>
  <c r="Q13" i="5"/>
  <c r="P13" i="5"/>
  <c r="O13" i="5"/>
  <c r="S13" i="5" s="1"/>
  <c r="T13" i="5" s="1"/>
  <c r="N13" i="5"/>
  <c r="M13" i="5"/>
  <c r="BH12" i="5"/>
  <c r="AP12" i="5"/>
  <c r="AO12" i="5"/>
  <c r="AN12" i="5"/>
  <c r="AK12" i="5"/>
  <c r="AJ12" i="5"/>
  <c r="AE12" i="5"/>
  <c r="AF12" i="5" s="1"/>
  <c r="AC12" i="5"/>
  <c r="AB12" i="5"/>
  <c r="Y12" i="5"/>
  <c r="X12" i="5"/>
  <c r="V12" i="5"/>
  <c r="R12" i="5"/>
  <c r="Q12" i="5"/>
  <c r="P12" i="5"/>
  <c r="O12" i="5"/>
  <c r="S12" i="5" s="1"/>
  <c r="T12" i="5" s="1"/>
  <c r="N12" i="5"/>
  <c r="M12" i="5"/>
  <c r="BI11" i="5"/>
  <c r="BH11" i="5"/>
  <c r="BG11" i="5"/>
  <c r="BF11" i="5"/>
  <c r="BB10" i="5"/>
  <c r="AP21" i="9"/>
  <c r="AO21" i="9"/>
  <c r="AN21" i="9"/>
  <c r="AK21" i="9"/>
  <c r="AM21" i="9" s="1"/>
  <c r="AJ21" i="9"/>
  <c r="AE21" i="9"/>
  <c r="AF21" i="9" s="1"/>
  <c r="AB21" i="9"/>
  <c r="AC21" i="9" s="1"/>
  <c r="Y21" i="9"/>
  <c r="BF21" i="9" s="1"/>
  <c r="X21" i="9"/>
  <c r="V21" i="9"/>
  <c r="R21" i="9"/>
  <c r="Q21" i="9"/>
  <c r="P21" i="9"/>
  <c r="O21" i="9"/>
  <c r="S21" i="9" s="1"/>
  <c r="T21" i="9" s="1"/>
  <c r="N21" i="9"/>
  <c r="M21" i="9"/>
  <c r="AP20" i="9"/>
  <c r="AO20" i="9"/>
  <c r="AN20" i="9"/>
  <c r="AK20" i="9"/>
  <c r="AM20" i="9" s="1"/>
  <c r="AJ20" i="9"/>
  <c r="AE20" i="9"/>
  <c r="AF20" i="9" s="1"/>
  <c r="AB20" i="9"/>
  <c r="AC20" i="9" s="1"/>
  <c r="Y20" i="9"/>
  <c r="BH20" i="9" s="1"/>
  <c r="X20" i="9"/>
  <c r="V20" i="9"/>
  <c r="R20" i="9"/>
  <c r="Q20" i="9"/>
  <c r="P20" i="9"/>
  <c r="O20" i="9"/>
  <c r="S20" i="9" s="1"/>
  <c r="T20" i="9" s="1"/>
  <c r="N20" i="9"/>
  <c r="M20" i="9"/>
  <c r="AP19" i="9"/>
  <c r="AO19" i="9"/>
  <c r="AN19" i="9"/>
  <c r="AK19" i="9"/>
  <c r="AL19" i="9" s="1"/>
  <c r="AJ19" i="9"/>
  <c r="AE19" i="9"/>
  <c r="AF19" i="9" s="1"/>
  <c r="AC19" i="9"/>
  <c r="AB19" i="9"/>
  <c r="Y19" i="9"/>
  <c r="Z19" i="9" s="1"/>
  <c r="X19" i="9"/>
  <c r="V19" i="9"/>
  <c r="R19" i="9"/>
  <c r="Q19" i="9"/>
  <c r="P19" i="9"/>
  <c r="O19" i="9"/>
  <c r="S19" i="9" s="1"/>
  <c r="T19" i="9" s="1"/>
  <c r="N19" i="9"/>
  <c r="M19" i="9"/>
  <c r="AP18" i="9"/>
  <c r="AO18" i="9"/>
  <c r="AN18" i="9"/>
  <c r="AK18" i="9"/>
  <c r="AM18" i="9" s="1"/>
  <c r="AJ18" i="9"/>
  <c r="AE18" i="9"/>
  <c r="AF18" i="9" s="1"/>
  <c r="AC18" i="9"/>
  <c r="AB18" i="9"/>
  <c r="Y18" i="9"/>
  <c r="X18" i="9"/>
  <c r="V18" i="9"/>
  <c r="R18" i="9"/>
  <c r="Q18" i="9"/>
  <c r="P18" i="9"/>
  <c r="O18" i="9"/>
  <c r="S18" i="9" s="1"/>
  <c r="T18" i="9" s="1"/>
  <c r="N18" i="9"/>
  <c r="M18" i="9"/>
  <c r="AP17" i="9"/>
  <c r="AO17" i="9"/>
  <c r="AN17" i="9"/>
  <c r="AK17" i="9"/>
  <c r="AL17" i="9" s="1"/>
  <c r="AJ17" i="9"/>
  <c r="AR17" i="9" s="1"/>
  <c r="AE17" i="9"/>
  <c r="AF17" i="9" s="1"/>
  <c r="AC17" i="9"/>
  <c r="AB17" i="9"/>
  <c r="Y17" i="9"/>
  <c r="Z17" i="9" s="1"/>
  <c r="X17" i="9"/>
  <c r="V17" i="9"/>
  <c r="R17" i="9"/>
  <c r="Q17" i="9"/>
  <c r="P17" i="9"/>
  <c r="O17" i="9"/>
  <c r="S17" i="9" s="1"/>
  <c r="T17" i="9" s="1"/>
  <c r="N17" i="9"/>
  <c r="M17" i="9"/>
  <c r="AP16" i="9"/>
  <c r="AO16" i="9"/>
  <c r="AN16" i="9"/>
  <c r="AK16" i="9"/>
  <c r="AJ16" i="9"/>
  <c r="AE16" i="9"/>
  <c r="AF16" i="9" s="1"/>
  <c r="AC16" i="9"/>
  <c r="AB16" i="9"/>
  <c r="Y16" i="9"/>
  <c r="X16" i="9"/>
  <c r="V16" i="9"/>
  <c r="R16" i="9"/>
  <c r="Q16" i="9"/>
  <c r="P16" i="9"/>
  <c r="O16" i="9"/>
  <c r="S16" i="9" s="1"/>
  <c r="T16" i="9" s="1"/>
  <c r="N16" i="9"/>
  <c r="M16" i="9"/>
  <c r="AP15" i="9"/>
  <c r="AO15" i="9"/>
  <c r="AN15" i="9"/>
  <c r="AK15" i="9"/>
  <c r="AJ15" i="9"/>
  <c r="AE15" i="9"/>
  <c r="AF15" i="9" s="1"/>
  <c r="AC15" i="9"/>
  <c r="AB15" i="9"/>
  <c r="Y15" i="9"/>
  <c r="X15" i="9"/>
  <c r="V15" i="9"/>
  <c r="R15" i="9"/>
  <c r="Q15" i="9"/>
  <c r="P15" i="9"/>
  <c r="O15" i="9"/>
  <c r="S15" i="9" s="1"/>
  <c r="T15" i="9" s="1"/>
  <c r="N15" i="9"/>
  <c r="M15" i="9"/>
  <c r="AP14" i="9"/>
  <c r="AO14" i="9"/>
  <c r="AN14" i="9"/>
  <c r="AK14" i="9"/>
  <c r="AJ14" i="9"/>
  <c r="AE14" i="9"/>
  <c r="AF14" i="9" s="1"/>
  <c r="AC14" i="9"/>
  <c r="AB14" i="9"/>
  <c r="Y14" i="9"/>
  <c r="X14" i="9"/>
  <c r="V14" i="9"/>
  <c r="R14" i="9"/>
  <c r="Q14" i="9"/>
  <c r="P14" i="9"/>
  <c r="O14" i="9"/>
  <c r="S14" i="9" s="1"/>
  <c r="T14" i="9" s="1"/>
  <c r="N14" i="9"/>
  <c r="M14" i="9"/>
  <c r="AP13" i="9"/>
  <c r="AO13" i="9"/>
  <c r="AN13" i="9"/>
  <c r="AK13" i="9"/>
  <c r="AJ13" i="9"/>
  <c r="AE13" i="9"/>
  <c r="AF13" i="9" s="1"/>
  <c r="AC13" i="9"/>
  <c r="AB13" i="9"/>
  <c r="Y13" i="9"/>
  <c r="BH13" i="9" s="1"/>
  <c r="X13" i="9"/>
  <c r="V13" i="9"/>
  <c r="R13" i="9"/>
  <c r="Q13" i="9"/>
  <c r="P13" i="9"/>
  <c r="O13" i="9"/>
  <c r="S13" i="9" s="1"/>
  <c r="T13" i="9" s="1"/>
  <c r="N13" i="9"/>
  <c r="M13" i="9"/>
  <c r="AP12" i="9"/>
  <c r="AO12" i="9"/>
  <c r="AN12" i="9"/>
  <c r="AK12" i="9"/>
  <c r="AJ12" i="9"/>
  <c r="AE12" i="9"/>
  <c r="AF12" i="9" s="1"/>
  <c r="AC12" i="9"/>
  <c r="AB12" i="9"/>
  <c r="Y12" i="9"/>
  <c r="BH12" i="9" s="1"/>
  <c r="X12" i="9"/>
  <c r="V12" i="9"/>
  <c r="R12" i="9"/>
  <c r="Q12" i="9"/>
  <c r="P12" i="9"/>
  <c r="O12" i="9"/>
  <c r="S12" i="9" s="1"/>
  <c r="T12" i="9" s="1"/>
  <c r="N12" i="9"/>
  <c r="M12" i="9"/>
  <c r="BI11" i="9"/>
  <c r="BH11" i="9"/>
  <c r="BG11" i="9"/>
  <c r="BF11" i="9"/>
  <c r="BB10" i="9"/>
  <c r="AP21" i="10"/>
  <c r="AO21" i="10"/>
  <c r="AN21" i="10"/>
  <c r="AK21" i="10"/>
  <c r="AJ21" i="10"/>
  <c r="AE21" i="10"/>
  <c r="AF21" i="10" s="1"/>
  <c r="AB21" i="10"/>
  <c r="AC21" i="10" s="1"/>
  <c r="Y21" i="10"/>
  <c r="X21" i="10"/>
  <c r="V21" i="10"/>
  <c r="R21" i="10"/>
  <c r="Q21" i="10"/>
  <c r="P21" i="10"/>
  <c r="O21" i="10"/>
  <c r="S21" i="10" s="1"/>
  <c r="T21" i="10" s="1"/>
  <c r="N21" i="10"/>
  <c r="M21" i="10"/>
  <c r="BH20" i="10"/>
  <c r="AP20" i="10"/>
  <c r="AO20" i="10"/>
  <c r="AN20" i="10"/>
  <c r="AK20" i="10"/>
  <c r="AJ20" i="10"/>
  <c r="AE20" i="10"/>
  <c r="AF20" i="10" s="1"/>
  <c r="AB20" i="10"/>
  <c r="AC20" i="10" s="1"/>
  <c r="Y20" i="10"/>
  <c r="X20" i="10"/>
  <c r="V20" i="10"/>
  <c r="R20" i="10"/>
  <c r="Q20" i="10"/>
  <c r="P20" i="10"/>
  <c r="O20" i="10"/>
  <c r="S20" i="10" s="1"/>
  <c r="T20" i="10" s="1"/>
  <c r="N20" i="10"/>
  <c r="M20" i="10"/>
  <c r="AP19" i="10"/>
  <c r="AO19" i="10"/>
  <c r="AN19" i="10"/>
  <c r="AK19" i="10"/>
  <c r="AM19" i="10" s="1"/>
  <c r="AJ19" i="10"/>
  <c r="AE19" i="10"/>
  <c r="AF19" i="10" s="1"/>
  <c r="AB19" i="10"/>
  <c r="AC19" i="10" s="1"/>
  <c r="Y19" i="10"/>
  <c r="BF19" i="10" s="1"/>
  <c r="X19" i="10"/>
  <c r="V19" i="10"/>
  <c r="R19" i="10"/>
  <c r="Q19" i="10"/>
  <c r="P19" i="10"/>
  <c r="O19" i="10"/>
  <c r="S19" i="10" s="1"/>
  <c r="T19" i="10" s="1"/>
  <c r="N19" i="10"/>
  <c r="M19" i="10"/>
  <c r="AP18" i="10"/>
  <c r="AO18" i="10"/>
  <c r="AN18" i="10"/>
  <c r="AL18" i="10"/>
  <c r="AR18" i="10" s="1"/>
  <c r="AT18" i="10" s="1"/>
  <c r="AK18" i="10"/>
  <c r="AM18" i="10" s="1"/>
  <c r="AJ18" i="10"/>
  <c r="AE18" i="10"/>
  <c r="AF18" i="10" s="1"/>
  <c r="AB18" i="10"/>
  <c r="AC18" i="10" s="1"/>
  <c r="Y18" i="10"/>
  <c r="BF18" i="10" s="1"/>
  <c r="X18" i="10"/>
  <c r="V18" i="10"/>
  <c r="R18" i="10"/>
  <c r="Q18" i="10"/>
  <c r="P18" i="10"/>
  <c r="O18" i="10"/>
  <c r="S18" i="10" s="1"/>
  <c r="T18" i="10" s="1"/>
  <c r="N18" i="10"/>
  <c r="M18" i="10"/>
  <c r="AP17" i="10"/>
  <c r="AO17" i="10"/>
  <c r="AN17" i="10"/>
  <c r="AK17" i="10"/>
  <c r="AM17" i="10" s="1"/>
  <c r="AJ17" i="10"/>
  <c r="AF17" i="10"/>
  <c r="AE17" i="10"/>
  <c r="AB17" i="10"/>
  <c r="AC17" i="10" s="1"/>
  <c r="Y17" i="10"/>
  <c r="BF17" i="10" s="1"/>
  <c r="X17" i="10"/>
  <c r="V17" i="10"/>
  <c r="R17" i="10"/>
  <c r="Q17" i="10"/>
  <c r="P17" i="10"/>
  <c r="O17" i="10"/>
  <c r="S17" i="10" s="1"/>
  <c r="T17" i="10" s="1"/>
  <c r="N17" i="10"/>
  <c r="M17" i="10"/>
  <c r="BH16" i="10"/>
  <c r="AP16" i="10"/>
  <c r="AO16" i="10"/>
  <c r="AN16" i="10"/>
  <c r="AK16" i="10"/>
  <c r="AM16" i="10" s="1"/>
  <c r="AJ16" i="10"/>
  <c r="AE16" i="10"/>
  <c r="AF16" i="10" s="1"/>
  <c r="AB16" i="10"/>
  <c r="AC16" i="10" s="1"/>
  <c r="Z16" i="10"/>
  <c r="Y16" i="10"/>
  <c r="BF16" i="10" s="1"/>
  <c r="X16" i="10"/>
  <c r="V16" i="10"/>
  <c r="R16" i="10"/>
  <c r="Q16" i="10"/>
  <c r="P16" i="10"/>
  <c r="O16" i="10"/>
  <c r="S16" i="10" s="1"/>
  <c r="T16" i="10" s="1"/>
  <c r="N16" i="10"/>
  <c r="M16" i="10"/>
  <c r="AP15" i="10"/>
  <c r="AO15" i="10"/>
  <c r="AN15" i="10"/>
  <c r="AK15" i="10"/>
  <c r="AM15" i="10" s="1"/>
  <c r="AJ15" i="10"/>
  <c r="AE15" i="10"/>
  <c r="AF15" i="10" s="1"/>
  <c r="AB15" i="10"/>
  <c r="AC15" i="10" s="1"/>
  <c r="Y15" i="10"/>
  <c r="BF15" i="10" s="1"/>
  <c r="X15" i="10"/>
  <c r="V15" i="10"/>
  <c r="R15" i="10"/>
  <c r="Q15" i="10"/>
  <c r="P15" i="10"/>
  <c r="O15" i="10"/>
  <c r="S15" i="10" s="1"/>
  <c r="T15" i="10" s="1"/>
  <c r="N15" i="10"/>
  <c r="M15" i="10"/>
  <c r="AP14" i="10"/>
  <c r="AO14" i="10"/>
  <c r="AN14" i="10"/>
  <c r="AL14" i="10"/>
  <c r="AR14" i="10" s="1"/>
  <c r="AT14" i="10" s="1"/>
  <c r="AK14" i="10"/>
  <c r="AM14" i="10" s="1"/>
  <c r="AJ14" i="10"/>
  <c r="AE14" i="10"/>
  <c r="AF14" i="10" s="1"/>
  <c r="AB14" i="10"/>
  <c r="AC14" i="10" s="1"/>
  <c r="Y14" i="10"/>
  <c r="BF14" i="10" s="1"/>
  <c r="X14" i="10"/>
  <c r="V14" i="10"/>
  <c r="R14" i="10"/>
  <c r="Q14" i="10"/>
  <c r="P14" i="10"/>
  <c r="O14" i="10"/>
  <c r="S14" i="10" s="1"/>
  <c r="T14" i="10" s="1"/>
  <c r="N14" i="10"/>
  <c r="M14" i="10"/>
  <c r="AP13" i="10"/>
  <c r="AO13" i="10"/>
  <c r="AN13" i="10"/>
  <c r="AK13" i="10"/>
  <c r="AM13" i="10" s="1"/>
  <c r="AJ13" i="10"/>
  <c r="AF13" i="10"/>
  <c r="AE13" i="10"/>
  <c r="AB13" i="10"/>
  <c r="AC13" i="10" s="1"/>
  <c r="Y13" i="10"/>
  <c r="BF13" i="10" s="1"/>
  <c r="X13" i="10"/>
  <c r="V13" i="10"/>
  <c r="R13" i="10"/>
  <c r="Q13" i="10"/>
  <c r="P13" i="10"/>
  <c r="O13" i="10"/>
  <c r="S13" i="10" s="1"/>
  <c r="T13" i="10" s="1"/>
  <c r="N13" i="10"/>
  <c r="M13" i="10"/>
  <c r="BH12" i="10"/>
  <c r="AP12" i="10"/>
  <c r="AO12" i="10"/>
  <c r="AN12" i="10"/>
  <c r="AK12" i="10"/>
  <c r="AM12" i="10" s="1"/>
  <c r="AJ12" i="10"/>
  <c r="AE12" i="10"/>
  <c r="AF12" i="10" s="1"/>
  <c r="AB12" i="10"/>
  <c r="AC12" i="10" s="1"/>
  <c r="Z12" i="10"/>
  <c r="Y12" i="10"/>
  <c r="X12" i="10"/>
  <c r="V12" i="10"/>
  <c r="R12" i="10"/>
  <c r="Q12" i="10"/>
  <c r="P12" i="10"/>
  <c r="O12" i="10"/>
  <c r="S12" i="10" s="1"/>
  <c r="T12" i="10" s="1"/>
  <c r="N12" i="10"/>
  <c r="M12" i="10"/>
  <c r="BI11" i="10"/>
  <c r="BI16" i="10" s="1"/>
  <c r="BH11" i="10"/>
  <c r="BG11" i="10"/>
  <c r="BF11" i="10"/>
  <c r="BB10" i="10"/>
  <c r="AP21" i="11"/>
  <c r="AO21" i="11"/>
  <c r="AN21" i="11"/>
  <c r="AK21" i="11"/>
  <c r="AL21" i="11" s="1"/>
  <c r="AJ21" i="11"/>
  <c r="AE21" i="11"/>
  <c r="AF21" i="11" s="1"/>
  <c r="AB21" i="11"/>
  <c r="AC21" i="11" s="1"/>
  <c r="Y21" i="11"/>
  <c r="BF21" i="11" s="1"/>
  <c r="X21" i="11"/>
  <c r="V21" i="11"/>
  <c r="R21" i="11"/>
  <c r="Q21" i="11"/>
  <c r="P21" i="11"/>
  <c r="O21" i="11"/>
  <c r="S21" i="11" s="1"/>
  <c r="T21" i="11" s="1"/>
  <c r="N21" i="11"/>
  <c r="M21" i="11"/>
  <c r="AP20" i="11"/>
  <c r="AO20" i="11"/>
  <c r="AN20" i="11"/>
  <c r="AK20" i="11"/>
  <c r="AM20" i="11" s="1"/>
  <c r="AJ20" i="11"/>
  <c r="AE20" i="11"/>
  <c r="AF20" i="11" s="1"/>
  <c r="AB20" i="11"/>
  <c r="AC20" i="11" s="1"/>
  <c r="Y20" i="11"/>
  <c r="BI20" i="11" s="1"/>
  <c r="X20" i="11"/>
  <c r="V20" i="11"/>
  <c r="R20" i="11"/>
  <c r="Q20" i="11"/>
  <c r="P20" i="11"/>
  <c r="O20" i="11"/>
  <c r="S20" i="11" s="1"/>
  <c r="T20" i="11" s="1"/>
  <c r="N20" i="11"/>
  <c r="M20" i="11"/>
  <c r="AP19" i="11"/>
  <c r="AO19" i="11"/>
  <c r="AN19" i="11"/>
  <c r="AK19" i="11"/>
  <c r="AM19" i="11" s="1"/>
  <c r="AJ19" i="11"/>
  <c r="AE19" i="11"/>
  <c r="AF19" i="11" s="1"/>
  <c r="AB19" i="11"/>
  <c r="AC19" i="11" s="1"/>
  <c r="Y19" i="11"/>
  <c r="X19" i="11"/>
  <c r="V19" i="11"/>
  <c r="R19" i="11"/>
  <c r="Q19" i="11"/>
  <c r="P19" i="11"/>
  <c r="O19" i="11"/>
  <c r="S19" i="11" s="1"/>
  <c r="T19" i="11" s="1"/>
  <c r="N19" i="11"/>
  <c r="M19" i="11"/>
  <c r="AP18" i="11"/>
  <c r="AO18" i="11"/>
  <c r="AN18" i="11"/>
  <c r="AK18" i="11"/>
  <c r="AL18" i="11" s="1"/>
  <c r="AJ18" i="11"/>
  <c r="AE18" i="11"/>
  <c r="AF18" i="11" s="1"/>
  <c r="AB18" i="11"/>
  <c r="AC18" i="11" s="1"/>
  <c r="Y18" i="11"/>
  <c r="BI18" i="11" s="1"/>
  <c r="X18" i="11"/>
  <c r="V18" i="11"/>
  <c r="R18" i="11"/>
  <c r="Q18" i="11"/>
  <c r="P18" i="11"/>
  <c r="O18" i="11"/>
  <c r="S18" i="11" s="1"/>
  <c r="T18" i="11" s="1"/>
  <c r="N18" i="11"/>
  <c r="M18" i="11"/>
  <c r="AP17" i="11"/>
  <c r="AO17" i="11"/>
  <c r="AN17" i="11"/>
  <c r="AK17" i="11"/>
  <c r="AM17" i="11" s="1"/>
  <c r="AJ17" i="11"/>
  <c r="AE17" i="11"/>
  <c r="AF17" i="11" s="1"/>
  <c r="AB17" i="11"/>
  <c r="AC17" i="11" s="1"/>
  <c r="Y17" i="11"/>
  <c r="BF17" i="11" s="1"/>
  <c r="X17" i="11"/>
  <c r="V17" i="11"/>
  <c r="R17" i="11"/>
  <c r="Q17" i="11"/>
  <c r="P17" i="11"/>
  <c r="O17" i="11"/>
  <c r="S17" i="11" s="1"/>
  <c r="T17" i="11" s="1"/>
  <c r="N17" i="11"/>
  <c r="M17" i="11"/>
  <c r="AP16" i="11"/>
  <c r="AO16" i="11"/>
  <c r="AN16" i="11"/>
  <c r="AK16" i="11"/>
  <c r="AL16" i="11" s="1"/>
  <c r="AR16" i="11" s="1"/>
  <c r="AT16" i="11" s="1"/>
  <c r="AJ16" i="11"/>
  <c r="AE16" i="11"/>
  <c r="AF16" i="11" s="1"/>
  <c r="AB16" i="11"/>
  <c r="AC16" i="11" s="1"/>
  <c r="Y16" i="11"/>
  <c r="BI16" i="11" s="1"/>
  <c r="X16" i="11"/>
  <c r="V16" i="11"/>
  <c r="R16" i="11"/>
  <c r="Q16" i="11"/>
  <c r="P16" i="11"/>
  <c r="O16" i="11"/>
  <c r="S16" i="11" s="1"/>
  <c r="T16" i="11" s="1"/>
  <c r="N16" i="11"/>
  <c r="M16" i="11"/>
  <c r="AP15" i="11"/>
  <c r="AO15" i="11"/>
  <c r="AN15" i="11"/>
  <c r="AK15" i="11"/>
  <c r="AM15" i="11" s="1"/>
  <c r="AJ15" i="11"/>
  <c r="AE15" i="11"/>
  <c r="AF15" i="11" s="1"/>
  <c r="AB15" i="11"/>
  <c r="AC15" i="11" s="1"/>
  <c r="Y15" i="11"/>
  <c r="Z15" i="11" s="1"/>
  <c r="X15" i="11"/>
  <c r="V15" i="11"/>
  <c r="R15" i="11"/>
  <c r="Q15" i="11"/>
  <c r="P15" i="11"/>
  <c r="O15" i="11"/>
  <c r="S15" i="11" s="1"/>
  <c r="T15" i="11" s="1"/>
  <c r="N15" i="11"/>
  <c r="M15" i="11"/>
  <c r="AP14" i="11"/>
  <c r="AO14" i="11"/>
  <c r="AN14" i="11"/>
  <c r="AK14" i="11"/>
  <c r="AM14" i="11" s="1"/>
  <c r="AJ14" i="11"/>
  <c r="AE14" i="11"/>
  <c r="AF14" i="11" s="1"/>
  <c r="AB14" i="11"/>
  <c r="AC14" i="11" s="1"/>
  <c r="Y14" i="11"/>
  <c r="Z14" i="11" s="1"/>
  <c r="X14" i="11"/>
  <c r="V14" i="11"/>
  <c r="R14" i="11"/>
  <c r="Q14" i="11"/>
  <c r="P14" i="11"/>
  <c r="O14" i="11"/>
  <c r="S14" i="11" s="1"/>
  <c r="T14" i="11" s="1"/>
  <c r="N14" i="11"/>
  <c r="M14" i="11"/>
  <c r="AP13" i="11"/>
  <c r="AO13" i="11"/>
  <c r="AN13" i="11"/>
  <c r="AK13" i="11"/>
  <c r="AL13" i="11" s="1"/>
  <c r="AR13" i="11" s="1"/>
  <c r="AT13" i="11" s="1"/>
  <c r="AJ13" i="11"/>
  <c r="AE13" i="11"/>
  <c r="AF13" i="11" s="1"/>
  <c r="AB13" i="11"/>
  <c r="AC13" i="11" s="1"/>
  <c r="Y13" i="11"/>
  <c r="X13" i="11"/>
  <c r="V13" i="11"/>
  <c r="R13" i="11"/>
  <c r="Q13" i="11"/>
  <c r="P13" i="11"/>
  <c r="O13" i="11"/>
  <c r="S13" i="11" s="1"/>
  <c r="T13" i="11" s="1"/>
  <c r="N13" i="11"/>
  <c r="M13" i="11"/>
  <c r="AP12" i="11"/>
  <c r="AO12" i="11"/>
  <c r="AN12" i="11"/>
  <c r="AK12" i="11"/>
  <c r="AJ12" i="11"/>
  <c r="AE12" i="11"/>
  <c r="AF12" i="11" s="1"/>
  <c r="AB12" i="11"/>
  <c r="AC12" i="11" s="1"/>
  <c r="Y12" i="11"/>
  <c r="X12" i="11"/>
  <c r="V12" i="11"/>
  <c r="R12" i="11"/>
  <c r="Q12" i="11"/>
  <c r="P12" i="11"/>
  <c r="O12" i="11"/>
  <c r="S12" i="11" s="1"/>
  <c r="T12" i="11" s="1"/>
  <c r="N12" i="11"/>
  <c r="M12" i="11"/>
  <c r="BI11" i="11"/>
  <c r="BH11" i="11"/>
  <c r="BG11" i="11"/>
  <c r="BF11" i="11"/>
  <c r="BB10" i="11"/>
  <c r="AP21" i="7"/>
  <c r="AO21" i="7"/>
  <c r="AN21" i="7"/>
  <c r="AK21" i="7"/>
  <c r="AJ21" i="7"/>
  <c r="AE21" i="7"/>
  <c r="AF21" i="7" s="1"/>
  <c r="AB21" i="7"/>
  <c r="AC21" i="7" s="1"/>
  <c r="Y21" i="7"/>
  <c r="X21" i="7"/>
  <c r="V21" i="7"/>
  <c r="R21" i="7"/>
  <c r="Q21" i="7"/>
  <c r="P21" i="7"/>
  <c r="O21" i="7"/>
  <c r="S21" i="7" s="1"/>
  <c r="T21" i="7" s="1"/>
  <c r="N21" i="7"/>
  <c r="M21" i="7"/>
  <c r="BH20" i="7"/>
  <c r="AP20" i="7"/>
  <c r="AO20" i="7"/>
  <c r="AN20" i="7"/>
  <c r="AK20" i="7"/>
  <c r="AJ20" i="7"/>
  <c r="AE20" i="7"/>
  <c r="AF20" i="7" s="1"/>
  <c r="AC20" i="7"/>
  <c r="AB20" i="7"/>
  <c r="Y20" i="7"/>
  <c r="X20" i="7"/>
  <c r="V20" i="7"/>
  <c r="R20" i="7"/>
  <c r="Q20" i="7"/>
  <c r="P20" i="7"/>
  <c r="O20" i="7"/>
  <c r="S20" i="7" s="1"/>
  <c r="T20" i="7" s="1"/>
  <c r="N20" i="7"/>
  <c r="M20" i="7"/>
  <c r="BH19" i="7"/>
  <c r="AP19" i="7"/>
  <c r="AO19" i="7"/>
  <c r="AN19" i="7"/>
  <c r="AK19" i="7"/>
  <c r="AJ19" i="7"/>
  <c r="AE19" i="7"/>
  <c r="AF19" i="7" s="1"/>
  <c r="AC19" i="7"/>
  <c r="AB19" i="7"/>
  <c r="Y19" i="7"/>
  <c r="X19" i="7"/>
  <c r="V19" i="7"/>
  <c r="R19" i="7"/>
  <c r="Q19" i="7"/>
  <c r="P19" i="7"/>
  <c r="O19" i="7"/>
  <c r="S19" i="7" s="1"/>
  <c r="T19" i="7" s="1"/>
  <c r="N19" i="7"/>
  <c r="M19" i="7"/>
  <c r="BH18" i="7"/>
  <c r="AP18" i="7"/>
  <c r="AO18" i="7"/>
  <c r="AN18" i="7"/>
  <c r="AK18" i="7"/>
  <c r="AJ18" i="7"/>
  <c r="AE18" i="7"/>
  <c r="AF18" i="7" s="1"/>
  <c r="AC18" i="7"/>
  <c r="AB18" i="7"/>
  <c r="Y18" i="7"/>
  <c r="X18" i="7"/>
  <c r="V18" i="7"/>
  <c r="R18" i="7"/>
  <c r="Q18" i="7"/>
  <c r="P18" i="7"/>
  <c r="O18" i="7"/>
  <c r="S18" i="7" s="1"/>
  <c r="T18" i="7" s="1"/>
  <c r="N18" i="7"/>
  <c r="M18" i="7"/>
  <c r="BH17" i="7"/>
  <c r="AP17" i="7"/>
  <c r="AO17" i="7"/>
  <c r="AN17" i="7"/>
  <c r="AK17" i="7"/>
  <c r="AJ17" i="7"/>
  <c r="AE17" i="7"/>
  <c r="AF17" i="7" s="1"/>
  <c r="AC17" i="7"/>
  <c r="AB17" i="7"/>
  <c r="Y17" i="7"/>
  <c r="X17" i="7"/>
  <c r="V17" i="7"/>
  <c r="R17" i="7"/>
  <c r="Q17" i="7"/>
  <c r="P17" i="7"/>
  <c r="O17" i="7"/>
  <c r="S17" i="7" s="1"/>
  <c r="T17" i="7" s="1"/>
  <c r="N17" i="7"/>
  <c r="M17" i="7"/>
  <c r="BH16" i="7"/>
  <c r="AP16" i="7"/>
  <c r="AO16" i="7"/>
  <c r="AN16" i="7"/>
  <c r="AK16" i="7"/>
  <c r="AJ16" i="7"/>
  <c r="AE16" i="7"/>
  <c r="AF16" i="7" s="1"/>
  <c r="AC16" i="7"/>
  <c r="AB16" i="7"/>
  <c r="Y16" i="7"/>
  <c r="X16" i="7"/>
  <c r="V16" i="7"/>
  <c r="R16" i="7"/>
  <c r="Q16" i="7"/>
  <c r="P16" i="7"/>
  <c r="O16" i="7"/>
  <c r="S16" i="7" s="1"/>
  <c r="T16" i="7" s="1"/>
  <c r="N16" i="7"/>
  <c r="M16" i="7"/>
  <c r="BH15" i="7"/>
  <c r="AP15" i="7"/>
  <c r="AO15" i="7"/>
  <c r="AN15" i="7"/>
  <c r="AK15" i="7"/>
  <c r="AJ15" i="7"/>
  <c r="AE15" i="7"/>
  <c r="AF15" i="7" s="1"/>
  <c r="AC15" i="7"/>
  <c r="AB15" i="7"/>
  <c r="Y15" i="7"/>
  <c r="X15" i="7"/>
  <c r="V15" i="7"/>
  <c r="R15" i="7"/>
  <c r="Q15" i="7"/>
  <c r="P15" i="7"/>
  <c r="O15" i="7"/>
  <c r="S15" i="7" s="1"/>
  <c r="T15" i="7" s="1"/>
  <c r="N15" i="7"/>
  <c r="M15" i="7"/>
  <c r="BH14" i="7"/>
  <c r="AP14" i="7"/>
  <c r="AO14" i="7"/>
  <c r="AN14" i="7"/>
  <c r="AL14" i="7"/>
  <c r="AK14" i="7"/>
  <c r="AM14" i="7" s="1"/>
  <c r="AJ14" i="7"/>
  <c r="AR14" i="7" s="1"/>
  <c r="AS14" i="7" s="1"/>
  <c r="AF14" i="7"/>
  <c r="AE14" i="7"/>
  <c r="AC14" i="7"/>
  <c r="AB14" i="7"/>
  <c r="Z14" i="7"/>
  <c r="Y14" i="7"/>
  <c r="X14" i="7"/>
  <c r="V14" i="7"/>
  <c r="R14" i="7"/>
  <c r="Q14" i="7"/>
  <c r="P14" i="7"/>
  <c r="O14" i="7"/>
  <c r="S14" i="7" s="1"/>
  <c r="T14" i="7" s="1"/>
  <c r="N14" i="7"/>
  <c r="M14" i="7"/>
  <c r="AP13" i="7"/>
  <c r="AO13" i="7"/>
  <c r="AN13" i="7"/>
  <c r="AK13" i="7"/>
  <c r="AM13" i="7" s="1"/>
  <c r="AJ13" i="7"/>
  <c r="AE13" i="7"/>
  <c r="AF13" i="7" s="1"/>
  <c r="AC13" i="7"/>
  <c r="AB13" i="7"/>
  <c r="Y13" i="7"/>
  <c r="BF13" i="7" s="1"/>
  <c r="X13" i="7"/>
  <c r="V13" i="7"/>
  <c r="R13" i="7"/>
  <c r="Q13" i="7"/>
  <c r="P13" i="7"/>
  <c r="O13" i="7"/>
  <c r="S13" i="7" s="1"/>
  <c r="T13" i="7" s="1"/>
  <c r="N13" i="7"/>
  <c r="M13" i="7"/>
  <c r="BH12" i="7"/>
  <c r="AP12" i="7"/>
  <c r="AO12" i="7"/>
  <c r="AN12" i="7"/>
  <c r="AL12" i="7"/>
  <c r="AK12" i="7"/>
  <c r="AM12" i="7" s="1"/>
  <c r="AJ12" i="7"/>
  <c r="AR12" i="7" s="1"/>
  <c r="AS12" i="7" s="1"/>
  <c r="AF12" i="7"/>
  <c r="AE12" i="7"/>
  <c r="AC12" i="7"/>
  <c r="AB12" i="7"/>
  <c r="Z12" i="7"/>
  <c r="AH12" i="7" s="1"/>
  <c r="Y12" i="7"/>
  <c r="BI12" i="7" s="1"/>
  <c r="X12" i="7"/>
  <c r="V12" i="7"/>
  <c r="R12" i="7"/>
  <c r="Q12" i="7"/>
  <c r="P12" i="7"/>
  <c r="O12" i="7"/>
  <c r="S12" i="7" s="1"/>
  <c r="T12" i="7" s="1"/>
  <c r="N12" i="7"/>
  <c r="M12" i="7"/>
  <c r="BI11" i="7"/>
  <c r="BI13" i="7" s="1"/>
  <c r="BH11" i="7"/>
  <c r="BG11" i="7"/>
  <c r="BF11" i="7"/>
  <c r="BB10" i="7"/>
  <c r="AP21" i="8"/>
  <c r="AO21" i="8"/>
  <c r="AN21" i="8"/>
  <c r="AK21" i="8"/>
  <c r="AL21" i="8" s="1"/>
  <c r="AJ21" i="8"/>
  <c r="AE21" i="8"/>
  <c r="AF21" i="8" s="1"/>
  <c r="AC21" i="8"/>
  <c r="AB21" i="8"/>
  <c r="Y21" i="8"/>
  <c r="X21" i="8"/>
  <c r="V21" i="8"/>
  <c r="R21" i="8"/>
  <c r="Q21" i="8"/>
  <c r="P21" i="8"/>
  <c r="O21" i="8"/>
  <c r="S21" i="8" s="1"/>
  <c r="T21" i="8" s="1"/>
  <c r="N21" i="8"/>
  <c r="M21" i="8"/>
  <c r="AP20" i="8"/>
  <c r="AO20" i="8"/>
  <c r="AN20" i="8"/>
  <c r="AK20" i="8"/>
  <c r="AL20" i="8" s="1"/>
  <c r="AJ20" i="8"/>
  <c r="AR20" i="8" s="1"/>
  <c r="AE20" i="8"/>
  <c r="AF20" i="8" s="1"/>
  <c r="AC20" i="8"/>
  <c r="AB20" i="8"/>
  <c r="Y20" i="8"/>
  <c r="BI20" i="8" s="1"/>
  <c r="X20" i="8"/>
  <c r="V20" i="8"/>
  <c r="R20" i="8"/>
  <c r="Q20" i="8"/>
  <c r="P20" i="8"/>
  <c r="O20" i="8"/>
  <c r="S20" i="8" s="1"/>
  <c r="T20" i="8" s="1"/>
  <c r="N20" i="8"/>
  <c r="M20" i="8"/>
  <c r="AP19" i="8"/>
  <c r="AO19" i="8"/>
  <c r="AN19" i="8"/>
  <c r="AK19" i="8"/>
  <c r="AM19" i="8" s="1"/>
  <c r="AJ19" i="8"/>
  <c r="AE19" i="8"/>
  <c r="AF19" i="8" s="1"/>
  <c r="AC19" i="8"/>
  <c r="AB19" i="8"/>
  <c r="Y19" i="8"/>
  <c r="BI19" i="8" s="1"/>
  <c r="X19" i="8"/>
  <c r="V19" i="8"/>
  <c r="R19" i="8"/>
  <c r="Q19" i="8"/>
  <c r="P19" i="8"/>
  <c r="O19" i="8"/>
  <c r="S19" i="8" s="1"/>
  <c r="T19" i="8" s="1"/>
  <c r="N19" i="8"/>
  <c r="M19" i="8"/>
  <c r="AP18" i="8"/>
  <c r="AO18" i="8"/>
  <c r="AN18" i="8"/>
  <c r="AK18" i="8"/>
  <c r="AL18" i="8" s="1"/>
  <c r="AJ18" i="8"/>
  <c r="AR18" i="8" s="1"/>
  <c r="AE18" i="8"/>
  <c r="AF18" i="8" s="1"/>
  <c r="AC18" i="8"/>
  <c r="AB18" i="8"/>
  <c r="Y18" i="8"/>
  <c r="BI18" i="8" s="1"/>
  <c r="X18" i="8"/>
  <c r="V18" i="8"/>
  <c r="R18" i="8"/>
  <c r="Q18" i="8"/>
  <c r="P18" i="8"/>
  <c r="O18" i="8"/>
  <c r="S18" i="8" s="1"/>
  <c r="T18" i="8" s="1"/>
  <c r="N18" i="8"/>
  <c r="M18" i="8"/>
  <c r="AP17" i="8"/>
  <c r="AO17" i="8"/>
  <c r="AN17" i="8"/>
  <c r="AK17" i="8"/>
  <c r="AL17" i="8" s="1"/>
  <c r="AJ17" i="8"/>
  <c r="AE17" i="8"/>
  <c r="AF17" i="8" s="1"/>
  <c r="AC17" i="8"/>
  <c r="AB17" i="8"/>
  <c r="Y17" i="8"/>
  <c r="Z17" i="8" s="1"/>
  <c r="X17" i="8"/>
  <c r="V17" i="8"/>
  <c r="R17" i="8"/>
  <c r="Q17" i="8"/>
  <c r="P17" i="8"/>
  <c r="O17" i="8"/>
  <c r="S17" i="8" s="1"/>
  <c r="T17" i="8" s="1"/>
  <c r="N17" i="8"/>
  <c r="M17" i="8"/>
  <c r="AP16" i="8"/>
  <c r="AO16" i="8"/>
  <c r="AN16" i="8"/>
  <c r="AK16" i="8"/>
  <c r="AJ16" i="8"/>
  <c r="AE16" i="8"/>
  <c r="AF16" i="8" s="1"/>
  <c r="AC16" i="8"/>
  <c r="AB16" i="8"/>
  <c r="Y16" i="8"/>
  <c r="X16" i="8"/>
  <c r="V16" i="8"/>
  <c r="R16" i="8"/>
  <c r="Q16" i="8"/>
  <c r="P16" i="8"/>
  <c r="O16" i="8"/>
  <c r="S16" i="8" s="1"/>
  <c r="T16" i="8" s="1"/>
  <c r="N16" i="8"/>
  <c r="M16" i="8"/>
  <c r="BH15" i="8"/>
  <c r="AP15" i="8"/>
  <c r="AO15" i="8"/>
  <c r="AN15" i="8"/>
  <c r="AK15" i="8"/>
  <c r="AJ15" i="8"/>
  <c r="AE15" i="8"/>
  <c r="AF15" i="8" s="1"/>
  <c r="AC15" i="8"/>
  <c r="AB15" i="8"/>
  <c r="Y15" i="8"/>
  <c r="X15" i="8"/>
  <c r="V15" i="8"/>
  <c r="R15" i="8"/>
  <c r="Q15" i="8"/>
  <c r="P15" i="8"/>
  <c r="O15" i="8"/>
  <c r="S15" i="8" s="1"/>
  <c r="T15" i="8" s="1"/>
  <c r="N15" i="8"/>
  <c r="M15" i="8"/>
  <c r="BH14" i="8"/>
  <c r="AP14" i="8"/>
  <c r="AO14" i="8"/>
  <c r="AN14" i="8"/>
  <c r="AK14" i="8"/>
  <c r="AJ14" i="8"/>
  <c r="AE14" i="8"/>
  <c r="AF14" i="8" s="1"/>
  <c r="AC14" i="8"/>
  <c r="AB14" i="8"/>
  <c r="Y14" i="8"/>
  <c r="X14" i="8"/>
  <c r="V14" i="8"/>
  <c r="R14" i="8"/>
  <c r="Q14" i="8"/>
  <c r="P14" i="8"/>
  <c r="O14" i="8"/>
  <c r="S14" i="8" s="1"/>
  <c r="T14" i="8" s="1"/>
  <c r="N14" i="8"/>
  <c r="M14" i="8"/>
  <c r="BH13" i="8"/>
  <c r="AP13" i="8"/>
  <c r="AO13" i="8"/>
  <c r="AN13" i="8"/>
  <c r="AK13" i="8"/>
  <c r="AJ13" i="8"/>
  <c r="AE13" i="8"/>
  <c r="AF13" i="8" s="1"/>
  <c r="AC13" i="8"/>
  <c r="AB13" i="8"/>
  <c r="Y13" i="8"/>
  <c r="X13" i="8"/>
  <c r="V13" i="8"/>
  <c r="R13" i="8"/>
  <c r="Q13" i="8"/>
  <c r="P13" i="8"/>
  <c r="O13" i="8"/>
  <c r="S13" i="8" s="1"/>
  <c r="T13" i="8" s="1"/>
  <c r="N13" i="8"/>
  <c r="M13" i="8"/>
  <c r="BH12" i="8"/>
  <c r="AP12" i="8"/>
  <c r="AO12" i="8"/>
  <c r="AN12" i="8"/>
  <c r="AK12" i="8"/>
  <c r="AJ12" i="8"/>
  <c r="AE12" i="8"/>
  <c r="AF12" i="8" s="1"/>
  <c r="AC12" i="8"/>
  <c r="AB12" i="8"/>
  <c r="Y12" i="8"/>
  <c r="X12" i="8"/>
  <c r="V12" i="8"/>
  <c r="R12" i="8"/>
  <c r="Q12" i="8"/>
  <c r="P12" i="8"/>
  <c r="O12" i="8"/>
  <c r="S12" i="8" s="1"/>
  <c r="T12" i="8" s="1"/>
  <c r="N12" i="8"/>
  <c r="M12" i="8"/>
  <c r="BI11" i="8"/>
  <c r="BH11" i="8"/>
  <c r="BG11" i="8"/>
  <c r="BF11" i="8"/>
  <c r="BB10" i="8"/>
  <c r="AP21" i="13"/>
  <c r="AO21" i="13"/>
  <c r="AN21" i="13"/>
  <c r="AK21" i="13"/>
  <c r="AM21" i="13" s="1"/>
  <c r="AJ21" i="13"/>
  <c r="AE21" i="13"/>
  <c r="AF21" i="13" s="1"/>
  <c r="AB21" i="13"/>
  <c r="AC21" i="13" s="1"/>
  <c r="Y21" i="13"/>
  <c r="BF21" i="13" s="1"/>
  <c r="X21" i="13"/>
  <c r="V21" i="13"/>
  <c r="R21" i="13"/>
  <c r="Q21" i="13"/>
  <c r="P21" i="13"/>
  <c r="O21" i="13"/>
  <c r="S21" i="13" s="1"/>
  <c r="T21" i="13" s="1"/>
  <c r="N21" i="13"/>
  <c r="M21" i="13"/>
  <c r="AP20" i="13"/>
  <c r="AO20" i="13"/>
  <c r="AN20" i="13"/>
  <c r="AK20" i="13"/>
  <c r="AL20" i="13" s="1"/>
  <c r="AJ20" i="13"/>
  <c r="AE20" i="13"/>
  <c r="AF20" i="13" s="1"/>
  <c r="AC20" i="13"/>
  <c r="AB20" i="13"/>
  <c r="Y20" i="13"/>
  <c r="BH20" i="13" s="1"/>
  <c r="X20" i="13"/>
  <c r="V20" i="13"/>
  <c r="R20" i="13"/>
  <c r="Q20" i="13"/>
  <c r="P20" i="13"/>
  <c r="O20" i="13"/>
  <c r="S20" i="13" s="1"/>
  <c r="T20" i="13" s="1"/>
  <c r="N20" i="13"/>
  <c r="M20" i="13"/>
  <c r="AP19" i="13"/>
  <c r="AO19" i="13"/>
  <c r="AN19" i="13"/>
  <c r="AK19" i="13"/>
  <c r="AL19" i="13" s="1"/>
  <c r="AJ19" i="13"/>
  <c r="AR19" i="13" s="1"/>
  <c r="AE19" i="13"/>
  <c r="AF19" i="13" s="1"/>
  <c r="AC19" i="13"/>
  <c r="AB19" i="13"/>
  <c r="Y19" i="13"/>
  <c r="Z19" i="13" s="1"/>
  <c r="X19" i="13"/>
  <c r="V19" i="13"/>
  <c r="R19" i="13"/>
  <c r="Q19" i="13"/>
  <c r="P19" i="13"/>
  <c r="O19" i="13"/>
  <c r="S19" i="13" s="1"/>
  <c r="T19" i="13" s="1"/>
  <c r="N19" i="13"/>
  <c r="M19" i="13"/>
  <c r="AP18" i="13"/>
  <c r="AO18" i="13"/>
  <c r="AN18" i="13"/>
  <c r="AK18" i="13"/>
  <c r="AL18" i="13" s="1"/>
  <c r="AJ18" i="13"/>
  <c r="AR18" i="13" s="1"/>
  <c r="AE18" i="13"/>
  <c r="AF18" i="13" s="1"/>
  <c r="AC18" i="13"/>
  <c r="AB18" i="13"/>
  <c r="Y18" i="13"/>
  <c r="BH18" i="13" s="1"/>
  <c r="X18" i="13"/>
  <c r="V18" i="13"/>
  <c r="R18" i="13"/>
  <c r="Q18" i="13"/>
  <c r="P18" i="13"/>
  <c r="O18" i="13"/>
  <c r="S18" i="13" s="1"/>
  <c r="T18" i="13" s="1"/>
  <c r="N18" i="13"/>
  <c r="M18" i="13"/>
  <c r="AP17" i="13"/>
  <c r="AO17" i="13"/>
  <c r="AN17" i="13"/>
  <c r="AK17" i="13"/>
  <c r="AL17" i="13" s="1"/>
  <c r="AJ17" i="13"/>
  <c r="AR17" i="13" s="1"/>
  <c r="AE17" i="13"/>
  <c r="AF17" i="13" s="1"/>
  <c r="AC17" i="13"/>
  <c r="AB17" i="13"/>
  <c r="Y17" i="13"/>
  <c r="BI17" i="13" s="1"/>
  <c r="X17" i="13"/>
  <c r="V17" i="13"/>
  <c r="R17" i="13"/>
  <c r="Q17" i="13"/>
  <c r="P17" i="13"/>
  <c r="O17" i="13"/>
  <c r="S17" i="13" s="1"/>
  <c r="T17" i="13" s="1"/>
  <c r="N17" i="13"/>
  <c r="M17" i="13"/>
  <c r="AP16" i="13"/>
  <c r="AO16" i="13"/>
  <c r="AN16" i="13"/>
  <c r="AK16" i="13"/>
  <c r="AM16" i="13" s="1"/>
  <c r="AJ16" i="13"/>
  <c r="AE16" i="13"/>
  <c r="AF16" i="13" s="1"/>
  <c r="AC16" i="13"/>
  <c r="AB16" i="13"/>
  <c r="Y16" i="13"/>
  <c r="BI16" i="13" s="1"/>
  <c r="X16" i="13"/>
  <c r="V16" i="13"/>
  <c r="R16" i="13"/>
  <c r="Q16" i="13"/>
  <c r="P16" i="13"/>
  <c r="O16" i="13"/>
  <c r="S16" i="13" s="1"/>
  <c r="T16" i="13" s="1"/>
  <c r="N16" i="13"/>
  <c r="M16" i="13"/>
  <c r="AP15" i="13"/>
  <c r="AO15" i="13"/>
  <c r="AN15" i="13"/>
  <c r="AK15" i="13"/>
  <c r="AM15" i="13" s="1"/>
  <c r="AJ15" i="13"/>
  <c r="AE15" i="13"/>
  <c r="AF15" i="13" s="1"/>
  <c r="AC15" i="13"/>
  <c r="AB15" i="13"/>
  <c r="Y15" i="13"/>
  <c r="BI15" i="13" s="1"/>
  <c r="X15" i="13"/>
  <c r="V15" i="13"/>
  <c r="R15" i="13"/>
  <c r="Q15" i="13"/>
  <c r="P15" i="13"/>
  <c r="O15" i="13"/>
  <c r="S15" i="13" s="1"/>
  <c r="T15" i="13" s="1"/>
  <c r="N15" i="13"/>
  <c r="M15" i="13"/>
  <c r="AP14" i="13"/>
  <c r="AO14" i="13"/>
  <c r="AN14" i="13"/>
  <c r="AK14" i="13"/>
  <c r="AL14" i="13" s="1"/>
  <c r="AJ14" i="13"/>
  <c r="AR14" i="13" s="1"/>
  <c r="AE14" i="13"/>
  <c r="AF14" i="13" s="1"/>
  <c r="AC14" i="13"/>
  <c r="AB14" i="13"/>
  <c r="Y14" i="13"/>
  <c r="BI14" i="13" s="1"/>
  <c r="X14" i="13"/>
  <c r="V14" i="13"/>
  <c r="R14" i="13"/>
  <c r="Q14" i="13"/>
  <c r="P14" i="13"/>
  <c r="O14" i="13"/>
  <c r="S14" i="13" s="1"/>
  <c r="T14" i="13" s="1"/>
  <c r="N14" i="13"/>
  <c r="M14" i="13"/>
  <c r="AP13" i="13"/>
  <c r="AO13" i="13"/>
  <c r="AN13" i="13"/>
  <c r="AK13" i="13"/>
  <c r="AM13" i="13" s="1"/>
  <c r="AJ13" i="13"/>
  <c r="AE13" i="13"/>
  <c r="AF13" i="13" s="1"/>
  <c r="AC13" i="13"/>
  <c r="AB13" i="13"/>
  <c r="Y13" i="13"/>
  <c r="BI13" i="13" s="1"/>
  <c r="X13" i="13"/>
  <c r="V13" i="13"/>
  <c r="R13" i="13"/>
  <c r="Q13" i="13"/>
  <c r="P13" i="13"/>
  <c r="O13" i="13"/>
  <c r="S13" i="13" s="1"/>
  <c r="T13" i="13" s="1"/>
  <c r="N13" i="13"/>
  <c r="M13" i="13"/>
  <c r="AP12" i="13"/>
  <c r="AO12" i="13"/>
  <c r="AN12" i="13"/>
  <c r="AK12" i="13"/>
  <c r="AM12" i="13" s="1"/>
  <c r="AJ12" i="13"/>
  <c r="AE12" i="13"/>
  <c r="AF12" i="13" s="1"/>
  <c r="AC12" i="13"/>
  <c r="AB12" i="13"/>
  <c r="Y12" i="13"/>
  <c r="BG12" i="13" s="1"/>
  <c r="X12" i="13"/>
  <c r="V12" i="13"/>
  <c r="R12" i="13"/>
  <c r="Q12" i="13"/>
  <c r="P12" i="13"/>
  <c r="O12" i="13"/>
  <c r="S12" i="13" s="1"/>
  <c r="T12" i="13" s="1"/>
  <c r="N12" i="13"/>
  <c r="M12" i="13"/>
  <c r="BI11" i="13"/>
  <c r="BH11" i="13"/>
  <c r="BG11" i="13"/>
  <c r="BF11" i="13"/>
  <c r="BB10" i="13"/>
  <c r="AP21" i="12"/>
  <c r="AO21" i="12"/>
  <c r="AN21" i="12"/>
  <c r="AK21" i="12"/>
  <c r="AJ21" i="12"/>
  <c r="AE21" i="12"/>
  <c r="AF21" i="12" s="1"/>
  <c r="AC21" i="12"/>
  <c r="AB21" i="12"/>
  <c r="Y21" i="12"/>
  <c r="X21" i="12"/>
  <c r="V21" i="12"/>
  <c r="R21" i="12"/>
  <c r="Q21" i="12"/>
  <c r="P21" i="12"/>
  <c r="O21" i="12"/>
  <c r="S21" i="12" s="1"/>
  <c r="T21" i="12" s="1"/>
  <c r="N21" i="12"/>
  <c r="M21" i="12"/>
  <c r="AP20" i="12"/>
  <c r="AO20" i="12"/>
  <c r="AN20" i="12"/>
  <c r="AK20" i="12"/>
  <c r="AJ20" i="12"/>
  <c r="AE20" i="12"/>
  <c r="AF20" i="12" s="1"/>
  <c r="AC20" i="12"/>
  <c r="AB20" i="12"/>
  <c r="Y20" i="12"/>
  <c r="X20" i="12"/>
  <c r="V20" i="12"/>
  <c r="R20" i="12"/>
  <c r="Q20" i="12"/>
  <c r="P20" i="12"/>
  <c r="O20" i="12"/>
  <c r="S20" i="12" s="1"/>
  <c r="T20" i="12" s="1"/>
  <c r="N20" i="12"/>
  <c r="M20" i="12"/>
  <c r="AP19" i="12"/>
  <c r="AO19" i="12"/>
  <c r="AN19" i="12"/>
  <c r="AK19" i="12"/>
  <c r="AJ19" i="12"/>
  <c r="AE19" i="12"/>
  <c r="AF19" i="12" s="1"/>
  <c r="AC19" i="12"/>
  <c r="AB19" i="12"/>
  <c r="Y19" i="12"/>
  <c r="X19" i="12"/>
  <c r="V19" i="12"/>
  <c r="R19" i="12"/>
  <c r="Q19" i="12"/>
  <c r="P19" i="12"/>
  <c r="O19" i="12"/>
  <c r="S19" i="12" s="1"/>
  <c r="T19" i="12" s="1"/>
  <c r="N19" i="12"/>
  <c r="M19" i="12"/>
  <c r="AP18" i="12"/>
  <c r="AO18" i="12"/>
  <c r="AN18" i="12"/>
  <c r="AK18" i="12"/>
  <c r="AJ18" i="12"/>
  <c r="AE18" i="12"/>
  <c r="AF18" i="12" s="1"/>
  <c r="AC18" i="12"/>
  <c r="AB18" i="12"/>
  <c r="Y18" i="12"/>
  <c r="X18" i="12"/>
  <c r="V18" i="12"/>
  <c r="R18" i="12"/>
  <c r="Q18" i="12"/>
  <c r="P18" i="12"/>
  <c r="O18" i="12"/>
  <c r="S18" i="12" s="1"/>
  <c r="T18" i="12" s="1"/>
  <c r="N18" i="12"/>
  <c r="M18" i="12"/>
  <c r="AP17" i="12"/>
  <c r="AO17" i="12"/>
  <c r="AN17" i="12"/>
  <c r="AK17" i="12"/>
  <c r="AJ17" i="12"/>
  <c r="AE17" i="12"/>
  <c r="AF17" i="12" s="1"/>
  <c r="AC17" i="12"/>
  <c r="AB17" i="12"/>
  <c r="Y17" i="12"/>
  <c r="X17" i="12"/>
  <c r="V17" i="12"/>
  <c r="R17" i="12"/>
  <c r="Q17" i="12"/>
  <c r="P17" i="12"/>
  <c r="O17" i="12"/>
  <c r="S17" i="12" s="1"/>
  <c r="T17" i="12" s="1"/>
  <c r="N17" i="12"/>
  <c r="M17" i="12"/>
  <c r="AP16" i="12"/>
  <c r="AO16" i="12"/>
  <c r="AN16" i="12"/>
  <c r="AK16" i="12"/>
  <c r="AJ16" i="12"/>
  <c r="AE16" i="12"/>
  <c r="AF16" i="12" s="1"/>
  <c r="AC16" i="12"/>
  <c r="AB16" i="12"/>
  <c r="Y16" i="12"/>
  <c r="X16" i="12"/>
  <c r="V16" i="12"/>
  <c r="R16" i="12"/>
  <c r="Q16" i="12"/>
  <c r="P16" i="12"/>
  <c r="O16" i="12"/>
  <c r="S16" i="12" s="1"/>
  <c r="T16" i="12" s="1"/>
  <c r="N16" i="12"/>
  <c r="M16" i="12"/>
  <c r="AP15" i="12"/>
  <c r="AO15" i="12"/>
  <c r="AN15" i="12"/>
  <c r="AK15" i="12"/>
  <c r="AJ15" i="12"/>
  <c r="AE15" i="12"/>
  <c r="AF15" i="12" s="1"/>
  <c r="AC15" i="12"/>
  <c r="AB15" i="12"/>
  <c r="Y15" i="12"/>
  <c r="X15" i="12"/>
  <c r="V15" i="12"/>
  <c r="R15" i="12"/>
  <c r="Q15" i="12"/>
  <c r="P15" i="12"/>
  <c r="O15" i="12"/>
  <c r="S15" i="12" s="1"/>
  <c r="T15" i="12" s="1"/>
  <c r="N15" i="12"/>
  <c r="M15" i="12"/>
  <c r="AP14" i="12"/>
  <c r="AO14" i="12"/>
  <c r="AN14" i="12"/>
  <c r="AK14" i="12"/>
  <c r="AJ14" i="12"/>
  <c r="AF14" i="12"/>
  <c r="AE14" i="12"/>
  <c r="AC14" i="12"/>
  <c r="AB14" i="12"/>
  <c r="Y14" i="12"/>
  <c r="X14" i="12"/>
  <c r="V14" i="12"/>
  <c r="R14" i="12"/>
  <c r="Q14" i="12"/>
  <c r="P14" i="12"/>
  <c r="O14" i="12"/>
  <c r="S14" i="12" s="1"/>
  <c r="T14" i="12" s="1"/>
  <c r="N14" i="12"/>
  <c r="M14" i="12"/>
  <c r="AP13" i="12"/>
  <c r="AO13" i="12"/>
  <c r="AN13" i="12"/>
  <c r="AK13" i="12"/>
  <c r="AM13" i="12" s="1"/>
  <c r="AJ13" i="12"/>
  <c r="AE13" i="12"/>
  <c r="AF13" i="12" s="1"/>
  <c r="AC13" i="12"/>
  <c r="AB13" i="12"/>
  <c r="Y13" i="12"/>
  <c r="BF13" i="12" s="1"/>
  <c r="X13" i="12"/>
  <c r="V13" i="12"/>
  <c r="R13" i="12"/>
  <c r="Q13" i="12"/>
  <c r="P13" i="12"/>
  <c r="O13" i="12"/>
  <c r="S13" i="12" s="1"/>
  <c r="T13" i="12" s="1"/>
  <c r="N13" i="12"/>
  <c r="M13" i="12"/>
  <c r="AP12" i="12"/>
  <c r="AO12" i="12"/>
  <c r="AN12" i="12"/>
  <c r="AL12" i="12"/>
  <c r="AK12" i="12"/>
  <c r="AM12" i="12" s="1"/>
  <c r="AJ12" i="12"/>
  <c r="AE12" i="12"/>
  <c r="AF12" i="12" s="1"/>
  <c r="AC12" i="12"/>
  <c r="AB12" i="12"/>
  <c r="Y12" i="12"/>
  <c r="X12" i="12"/>
  <c r="V12" i="12"/>
  <c r="R12" i="12"/>
  <c r="Q12" i="12"/>
  <c r="P12" i="12"/>
  <c r="O12" i="12"/>
  <c r="S12" i="12" s="1"/>
  <c r="T12" i="12" s="1"/>
  <c r="N12" i="12"/>
  <c r="M12" i="12"/>
  <c r="BI11" i="12"/>
  <c r="BI13" i="12" s="1"/>
  <c r="BH11" i="12"/>
  <c r="BH13" i="12" s="1"/>
  <c r="BG11" i="12"/>
  <c r="BF11" i="12"/>
  <c r="BB10" i="12"/>
  <c r="AO21" i="6"/>
  <c r="AN21" i="6"/>
  <c r="AP21" i="6" s="1"/>
  <c r="AK21" i="6"/>
  <c r="AM21" i="6" s="1"/>
  <c r="AJ21" i="6"/>
  <c r="AE21" i="6"/>
  <c r="AF21" i="6" s="1"/>
  <c r="AB21" i="6"/>
  <c r="AC21" i="6" s="1"/>
  <c r="Y21" i="6"/>
  <c r="BF21" i="6" s="1"/>
  <c r="X21" i="6"/>
  <c r="V21" i="6"/>
  <c r="R21" i="6"/>
  <c r="Q21" i="6"/>
  <c r="P21" i="6"/>
  <c r="O21" i="6"/>
  <c r="S21" i="6" s="1"/>
  <c r="T21" i="6" s="1"/>
  <c r="N21" i="6"/>
  <c r="M21" i="6"/>
  <c r="AO20" i="6"/>
  <c r="AN20" i="6"/>
  <c r="AP20" i="6" s="1"/>
  <c r="AK20" i="6"/>
  <c r="AM20" i="6" s="1"/>
  <c r="AJ20" i="6"/>
  <c r="AE20" i="6"/>
  <c r="AF20" i="6" s="1"/>
  <c r="AC20" i="6"/>
  <c r="AB20" i="6"/>
  <c r="Y20" i="6"/>
  <c r="BF20" i="6" s="1"/>
  <c r="X20" i="6"/>
  <c r="V20" i="6"/>
  <c r="R20" i="6"/>
  <c r="Q20" i="6"/>
  <c r="P20" i="6"/>
  <c r="O20" i="6"/>
  <c r="S20" i="6" s="1"/>
  <c r="T20" i="6" s="1"/>
  <c r="N20" i="6"/>
  <c r="M20" i="6"/>
  <c r="AO19" i="6"/>
  <c r="AN19" i="6"/>
  <c r="AP19" i="6" s="1"/>
  <c r="AK19" i="6"/>
  <c r="AM19" i="6" s="1"/>
  <c r="AJ19" i="6"/>
  <c r="AE19" i="6"/>
  <c r="AF19" i="6" s="1"/>
  <c r="AC19" i="6"/>
  <c r="AB19" i="6"/>
  <c r="Y19" i="6"/>
  <c r="BF19" i="6" s="1"/>
  <c r="X19" i="6"/>
  <c r="V19" i="6"/>
  <c r="R19" i="6"/>
  <c r="Q19" i="6"/>
  <c r="P19" i="6"/>
  <c r="O19" i="6"/>
  <c r="S19" i="6" s="1"/>
  <c r="T19" i="6" s="1"/>
  <c r="N19" i="6"/>
  <c r="M19" i="6"/>
  <c r="AO18" i="6"/>
  <c r="AN18" i="6"/>
  <c r="AP18" i="6" s="1"/>
  <c r="AK18" i="6"/>
  <c r="AM18" i="6" s="1"/>
  <c r="AJ18" i="6"/>
  <c r="AE18" i="6"/>
  <c r="AF18" i="6" s="1"/>
  <c r="AC18" i="6"/>
  <c r="AB18" i="6"/>
  <c r="Y18" i="6"/>
  <c r="BF18" i="6" s="1"/>
  <c r="X18" i="6"/>
  <c r="V18" i="6"/>
  <c r="R18" i="6"/>
  <c r="Q18" i="6"/>
  <c r="P18" i="6"/>
  <c r="O18" i="6"/>
  <c r="S18" i="6" s="1"/>
  <c r="T18" i="6" s="1"/>
  <c r="N18" i="6"/>
  <c r="M18" i="6"/>
  <c r="AO17" i="6"/>
  <c r="AN17" i="6"/>
  <c r="AP17" i="6" s="1"/>
  <c r="AK17" i="6"/>
  <c r="AM17" i="6" s="1"/>
  <c r="AJ17" i="6"/>
  <c r="AE17" i="6"/>
  <c r="AF17" i="6" s="1"/>
  <c r="AC17" i="6"/>
  <c r="AB17" i="6"/>
  <c r="Y17" i="6"/>
  <c r="BF17" i="6" s="1"/>
  <c r="X17" i="6"/>
  <c r="V17" i="6"/>
  <c r="R17" i="6"/>
  <c r="Q17" i="6"/>
  <c r="P17" i="6"/>
  <c r="O17" i="6"/>
  <c r="S17" i="6" s="1"/>
  <c r="T17" i="6" s="1"/>
  <c r="N17" i="6"/>
  <c r="M17" i="6"/>
  <c r="AO16" i="6"/>
  <c r="AN16" i="6"/>
  <c r="AP16" i="6" s="1"/>
  <c r="AK16" i="6"/>
  <c r="AM16" i="6" s="1"/>
  <c r="AJ16" i="6"/>
  <c r="AE16" i="6"/>
  <c r="AF16" i="6" s="1"/>
  <c r="AC16" i="6"/>
  <c r="AB16" i="6"/>
  <c r="Y16" i="6"/>
  <c r="BF16" i="6" s="1"/>
  <c r="X16" i="6"/>
  <c r="V16" i="6"/>
  <c r="R16" i="6"/>
  <c r="Q16" i="6"/>
  <c r="P16" i="6"/>
  <c r="O16" i="6"/>
  <c r="S16" i="6" s="1"/>
  <c r="T16" i="6" s="1"/>
  <c r="N16" i="6"/>
  <c r="M16" i="6"/>
  <c r="AO15" i="6"/>
  <c r="AN15" i="6"/>
  <c r="AP15" i="6" s="1"/>
  <c r="AK15" i="6"/>
  <c r="AM15" i="6" s="1"/>
  <c r="AJ15" i="6"/>
  <c r="AE15" i="6"/>
  <c r="AF15" i="6" s="1"/>
  <c r="AC15" i="6"/>
  <c r="AB15" i="6"/>
  <c r="Y15" i="6"/>
  <c r="BF15" i="6" s="1"/>
  <c r="X15" i="6"/>
  <c r="V15" i="6"/>
  <c r="R15" i="6"/>
  <c r="Q15" i="6"/>
  <c r="P15" i="6"/>
  <c r="O15" i="6"/>
  <c r="S15" i="6" s="1"/>
  <c r="T15" i="6" s="1"/>
  <c r="N15" i="6"/>
  <c r="M15" i="6"/>
  <c r="AO14" i="6"/>
  <c r="AN14" i="6"/>
  <c r="AP14" i="6" s="1"/>
  <c r="AK14" i="6"/>
  <c r="AM14" i="6" s="1"/>
  <c r="AJ14" i="6"/>
  <c r="AE14" i="6"/>
  <c r="AF14" i="6" s="1"/>
  <c r="AC14" i="6"/>
  <c r="AB14" i="6"/>
  <c r="Y14" i="6"/>
  <c r="BF14" i="6" s="1"/>
  <c r="X14" i="6"/>
  <c r="V14" i="6"/>
  <c r="R14" i="6"/>
  <c r="Q14" i="6"/>
  <c r="P14" i="6"/>
  <c r="O14" i="6"/>
  <c r="S14" i="6" s="1"/>
  <c r="T14" i="6" s="1"/>
  <c r="N14" i="6"/>
  <c r="M14" i="6"/>
  <c r="AO13" i="6"/>
  <c r="AN13" i="6"/>
  <c r="AP13" i="6" s="1"/>
  <c r="AK13" i="6"/>
  <c r="AM13" i="6" s="1"/>
  <c r="AJ13" i="6"/>
  <c r="AE13" i="6"/>
  <c r="AF13" i="6" s="1"/>
  <c r="AC13" i="6"/>
  <c r="AB13" i="6"/>
  <c r="Y13" i="6"/>
  <c r="BF13" i="6" s="1"/>
  <c r="X13" i="6"/>
  <c r="V13" i="6"/>
  <c r="R13" i="6"/>
  <c r="Q13" i="6"/>
  <c r="P13" i="6"/>
  <c r="O13" i="6"/>
  <c r="S13" i="6" s="1"/>
  <c r="T13" i="6" s="1"/>
  <c r="N13" i="6"/>
  <c r="M13" i="6"/>
  <c r="AO12" i="6"/>
  <c r="AN12" i="6"/>
  <c r="AP12" i="6" s="1"/>
  <c r="AK12" i="6"/>
  <c r="AM12" i="6" s="1"/>
  <c r="AJ12" i="6"/>
  <c r="AE12" i="6"/>
  <c r="AF12" i="6" s="1"/>
  <c r="AC12" i="6"/>
  <c r="AB12" i="6"/>
  <c r="Y12" i="6"/>
  <c r="BG12" i="6" s="1"/>
  <c r="X12" i="6"/>
  <c r="V12" i="6"/>
  <c r="R12" i="6"/>
  <c r="Q12" i="6"/>
  <c r="P12" i="6"/>
  <c r="O12" i="6"/>
  <c r="S12" i="6" s="1"/>
  <c r="T12" i="6" s="1"/>
  <c r="N12" i="6"/>
  <c r="M12" i="6"/>
  <c r="BI11" i="6"/>
  <c r="BH11" i="6"/>
  <c r="BG11" i="6"/>
  <c r="BF11" i="6"/>
  <c r="BB10" i="6"/>
  <c r="Z13" i="2"/>
  <c r="Z14" i="2"/>
  <c r="Z15" i="2"/>
  <c r="Z16" i="2"/>
  <c r="Z17" i="2"/>
  <c r="Z18" i="2"/>
  <c r="Z19" i="2"/>
  <c r="Z20" i="2"/>
  <c r="Z21" i="2"/>
  <c r="AC12" i="2"/>
  <c r="AF12" i="2"/>
  <c r="AH13" i="2"/>
  <c r="AH14" i="2"/>
  <c r="AH15" i="2"/>
  <c r="AH16" i="2"/>
  <c r="AH17" i="2"/>
  <c r="AH18" i="2"/>
  <c r="AH19" i="2"/>
  <c r="AH20" i="2"/>
  <c r="AH21" i="2"/>
  <c r="BG12" i="5" l="1"/>
  <c r="Z12" i="5"/>
  <c r="AH12" i="5" s="1"/>
  <c r="BF12" i="5"/>
  <c r="BI12" i="5"/>
  <c r="Z13" i="5"/>
  <c r="BF13" i="5"/>
  <c r="BI13" i="5"/>
  <c r="BI14" i="5"/>
  <c r="Z14" i="5"/>
  <c r="BF14" i="5"/>
  <c r="BI15" i="5"/>
  <c r="BF15" i="5"/>
  <c r="Z15" i="5"/>
  <c r="BI16" i="5"/>
  <c r="BF16" i="5"/>
  <c r="Z16" i="5"/>
  <c r="BI17" i="5"/>
  <c r="Z17" i="5"/>
  <c r="BF17" i="5"/>
  <c r="BH18" i="5"/>
  <c r="BF18" i="5"/>
  <c r="BI18" i="5"/>
  <c r="Z18" i="5"/>
  <c r="AL12" i="5"/>
  <c r="AR12" i="5" s="1"/>
  <c r="AM12" i="5"/>
  <c r="AL13" i="5"/>
  <c r="AR13" i="5" s="1"/>
  <c r="AM13" i="5"/>
  <c r="AL14" i="5"/>
  <c r="AR14" i="5" s="1"/>
  <c r="AM14" i="5"/>
  <c r="AM15" i="5"/>
  <c r="AL15" i="5"/>
  <c r="AR15" i="5" s="1"/>
  <c r="AL16" i="5"/>
  <c r="AR16" i="5" s="1"/>
  <c r="AM16" i="5"/>
  <c r="AL17" i="5"/>
  <c r="AR17" i="5" s="1"/>
  <c r="AM17" i="5"/>
  <c r="AM18" i="5"/>
  <c r="AL18" i="5"/>
  <c r="AR18" i="5" s="1"/>
  <c r="BH19" i="5"/>
  <c r="AR21" i="5"/>
  <c r="AT21" i="5" s="1"/>
  <c r="BH20" i="5"/>
  <c r="BH21" i="5"/>
  <c r="Z19" i="5"/>
  <c r="BI19" i="5"/>
  <c r="Z20" i="5"/>
  <c r="AL20" i="5"/>
  <c r="AR20" i="5" s="1"/>
  <c r="BI20" i="5"/>
  <c r="Z21" i="5"/>
  <c r="AL21" i="5"/>
  <c r="BI21" i="5"/>
  <c r="AM19" i="5"/>
  <c r="BF19" i="5"/>
  <c r="BF14" i="9"/>
  <c r="BI14" i="9"/>
  <c r="Z14" i="9"/>
  <c r="Z15" i="9"/>
  <c r="BF15" i="9"/>
  <c r="BI15" i="9"/>
  <c r="Z16" i="9"/>
  <c r="BF16" i="9"/>
  <c r="BI16" i="9"/>
  <c r="BH16" i="9"/>
  <c r="AL12" i="9"/>
  <c r="AR12" i="9" s="1"/>
  <c r="AM12" i="9"/>
  <c r="AL13" i="9"/>
  <c r="AR13" i="9" s="1"/>
  <c r="AM13" i="9"/>
  <c r="AL15" i="9"/>
  <c r="AM15" i="9"/>
  <c r="AL16" i="9"/>
  <c r="AM16" i="9"/>
  <c r="AS17" i="9"/>
  <c r="AT17" i="9"/>
  <c r="AS19" i="9"/>
  <c r="BH14" i="9"/>
  <c r="BC11" i="9" s="1"/>
  <c r="BH15" i="9"/>
  <c r="BH18" i="9"/>
  <c r="AR18" i="9"/>
  <c r="BG12" i="9"/>
  <c r="BI12" i="9"/>
  <c r="BD11" i="9" s="1"/>
  <c r="BF12" i="9"/>
  <c r="Z12" i="9"/>
  <c r="AH12" i="9" s="1"/>
  <c r="BI13" i="9"/>
  <c r="BF13" i="9"/>
  <c r="Z13" i="9"/>
  <c r="AR15" i="9"/>
  <c r="AR16" i="9"/>
  <c r="AM14" i="9"/>
  <c r="AL14" i="9"/>
  <c r="AR14" i="9" s="1"/>
  <c r="BG17" i="9"/>
  <c r="AH17" i="9"/>
  <c r="AV17" i="9" s="1"/>
  <c r="BG19" i="9"/>
  <c r="AH19" i="9"/>
  <c r="AR19" i="9"/>
  <c r="AT19" i="9" s="1"/>
  <c r="AR20" i="9"/>
  <c r="AT20" i="9" s="1"/>
  <c r="BH21" i="9"/>
  <c r="BI17" i="9"/>
  <c r="Z18" i="9"/>
  <c r="AL18" i="9"/>
  <c r="BI18" i="9"/>
  <c r="BI19" i="9"/>
  <c r="Z20" i="9"/>
  <c r="AL20" i="9"/>
  <c r="BI20" i="9"/>
  <c r="Z21" i="9"/>
  <c r="AL21" i="9"/>
  <c r="AR21" i="9" s="1"/>
  <c r="BI21" i="9"/>
  <c r="AM17" i="9"/>
  <c r="BF17" i="9"/>
  <c r="BF18" i="9"/>
  <c r="AM19" i="9"/>
  <c r="BF19" i="9"/>
  <c r="BF20" i="9"/>
  <c r="BH17" i="9"/>
  <c r="BH19" i="9"/>
  <c r="AH12" i="10"/>
  <c r="AS15" i="10"/>
  <c r="BI15" i="10"/>
  <c r="BG16" i="10"/>
  <c r="AH16" i="10"/>
  <c r="AV16" i="10" s="1"/>
  <c r="AS19" i="10"/>
  <c r="BI19" i="10"/>
  <c r="BI12" i="10"/>
  <c r="Z13" i="10"/>
  <c r="BH13" i="10"/>
  <c r="BC11" i="10" s="1"/>
  <c r="AL15" i="10"/>
  <c r="AR15" i="10" s="1"/>
  <c r="AT15" i="10" s="1"/>
  <c r="AS16" i="10"/>
  <c r="Z17" i="10"/>
  <c r="BH17" i="10"/>
  <c r="AL19" i="10"/>
  <c r="AR19" i="10" s="1"/>
  <c r="AT19" i="10" s="1"/>
  <c r="AL12" i="10"/>
  <c r="AR12" i="10" s="1"/>
  <c r="AT12" i="10" s="1"/>
  <c r="BI13" i="10"/>
  <c r="Z14" i="10"/>
  <c r="BH14" i="10"/>
  <c r="AL16" i="10"/>
  <c r="AR16" i="10" s="1"/>
  <c r="AT16" i="10" s="1"/>
  <c r="BI17" i="10"/>
  <c r="Z18" i="10"/>
  <c r="BH18" i="10"/>
  <c r="BF21" i="10"/>
  <c r="BI21" i="10"/>
  <c r="Z21" i="10"/>
  <c r="AM21" i="10"/>
  <c r="AL21" i="10"/>
  <c r="AR21" i="10" s="1"/>
  <c r="AT21" i="10" s="1"/>
  <c r="BG12" i="10"/>
  <c r="BF12" i="10"/>
  <c r="BA11" i="10" s="1"/>
  <c r="AL13" i="10"/>
  <c r="AR13" i="10" s="1"/>
  <c r="AT13" i="10" s="1"/>
  <c r="AS14" i="10"/>
  <c r="BI14" i="10"/>
  <c r="Z15" i="10"/>
  <c r="BH15" i="10"/>
  <c r="AL17" i="10"/>
  <c r="AR17" i="10" s="1"/>
  <c r="AT17" i="10" s="1"/>
  <c r="AS18" i="10"/>
  <c r="BI18" i="10"/>
  <c r="Z19" i="10"/>
  <c r="BH19" i="10"/>
  <c r="BF20" i="10"/>
  <c r="BI20" i="10"/>
  <c r="Z20" i="10"/>
  <c r="AM20" i="10"/>
  <c r="AL20" i="10"/>
  <c r="AR20" i="10" s="1"/>
  <c r="AT20" i="10" s="1"/>
  <c r="BH21" i="10"/>
  <c r="BH13" i="11"/>
  <c r="BG14" i="11"/>
  <c r="AH14" i="11"/>
  <c r="AS12" i="11"/>
  <c r="BG15" i="11"/>
  <c r="AH15" i="11"/>
  <c r="BH19" i="11"/>
  <c r="AS13" i="11"/>
  <c r="AS16" i="11"/>
  <c r="AS21" i="11"/>
  <c r="BG12" i="11"/>
  <c r="BI12" i="11"/>
  <c r="Z12" i="11"/>
  <c r="AH12" i="11" s="1"/>
  <c r="BF12" i="11"/>
  <c r="BH12" i="11"/>
  <c r="AM12" i="11"/>
  <c r="AL12" i="11"/>
  <c r="AR12" i="11" s="1"/>
  <c r="AT12" i="11" s="1"/>
  <c r="AR18" i="11"/>
  <c r="AT18" i="11" s="1"/>
  <c r="AR21" i="11"/>
  <c r="AT21" i="11" s="1"/>
  <c r="BH15" i="11"/>
  <c r="BH17" i="11"/>
  <c r="BH18" i="11"/>
  <c r="BH20" i="11"/>
  <c r="BH21" i="11"/>
  <c r="Z13" i="11"/>
  <c r="BI13" i="11"/>
  <c r="AL14" i="11"/>
  <c r="AR14" i="11" s="1"/>
  <c r="AT14" i="11" s="1"/>
  <c r="BI14" i="11"/>
  <c r="AL15" i="11"/>
  <c r="AR15" i="11" s="1"/>
  <c r="AT15" i="11" s="1"/>
  <c r="BI15" i="11"/>
  <c r="Z17" i="11"/>
  <c r="AL17" i="11"/>
  <c r="AR17" i="11" s="1"/>
  <c r="AT17" i="11" s="1"/>
  <c r="BI17" i="11"/>
  <c r="Z19" i="11"/>
  <c r="AL19" i="11"/>
  <c r="AR19" i="11" s="1"/>
  <c r="BI19" i="11"/>
  <c r="AL20" i="11"/>
  <c r="AR20" i="11" s="1"/>
  <c r="Z21" i="11"/>
  <c r="BI21" i="11"/>
  <c r="AM13" i="11"/>
  <c r="BF13" i="11"/>
  <c r="BF14" i="11"/>
  <c r="BF15" i="11"/>
  <c r="AM16" i="11"/>
  <c r="BF16" i="11"/>
  <c r="AM18" i="11"/>
  <c r="BF18" i="11"/>
  <c r="BF19" i="11"/>
  <c r="BF20" i="11"/>
  <c r="AM21" i="11"/>
  <c r="BH14" i="11"/>
  <c r="BH16" i="11"/>
  <c r="Z16" i="11"/>
  <c r="Z18" i="11"/>
  <c r="Z20" i="11"/>
  <c r="AR21" i="7"/>
  <c r="AT21" i="7" s="1"/>
  <c r="Z13" i="7"/>
  <c r="BF15" i="7"/>
  <c r="BI15" i="7"/>
  <c r="Z15" i="7"/>
  <c r="BF16" i="7"/>
  <c r="BI16" i="7"/>
  <c r="Z16" i="7"/>
  <c r="BF17" i="7"/>
  <c r="BI17" i="7"/>
  <c r="Z17" i="7"/>
  <c r="BF18" i="7"/>
  <c r="BI18" i="7"/>
  <c r="Z18" i="7"/>
  <c r="BF19" i="7"/>
  <c r="BI19" i="7"/>
  <c r="Z19" i="7"/>
  <c r="BF20" i="7"/>
  <c r="BI20" i="7"/>
  <c r="Z20" i="7"/>
  <c r="BF21" i="7"/>
  <c r="BI21" i="7"/>
  <c r="Z21" i="7"/>
  <c r="AM21" i="7"/>
  <c r="AL21" i="7"/>
  <c r="BG14" i="7"/>
  <c r="AH14" i="7"/>
  <c r="AL13" i="7"/>
  <c r="BG12" i="7"/>
  <c r="BF12" i="7"/>
  <c r="AT12" i="7"/>
  <c r="AV12" i="7" s="1"/>
  <c r="AR13" i="7"/>
  <c r="BH13" i="7"/>
  <c r="BC11" i="7" s="1"/>
  <c r="BF14" i="7"/>
  <c r="BI14" i="7"/>
  <c r="BD11" i="7" s="1"/>
  <c r="AT14" i="7"/>
  <c r="AM15" i="7"/>
  <c r="AL15" i="7"/>
  <c r="AR15" i="7" s="1"/>
  <c r="AM16" i="7"/>
  <c r="AL16" i="7"/>
  <c r="AR16" i="7" s="1"/>
  <c r="AM17" i="7"/>
  <c r="AL17" i="7"/>
  <c r="AR17" i="7" s="1"/>
  <c r="AM18" i="7"/>
  <c r="AL18" i="7"/>
  <c r="AR18" i="7" s="1"/>
  <c r="AM19" i="7"/>
  <c r="AL19" i="7"/>
  <c r="AR19" i="7" s="1"/>
  <c r="AM20" i="7"/>
  <c r="AL20" i="7"/>
  <c r="AR20" i="7" s="1"/>
  <c r="BH21" i="7"/>
  <c r="AS18" i="8"/>
  <c r="AT18" i="8"/>
  <c r="AS21" i="8"/>
  <c r="BG12" i="8"/>
  <c r="BF12" i="8"/>
  <c r="BI12" i="8"/>
  <c r="Z12" i="8"/>
  <c r="AH12" i="8" s="1"/>
  <c r="BI13" i="8"/>
  <c r="Z13" i="8"/>
  <c r="BF13" i="8"/>
  <c r="BF14" i="8"/>
  <c r="BI14" i="8"/>
  <c r="Z14" i="8"/>
  <c r="BI15" i="8"/>
  <c r="Z15" i="8"/>
  <c r="BF15" i="8"/>
  <c r="BF16" i="8"/>
  <c r="BI16" i="8"/>
  <c r="Z16" i="8"/>
  <c r="BH16" i="8"/>
  <c r="AR16" i="8"/>
  <c r="AS20" i="8"/>
  <c r="AT20" i="8"/>
  <c r="AL12" i="8"/>
  <c r="AR12" i="8" s="1"/>
  <c r="AM12" i="8"/>
  <c r="AM13" i="8"/>
  <c r="AL13" i="8"/>
  <c r="AR13" i="8" s="1"/>
  <c r="AL14" i="8"/>
  <c r="AR14" i="8" s="1"/>
  <c r="AM14" i="8"/>
  <c r="AL15" i="8"/>
  <c r="AR15" i="8" s="1"/>
  <c r="AM15" i="8"/>
  <c r="AL16" i="8"/>
  <c r="AM16" i="8"/>
  <c r="BG17" i="8"/>
  <c r="AH17" i="8"/>
  <c r="AR17" i="8"/>
  <c r="BH21" i="8"/>
  <c r="AR21" i="8"/>
  <c r="AT21" i="8" s="1"/>
  <c r="BH18" i="8"/>
  <c r="BH19" i="8"/>
  <c r="BI17" i="8"/>
  <c r="AL19" i="8"/>
  <c r="AR19" i="8" s="1"/>
  <c r="Z20" i="8"/>
  <c r="Z21" i="8"/>
  <c r="BI21" i="8"/>
  <c r="AM17" i="8"/>
  <c r="BF17" i="8"/>
  <c r="AM18" i="8"/>
  <c r="BF18" i="8"/>
  <c r="BF19" i="8"/>
  <c r="AM20" i="8"/>
  <c r="BF20" i="8"/>
  <c r="AM21" i="8"/>
  <c r="BF21" i="8"/>
  <c r="BH17" i="8"/>
  <c r="BH20" i="8"/>
  <c r="Z18" i="8"/>
  <c r="Z19" i="8"/>
  <c r="AS18" i="13"/>
  <c r="AT18" i="13"/>
  <c r="BG19" i="13"/>
  <c r="AH19" i="13"/>
  <c r="AS19" i="13"/>
  <c r="AT19" i="13"/>
  <c r="AS21" i="13"/>
  <c r="AS17" i="13"/>
  <c r="AT17" i="13"/>
  <c r="AS14" i="13"/>
  <c r="AT14" i="13"/>
  <c r="AR12" i="13"/>
  <c r="AR20" i="13"/>
  <c r="AT20" i="13" s="1"/>
  <c r="AR21" i="13"/>
  <c r="AT21" i="13" s="1"/>
  <c r="BH17" i="13"/>
  <c r="BH19" i="13"/>
  <c r="BH21" i="13"/>
  <c r="AL12" i="13"/>
  <c r="BI12" i="13"/>
  <c r="AL13" i="13"/>
  <c r="AR13" i="13" s="1"/>
  <c r="Z14" i="13"/>
  <c r="Z15" i="13"/>
  <c r="AL15" i="13"/>
  <c r="AR15" i="13" s="1"/>
  <c r="Z16" i="13"/>
  <c r="AL16" i="13"/>
  <c r="AR16" i="13" s="1"/>
  <c r="Z17" i="13"/>
  <c r="Z18" i="13"/>
  <c r="BI18" i="13"/>
  <c r="BI19" i="13"/>
  <c r="Z20" i="13"/>
  <c r="BI20" i="13"/>
  <c r="Z21" i="13"/>
  <c r="AL21" i="13"/>
  <c r="BI21" i="13"/>
  <c r="BF12" i="13"/>
  <c r="BA11" i="13" s="1"/>
  <c r="BF13" i="13"/>
  <c r="AM14" i="13"/>
  <c r="BF14" i="13"/>
  <c r="BF15" i="13"/>
  <c r="BF16" i="13"/>
  <c r="AM17" i="13"/>
  <c r="BF17" i="13"/>
  <c r="AM18" i="13"/>
  <c r="BF18" i="13"/>
  <c r="AM19" i="13"/>
  <c r="BF19" i="13"/>
  <c r="AM20" i="13"/>
  <c r="BF20" i="13"/>
  <c r="BH12" i="13"/>
  <c r="BH13" i="13"/>
  <c r="BH14" i="13"/>
  <c r="BH15" i="13"/>
  <c r="BH16" i="13"/>
  <c r="Z12" i="13"/>
  <c r="AH12" i="13" s="1"/>
  <c r="Z13" i="13"/>
  <c r="BG12" i="12"/>
  <c r="BF12" i="12"/>
  <c r="AR13" i="12"/>
  <c r="Z14" i="12"/>
  <c r="BF14" i="12"/>
  <c r="BI14" i="12"/>
  <c r="Z12" i="12"/>
  <c r="AH12" i="12" s="1"/>
  <c r="AR14" i="12"/>
  <c r="BF15" i="12"/>
  <c r="BI15" i="12"/>
  <c r="Z15" i="12"/>
  <c r="AR16" i="12"/>
  <c r="BF17" i="12"/>
  <c r="BI17" i="12"/>
  <c r="Z17" i="12"/>
  <c r="AR18" i="12"/>
  <c r="BF19" i="12"/>
  <c r="BI19" i="12"/>
  <c r="Z19" i="12"/>
  <c r="AR20" i="12"/>
  <c r="BF21" i="12"/>
  <c r="BI21" i="12"/>
  <c r="Z21" i="12"/>
  <c r="BH12" i="12"/>
  <c r="AL13" i="12"/>
  <c r="AM14" i="12"/>
  <c r="AL14" i="12"/>
  <c r="AL15" i="12"/>
  <c r="AR15" i="12" s="1"/>
  <c r="AM15" i="12"/>
  <c r="AM16" i="12"/>
  <c r="AL16" i="12"/>
  <c r="AM17" i="12"/>
  <c r="AL17" i="12"/>
  <c r="AM18" i="12"/>
  <c r="AL18" i="12"/>
  <c r="AM19" i="12"/>
  <c r="AL19" i="12"/>
  <c r="AM20" i="12"/>
  <c r="AL20" i="12"/>
  <c r="AM21" i="12"/>
  <c r="AL21" i="12"/>
  <c r="BF16" i="12"/>
  <c r="BI16" i="12"/>
  <c r="Z16" i="12"/>
  <c r="AR17" i="12"/>
  <c r="BF18" i="12"/>
  <c r="BI18" i="12"/>
  <c r="Z18" i="12"/>
  <c r="AR19" i="12"/>
  <c r="BF20" i="12"/>
  <c r="BI20" i="12"/>
  <c r="Z20" i="12"/>
  <c r="AR21" i="12"/>
  <c r="AT21" i="12" s="1"/>
  <c r="AR12" i="12"/>
  <c r="BI12" i="12"/>
  <c r="BD11" i="12" s="1"/>
  <c r="Z13" i="12"/>
  <c r="BH14" i="12"/>
  <c r="BH15" i="12"/>
  <c r="BH16" i="12"/>
  <c r="BH17" i="12"/>
  <c r="BH18" i="12"/>
  <c r="BH19" i="12"/>
  <c r="BH20" i="12"/>
  <c r="AS21" i="12"/>
  <c r="BH21" i="12"/>
  <c r="AR14" i="6"/>
  <c r="AR15" i="6"/>
  <c r="AR18" i="6"/>
  <c r="AR19" i="6"/>
  <c r="BH15" i="6"/>
  <c r="BH18" i="6"/>
  <c r="BH19" i="6"/>
  <c r="BH20" i="6"/>
  <c r="BH21" i="6"/>
  <c r="Z12" i="6"/>
  <c r="AH12" i="6" s="1"/>
  <c r="AL12" i="6"/>
  <c r="AR12" i="6" s="1"/>
  <c r="BI12" i="6"/>
  <c r="Z13" i="6"/>
  <c r="AL13" i="6"/>
  <c r="AR13" i="6" s="1"/>
  <c r="BI13" i="6"/>
  <c r="Z14" i="6"/>
  <c r="AL14" i="6"/>
  <c r="BI14" i="6"/>
  <c r="Z15" i="6"/>
  <c r="AL15" i="6"/>
  <c r="BI15" i="6"/>
  <c r="Z16" i="6"/>
  <c r="AL16" i="6"/>
  <c r="AR16" i="6" s="1"/>
  <c r="BI16" i="6"/>
  <c r="Z17" i="6"/>
  <c r="AL17" i="6"/>
  <c r="AR17" i="6" s="1"/>
  <c r="BI17" i="6"/>
  <c r="Z18" i="6"/>
  <c r="AL18" i="6"/>
  <c r="BI18" i="6"/>
  <c r="Z19" i="6"/>
  <c r="AL19" i="6"/>
  <c r="BI19" i="6"/>
  <c r="Z20" i="6"/>
  <c r="AL20" i="6"/>
  <c r="AR20" i="6" s="1"/>
  <c r="BI20" i="6"/>
  <c r="Z21" i="6"/>
  <c r="AL21" i="6"/>
  <c r="AR21" i="6" s="1"/>
  <c r="BI21" i="6"/>
  <c r="BH12" i="6"/>
  <c r="BH13" i="6"/>
  <c r="BH14" i="6"/>
  <c r="BH16" i="6"/>
  <c r="BH17" i="6"/>
  <c r="BF12" i="6"/>
  <c r="BA11" i="6" s="1"/>
  <c r="AS16" i="5" l="1"/>
  <c r="AT16" i="5"/>
  <c r="AS15" i="5"/>
  <c r="AT15" i="5"/>
  <c r="AS14" i="5"/>
  <c r="AT14" i="5"/>
  <c r="AS17" i="5"/>
  <c r="AT17" i="5"/>
  <c r="AS13" i="5"/>
  <c r="AT13" i="5"/>
  <c r="AS12" i="5"/>
  <c r="AT12" i="5"/>
  <c r="AV12" i="5" s="1"/>
  <c r="AT20" i="5"/>
  <c r="AS20" i="5"/>
  <c r="AT18" i="5"/>
  <c r="AS18" i="5"/>
  <c r="BG20" i="5"/>
  <c r="AH20" i="5"/>
  <c r="AV20" i="5" s="1"/>
  <c r="BG18" i="5"/>
  <c r="AH18" i="5"/>
  <c r="AV18" i="5" s="1"/>
  <c r="BC11" i="5"/>
  <c r="BG21" i="5"/>
  <c r="AH21" i="5"/>
  <c r="AV21" i="5" s="1"/>
  <c r="AS21" i="5"/>
  <c r="BG16" i="5"/>
  <c r="AH16" i="5"/>
  <c r="AV16" i="5" s="1"/>
  <c r="BG15" i="5"/>
  <c r="AH15" i="5"/>
  <c r="BD11" i="5"/>
  <c r="BG13" i="5"/>
  <c r="BB11" i="5" s="1"/>
  <c r="AH13" i="5"/>
  <c r="AV13" i="5" s="1"/>
  <c r="BG19" i="5"/>
  <c r="AH19" i="5"/>
  <c r="AV19" i="5" s="1"/>
  <c r="BG17" i="5"/>
  <c r="AH17" i="5"/>
  <c r="BG14" i="5"/>
  <c r="AH14" i="5"/>
  <c r="AV14" i="5" s="1"/>
  <c r="BA11" i="5"/>
  <c r="AT21" i="9"/>
  <c r="AS21" i="9"/>
  <c r="AS13" i="9"/>
  <c r="AT13" i="9"/>
  <c r="AS14" i="9"/>
  <c r="AT14" i="9"/>
  <c r="AS12" i="9"/>
  <c r="AT12" i="9"/>
  <c r="AV12" i="9" s="1"/>
  <c r="BG18" i="9"/>
  <c r="AH18" i="9"/>
  <c r="AS16" i="9"/>
  <c r="AT16" i="9"/>
  <c r="AS18" i="9"/>
  <c r="AT18" i="9"/>
  <c r="BG21" i="9"/>
  <c r="AH21" i="9"/>
  <c r="AV21" i="9" s="1"/>
  <c r="AS15" i="9"/>
  <c r="AT15" i="9"/>
  <c r="BG15" i="9"/>
  <c r="AH15" i="9"/>
  <c r="AV15" i="9" s="1"/>
  <c r="BG20" i="9"/>
  <c r="AH20" i="9"/>
  <c r="AV20" i="9" s="1"/>
  <c r="AV19" i="9"/>
  <c r="BG16" i="9"/>
  <c r="AH16" i="9"/>
  <c r="BG14" i="9"/>
  <c r="AH14" i="9"/>
  <c r="AV14" i="9" s="1"/>
  <c r="BG13" i="9"/>
  <c r="BB11" i="9" s="1"/>
  <c r="AH13" i="9"/>
  <c r="BA11" i="9"/>
  <c r="AS20" i="9"/>
  <c r="BG15" i="10"/>
  <c r="AH15" i="10"/>
  <c r="AV15" i="10" s="1"/>
  <c r="BG21" i="10"/>
  <c r="AH21" i="10"/>
  <c r="AV21" i="10" s="1"/>
  <c r="BG18" i="10"/>
  <c r="AH18" i="10"/>
  <c r="AV18" i="10" s="1"/>
  <c r="BG17" i="10"/>
  <c r="AH17" i="10"/>
  <c r="AV17" i="10" s="1"/>
  <c r="BD11" i="10"/>
  <c r="AS17" i="10"/>
  <c r="AS12" i="10"/>
  <c r="AV12" i="10"/>
  <c r="BG13" i="10"/>
  <c r="BB11" i="10" s="1"/>
  <c r="AH13" i="10"/>
  <c r="AV13" i="10" s="1"/>
  <c r="BG14" i="10"/>
  <c r="AH14" i="10"/>
  <c r="AV14" i="10" s="1"/>
  <c r="AS20" i="10"/>
  <c r="BG20" i="10"/>
  <c r="AH20" i="10"/>
  <c r="AV20" i="10" s="1"/>
  <c r="BG19" i="10"/>
  <c r="AH19" i="10"/>
  <c r="AV19" i="10" s="1"/>
  <c r="AS13" i="10"/>
  <c r="AS21" i="10"/>
  <c r="AT19" i="11"/>
  <c r="AS19" i="11"/>
  <c r="AT20" i="11"/>
  <c r="AS20" i="11"/>
  <c r="BA11" i="11"/>
  <c r="BG20" i="11"/>
  <c r="AH20" i="11"/>
  <c r="AV20" i="11" s="1"/>
  <c r="BG17" i="11"/>
  <c r="AH17" i="11"/>
  <c r="AV17" i="11" s="1"/>
  <c r="AV12" i="11"/>
  <c r="AV14" i="11"/>
  <c r="AS24" i="11"/>
  <c r="BG18" i="11"/>
  <c r="AH18" i="11"/>
  <c r="AV18" i="11" s="1"/>
  <c r="BG21" i="11"/>
  <c r="AH21" i="11"/>
  <c r="AV21" i="11" s="1"/>
  <c r="BG19" i="11"/>
  <c r="AH19" i="11"/>
  <c r="AV19" i="11" s="1"/>
  <c r="BD11" i="11"/>
  <c r="AS15" i="11"/>
  <c r="AV15" i="11"/>
  <c r="AS17" i="11"/>
  <c r="BG16" i="11"/>
  <c r="AH16" i="11"/>
  <c r="AV16" i="11" s="1"/>
  <c r="BG13" i="11"/>
  <c r="AH13" i="11"/>
  <c r="AV13" i="11" s="1"/>
  <c r="BC11" i="11"/>
  <c r="BB11" i="11"/>
  <c r="AS18" i="11"/>
  <c r="AS14" i="11"/>
  <c r="AT20" i="7"/>
  <c r="AS20" i="7"/>
  <c r="AS18" i="7"/>
  <c r="AT18" i="7"/>
  <c r="AS19" i="7"/>
  <c r="AT19" i="7"/>
  <c r="AS17" i="7"/>
  <c r="AT17" i="7"/>
  <c r="AS15" i="7"/>
  <c r="AT15" i="7"/>
  <c r="AS16" i="7"/>
  <c r="AT16" i="7"/>
  <c r="AS13" i="7"/>
  <c r="AT13" i="7"/>
  <c r="BG21" i="7"/>
  <c r="AH21" i="7"/>
  <c r="AV21" i="7" s="1"/>
  <c r="BG18" i="7"/>
  <c r="AH18" i="7"/>
  <c r="BG15" i="7"/>
  <c r="AH15" i="7"/>
  <c r="BA11" i="7"/>
  <c r="AS21" i="7"/>
  <c r="AV14" i="7"/>
  <c r="BG20" i="7"/>
  <c r="AH20" i="7"/>
  <c r="AV20" i="7" s="1"/>
  <c r="BG19" i="7"/>
  <c r="AH19" i="7"/>
  <c r="AV19" i="7" s="1"/>
  <c r="BG17" i="7"/>
  <c r="AH17" i="7"/>
  <c r="AV17" i="7" s="1"/>
  <c r="BG16" i="7"/>
  <c r="AH16" i="7"/>
  <c r="AV16" i="7" s="1"/>
  <c r="BG13" i="7"/>
  <c r="BB11" i="7" s="1"/>
  <c r="AH13" i="7"/>
  <c r="AV13" i="7" s="1"/>
  <c r="AS14" i="8"/>
  <c r="AT14" i="8"/>
  <c r="AS13" i="8"/>
  <c r="AT13" i="8"/>
  <c r="AS19" i="8"/>
  <c r="AT19" i="8"/>
  <c r="AS15" i="8"/>
  <c r="AT15" i="8"/>
  <c r="AS12" i="8"/>
  <c r="AT12" i="8"/>
  <c r="BG20" i="8"/>
  <c r="AH20" i="8"/>
  <c r="AV20" i="8" s="1"/>
  <c r="BG16" i="8"/>
  <c r="AH16" i="8"/>
  <c r="AV16" i="8" s="1"/>
  <c r="AV12" i="8"/>
  <c r="BG13" i="8"/>
  <c r="AH13" i="8"/>
  <c r="BG18" i="8"/>
  <c r="AH18" i="8"/>
  <c r="AV18" i="8" s="1"/>
  <c r="AS16" i="8"/>
  <c r="AT16" i="8"/>
  <c r="BA11" i="8"/>
  <c r="AV17" i="8"/>
  <c r="BG14" i="8"/>
  <c r="AH14" i="8"/>
  <c r="AV14" i="8" s="1"/>
  <c r="BG19" i="8"/>
  <c r="AH19" i="8"/>
  <c r="AV19" i="8" s="1"/>
  <c r="BG15" i="8"/>
  <c r="AH15" i="8"/>
  <c r="BD11" i="8"/>
  <c r="BG21" i="8"/>
  <c r="AH21" i="8"/>
  <c r="AV21" i="8" s="1"/>
  <c r="AS17" i="8"/>
  <c r="AT17" i="8"/>
  <c r="BC11" i="8"/>
  <c r="BB11" i="8"/>
  <c r="AS13" i="13"/>
  <c r="AT13" i="13"/>
  <c r="AS15" i="13"/>
  <c r="AT15" i="13"/>
  <c r="AS16" i="13"/>
  <c r="AT16" i="13"/>
  <c r="BG18" i="13"/>
  <c r="AH18" i="13"/>
  <c r="AV18" i="13" s="1"/>
  <c r="BD11" i="13"/>
  <c r="BG20" i="13"/>
  <c r="AH20" i="13"/>
  <c r="AV20" i="13" s="1"/>
  <c r="BG17" i="13"/>
  <c r="AH17" i="13"/>
  <c r="AV17" i="13" s="1"/>
  <c r="BG15" i="13"/>
  <c r="AH15" i="13"/>
  <c r="AV15" i="13" s="1"/>
  <c r="BG13" i="13"/>
  <c r="AH13" i="13"/>
  <c r="AV13" i="13" s="1"/>
  <c r="BC11" i="13"/>
  <c r="BG14" i="13"/>
  <c r="AH14" i="13"/>
  <c r="AV14" i="13" s="1"/>
  <c r="AS20" i="13"/>
  <c r="AS12" i="13"/>
  <c r="AS24" i="13" s="1"/>
  <c r="AT12" i="13"/>
  <c r="AV12" i="13" s="1"/>
  <c r="AV24" i="13" s="1"/>
  <c r="G5" i="13" s="1"/>
  <c r="BG21" i="13"/>
  <c r="AH21" i="13"/>
  <c r="AV21" i="13" s="1"/>
  <c r="BG16" i="13"/>
  <c r="AH16" i="13"/>
  <c r="AV16" i="13" s="1"/>
  <c r="AV19" i="13"/>
  <c r="AS15" i="12"/>
  <c r="AT15" i="12"/>
  <c r="AS20" i="12"/>
  <c r="AT20" i="12"/>
  <c r="AS18" i="12"/>
  <c r="AT18" i="12"/>
  <c r="BG14" i="12"/>
  <c r="AH14" i="12"/>
  <c r="AV14" i="12" s="1"/>
  <c r="AS12" i="12"/>
  <c r="AT12" i="12"/>
  <c r="BG19" i="12"/>
  <c r="AH19" i="12"/>
  <c r="AV19" i="12" s="1"/>
  <c r="BG15" i="12"/>
  <c r="AH15" i="12"/>
  <c r="AV15" i="12" s="1"/>
  <c r="AS13" i="12"/>
  <c r="AT13" i="12"/>
  <c r="AS19" i="12"/>
  <c r="AT19" i="12"/>
  <c r="AS17" i="12"/>
  <c r="AT17" i="12"/>
  <c r="BA11" i="12"/>
  <c r="BC11" i="12"/>
  <c r="AS16" i="12"/>
  <c r="AT16" i="12"/>
  <c r="AS14" i="12"/>
  <c r="AT14" i="12"/>
  <c r="BG21" i="12"/>
  <c r="AH21" i="12"/>
  <c r="AV21" i="12" s="1"/>
  <c r="BG17" i="12"/>
  <c r="AH17" i="12"/>
  <c r="AV12" i="12"/>
  <c r="BG13" i="12"/>
  <c r="BB11" i="12" s="1"/>
  <c r="AH13" i="12"/>
  <c r="BG20" i="12"/>
  <c r="AH20" i="12"/>
  <c r="BG18" i="12"/>
  <c r="AH18" i="12"/>
  <c r="AV18" i="12" s="1"/>
  <c r="BG16" i="12"/>
  <c r="AH16" i="12"/>
  <c r="AT20" i="6"/>
  <c r="AS20" i="6"/>
  <c r="AS12" i="6"/>
  <c r="AT12" i="6"/>
  <c r="AV12" i="6" s="1"/>
  <c r="AT21" i="6"/>
  <c r="AS21" i="6"/>
  <c r="AS17" i="6"/>
  <c r="AT17" i="6"/>
  <c r="AS13" i="6"/>
  <c r="AT13" i="6"/>
  <c r="AS16" i="6"/>
  <c r="AT16" i="6"/>
  <c r="BG19" i="6"/>
  <c r="AH19" i="6"/>
  <c r="BG15" i="6"/>
  <c r="AH15" i="6"/>
  <c r="AV15" i="6" s="1"/>
  <c r="AS19" i="6"/>
  <c r="AT19" i="6"/>
  <c r="BG16" i="6"/>
  <c r="AH16" i="6"/>
  <c r="AV16" i="6" s="1"/>
  <c r="AS18" i="6"/>
  <c r="AT18" i="6"/>
  <c r="BG21" i="6"/>
  <c r="AH21" i="6"/>
  <c r="AV21" i="6" s="1"/>
  <c r="BG17" i="6"/>
  <c r="AH17" i="6"/>
  <c r="BG13" i="6"/>
  <c r="AH13" i="6"/>
  <c r="AV13" i="6" s="1"/>
  <c r="AS15" i="6"/>
  <c r="AT15" i="6"/>
  <c r="BG20" i="6"/>
  <c r="AH20" i="6"/>
  <c r="AV20" i="6" s="1"/>
  <c r="AS14" i="6"/>
  <c r="AT14" i="6"/>
  <c r="BC11" i="6"/>
  <c r="BG18" i="6"/>
  <c r="AH18" i="6"/>
  <c r="AV18" i="6" s="1"/>
  <c r="BG14" i="6"/>
  <c r="AH14" i="6"/>
  <c r="AV14" i="6" s="1"/>
  <c r="BD11" i="6"/>
  <c r="AV24" i="5" l="1"/>
  <c r="G5" i="5" s="1"/>
  <c r="AS24" i="5"/>
  <c r="AV15" i="5"/>
  <c r="AV17" i="5"/>
  <c r="AV13" i="9"/>
  <c r="AV24" i="9" s="1"/>
  <c r="G5" i="9" s="1"/>
  <c r="AV16" i="9"/>
  <c r="AS24" i="9"/>
  <c r="AV18" i="9"/>
  <c r="AS24" i="10"/>
  <c r="AV24" i="10"/>
  <c r="G5" i="10" s="1"/>
  <c r="AV24" i="11"/>
  <c r="G5" i="11" s="1"/>
  <c r="AV18" i="7"/>
  <c r="AS24" i="7"/>
  <c r="AV15" i="7"/>
  <c r="AV24" i="7" s="1"/>
  <c r="G5" i="7" s="1"/>
  <c r="AV15" i="8"/>
  <c r="AV13" i="8"/>
  <c r="AV24" i="8" s="1"/>
  <c r="G5" i="8" s="1"/>
  <c r="AS24" i="8"/>
  <c r="BB11" i="13"/>
  <c r="AV16" i="12"/>
  <c r="AV20" i="12"/>
  <c r="AV17" i="12"/>
  <c r="AV24" i="12" s="1"/>
  <c r="G5" i="12" s="1"/>
  <c r="AV13" i="12"/>
  <c r="AS24" i="12"/>
  <c r="BB11" i="6"/>
  <c r="AS24" i="6"/>
  <c r="AV17" i="6"/>
  <c r="AV24" i="6" s="1"/>
  <c r="G5" i="6" s="1"/>
  <c r="AV19" i="6"/>
  <c r="Y13" i="2" l="1"/>
  <c r="Y16" i="2"/>
  <c r="AB13" i="2"/>
  <c r="AC13" i="2" s="1"/>
  <c r="M14" i="2"/>
  <c r="N14" i="2"/>
  <c r="O14" i="2"/>
  <c r="P14" i="2"/>
  <c r="Q14" i="2"/>
  <c r="R14" i="2"/>
  <c r="M15" i="2"/>
  <c r="N15" i="2"/>
  <c r="O15" i="2"/>
  <c r="P15" i="2"/>
  <c r="Q15" i="2"/>
  <c r="R15" i="2"/>
  <c r="M16" i="2"/>
  <c r="N16" i="2"/>
  <c r="O16" i="2"/>
  <c r="P16" i="2"/>
  <c r="Q16" i="2"/>
  <c r="R16" i="2"/>
  <c r="M17" i="2"/>
  <c r="N17" i="2"/>
  <c r="O17" i="2"/>
  <c r="P17" i="2"/>
  <c r="Q17" i="2"/>
  <c r="R17" i="2"/>
  <c r="M18" i="2"/>
  <c r="N18" i="2"/>
  <c r="O18" i="2"/>
  <c r="P18" i="2"/>
  <c r="Q18" i="2"/>
  <c r="R18" i="2"/>
  <c r="M19" i="2"/>
  <c r="N19" i="2"/>
  <c r="O19" i="2"/>
  <c r="P19" i="2"/>
  <c r="Q19" i="2"/>
  <c r="R19" i="2"/>
  <c r="M20" i="2"/>
  <c r="N20" i="2"/>
  <c r="O20" i="2"/>
  <c r="P20" i="2"/>
  <c r="Q20" i="2"/>
  <c r="R20" i="2"/>
  <c r="M21" i="2"/>
  <c r="N21" i="2"/>
  <c r="O21" i="2"/>
  <c r="P21" i="2"/>
  <c r="Q21" i="2"/>
  <c r="R21" i="2"/>
  <c r="AB14" i="2"/>
  <c r="AC14" i="2" s="1"/>
  <c r="AB15" i="2"/>
  <c r="AC15" i="2" s="1"/>
  <c r="AB16" i="2"/>
  <c r="AC16" i="2" s="1"/>
  <c r="AB17" i="2"/>
  <c r="AC17" i="2" s="1"/>
  <c r="AB18" i="2"/>
  <c r="AC18" i="2" s="1"/>
  <c r="AB19" i="2"/>
  <c r="AC19" i="2" s="1"/>
  <c r="AB20" i="2"/>
  <c r="AC20" i="2" s="1"/>
  <c r="AB21" i="2"/>
  <c r="AC21" i="2" s="1"/>
  <c r="AB12" i="2"/>
  <c r="S20" i="2" l="1"/>
  <c r="T20" i="2" s="1"/>
  <c r="S14" i="2"/>
  <c r="T14" i="2" s="1"/>
  <c r="S18" i="2"/>
  <c r="T18" i="2" s="1"/>
  <c r="S21" i="2"/>
  <c r="T21" i="2" s="1"/>
  <c r="S16" i="2"/>
  <c r="T16" i="2" s="1"/>
  <c r="S15" i="2"/>
  <c r="T15" i="2" s="1"/>
  <c r="S19" i="2"/>
  <c r="T19" i="2" s="1"/>
  <c r="S17" i="2"/>
  <c r="T17" i="2" s="1"/>
  <c r="C19" i="1"/>
  <c r="C18" i="1"/>
  <c r="C17" i="1"/>
  <c r="C16" i="1"/>
  <c r="C15" i="1"/>
  <c r="C14" i="1"/>
  <c r="C13" i="1"/>
  <c r="C12" i="1"/>
  <c r="C11" i="1"/>
  <c r="C10" i="1"/>
  <c r="B19" i="1"/>
  <c r="B18" i="1"/>
  <c r="B17" i="1"/>
  <c r="B16" i="1"/>
  <c r="B15" i="1"/>
  <c r="B14" i="1"/>
  <c r="B13" i="1"/>
  <c r="B12" i="1"/>
  <c r="B11" i="1"/>
  <c r="D16" i="1" l="1"/>
  <c r="D12" i="1"/>
  <c r="D15" i="1"/>
  <c r="D18" i="1"/>
  <c r="D17" i="1"/>
  <c r="D13" i="1"/>
  <c r="D19" i="1"/>
  <c r="D14" i="1"/>
  <c r="B10" i="1" l="1"/>
  <c r="D6" i="1"/>
  <c r="E6" i="1"/>
  <c r="M13" i="2"/>
  <c r="N13" i="2"/>
  <c r="O13" i="2"/>
  <c r="P13" i="2"/>
  <c r="Q13" i="2"/>
  <c r="R13" i="2"/>
  <c r="R12" i="2"/>
  <c r="Q12" i="2"/>
  <c r="P12" i="2"/>
  <c r="O12" i="2"/>
  <c r="N12" i="2"/>
  <c r="M12" i="2"/>
  <c r="BB10" i="2"/>
  <c r="BI11" i="2"/>
  <c r="BH11" i="2"/>
  <c r="BG11" i="2"/>
  <c r="BF11" i="2"/>
  <c r="C17" i="3"/>
  <c r="D17" i="3" s="1"/>
  <c r="B17" i="3"/>
  <c r="AN13" i="2"/>
  <c r="AP13" i="2" s="1"/>
  <c r="X12" i="2"/>
  <c r="Y12" i="2"/>
  <c r="Z12" i="2" s="1"/>
  <c r="AH12" i="2" s="1"/>
  <c r="AE12" i="2"/>
  <c r="AJ12" i="2"/>
  <c r="AK12" i="2"/>
  <c r="AL12" i="2" s="1"/>
  <c r="AN12" i="2"/>
  <c r="AO12" i="2" s="1"/>
  <c r="X13" i="2"/>
  <c r="AE13" i="2"/>
  <c r="AF13" i="2" s="1"/>
  <c r="AJ13" i="2"/>
  <c r="AK13" i="2"/>
  <c r="AL13" i="2" s="1"/>
  <c r="X14" i="2"/>
  <c r="Y14" i="2"/>
  <c r="AE14" i="2"/>
  <c r="AF14" i="2" s="1"/>
  <c r="AJ14" i="2"/>
  <c r="AK14" i="2"/>
  <c r="AL14" i="2" s="1"/>
  <c r="AN14" i="2"/>
  <c r="AO14" i="2" s="1"/>
  <c r="X15" i="2"/>
  <c r="Y15" i="2"/>
  <c r="AE15" i="2"/>
  <c r="AF15" i="2" s="1"/>
  <c r="AJ15" i="2"/>
  <c r="AK15" i="2"/>
  <c r="AM15" i="2" s="1"/>
  <c r="AN15" i="2"/>
  <c r="AP15" i="2" s="1"/>
  <c r="X16" i="2"/>
  <c r="AE16" i="2"/>
  <c r="AF16" i="2" s="1"/>
  <c r="AJ16" i="2"/>
  <c r="AK16" i="2"/>
  <c r="AL16" i="2" s="1"/>
  <c r="AN16" i="2"/>
  <c r="AO16" i="2" s="1"/>
  <c r="X17" i="2"/>
  <c r="Y17" i="2"/>
  <c r="AE17" i="2"/>
  <c r="AF17" i="2" s="1"/>
  <c r="AJ17" i="2"/>
  <c r="AK17" i="2"/>
  <c r="AM17" i="2" s="1"/>
  <c r="AN17" i="2"/>
  <c r="AP17" i="2" s="1"/>
  <c r="X18" i="2"/>
  <c r="Y18" i="2"/>
  <c r="AE18" i="2"/>
  <c r="AF18" i="2" s="1"/>
  <c r="AJ18" i="2"/>
  <c r="AK18" i="2"/>
  <c r="AL18" i="2" s="1"/>
  <c r="AN18" i="2"/>
  <c r="AO18" i="2" s="1"/>
  <c r="X19" i="2"/>
  <c r="Y19" i="2"/>
  <c r="AE19" i="2"/>
  <c r="AF19" i="2" s="1"/>
  <c r="AJ19" i="2"/>
  <c r="AK19" i="2"/>
  <c r="AM19" i="2" s="1"/>
  <c r="AN19" i="2"/>
  <c r="AP19" i="2" s="1"/>
  <c r="X20" i="2"/>
  <c r="Y20" i="2"/>
  <c r="AE20" i="2"/>
  <c r="AF20" i="2" s="1"/>
  <c r="AJ20" i="2"/>
  <c r="AK20" i="2"/>
  <c r="AL20" i="2" s="1"/>
  <c r="AN20" i="2"/>
  <c r="AO20" i="2" s="1"/>
  <c r="X21" i="2"/>
  <c r="Y21" i="2"/>
  <c r="AE21" i="2"/>
  <c r="AF21" i="2" s="1"/>
  <c r="AJ21" i="2"/>
  <c r="AK21" i="2"/>
  <c r="AM21" i="2" s="1"/>
  <c r="AN21" i="2"/>
  <c r="AP21" i="2" s="1"/>
  <c r="V13" i="2"/>
  <c r="V14" i="2"/>
  <c r="V15" i="2"/>
  <c r="V16" i="2"/>
  <c r="V17" i="2"/>
  <c r="V18" i="2"/>
  <c r="V19" i="2"/>
  <c r="V20" i="2"/>
  <c r="V21" i="2"/>
  <c r="V12" i="2"/>
  <c r="BG12" i="2" l="1"/>
  <c r="BI21" i="2"/>
  <c r="BH21" i="2"/>
  <c r="BF21" i="2"/>
  <c r="BF19" i="2"/>
  <c r="BH19" i="2"/>
  <c r="BH17" i="2"/>
  <c r="BF17" i="2"/>
  <c r="BI20" i="2"/>
  <c r="BF20" i="2"/>
  <c r="BH20" i="2"/>
  <c r="BF18" i="2"/>
  <c r="BG16" i="2"/>
  <c r="BH15" i="2"/>
  <c r="S13" i="2"/>
  <c r="T13" i="2" s="1"/>
  <c r="S12" i="2"/>
  <c r="T12" i="2" s="1"/>
  <c r="E17" i="3"/>
  <c r="F17" i="3" s="1"/>
  <c r="AR12" i="2" s="1"/>
  <c r="AL19" i="2"/>
  <c r="AP12" i="2"/>
  <c r="AL17" i="2"/>
  <c r="AL15" i="2"/>
  <c r="AL21" i="2"/>
  <c r="AO21" i="2"/>
  <c r="AO19" i="2"/>
  <c r="AO17" i="2"/>
  <c r="AO15" i="2"/>
  <c r="AM12" i="2"/>
  <c r="AM20" i="2"/>
  <c r="AM18" i="2"/>
  <c r="AM16" i="2"/>
  <c r="AM14" i="2"/>
  <c r="AP20" i="2"/>
  <c r="AP18" i="2"/>
  <c r="AP16" i="2"/>
  <c r="AP14" i="2"/>
  <c r="AM13" i="2"/>
  <c r="AO13" i="2"/>
  <c r="D11" i="1" l="1"/>
  <c r="BG19" i="2"/>
  <c r="BG18" i="2"/>
  <c r="BG20" i="2"/>
  <c r="BG21" i="2"/>
  <c r="BG14" i="2"/>
  <c r="BG13" i="2"/>
  <c r="BG17" i="2"/>
  <c r="BG15" i="2"/>
  <c r="AR15" i="2"/>
  <c r="AR13" i="2"/>
  <c r="AR18" i="2"/>
  <c r="AR16" i="2"/>
  <c r="AR20" i="2"/>
  <c r="AR14" i="2"/>
  <c r="AR21" i="2"/>
  <c r="AR19" i="2"/>
  <c r="AR17" i="2"/>
  <c r="AS20" i="2" l="1"/>
  <c r="AT20" i="2"/>
  <c r="AS19" i="2"/>
  <c r="AS16" i="2"/>
  <c r="AS17" i="2"/>
  <c r="AS18" i="2"/>
  <c r="AS21" i="2"/>
  <c r="AT21" i="2"/>
  <c r="AS14" i="2"/>
  <c r="AS15" i="2"/>
  <c r="AS12" i="2"/>
  <c r="AS13" i="2"/>
  <c r="AS24" i="2" l="1"/>
  <c r="AT19" i="2" s="1"/>
  <c r="BI19" i="2" s="1"/>
  <c r="AT18" i="2" l="1"/>
  <c r="AT15" i="2"/>
  <c r="AV15" i="2" s="1"/>
  <c r="AT16" i="2"/>
  <c r="BF16" i="2" s="1"/>
  <c r="AT17" i="2"/>
  <c r="BI17" i="2" s="1"/>
  <c r="AT12" i="2"/>
  <c r="BI12" i="2" s="1"/>
  <c r="AT13" i="2"/>
  <c r="BH13" i="2" s="1"/>
  <c r="AT14" i="2"/>
  <c r="BB11" i="2"/>
  <c r="AV19" i="2"/>
  <c r="AV20" i="2"/>
  <c r="AV21" i="2"/>
  <c r="BH12" i="2" l="1"/>
  <c r="BF12" i="2"/>
  <c r="AV16" i="2"/>
  <c r="BF14" i="2"/>
  <c r="BI14" i="2"/>
  <c r="BH18" i="2"/>
  <c r="BI18" i="2"/>
  <c r="BH16" i="2"/>
  <c r="BI16" i="2"/>
  <c r="BI13" i="2"/>
  <c r="BF13" i="2"/>
  <c r="BI15" i="2"/>
  <c r="BF15" i="2"/>
  <c r="AV18" i="2"/>
  <c r="AV17" i="2"/>
  <c r="AV14" i="2"/>
  <c r="BH14" i="2"/>
  <c r="AV12" i="2"/>
  <c r="AV13" i="2"/>
  <c r="BC11" i="2" l="1"/>
  <c r="BA11" i="2"/>
  <c r="AV24" i="2"/>
  <c r="BD11" i="2"/>
  <c r="G5" i="2" l="1"/>
  <c r="D10" i="1"/>
  <c r="E19" i="1"/>
  <c r="E15" i="1" l="1"/>
  <c r="E12" i="1"/>
  <c r="E17" i="1"/>
  <c r="E14" i="1"/>
  <c r="E11" i="1"/>
  <c r="E18" i="1"/>
  <c r="E13" i="1"/>
  <c r="E16" i="1"/>
  <c r="E10" i="1"/>
</calcChain>
</file>

<file path=xl/sharedStrings.xml><?xml version="1.0" encoding="utf-8"?>
<sst xmlns="http://schemas.openxmlformats.org/spreadsheetml/2006/main" count="670" uniqueCount="98">
  <si>
    <t>Kontraktens varighet (eksl. opsjon)</t>
  </si>
  <si>
    <t/>
  </si>
  <si>
    <t>Startdato</t>
  </si>
  <si>
    <t>Sluttdato</t>
  </si>
  <si>
    <t>Antall</t>
  </si>
  <si>
    <t>Kommentarer / tilleggsopplysninger</t>
  </si>
  <si>
    <t xml:space="preserve">Type                                             </t>
  </si>
  <si>
    <t xml:space="preserve">Drivstoffteknologi                                    </t>
  </si>
  <si>
    <t xml:space="preserve">Hybridteknologi                                  </t>
  </si>
  <si>
    <t xml:space="preserve">Skal brukes hele kontraktsperioden                             </t>
  </si>
  <si>
    <t xml:space="preserve">Startdato                      </t>
  </si>
  <si>
    <t xml:space="preserve">Sluttdato                  </t>
  </si>
  <si>
    <t>Leverandør 1</t>
  </si>
  <si>
    <t xml:space="preserve">LISTE OVER KJØRETØY </t>
  </si>
  <si>
    <t>Kopier inn leverandørens besvarelse i cellene under</t>
  </si>
  <si>
    <t>(Skriv inn navn på leverandør her)</t>
  </si>
  <si>
    <t>Batterielektrisk / hydrogen</t>
  </si>
  <si>
    <t>Biogass</t>
  </si>
  <si>
    <t>HVO / biodiesel / bioetanol</t>
  </si>
  <si>
    <t>Diesel / bensin / naturgass</t>
  </si>
  <si>
    <t>Poeng</t>
  </si>
  <si>
    <t xml:space="preserve">Hybrid-teknologi                                  </t>
  </si>
  <si>
    <t>Antall måneder</t>
  </si>
  <si>
    <t>Måned x Antall kjøretøy</t>
  </si>
  <si>
    <t>Dato            vekting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</si>
  <si>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</si>
  <si>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</si>
  <si>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</si>
  <si>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</si>
  <si>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</si>
  <si>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</si>
  <si>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</si>
  <si>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</si>
  <si>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</si>
  <si>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</si>
  <si>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</si>
  <si>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</si>
  <si>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Måned</t>
  </si>
  <si>
    <t>Nr</t>
  </si>
  <si>
    <t>Start måned</t>
  </si>
  <si>
    <t>Start                år</t>
  </si>
  <si>
    <t>Antall år</t>
  </si>
  <si>
    <t>Slutt måned</t>
  </si>
  <si>
    <t>Slutt                år</t>
  </si>
  <si>
    <t>Sum</t>
  </si>
  <si>
    <t xml:space="preserve">Hybrid-teknologi        poeng                                 </t>
  </si>
  <si>
    <t>Drivstoff-teknologi          poeng</t>
  </si>
  <si>
    <t>Drivstoffteknologi</t>
  </si>
  <si>
    <t>Det må ikke gjøres endringer på denne siden</t>
  </si>
  <si>
    <t>Siste dato for tildelingskriteriet</t>
  </si>
  <si>
    <t>Korrigert sluttdato</t>
  </si>
  <si>
    <t>Andel av tiden de ulike teknologiene skal benyttes</t>
  </si>
  <si>
    <t>Resultater fra tabellen under kan inngå som del av meddelsesbrev.</t>
  </si>
  <si>
    <t>Forklaring til poengberegningen</t>
  </si>
  <si>
    <t>Nullutslipp</t>
  </si>
  <si>
    <t>Øvrig biodrivstoff</t>
  </si>
  <si>
    <t>Fossilt drivstoff</t>
  </si>
  <si>
    <t>Andel av tiden drivstoffteknologiene skal benyttes under kontraktsforholdet</t>
  </si>
  <si>
    <t>Karakter</t>
  </si>
  <si>
    <t>underkriteriene legges sammen før det gjøres en oppjustering til beste poengcore (10 poeng).</t>
  </si>
  <si>
    <t>For "justert poeng" over er det brukt en lineær metode.</t>
  </si>
  <si>
    <t>Karakter:</t>
  </si>
  <si>
    <t>Feilmelding betyr at det mangler informasjon i en eller flere celler som behøves for å gjennomføre beregninger.</t>
  </si>
  <si>
    <t>Kontroll av          leverandørens besvarelse</t>
  </si>
  <si>
    <t>POENGBEREGNING</t>
  </si>
  <si>
    <t>Karakter beregning</t>
  </si>
  <si>
    <t>Poeng/karakter beregnes automatisk. Se resultat i Ark: Resultater</t>
  </si>
  <si>
    <t>Leverandør 2</t>
  </si>
  <si>
    <t>Leverandør 3</t>
  </si>
  <si>
    <t>Leverandør 4</t>
  </si>
  <si>
    <t>Leverandør 5</t>
  </si>
  <si>
    <t>Leverandør 6</t>
  </si>
  <si>
    <t>Leverandør 7</t>
  </si>
  <si>
    <t>Leverandør 8</t>
  </si>
  <si>
    <t>Leverandør 9</t>
  </si>
  <si>
    <t>Leverandør 10</t>
  </si>
  <si>
    <t>Leverandør</t>
  </si>
  <si>
    <t>Justert poeng</t>
  </si>
  <si>
    <t xml:space="preserve">Typegodkjenning                                 </t>
  </si>
  <si>
    <t>Før opp registreringsnummer (kjøretøy)                                                   eller understellsnummer (maskiner)</t>
  </si>
  <si>
    <t xml:space="preserve">Type-godkjenning                                 </t>
  </si>
  <si>
    <t xml:space="preserve">Type-godkjenning poeng                                 </t>
  </si>
  <si>
    <t>Euro 5/V</t>
  </si>
  <si>
    <t>Steg 3</t>
  </si>
  <si>
    <t>(C) EVALUERINGSKJEMA - LISTE OVER KJØRETØY, DRIFTSKONTRAKTER</t>
  </si>
  <si>
    <t>Steg 4</t>
  </si>
  <si>
    <t>Euro 6/Vi</t>
  </si>
  <si>
    <t>Typegodkjenning</t>
  </si>
  <si>
    <t>Drivstoffteknologi +         typegodkjenning +         hybridpoeng</t>
  </si>
  <si>
    <t>Tips!</t>
  </si>
  <si>
    <t>Bruk "Lim inn verdier" ved kopiering.</t>
  </si>
  <si>
    <t>Bruk "Lim inn verdier" når leverandørenes besvarelser limes inn i de ulike arkene.</t>
  </si>
  <si>
    <t>Variant (C)</t>
  </si>
  <si>
    <r>
      <t xml:space="preserve">EVALUERINGSKJEMA - LISTE OVER KJØRETØY                                                                     </t>
    </r>
    <r>
      <rPr>
        <sz val="11"/>
        <color theme="1"/>
        <rFont val="Oslo Sans Office"/>
      </rPr>
      <t>Poengberegningsskjema for driftskontrakter</t>
    </r>
  </si>
  <si>
    <t>Steg 5</t>
  </si>
  <si>
    <t>Versjon: 1.1</t>
  </si>
  <si>
    <t>Oppdatert: 22.09.2020</t>
  </si>
  <si>
    <t xml:space="preserve">Hvis det evalueres på flere underkriterier enn kjøretøy for tildelingskriterium "Miljø", må karakterene fra de ulike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</si>
</sst>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Oslo Sans Office"/>
    </font>
    <font>
      <sz val="10"/>
      <name val="Arial"/>
      <family val="2"/>
    </font>
    <font>
      <sz val="10"/>
      <color theme="1"/>
      <name val="Oslo Sans Office"/>
    </font>
    <font>
      <b/>
      <sz val="10"/>
      <color theme="0"/>
      <name val="Oslo Sans Office"/>
    </font>
    <font>
      <sz val="10"/>
      <color rgb="FFFF0000"/>
      <name val="Oslo Sans Office"/>
    </font>
    <font>
      <b/>
      <sz val="10"/>
      <color rgb="FFFF0000"/>
      <name val="Oslo Sans Office"/>
    </font>
    <font>
      <sz val="10"/>
      <name val="Oslo Sans Office"/>
    </font>
    <font>
      <b/>
      <sz val="16"/>
      <color theme="1"/>
      <name val="Oslo Sans Office"/>
    </font>
    <font>
      <b/>
      <sz val="11"/>
      <color theme="1"/>
      <name val="Oslo Sans Office"/>
    </font>
    <font>
      <u/>
      <sz val="10"/>
      <color theme="10"/>
      <name val="Oslo Sans Office"/>
    </font>
    <font>
      <b/>
      <i/>
      <sz val="10"/>
      <color rgb="FFFF0000"/>
      <name val="Oslo Sans Office"/>
    </font>
    <font>
      <sz val="11"/>
      <color theme="1"/>
      <name val="Oslo Sans Office"/>
    </font>
    <font>
      <b/>
      <sz val="12"/>
      <color theme="1"/>
      <name val="Oslo Sans Office"/>
    </font>
    <font>
      <b/>
      <sz val="11"/>
      <color theme="0"/>
      <name val="Oslo Sans Office"/>
    </font>
    <font>
      <b/>
      <sz val="11"/>
      <name val="Oslo Sans Office"/>
    </font>
    <font>
      <i/>
      <sz val="11"/>
      <color theme="1"/>
      <name val="Oslo Sans Office"/>
    </font>
    <font>
      <sz val="11"/>
      <name val="Oslo Sans Office"/>
    </font>
    <font>
      <sz val="12"/>
      <color theme="1"/>
      <name val="Oslo Sans Office"/>
    </font>
    <font>
      <sz val="9"/>
      <color theme="1"/>
      <name val="Oslo Sans Office"/>
    </font>
    <font>
      <b/>
      <sz val="9"/>
      <color theme="0"/>
      <name val="Oslo Sans Office"/>
    </font>
    <font>
      <b/>
      <sz val="9"/>
      <name val="Oslo Sans Office"/>
    </font>
    <font>
      <sz val="9"/>
      <name val="Oslo Sans Office"/>
    </font>
    <font>
      <sz val="9"/>
      <color theme="0" tint="-0.249977111117893"/>
      <name val="Oslo Sans Office"/>
    </font>
    <font>
      <b/>
      <sz val="9"/>
      <color theme="0" tint="-0.249977111117893"/>
      <name val="Oslo Sans Office"/>
    </font>
    <font>
      <i/>
      <sz val="11"/>
      <color rgb="FFFF0000"/>
      <name val="Oslo Sans Office"/>
    </font>
    <font>
      <i/>
      <sz val="8"/>
      <color theme="1"/>
      <name val="Oslo Sans Office"/>
    </font>
    <font>
      <b/>
      <sz val="14"/>
      <color theme="1"/>
      <name val="Oslo Sans Office"/>
    </font>
    <font>
      <i/>
      <sz val="12"/>
      <color theme="1"/>
      <name val="Oslo Sans Office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34B4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201">
    <xf numFmtId="0" fontId="0" fillId="0" borderId="0" xfId="0"/>
    <xf numFmtId="0" fontId="19" fillId="0" borderId="0" xfId="0" applyFont="1"/>
    <xf numFmtId="0" fontId="14" fillId="0" borderId="0" xfId="0" applyFont="1" applyFill="1" applyAlignment="1">
      <alignment vertical="center"/>
    </xf>
    <xf numFmtId="0" fontId="19" fillId="0" borderId="0" xfId="0" applyFont="1" applyFill="1" applyAlignment="1">
      <alignment wrapText="1"/>
    </xf>
    <xf numFmtId="0" fontId="9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12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13" fillId="0" borderId="0" xfId="0" applyFont="1" applyFill="1"/>
    <xf numFmtId="0" fontId="19" fillId="0" borderId="0" xfId="0" applyFont="1" applyFill="1"/>
    <xf numFmtId="0" fontId="2" fillId="0" borderId="0" xfId="0" applyFont="1" applyFill="1" applyAlignment="1">
      <alignment horizontal="center" wrapText="1"/>
    </xf>
    <xf numFmtId="0" fontId="13" fillId="0" borderId="0" xfId="0" applyFont="1" applyFill="1" applyBorder="1"/>
    <xf numFmtId="0" fontId="19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8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3" fillId="0" borderId="0" xfId="0" applyFont="1"/>
    <xf numFmtId="0" fontId="5" fillId="7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indent="1"/>
    </xf>
    <xf numFmtId="0" fontId="5" fillId="6" borderId="0" xfId="0" applyFont="1" applyFill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3" fillId="0" borderId="0" xfId="0" applyFont="1"/>
    <xf numFmtId="0" fontId="13" fillId="0" borderId="0" xfId="0" applyFont="1" applyBorder="1"/>
    <xf numFmtId="0" fontId="2" fillId="2" borderId="8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9" fontId="22" fillId="0" borderId="1" xfId="1" applyFont="1" applyFill="1" applyBorder="1" applyAlignment="1">
      <alignment horizontal="center" vertical="center" wrapText="1"/>
    </xf>
    <xf numFmtId="9" fontId="23" fillId="0" borderId="1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9" fontId="16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9" fontId="18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Fill="1"/>
    <xf numFmtId="0" fontId="13" fillId="0" borderId="0" xfId="0" applyFont="1" applyFill="1" applyBorder="1"/>
    <xf numFmtId="0" fontId="5" fillId="0" borderId="0" xfId="0" applyNumberFormat="1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13" fillId="0" borderId="0" xfId="0" applyNumberFormat="1" applyFont="1"/>
    <xf numFmtId="0" fontId="30" fillId="0" borderId="0" xfId="0" applyFont="1" applyFill="1" applyBorder="1"/>
    <xf numFmtId="2" fontId="31" fillId="0" borderId="0" xfId="0" applyNumberFormat="1" applyFont="1" applyBorder="1" applyAlignment="1">
      <alignment horizontal="left" vertical="center"/>
    </xf>
    <xf numFmtId="0" fontId="13" fillId="10" borderId="0" xfId="0" applyFont="1" applyFill="1"/>
    <xf numFmtId="0" fontId="19" fillId="10" borderId="0" xfId="0" applyFont="1" applyFill="1"/>
    <xf numFmtId="0" fontId="2" fillId="0" borderId="0" xfId="0" applyFont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14" fontId="13" fillId="0" borderId="1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12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3" fillId="0" borderId="0" xfId="0" applyFont="1"/>
    <xf numFmtId="0" fontId="13" fillId="0" borderId="0" xfId="0" applyFont="1" applyBorder="1"/>
    <xf numFmtId="0" fontId="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13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0" fillId="0" borderId="16" xfId="0" applyFont="1" applyBorder="1" applyAlignment="1">
      <alignment horizontal="left" vertical="center" indent="1"/>
    </xf>
    <xf numFmtId="0" fontId="13" fillId="0" borderId="19" xfId="0" applyFont="1" applyBorder="1" applyAlignment="1">
      <alignment horizontal="left" vertical="center" indent="1"/>
    </xf>
    <xf numFmtId="0" fontId="5" fillId="4" borderId="9" xfId="0" applyNumberFormat="1" applyFont="1" applyFill="1" applyBorder="1" applyAlignment="1">
      <alignment horizontal="left" vertical="center" wrapText="1"/>
    </xf>
    <xf numFmtId="0" fontId="5" fillId="4" borderId="11" xfId="0" applyNumberFormat="1" applyFont="1" applyFill="1" applyBorder="1" applyAlignment="1">
      <alignment horizontal="left" vertical="center" wrapText="1"/>
    </xf>
    <xf numFmtId="0" fontId="5" fillId="4" borderId="10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5" fillId="3" borderId="2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/>
    </xf>
    <xf numFmtId="0" fontId="9" fillId="0" borderId="0" xfId="0" applyFont="1" applyFill="1" applyAlignment="1">
      <alignment horizontal="left" vertical="center"/>
    </xf>
    <xf numFmtId="0" fontId="14" fillId="2" borderId="2" xfId="0" applyFont="1" applyFill="1" applyBorder="1" applyAlignment="1">
      <alignment horizontal="left" vertical="center" indent="1"/>
    </xf>
    <xf numFmtId="0" fontId="14" fillId="2" borderId="12" xfId="0" applyFont="1" applyFill="1" applyBorder="1" applyAlignment="1">
      <alignment horizontal="left" vertical="center" inden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15" xfId="0" applyFont="1" applyFill="1" applyBorder="1" applyAlignment="1">
      <alignment horizontal="left" vertical="center" wrapText="1"/>
    </xf>
    <xf numFmtId="0" fontId="21" fillId="4" borderId="1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</cellXfs>
  <cellStyles count="5">
    <cellStyle name="Hyperkobling" xfId="3" builtinId="8" customBuiltin="1"/>
    <cellStyle name="Hyperkobling 2" xfId="4"/>
    <cellStyle name="Normal" xfId="0" builtinId="0"/>
    <cellStyle name="Normal 10" xfId="2"/>
    <cellStyle name="Prosent" xfId="1" builtinId="5"/>
  </cellStyles>
  <dxfs count="253"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34B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1310640</xdr:colOff>
      <xdr:row>0</xdr:row>
      <xdr:rowOff>0</xdr:rowOff>
    </xdr:from>
    <xdr:to>
      <xdr:col>4</xdr:col>
      <xdr:colOff>1426382</xdr:colOff>
      <xdr:row>1</xdr:row>
      <xdr:rowOff>721282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7040" y="0"/>
          <a:ext cx="1624502" cy="949882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29</xdr:row>
      <xdr:rowOff>28575</xdr:rowOff>
    </xdr:from>
    <xdr:to>
      <xdr:col>2</xdr:col>
      <xdr:colOff>1263840</xdr:colOff>
      <xdr:row>32</xdr:row>
      <xdr:rowOff>95250</xdr:rowOff>
    </xdr:to>
    <xdr:pic>
      <xdr:nvPicPr>
        <xdr:cNvPr id="3" name="Bild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562850"/>
          <a:ext cx="242589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C)%20Liste%20over%20kj&#248;ret&#248;y,%20driftskontrakter%20v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EVALUERINGSMODELL"/>
      <sheetName val="LISTE OVER KJØRETØY"/>
      <sheetName val="Inndata"/>
    </sheetNames>
    <sheetDataSet>
      <sheetData sheetId="0"/>
      <sheetData sheetId="1"/>
      <sheetData sheetId="2"/>
      <sheetData sheetId="3">
        <row r="8">
          <cell r="N8" t="str">
            <v>Batterielektrisk / hydrogen</v>
          </cell>
        </row>
        <row r="9">
          <cell r="N9" t="str">
            <v>Biogass</v>
          </cell>
        </row>
        <row r="10">
          <cell r="N10" t="str">
            <v>HVO / biodiesel / bioetanol</v>
          </cell>
        </row>
        <row r="11">
          <cell r="N11" t="str">
            <v>Diesel / bensin / naturgass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34B45"/>
  </sheetPr>
  <dimension ref="B2:G33"/>
  <sheetViews>
    <sheetView showGridLines="0" tabSelected="1" workbookViewId="0">
      <selection activeCell="B2" sqref="B2:E2"/>
    </sheetView>
  </sheetViews>
  <sheetFormatPr baseColWidth="10" defaultColWidth="11.44140625" defaultRowHeight="18" customHeight="1" x14ac:dyDescent="0.3"/>
  <cols>
    <col min="1" max="1" width="2.88671875" style="90" customWidth="1"/>
    <col min="2" max="2" width="18.5546875" style="90" customWidth="1"/>
    <col min="3" max="3" width="58.5546875" style="90" customWidth="1"/>
    <col min="4" max="5" width="21.44140625" style="90" customWidth="1"/>
    <col min="6" max="16384" width="11.44140625" style="90"/>
  </cols>
  <sheetData>
    <row r="2" spans="2:7" s="95" customFormat="1" ht="90" customHeight="1" x14ac:dyDescent="0.3">
      <c r="B2" s="181" t="s">
        <v>93</v>
      </c>
      <c r="C2" s="181"/>
      <c r="D2" s="181"/>
      <c r="E2" s="181"/>
    </row>
    <row r="3" spans="2:7" s="89" customFormat="1" ht="18" customHeight="1" x14ac:dyDescent="0.3">
      <c r="B3" s="182" t="s">
        <v>92</v>
      </c>
      <c r="C3" s="182"/>
      <c r="D3" s="178" t="s">
        <v>0</v>
      </c>
      <c r="E3" s="179"/>
    </row>
    <row r="4" spans="2:7" ht="18" customHeight="1" x14ac:dyDescent="0.3">
      <c r="B4" s="91" t="s">
        <v>96</v>
      </c>
      <c r="C4" s="92"/>
      <c r="D4" s="85" t="s">
        <v>2</v>
      </c>
      <c r="E4" s="85" t="s">
        <v>3</v>
      </c>
    </row>
    <row r="5" spans="2:7" ht="18" customHeight="1" x14ac:dyDescent="0.4">
      <c r="B5" s="90" t="s">
        <v>95</v>
      </c>
      <c r="D5" s="125"/>
      <c r="E5" s="125"/>
    </row>
    <row r="6" spans="2:7" ht="18" customHeight="1" x14ac:dyDescent="0.25">
      <c r="B6" s="88"/>
      <c r="D6" s="93" t="str">
        <f>IF(D5=0,"↑ Dato må fylles ut ↑","")</f>
        <v>↑ Dato må fylles ut ↑</v>
      </c>
      <c r="E6" s="93" t="str">
        <f>IF(E5=0,"↑ Dato må fylles ut ↑","")</f>
        <v>↑ Dato må fylles ut ↑</v>
      </c>
    </row>
    <row r="7" spans="2:7" ht="18" customHeight="1" x14ac:dyDescent="0.25">
      <c r="B7" s="183"/>
      <c r="C7" s="183"/>
      <c r="D7" s="183"/>
      <c r="E7" s="183"/>
    </row>
    <row r="8" spans="2:7" ht="18" customHeight="1" x14ac:dyDescent="0.25">
      <c r="B8" s="88"/>
    </row>
    <row r="9" spans="2:7" ht="24.6" customHeight="1" x14ac:dyDescent="0.3">
      <c r="B9" s="176" t="s">
        <v>76</v>
      </c>
      <c r="C9" s="177"/>
      <c r="D9" s="86" t="s">
        <v>58</v>
      </c>
      <c r="E9" s="87" t="s">
        <v>77</v>
      </c>
    </row>
    <row r="10" spans="2:7" ht="18" customHeight="1" x14ac:dyDescent="0.25">
      <c r="B10" s="99" t="str">
        <f>Lev.1!B5</f>
        <v>Leverandør 1</v>
      </c>
      <c r="C10" s="99" t="str">
        <f>Lev.1!C5</f>
        <v>(Skriv inn navn på leverandør her)</v>
      </c>
      <c r="D10" s="94">
        <f>IF(C10="(Skriv inn navn på leverandør her)",0,Lev.1!AV24)</f>
        <v>0</v>
      </c>
      <c r="E10" s="94">
        <f>IF(D10=0,0,D10*(10/MAX($D$10:$D$19)))</f>
        <v>0</v>
      </c>
      <c r="G10" s="112"/>
    </row>
    <row r="11" spans="2:7" ht="18" customHeight="1" x14ac:dyDescent="0.3">
      <c r="B11" s="99" t="str">
        <f>Lev.2!B5</f>
        <v>Leverandør 2</v>
      </c>
      <c r="C11" s="99" t="str">
        <f>Lev.2!C5</f>
        <v>(Skriv inn navn på leverandør her)</v>
      </c>
      <c r="D11" s="94">
        <f>IF(C10="(Skriv inn navn på leverandør her)",0,Lev.2!AV24)</f>
        <v>0</v>
      </c>
      <c r="E11" s="94">
        <f t="shared" ref="E11:E19" si="0">IF(D11=0,0,D11*(10/MAX($D$10:$D$19)))</f>
        <v>0</v>
      </c>
      <c r="G11" s="113"/>
    </row>
    <row r="12" spans="2:7" ht="18" customHeight="1" x14ac:dyDescent="0.3">
      <c r="B12" s="99" t="str">
        <f>Lev.3!B5</f>
        <v>Leverandør 3</v>
      </c>
      <c r="C12" s="99" t="str">
        <f>Lev.3!C5</f>
        <v>(Skriv inn navn på leverandør her)</v>
      </c>
      <c r="D12" s="94">
        <f>IF(C10="(Skriv inn navn på leverandør her)",0,Lev.3!AV24)</f>
        <v>0</v>
      </c>
      <c r="E12" s="94">
        <f t="shared" si="0"/>
        <v>0</v>
      </c>
    </row>
    <row r="13" spans="2:7" ht="18" customHeight="1" x14ac:dyDescent="0.3">
      <c r="B13" s="99" t="str">
        <f>Lev.4!B5</f>
        <v>Leverandør 4</v>
      </c>
      <c r="C13" s="99" t="str">
        <f>Lev.4!C5</f>
        <v>(Skriv inn navn på leverandør her)</v>
      </c>
      <c r="D13" s="94">
        <f>IF(C10="(Skriv inn navn på leverandør her)",0,Lev.4!AV24)</f>
        <v>0</v>
      </c>
      <c r="E13" s="94">
        <f t="shared" si="0"/>
        <v>0</v>
      </c>
    </row>
    <row r="14" spans="2:7" ht="18" customHeight="1" x14ac:dyDescent="0.3">
      <c r="B14" s="99" t="str">
        <f>Lev.5!B5</f>
        <v>Leverandør 5</v>
      </c>
      <c r="C14" s="99" t="str">
        <f>Lev.5!C5</f>
        <v>(Skriv inn navn på leverandør her)</v>
      </c>
      <c r="D14" s="94">
        <f>IF(C10="(Skriv inn navn på leverandør her)",0,Lev.5!AV24)</f>
        <v>0</v>
      </c>
      <c r="E14" s="94">
        <f t="shared" si="0"/>
        <v>0</v>
      </c>
    </row>
    <row r="15" spans="2:7" ht="18" customHeight="1" x14ac:dyDescent="0.3">
      <c r="B15" s="99" t="str">
        <f>Lev.6!B5</f>
        <v>Leverandør 6</v>
      </c>
      <c r="C15" s="99" t="str">
        <f>Lev.6!C5</f>
        <v>(Skriv inn navn på leverandør her)</v>
      </c>
      <c r="D15" s="94">
        <f>IF(C10="(Skriv inn navn på leverandør her)",0,Lev.6!AV24)</f>
        <v>0</v>
      </c>
      <c r="E15" s="94">
        <f t="shared" si="0"/>
        <v>0</v>
      </c>
    </row>
    <row r="16" spans="2:7" ht="18" customHeight="1" x14ac:dyDescent="0.3">
      <c r="B16" s="99" t="str">
        <f>Lev.7!B5</f>
        <v>Leverandør 7</v>
      </c>
      <c r="C16" s="99" t="str">
        <f>Lev.7!C5</f>
        <v>(Skriv inn navn på leverandør her)</v>
      </c>
      <c r="D16" s="94">
        <f>IF(C10="(Skriv inn navn på leverandør her)",0,Lev.7!AV24)</f>
        <v>0</v>
      </c>
      <c r="E16" s="94">
        <f t="shared" si="0"/>
        <v>0</v>
      </c>
    </row>
    <row r="17" spans="2:5" ht="18" customHeight="1" x14ac:dyDescent="0.3">
      <c r="B17" s="99" t="str">
        <f>Lev.8!B5</f>
        <v>Leverandør 8</v>
      </c>
      <c r="C17" s="99" t="str">
        <f>Lev.8!C5</f>
        <v>(Skriv inn navn på leverandør her)</v>
      </c>
      <c r="D17" s="94">
        <f>IF(C10="(Skriv inn navn på leverandør her)",0,Lev.8!AV24)</f>
        <v>0</v>
      </c>
      <c r="E17" s="94">
        <f t="shared" si="0"/>
        <v>0</v>
      </c>
    </row>
    <row r="18" spans="2:5" ht="18" customHeight="1" x14ac:dyDescent="0.3">
      <c r="B18" s="99" t="str">
        <f>Lev.9!B5</f>
        <v>Leverandør 9</v>
      </c>
      <c r="C18" s="99" t="str">
        <f>Lev.9!C5</f>
        <v>(Skriv inn navn på leverandør her)</v>
      </c>
      <c r="D18" s="94">
        <f>IF(C10="(Skriv inn navn på leverandør her)",0,Lev.9!AV24)</f>
        <v>0</v>
      </c>
      <c r="E18" s="94">
        <f t="shared" si="0"/>
        <v>0</v>
      </c>
    </row>
    <row r="19" spans="2:5" ht="18" customHeight="1" x14ac:dyDescent="0.3">
      <c r="B19" s="99" t="str">
        <f>Lev.10!B5</f>
        <v>Leverandør 10</v>
      </c>
      <c r="C19" s="99" t="str">
        <f>Lev.10!C5</f>
        <v>(Skriv inn navn på leverandør her)</v>
      </c>
      <c r="D19" s="94">
        <f>IF(C10="(Skriv inn navn på leverandør her)",0,Lev.10!AV24)</f>
        <v>0</v>
      </c>
      <c r="E19" s="94">
        <f t="shared" si="0"/>
        <v>0</v>
      </c>
    </row>
    <row r="21" spans="2:5" ht="29.4" customHeight="1" x14ac:dyDescent="0.25">
      <c r="B21" s="180" t="str">
        <f>IF(E5&gt;Inndata!D13,"NB! Fra 01.01.2025 skal det kun benyttes nullutslipp eller biogasskjøretøy,                                                                                     evalueringen vil derfor gjelde til og med 31.12.2024 (dette gjøres automatisk).","")</f>
        <v/>
      </c>
      <c r="C21" s="180"/>
      <c r="D21" s="180"/>
      <c r="E21" s="180"/>
    </row>
    <row r="23" spans="2:5" ht="18" customHeight="1" x14ac:dyDescent="0.3">
      <c r="B23" s="90" t="s">
        <v>97</v>
      </c>
    </row>
    <row r="24" spans="2:5" ht="18" customHeight="1" x14ac:dyDescent="0.3">
      <c r="B24" s="90" t="s">
        <v>59</v>
      </c>
    </row>
    <row r="25" spans="2:5" ht="18" customHeight="1" x14ac:dyDescent="0.3">
      <c r="B25" s="90" t="s">
        <v>60</v>
      </c>
    </row>
    <row r="28" spans="2:5" ht="18" customHeight="1" x14ac:dyDescent="0.25">
      <c r="B28" s="168" t="s">
        <v>89</v>
      </c>
      <c r="C28" s="160"/>
      <c r="D28" s="161"/>
    </row>
    <row r="29" spans="2:5" ht="18" customHeight="1" x14ac:dyDescent="0.3">
      <c r="B29" s="169" t="s">
        <v>91</v>
      </c>
      <c r="C29" s="163"/>
      <c r="D29" s="164"/>
    </row>
    <row r="30" spans="2:5" ht="18" customHeight="1" x14ac:dyDescent="0.25">
      <c r="B30" s="162"/>
      <c r="C30" s="163"/>
      <c r="D30" s="164"/>
    </row>
    <row r="31" spans="2:5" ht="18" customHeight="1" x14ac:dyDescent="0.3">
      <c r="B31" s="162"/>
      <c r="C31" s="163"/>
      <c r="D31" s="164"/>
    </row>
    <row r="32" spans="2:5" ht="18" customHeight="1" x14ac:dyDescent="0.3">
      <c r="B32" s="162"/>
      <c r="C32" s="163"/>
      <c r="D32" s="164"/>
    </row>
    <row r="33" spans="2:4" ht="18" customHeight="1" x14ac:dyDescent="0.3">
      <c r="B33" s="165"/>
      <c r="C33" s="166"/>
      <c r="D33" s="167"/>
    </row>
  </sheetData>
  <mergeCells count="6">
    <mergeCell ref="B9:C9"/>
    <mergeCell ref="D3:E3"/>
    <mergeCell ref="B21:E21"/>
    <mergeCell ref="B2:E2"/>
    <mergeCell ref="B3:C3"/>
    <mergeCell ref="B7:E7"/>
  </mergeCells>
  <conditionalFormatting sqref="B10:E19">
    <cfRule type="expression" dxfId="252" priority="4">
      <formula>$C10="(Skriv inn navn på leverandør her)"</formula>
    </cfRule>
  </conditionalFormatting>
  <conditionalFormatting sqref="D5:E5">
    <cfRule type="cellIs" dxfId="251" priority="3" operator="equal">
      <formula>0</formula>
    </cfRule>
  </conditionalFormatting>
  <conditionalFormatting sqref="E10:E19">
    <cfRule type="cellIs" dxfId="250" priority="1" operator="equal">
      <formula>10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51" customWidth="1"/>
    <col min="2" max="2" width="20.88671875" style="151" customWidth="1"/>
    <col min="3" max="3" width="20" style="151" customWidth="1"/>
    <col min="4" max="4" width="26.5546875" style="151" customWidth="1"/>
    <col min="5" max="7" width="20" style="151" customWidth="1"/>
    <col min="8" max="9" width="12.33203125" style="151" customWidth="1"/>
    <col min="10" max="10" width="63" style="151" customWidth="1"/>
    <col min="11" max="11" width="37.5546875" style="151" customWidth="1"/>
    <col min="12" max="12" width="11" style="151" customWidth="1"/>
    <col min="13" max="19" width="2.6640625" style="151" customWidth="1"/>
    <col min="20" max="20" width="7.44140625" style="151" customWidth="1"/>
    <col min="21" max="21" width="11.109375" style="151" customWidth="1"/>
    <col min="22" max="22" width="18.5546875" style="107" customWidth="1"/>
    <col min="23" max="23" width="2.33203125" style="151" customWidth="1"/>
    <col min="24" max="24" width="18.33203125" style="151" customWidth="1"/>
    <col min="25" max="25" width="28.44140625" style="151" customWidth="1"/>
    <col min="26" max="26" width="13.109375" style="107" customWidth="1"/>
    <col min="27" max="27" width="2.33203125" style="151" customWidth="1"/>
    <col min="28" max="29" width="13.5546875" style="151" customWidth="1"/>
    <col min="30" max="30" width="2.33203125" style="151" customWidth="1"/>
    <col min="31" max="31" width="11.33203125" style="151" customWidth="1"/>
    <col min="32" max="32" width="14.5546875" style="107" customWidth="1"/>
    <col min="33" max="33" width="2.33203125" style="151" customWidth="1"/>
    <col min="34" max="34" width="20.6640625" style="107" customWidth="1"/>
    <col min="35" max="35" width="2.33203125" style="151" customWidth="1"/>
    <col min="36" max="36" width="18.88671875" style="151" customWidth="1"/>
    <col min="37" max="37" width="12.109375" style="151" customWidth="1"/>
    <col min="38" max="38" width="10" style="151" customWidth="1"/>
    <col min="39" max="39" width="11.44140625" style="151"/>
    <col min="40" max="40" width="11.109375" style="151" customWidth="1"/>
    <col min="41" max="41" width="8.5546875" style="151" customWidth="1"/>
    <col min="42" max="42" width="13.33203125" style="107" customWidth="1"/>
    <col min="43" max="43" width="2.33203125" style="151" customWidth="1"/>
    <col min="44" max="45" width="11.33203125" style="151" customWidth="1"/>
    <col min="46" max="46" width="13.6640625" style="106" customWidth="1"/>
    <col min="47" max="47" width="2.33203125" style="151" customWidth="1"/>
    <col min="48" max="48" width="11.44140625" style="151"/>
    <col min="49" max="49" width="11.33203125" style="106" customWidth="1"/>
    <col min="50" max="50" width="1.33203125" style="106" customWidth="1"/>
    <col min="51" max="51" width="11.33203125" style="151" customWidth="1"/>
    <col min="52" max="52" width="45.6640625" style="151" customWidth="1"/>
    <col min="53" max="56" width="22.109375" style="151" customWidth="1"/>
    <col min="57" max="57" width="11.109375" style="71" customWidth="1"/>
    <col min="58" max="59" width="11.109375" style="102" hidden="1" customWidth="1"/>
    <col min="60" max="60" width="11.109375" style="71" hidden="1" customWidth="1"/>
    <col min="61" max="61" width="0" style="151" hidden="1" customWidth="1"/>
    <col min="62" max="16384" width="11.44140625" style="151"/>
  </cols>
  <sheetData>
    <row r="1" spans="1:61" s="49" customFormat="1" ht="17.399999999999999" customHeight="1" x14ac:dyDescent="0.3">
      <c r="A1" s="47"/>
      <c r="B1" s="47" t="s">
        <v>84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 t="s">
        <v>84</v>
      </c>
      <c r="N1" s="47"/>
      <c r="O1" s="47"/>
      <c r="P1" s="47"/>
      <c r="Q1" s="47"/>
      <c r="R1" s="47"/>
      <c r="S1" s="47"/>
      <c r="T1" s="47"/>
      <c r="U1" s="47"/>
      <c r="V1" s="48"/>
      <c r="W1" s="47"/>
      <c r="X1" s="47"/>
      <c r="Y1" s="47"/>
      <c r="Z1" s="48"/>
      <c r="AA1" s="47"/>
      <c r="AB1" s="47"/>
      <c r="AC1" s="47"/>
      <c r="AD1" s="47"/>
      <c r="AE1" s="47"/>
      <c r="AF1" s="48"/>
      <c r="AG1" s="47"/>
      <c r="AH1" s="48"/>
      <c r="AI1" s="47"/>
      <c r="AJ1" s="47"/>
      <c r="AK1" s="47"/>
      <c r="AL1" s="47"/>
      <c r="AM1" s="47"/>
      <c r="AN1" s="47"/>
      <c r="AO1" s="47"/>
      <c r="AP1" s="48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72"/>
      <c r="BF1" s="72"/>
      <c r="BG1" s="72"/>
      <c r="BH1" s="72"/>
    </row>
    <row r="2" spans="1:61" ht="17.399999999999999" customHeight="1" x14ac:dyDescent="0.4">
      <c r="AX2" s="114"/>
    </row>
    <row r="3" spans="1:61" ht="30" customHeight="1" x14ac:dyDescent="0.4">
      <c r="B3" s="188" t="s">
        <v>13</v>
      </c>
      <c r="C3" s="188"/>
      <c r="D3" s="188"/>
      <c r="E3" s="188"/>
      <c r="F3" s="188"/>
      <c r="G3" s="188"/>
      <c r="H3" s="188"/>
      <c r="I3" s="188"/>
      <c r="J3" s="188"/>
      <c r="K3" s="139"/>
      <c r="L3" s="146"/>
      <c r="AX3" s="114"/>
    </row>
    <row r="4" spans="1:61" ht="17.399999999999999" customHeight="1" x14ac:dyDescent="0.4">
      <c r="B4" s="154"/>
      <c r="C4" s="154"/>
      <c r="D4" s="153"/>
      <c r="E4" s="175"/>
      <c r="F4" s="175"/>
      <c r="G4" s="175"/>
      <c r="H4" s="175"/>
      <c r="I4" s="175"/>
      <c r="J4" s="175"/>
      <c r="K4" s="139"/>
      <c r="M4" s="104" t="s">
        <v>64</v>
      </c>
      <c r="N4" s="108"/>
      <c r="P4" s="108"/>
      <c r="Q4" s="108"/>
      <c r="AX4" s="114"/>
    </row>
    <row r="5" spans="1:61" s="1" customFormat="1" ht="30" customHeight="1" x14ac:dyDescent="0.45">
      <c r="B5" s="46" t="s">
        <v>74</v>
      </c>
      <c r="C5" s="189" t="s">
        <v>15</v>
      </c>
      <c r="D5" s="190"/>
      <c r="E5" s="2"/>
      <c r="F5" s="96" t="s">
        <v>61</v>
      </c>
      <c r="G5" s="97">
        <f>AV24</f>
        <v>0</v>
      </c>
      <c r="H5" s="2"/>
      <c r="I5" s="2"/>
      <c r="J5" s="2"/>
      <c r="K5" s="3"/>
      <c r="M5" s="103" t="s">
        <v>66</v>
      </c>
      <c r="N5" s="108"/>
      <c r="P5" s="108"/>
      <c r="Q5" s="108"/>
      <c r="V5" s="19"/>
      <c r="Z5" s="19"/>
      <c r="AF5" s="19"/>
      <c r="AH5" s="19"/>
      <c r="AP5" s="19"/>
      <c r="AT5" s="16"/>
      <c r="AW5" s="16"/>
      <c r="AX5" s="115"/>
      <c r="BE5" s="71"/>
      <c r="BF5" s="102"/>
      <c r="BG5" s="102"/>
      <c r="BH5" s="71"/>
    </row>
    <row r="6" spans="1:61" ht="17.399999999999999" customHeight="1" x14ac:dyDescent="0.4"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47"/>
      <c r="M6" s="137"/>
      <c r="V6" s="151"/>
      <c r="W6" s="107"/>
      <c r="Z6" s="151"/>
      <c r="AA6" s="107"/>
      <c r="AB6" s="107"/>
      <c r="AC6" s="107"/>
      <c r="AD6" s="107"/>
      <c r="AF6" s="151"/>
      <c r="AG6" s="107"/>
      <c r="AH6" s="151"/>
      <c r="AI6" s="107"/>
      <c r="AP6" s="151"/>
      <c r="AQ6" s="107"/>
      <c r="AT6" s="151"/>
      <c r="AU6" s="106"/>
      <c r="AX6" s="114"/>
      <c r="AY6" s="106"/>
      <c r="BE6" s="151"/>
      <c r="BH6" s="102"/>
      <c r="BI6" s="71"/>
    </row>
    <row r="7" spans="1:61" ht="17.399999999999999" customHeight="1" x14ac:dyDescent="0.4">
      <c r="B7" s="84" t="s">
        <v>14</v>
      </c>
      <c r="C7" s="138"/>
      <c r="D7" s="138"/>
      <c r="E7" s="138"/>
      <c r="F7" s="138"/>
      <c r="G7" s="138"/>
      <c r="H7" s="138"/>
      <c r="I7" s="138"/>
      <c r="J7" s="138"/>
      <c r="K7" s="138"/>
      <c r="L7" s="147"/>
      <c r="M7" s="137"/>
      <c r="V7" s="151"/>
      <c r="W7" s="107"/>
      <c r="Z7" s="151"/>
      <c r="AA7" s="107"/>
      <c r="AB7" s="107"/>
      <c r="AC7" s="107"/>
      <c r="AD7" s="107"/>
      <c r="AF7" s="151"/>
      <c r="AG7" s="107"/>
      <c r="AH7" s="151"/>
      <c r="AI7" s="107"/>
      <c r="AP7" s="151"/>
      <c r="AQ7" s="107"/>
      <c r="AT7" s="111"/>
      <c r="AU7" s="106"/>
      <c r="AX7" s="114"/>
      <c r="AY7" s="106"/>
      <c r="AZ7" s="100" t="s">
        <v>53</v>
      </c>
      <c r="BE7" s="151"/>
      <c r="BH7" s="102"/>
      <c r="BI7" s="71"/>
    </row>
    <row r="8" spans="1:61" ht="17.399999999999999" customHeight="1" x14ac:dyDescent="0.4">
      <c r="B8" s="84" t="s">
        <v>90</v>
      </c>
      <c r="C8" s="138"/>
      <c r="D8" s="138"/>
      <c r="E8" s="138"/>
      <c r="F8" s="138"/>
      <c r="G8" s="138"/>
      <c r="H8" s="138"/>
      <c r="I8" s="138"/>
      <c r="J8" s="138"/>
      <c r="K8" s="138"/>
      <c r="L8" s="147"/>
      <c r="M8" s="185" t="s">
        <v>62</v>
      </c>
      <c r="N8" s="185"/>
      <c r="O8" s="185"/>
      <c r="P8" s="185"/>
      <c r="Q8" s="185"/>
      <c r="R8" s="185"/>
      <c r="S8" s="185"/>
      <c r="T8" s="185"/>
      <c r="V8" s="151"/>
      <c r="W8" s="107"/>
      <c r="Z8" s="151"/>
      <c r="AA8" s="107"/>
      <c r="AB8" s="107"/>
      <c r="AC8" s="107"/>
      <c r="AD8" s="107"/>
      <c r="AF8" s="151"/>
      <c r="AG8" s="107"/>
      <c r="AH8" s="151"/>
      <c r="AI8" s="107"/>
      <c r="AP8" s="151"/>
      <c r="AQ8" s="107"/>
      <c r="AT8" s="151"/>
      <c r="AU8" s="106"/>
      <c r="AX8" s="114"/>
      <c r="AY8" s="106"/>
      <c r="AZ8" s="151" t="s">
        <v>52</v>
      </c>
      <c r="BE8" s="151"/>
      <c r="BH8" s="102"/>
      <c r="BI8" s="71"/>
    </row>
    <row r="9" spans="1:61" ht="17.399999999999999" customHeight="1" x14ac:dyDescent="0.4"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47"/>
      <c r="M9" s="185"/>
      <c r="N9" s="185"/>
      <c r="O9" s="185"/>
      <c r="P9" s="185"/>
      <c r="Q9" s="185"/>
      <c r="R9" s="185"/>
      <c r="S9" s="185"/>
      <c r="T9" s="185"/>
      <c r="V9" s="151"/>
      <c r="W9" s="107"/>
      <c r="Z9" s="151"/>
      <c r="AA9" s="107"/>
      <c r="AB9" s="107"/>
      <c r="AC9" s="107"/>
      <c r="AD9" s="107"/>
      <c r="AF9" s="151"/>
      <c r="AG9" s="107"/>
      <c r="AH9" s="151"/>
      <c r="AI9" s="107"/>
      <c r="AP9" s="151"/>
      <c r="AQ9" s="107"/>
      <c r="AT9" s="151"/>
      <c r="AU9" s="106"/>
      <c r="AX9" s="114"/>
      <c r="AY9" s="106"/>
      <c r="BE9" s="151"/>
      <c r="BF9" s="151"/>
      <c r="BG9" s="151"/>
      <c r="BH9" s="151"/>
    </row>
    <row r="10" spans="1:61" ht="17.399999999999999" customHeight="1" x14ac:dyDescent="0.4">
      <c r="B10" s="136">
        <v>1</v>
      </c>
      <c r="C10" s="136">
        <v>2</v>
      </c>
      <c r="D10" s="136">
        <v>3</v>
      </c>
      <c r="E10" s="136">
        <v>4</v>
      </c>
      <c r="F10" s="136">
        <v>5</v>
      </c>
      <c r="G10" s="136">
        <v>6</v>
      </c>
      <c r="H10" s="136">
        <v>7</v>
      </c>
      <c r="I10" s="136">
        <v>8</v>
      </c>
      <c r="J10" s="136">
        <v>9</v>
      </c>
      <c r="K10" s="136">
        <v>10</v>
      </c>
      <c r="L10" s="147"/>
      <c r="M10" s="186"/>
      <c r="N10" s="186"/>
      <c r="O10" s="186"/>
      <c r="P10" s="186"/>
      <c r="Q10" s="186"/>
      <c r="R10" s="186"/>
      <c r="S10" s="186"/>
      <c r="T10" s="186"/>
      <c r="V10" s="136">
        <v>1</v>
      </c>
      <c r="W10" s="20"/>
      <c r="X10" s="136">
        <v>2</v>
      </c>
      <c r="Y10" s="136">
        <v>3</v>
      </c>
      <c r="Z10" s="136"/>
      <c r="AA10" s="20"/>
      <c r="AB10" s="20">
        <v>4</v>
      </c>
      <c r="AC10" s="20"/>
      <c r="AD10" s="20"/>
      <c r="AE10" s="136">
        <v>5</v>
      </c>
      <c r="AF10" s="136"/>
      <c r="AG10" s="20"/>
      <c r="AH10" s="136"/>
      <c r="AI10" s="20"/>
      <c r="AJ10" s="136">
        <v>6</v>
      </c>
      <c r="AK10" s="136">
        <v>7</v>
      </c>
      <c r="AL10" s="136"/>
      <c r="AM10" s="136"/>
      <c r="AN10" s="136">
        <v>8</v>
      </c>
      <c r="AO10" s="136"/>
      <c r="AP10" s="136"/>
      <c r="AQ10" s="20"/>
      <c r="AR10" s="136"/>
      <c r="AS10" s="136"/>
      <c r="AT10" s="136"/>
      <c r="AU10" s="17"/>
      <c r="AV10" s="136"/>
      <c r="AX10" s="114"/>
      <c r="AY10" s="106"/>
      <c r="BA10" s="77" t="s">
        <v>54</v>
      </c>
      <c r="BB10" s="77" t="str">
        <f>Inndata!$B$6</f>
        <v>Biogass</v>
      </c>
      <c r="BC10" s="77" t="s">
        <v>55</v>
      </c>
      <c r="BD10" s="77" t="s">
        <v>56</v>
      </c>
      <c r="BE10" s="151"/>
      <c r="BF10" s="184" t="s">
        <v>51</v>
      </c>
      <c r="BG10" s="184"/>
      <c r="BH10" s="184"/>
      <c r="BI10" s="184"/>
    </row>
    <row r="11" spans="1:61" ht="48" customHeight="1" x14ac:dyDescent="0.4">
      <c r="B11" s="140" t="s">
        <v>4</v>
      </c>
      <c r="C11" s="141" t="s">
        <v>6</v>
      </c>
      <c r="D11" s="141" t="s">
        <v>7</v>
      </c>
      <c r="E11" s="141" t="s">
        <v>78</v>
      </c>
      <c r="F11" s="141" t="s">
        <v>8</v>
      </c>
      <c r="G11" s="141" t="s">
        <v>9</v>
      </c>
      <c r="H11" s="140" t="s">
        <v>10</v>
      </c>
      <c r="I11" s="140" t="s">
        <v>11</v>
      </c>
      <c r="J11" s="142" t="s">
        <v>79</v>
      </c>
      <c r="K11" s="142" t="s">
        <v>5</v>
      </c>
      <c r="L11" s="147"/>
      <c r="M11" s="191" t="s">
        <v>63</v>
      </c>
      <c r="N11" s="192"/>
      <c r="O11" s="192"/>
      <c r="P11" s="192"/>
      <c r="Q11" s="192"/>
      <c r="R11" s="192"/>
      <c r="S11" s="192"/>
      <c r="T11" s="193"/>
      <c r="V11" s="140" t="s">
        <v>4</v>
      </c>
      <c r="W11" s="21"/>
      <c r="X11" s="140" t="s">
        <v>6</v>
      </c>
      <c r="Y11" s="140" t="s">
        <v>7</v>
      </c>
      <c r="Z11" s="35" t="s">
        <v>46</v>
      </c>
      <c r="AA11" s="21"/>
      <c r="AB11" s="140" t="s">
        <v>80</v>
      </c>
      <c r="AC11" s="35" t="s">
        <v>81</v>
      </c>
      <c r="AD11" s="21"/>
      <c r="AE11" s="140" t="s">
        <v>21</v>
      </c>
      <c r="AF11" s="35" t="s">
        <v>45</v>
      </c>
      <c r="AG11" s="21"/>
      <c r="AH11" s="35" t="s">
        <v>88</v>
      </c>
      <c r="AI11" s="21"/>
      <c r="AJ11" s="140" t="s">
        <v>9</v>
      </c>
      <c r="AK11" s="140" t="s">
        <v>10</v>
      </c>
      <c r="AL11" s="35" t="s">
        <v>39</v>
      </c>
      <c r="AM11" s="35" t="s">
        <v>40</v>
      </c>
      <c r="AN11" s="140" t="s">
        <v>11</v>
      </c>
      <c r="AO11" s="35" t="s">
        <v>42</v>
      </c>
      <c r="AP11" s="35" t="s">
        <v>43</v>
      </c>
      <c r="AQ11" s="21"/>
      <c r="AR11" s="35" t="s">
        <v>22</v>
      </c>
      <c r="AS11" s="35" t="s">
        <v>23</v>
      </c>
      <c r="AT11" s="35" t="s">
        <v>24</v>
      </c>
      <c r="AU11" s="21"/>
      <c r="AV11" s="35" t="s">
        <v>65</v>
      </c>
      <c r="AX11" s="114"/>
      <c r="AY11" s="106"/>
      <c r="AZ11" s="78" t="s">
        <v>57</v>
      </c>
      <c r="BA11" s="79">
        <f>SUM(BF12:BF21)</f>
        <v>0</v>
      </c>
      <c r="BB11" s="79">
        <f>SUM(BG12:BG21)</f>
        <v>0</v>
      </c>
      <c r="BC11" s="79">
        <f>SUM(BH12:BH21)</f>
        <v>0</v>
      </c>
      <c r="BD11" s="79">
        <f>SUM(BI12:BI21)</f>
        <v>0</v>
      </c>
      <c r="BE11" s="151"/>
      <c r="BF11" s="74" t="str">
        <f>Inndata!$B$5</f>
        <v>Batterielektrisk / hydrogen</v>
      </c>
      <c r="BG11" s="74" t="str">
        <f>Inndata!$B$6</f>
        <v>Biogass</v>
      </c>
      <c r="BH11" s="74" t="str">
        <f>Inndata!$B$7</f>
        <v>HVO / biodiesel / bioetanol</v>
      </c>
      <c r="BI11" s="74" t="str">
        <f>Inndata!$B$8</f>
        <v>Diesel / bensin / naturgass</v>
      </c>
    </row>
    <row r="12" spans="1:61" ht="17.399999999999999" customHeight="1" x14ac:dyDescent="0.4">
      <c r="B12" s="143"/>
      <c r="C12" s="143"/>
      <c r="D12" s="143"/>
      <c r="E12" s="145"/>
      <c r="F12" s="145"/>
      <c r="G12" s="143"/>
      <c r="H12" s="143"/>
      <c r="I12" s="143"/>
      <c r="J12" s="150"/>
      <c r="K12" s="149"/>
      <c r="L12" s="148" t="s">
        <v>1</v>
      </c>
      <c r="M12" s="81">
        <f>IF(B12&gt;0,1,0)</f>
        <v>0</v>
      </c>
      <c r="N12" s="81">
        <f>IF(C12=0,0,1)</f>
        <v>0</v>
      </c>
      <c r="O12" s="81">
        <f>IF(C12="Elsykkel",1,IF(D12=0,0,1))</f>
        <v>0</v>
      </c>
      <c r="P12" s="81">
        <f>IF(G12=0,0,1)</f>
        <v>0</v>
      </c>
      <c r="Q12" s="82">
        <f>IF(AND(G12=0,H12=0),0,IF(AND(G12="Nei",H12=0),0,1))</f>
        <v>0</v>
      </c>
      <c r="R12" s="82">
        <f>IF(AND(G12=0,H12=0),0,IF(AND(G12="Nei",I12=0),0,1))</f>
        <v>0</v>
      </c>
      <c r="S12" s="82">
        <f>SUM(M12:R12)</f>
        <v>0</v>
      </c>
      <c r="T12" s="83">
        <f>IF(S12=6,"OK",IF(S12=0,0,"FEIL"))</f>
        <v>0</v>
      </c>
      <c r="V12" s="143">
        <f t="shared" ref="V12:V21" si="0">B12</f>
        <v>0</v>
      </c>
      <c r="W12" s="23"/>
      <c r="X12" s="143">
        <f t="shared" ref="X12:Y21" si="1">C12</f>
        <v>0</v>
      </c>
      <c r="Y12" s="143">
        <f t="shared" si="1"/>
        <v>0</v>
      </c>
      <c r="Z12" s="173">
        <f>VLOOKUP(Y12,Inndata!$B$5:$D$9,3,FALSE)</f>
        <v>0</v>
      </c>
      <c r="AA12" s="22"/>
      <c r="AB12" s="143">
        <f>E12</f>
        <v>0</v>
      </c>
      <c r="AC12" s="173">
        <f>VLOOKUP(AB12,Inndata!$F$5:$H$10,3,FALSE)</f>
        <v>0</v>
      </c>
      <c r="AD12" s="22"/>
      <c r="AE12" s="143">
        <f t="shared" ref="AE12:AE21" si="2">F12</f>
        <v>0</v>
      </c>
      <c r="AF12" s="143">
        <f>IF(AE12=0,0,IF(AE12="Nei",0,1))</f>
        <v>0</v>
      </c>
      <c r="AG12" s="22"/>
      <c r="AH12" s="128">
        <f>IF(Z12+AC12+AF12&gt;10,10,Z12+AC12+AF12)</f>
        <v>0</v>
      </c>
      <c r="AI12" s="22"/>
      <c r="AJ12" s="24">
        <f t="shared" ref="AJ12:AK21" si="3">G12</f>
        <v>0</v>
      </c>
      <c r="AK12" s="24">
        <f t="shared" si="3"/>
        <v>0</v>
      </c>
      <c r="AL12" s="24">
        <f>IF(AK12=0,0,VLOOKUP(LEFT(AK12,3),Inndata!$B$21:$C$32,2,FALSE))</f>
        <v>0</v>
      </c>
      <c r="AM12" s="24">
        <f>IF(AK12=0,0,MID(AK12,6,4))</f>
        <v>0</v>
      </c>
      <c r="AN12" s="24">
        <f t="shared" ref="AN12:AN21" si="4">I12</f>
        <v>0</v>
      </c>
      <c r="AO12" s="24">
        <f>IF(AN12=0,0,VLOOKUP(LEFT(AN12,3),Inndata!$B$21:$C$32,2,FALSE))</f>
        <v>0</v>
      </c>
      <c r="AP12" s="24">
        <f>IF(AN12=0,0,MID(AN12,6,4))</f>
        <v>0</v>
      </c>
      <c r="AQ12" s="22"/>
      <c r="AR12" s="143">
        <f>IF(AJ12="Ja",Inndata!$F$17,IF(OR(AL12=0,AO12=0),0,(AP12-AM12)*12+(AO12-AL12)))</f>
        <v>0</v>
      </c>
      <c r="AS12" s="143">
        <f>V12*AR12</f>
        <v>0</v>
      </c>
      <c r="AT12" s="129">
        <f>IF(AR12=0,0,AS12/$AS$24)</f>
        <v>0</v>
      </c>
      <c r="AU12" s="22"/>
      <c r="AV12" s="131">
        <f>AH12*AT12</f>
        <v>0</v>
      </c>
      <c r="AX12" s="114"/>
      <c r="AY12" s="106"/>
      <c r="BE12" s="151"/>
      <c r="BF12" s="75">
        <f>IF(Y12=$BF$11,AT12,0)</f>
        <v>0</v>
      </c>
      <c r="BG12" s="75">
        <f>IF(Y12=$BG$11,AT12,0)</f>
        <v>0</v>
      </c>
      <c r="BH12" s="75">
        <f>IF(Y12=$BH$11,AT12,0)</f>
        <v>0</v>
      </c>
      <c r="BI12" s="75">
        <f>IF(Y12=$BI$11,AT12,0)</f>
        <v>0</v>
      </c>
    </row>
    <row r="13" spans="1:61" ht="17.399999999999999" customHeight="1" x14ac:dyDescent="0.4">
      <c r="B13" s="155"/>
      <c r="C13" s="155"/>
      <c r="D13" s="155"/>
      <c r="E13" s="157"/>
      <c r="F13" s="157"/>
      <c r="G13" s="155"/>
      <c r="H13" s="155"/>
      <c r="I13" s="155"/>
      <c r="J13" s="158"/>
      <c r="K13" s="156"/>
      <c r="L13" s="148" t="s">
        <v>1</v>
      </c>
      <c r="M13" s="81">
        <f>IF(B13&gt;0,1,0)</f>
        <v>0</v>
      </c>
      <c r="N13" s="81">
        <f>IF(C13=0,0,1)</f>
        <v>0</v>
      </c>
      <c r="O13" s="81">
        <f>IF(C13="Elsykkel",1,IF(D13=0,0,1))</f>
        <v>0</v>
      </c>
      <c r="P13" s="81">
        <f t="shared" ref="P13:P21" si="5">IF(G13=0,0,1)</f>
        <v>0</v>
      </c>
      <c r="Q13" s="82">
        <f t="shared" ref="Q13:Q21" si="6">IF(AND(G13=0,H13=0),0,IF(AND(G13="Nei",H13=0),0,1))</f>
        <v>0</v>
      </c>
      <c r="R13" s="82">
        <f t="shared" ref="R13:R21" si="7">IF(AND(G13=0,H13=0),0,IF(AND(G13="Nei",I13=0),0,1))</f>
        <v>0</v>
      </c>
      <c r="S13" s="82">
        <f t="shared" ref="S13:S21" si="8">SUM(M13:R13)</f>
        <v>0</v>
      </c>
      <c r="T13" s="83">
        <f t="shared" ref="T13:T21" si="9">IF(S13=6,"OK",IF(S13=0,0,"FEIL"))</f>
        <v>0</v>
      </c>
      <c r="V13" s="155">
        <f t="shared" si="0"/>
        <v>0</v>
      </c>
      <c r="W13" s="22"/>
      <c r="X13" s="155">
        <f t="shared" si="1"/>
        <v>0</v>
      </c>
      <c r="Y13" s="155">
        <f t="shared" si="1"/>
        <v>0</v>
      </c>
      <c r="Z13" s="174">
        <f>VLOOKUP(Y13,Inndata!$B$5:$D$9,3,FALSE)</f>
        <v>0</v>
      </c>
      <c r="AA13" s="22"/>
      <c r="AB13" s="155">
        <f>E13</f>
        <v>0</v>
      </c>
      <c r="AC13" s="174">
        <f>VLOOKUP(AB13,Inndata!$F$5:$H$10,3,FALSE)</f>
        <v>0</v>
      </c>
      <c r="AD13" s="22"/>
      <c r="AE13" s="155">
        <f t="shared" si="2"/>
        <v>0</v>
      </c>
      <c r="AF13" s="155">
        <f t="shared" ref="AF13:AF21" si="10">IF(AE13=0,0,IF(AE13="Nei",0,1))</f>
        <v>0</v>
      </c>
      <c r="AG13" s="22"/>
      <c r="AH13" s="128">
        <f t="shared" ref="AH13:AH21" si="11">IF(Z13+AC13+AF13&gt;10,10,Z13+AC13+AF13)</f>
        <v>0</v>
      </c>
      <c r="AI13" s="22"/>
      <c r="AJ13" s="25">
        <f t="shared" si="3"/>
        <v>0</v>
      </c>
      <c r="AK13" s="25">
        <f t="shared" si="3"/>
        <v>0</v>
      </c>
      <c r="AL13" s="25">
        <f>IF(AK13=0,0,VLOOKUP(LEFT(AK13,3),Inndata!$B$21:$C$32,2,FALSE))</f>
        <v>0</v>
      </c>
      <c r="AM13" s="25">
        <f t="shared" ref="AM13:AM21" si="12">IF(AK13=0,0,MID(AK13,6,4))</f>
        <v>0</v>
      </c>
      <c r="AN13" s="25">
        <f t="shared" si="4"/>
        <v>0</v>
      </c>
      <c r="AO13" s="25">
        <f>IF(AN13=0,0,VLOOKUP(LEFT(AN13,3),Inndata!$B$21:$C$32,2,FALSE))</f>
        <v>0</v>
      </c>
      <c r="AP13" s="25">
        <f t="shared" ref="AP13:AP21" si="13">IF(AN13=0,0,MID(AN13,6,4))</f>
        <v>0</v>
      </c>
      <c r="AQ13" s="22"/>
      <c r="AR13" s="155">
        <f>IF(AJ13="Ja",Inndata!$F$17,IF(OR(AL13=0,AO13=0),0,(AP13-AM13)*12+(AO13-AL13)))</f>
        <v>0</v>
      </c>
      <c r="AS13" s="155">
        <f t="shared" ref="AS13:AS21" si="14">V13*AR13</f>
        <v>0</v>
      </c>
      <c r="AT13" s="130">
        <f t="shared" ref="AT13:AT21" si="15">IF(AR13=0,0,AS13/$AS$24)</f>
        <v>0</v>
      </c>
      <c r="AU13" s="22"/>
      <c r="AV13" s="132">
        <f t="shared" ref="AV13:AV21" si="16">AH13*AT13</f>
        <v>0</v>
      </c>
      <c r="AX13" s="114"/>
      <c r="AY13" s="106"/>
      <c r="AZ13" s="80"/>
      <c r="BA13" s="50"/>
      <c r="BB13" s="50"/>
      <c r="BC13" s="50"/>
      <c r="BD13" s="50"/>
      <c r="BE13" s="151"/>
      <c r="BF13" s="75">
        <f t="shared" ref="BF13:BF21" si="17">IF(Y13=$BF$11,AT13,0)</f>
        <v>0</v>
      </c>
      <c r="BG13" s="75">
        <f t="shared" ref="BG13:BG21" si="18">IF(Z13=$BG$11,AT13,0)</f>
        <v>0</v>
      </c>
      <c r="BH13" s="75">
        <f t="shared" ref="BH13:BH21" si="19">IF(Y13=$BH$11,AT13,0)</f>
        <v>0</v>
      </c>
      <c r="BI13" s="75">
        <f t="shared" ref="BI13:BI21" si="20">IF(Y13=$BI$11,AT13,0)</f>
        <v>0</v>
      </c>
    </row>
    <row r="14" spans="1:61" ht="17.399999999999999" customHeight="1" x14ac:dyDescent="0.4">
      <c r="B14" s="143"/>
      <c r="C14" s="143"/>
      <c r="D14" s="143"/>
      <c r="E14" s="145"/>
      <c r="F14" s="145"/>
      <c r="G14" s="143"/>
      <c r="H14" s="143"/>
      <c r="I14" s="143"/>
      <c r="J14" s="150"/>
      <c r="K14" s="135"/>
      <c r="L14" s="148" t="s">
        <v>1</v>
      </c>
      <c r="M14" s="81">
        <f t="shared" ref="M14:M21" si="21">IF(B14&gt;0,1,0)</f>
        <v>0</v>
      </c>
      <c r="N14" s="81">
        <f t="shared" ref="N14:N21" si="22">IF(C14=0,0,1)</f>
        <v>0</v>
      </c>
      <c r="O14" s="81">
        <f t="shared" ref="O14:O21" si="23">IF(C14="Elsykkel",1,IF(D14=0,0,1))</f>
        <v>0</v>
      </c>
      <c r="P14" s="81">
        <f t="shared" si="5"/>
        <v>0</v>
      </c>
      <c r="Q14" s="82">
        <f t="shared" si="6"/>
        <v>0</v>
      </c>
      <c r="R14" s="82">
        <f t="shared" si="7"/>
        <v>0</v>
      </c>
      <c r="S14" s="82">
        <f t="shared" si="8"/>
        <v>0</v>
      </c>
      <c r="T14" s="83">
        <f t="shared" si="9"/>
        <v>0</v>
      </c>
      <c r="V14" s="143">
        <f t="shared" si="0"/>
        <v>0</v>
      </c>
      <c r="W14" s="22"/>
      <c r="X14" s="143">
        <f t="shared" si="1"/>
        <v>0</v>
      </c>
      <c r="Y14" s="143">
        <f t="shared" si="1"/>
        <v>0</v>
      </c>
      <c r="Z14" s="173">
        <f>VLOOKUP(Y14,Inndata!$B$5:$D$9,3,FALSE)</f>
        <v>0</v>
      </c>
      <c r="AA14" s="22"/>
      <c r="AB14" s="143">
        <f t="shared" ref="AB14:AB21" si="24">E14</f>
        <v>0</v>
      </c>
      <c r="AC14" s="173">
        <f>VLOOKUP(AB14,Inndata!$F$5:$H$10,3,FALSE)</f>
        <v>0</v>
      </c>
      <c r="AD14" s="22"/>
      <c r="AE14" s="143">
        <f t="shared" si="2"/>
        <v>0</v>
      </c>
      <c r="AF14" s="143">
        <f t="shared" si="10"/>
        <v>0</v>
      </c>
      <c r="AG14" s="22"/>
      <c r="AH14" s="128">
        <f t="shared" si="11"/>
        <v>0</v>
      </c>
      <c r="AI14" s="22"/>
      <c r="AJ14" s="24">
        <f t="shared" si="3"/>
        <v>0</v>
      </c>
      <c r="AK14" s="24">
        <f t="shared" si="3"/>
        <v>0</v>
      </c>
      <c r="AL14" s="24">
        <f>IF(AK14=0,0,VLOOKUP(LEFT(AK14,3),Inndata!$B$21:$C$32,2,FALSE))</f>
        <v>0</v>
      </c>
      <c r="AM14" s="24">
        <f t="shared" si="12"/>
        <v>0</v>
      </c>
      <c r="AN14" s="24">
        <f t="shared" si="4"/>
        <v>0</v>
      </c>
      <c r="AO14" s="24">
        <f>IF(AN14=0,0,VLOOKUP(LEFT(AN14,3),Inndata!$B$21:$C$32,2,FALSE))</f>
        <v>0</v>
      </c>
      <c r="AP14" s="24">
        <f t="shared" si="13"/>
        <v>0</v>
      </c>
      <c r="AQ14" s="22"/>
      <c r="AR14" s="143">
        <f>IF(AJ14="Ja",Inndata!$F$17,IF(OR(AL14=0,AO14=0),0,(AP14-AM14)*12+(AO14-AL14)))</f>
        <v>0</v>
      </c>
      <c r="AS14" s="143">
        <f t="shared" si="14"/>
        <v>0</v>
      </c>
      <c r="AT14" s="129">
        <f t="shared" si="15"/>
        <v>0</v>
      </c>
      <c r="AU14" s="22"/>
      <c r="AV14" s="131">
        <f t="shared" si="16"/>
        <v>0</v>
      </c>
      <c r="AX14" s="114"/>
      <c r="AY14" s="106"/>
      <c r="AZ14" s="80"/>
      <c r="BA14" s="50"/>
      <c r="BB14" s="50"/>
      <c r="BC14" s="50"/>
      <c r="BD14" s="50"/>
      <c r="BE14" s="151"/>
      <c r="BF14" s="75">
        <f t="shared" si="17"/>
        <v>0</v>
      </c>
      <c r="BG14" s="75">
        <f t="shared" si="18"/>
        <v>0</v>
      </c>
      <c r="BH14" s="75">
        <f t="shared" si="19"/>
        <v>0</v>
      </c>
      <c r="BI14" s="75">
        <f t="shared" si="20"/>
        <v>0</v>
      </c>
    </row>
    <row r="15" spans="1:61" ht="17.399999999999999" customHeight="1" x14ac:dyDescent="0.4">
      <c r="B15" s="155"/>
      <c r="C15" s="155"/>
      <c r="D15" s="155"/>
      <c r="E15" s="157"/>
      <c r="F15" s="157"/>
      <c r="G15" s="155"/>
      <c r="H15" s="155"/>
      <c r="I15" s="155"/>
      <c r="J15" s="158"/>
      <c r="K15" s="156"/>
      <c r="L15" s="148" t="s">
        <v>1</v>
      </c>
      <c r="M15" s="81">
        <f t="shared" si="21"/>
        <v>0</v>
      </c>
      <c r="N15" s="81">
        <f t="shared" si="22"/>
        <v>0</v>
      </c>
      <c r="O15" s="81">
        <f t="shared" si="23"/>
        <v>0</v>
      </c>
      <c r="P15" s="81">
        <f t="shared" si="5"/>
        <v>0</v>
      </c>
      <c r="Q15" s="82">
        <f t="shared" si="6"/>
        <v>0</v>
      </c>
      <c r="R15" s="82">
        <f t="shared" si="7"/>
        <v>0</v>
      </c>
      <c r="S15" s="82">
        <f t="shared" si="8"/>
        <v>0</v>
      </c>
      <c r="T15" s="83">
        <f t="shared" si="9"/>
        <v>0</v>
      </c>
      <c r="V15" s="155">
        <f t="shared" si="0"/>
        <v>0</v>
      </c>
      <c r="W15" s="22"/>
      <c r="X15" s="155">
        <f t="shared" si="1"/>
        <v>0</v>
      </c>
      <c r="Y15" s="155">
        <f t="shared" si="1"/>
        <v>0</v>
      </c>
      <c r="Z15" s="174">
        <f>VLOOKUP(Y15,Inndata!$B$5:$D$9,3,FALSE)</f>
        <v>0</v>
      </c>
      <c r="AA15" s="22"/>
      <c r="AB15" s="155">
        <f t="shared" si="24"/>
        <v>0</v>
      </c>
      <c r="AC15" s="174">
        <f>VLOOKUP(AB15,Inndata!$F$5:$H$10,3,FALSE)</f>
        <v>0</v>
      </c>
      <c r="AD15" s="22"/>
      <c r="AE15" s="155">
        <f t="shared" si="2"/>
        <v>0</v>
      </c>
      <c r="AF15" s="155">
        <f t="shared" si="10"/>
        <v>0</v>
      </c>
      <c r="AG15" s="22"/>
      <c r="AH15" s="128">
        <f t="shared" si="11"/>
        <v>0</v>
      </c>
      <c r="AI15" s="22"/>
      <c r="AJ15" s="25">
        <f t="shared" si="3"/>
        <v>0</v>
      </c>
      <c r="AK15" s="25">
        <f t="shared" si="3"/>
        <v>0</v>
      </c>
      <c r="AL15" s="25">
        <f>IF(AK15=0,0,VLOOKUP(LEFT(AK15,3),Inndata!$B$21:$C$32,2,FALSE))</f>
        <v>0</v>
      </c>
      <c r="AM15" s="25">
        <f t="shared" si="12"/>
        <v>0</v>
      </c>
      <c r="AN15" s="25">
        <f t="shared" si="4"/>
        <v>0</v>
      </c>
      <c r="AO15" s="25">
        <f>IF(AN15=0,0,VLOOKUP(LEFT(AN15,3),Inndata!$B$21:$C$32,2,FALSE))</f>
        <v>0</v>
      </c>
      <c r="AP15" s="25">
        <f t="shared" si="13"/>
        <v>0</v>
      </c>
      <c r="AQ15" s="22"/>
      <c r="AR15" s="155">
        <f>IF(AJ15="Ja",Inndata!$F$17,IF(OR(AL15=0,AO15=0),0,(AP15-AM15)*12+(AO15-AL15)))</f>
        <v>0</v>
      </c>
      <c r="AS15" s="155">
        <f t="shared" si="14"/>
        <v>0</v>
      </c>
      <c r="AT15" s="130">
        <f t="shared" si="15"/>
        <v>0</v>
      </c>
      <c r="AU15" s="22"/>
      <c r="AV15" s="132">
        <f t="shared" si="16"/>
        <v>0</v>
      </c>
      <c r="AX15" s="114"/>
      <c r="AY15" s="106"/>
      <c r="AZ15" s="152"/>
      <c r="BA15" s="152"/>
      <c r="BB15" s="152"/>
      <c r="BC15" s="152"/>
      <c r="BD15" s="152"/>
      <c r="BE15" s="151"/>
      <c r="BF15" s="75">
        <f t="shared" si="17"/>
        <v>0</v>
      </c>
      <c r="BG15" s="75">
        <f t="shared" si="18"/>
        <v>0</v>
      </c>
      <c r="BH15" s="75">
        <f t="shared" si="19"/>
        <v>0</v>
      </c>
      <c r="BI15" s="75">
        <f t="shared" si="20"/>
        <v>0</v>
      </c>
    </row>
    <row r="16" spans="1:61" ht="17.399999999999999" customHeight="1" x14ac:dyDescent="0.4">
      <c r="B16" s="109"/>
      <c r="C16" s="109"/>
      <c r="D16" s="109"/>
      <c r="E16" s="134"/>
      <c r="F16" s="134"/>
      <c r="G16" s="109"/>
      <c r="H16" s="109"/>
      <c r="I16" s="109"/>
      <c r="J16" s="133"/>
      <c r="K16" s="135"/>
      <c r="L16" s="159" t="s">
        <v>1</v>
      </c>
      <c r="M16" s="81">
        <f t="shared" si="21"/>
        <v>0</v>
      </c>
      <c r="N16" s="81">
        <f t="shared" si="22"/>
        <v>0</v>
      </c>
      <c r="O16" s="81">
        <f t="shared" si="23"/>
        <v>0</v>
      </c>
      <c r="P16" s="81">
        <f t="shared" si="5"/>
        <v>0</v>
      </c>
      <c r="Q16" s="82">
        <f t="shared" si="6"/>
        <v>0</v>
      </c>
      <c r="R16" s="82">
        <f t="shared" si="7"/>
        <v>0</v>
      </c>
      <c r="S16" s="82">
        <f t="shared" si="8"/>
        <v>0</v>
      </c>
      <c r="T16" s="83">
        <f t="shared" si="9"/>
        <v>0</v>
      </c>
      <c r="V16" s="143">
        <f t="shared" si="0"/>
        <v>0</v>
      </c>
      <c r="W16" s="22"/>
      <c r="X16" s="143">
        <f t="shared" si="1"/>
        <v>0</v>
      </c>
      <c r="Y16" s="143">
        <f t="shared" si="1"/>
        <v>0</v>
      </c>
      <c r="Z16" s="173">
        <f>VLOOKUP(Y16,Inndata!$B$5:$D$9,3,FALSE)</f>
        <v>0</v>
      </c>
      <c r="AA16" s="22"/>
      <c r="AB16" s="143">
        <f t="shared" si="24"/>
        <v>0</v>
      </c>
      <c r="AC16" s="173">
        <f>VLOOKUP(AB16,Inndata!$F$5:$H$10,3,FALSE)</f>
        <v>0</v>
      </c>
      <c r="AD16" s="22"/>
      <c r="AE16" s="143">
        <f t="shared" si="2"/>
        <v>0</v>
      </c>
      <c r="AF16" s="143">
        <f t="shared" si="10"/>
        <v>0</v>
      </c>
      <c r="AG16" s="22"/>
      <c r="AH16" s="128">
        <f t="shared" si="11"/>
        <v>0</v>
      </c>
      <c r="AI16" s="22"/>
      <c r="AJ16" s="24">
        <f t="shared" si="3"/>
        <v>0</v>
      </c>
      <c r="AK16" s="24">
        <f t="shared" si="3"/>
        <v>0</v>
      </c>
      <c r="AL16" s="24">
        <f>IF(AK16=0,0,VLOOKUP(LEFT(AK16,3),Inndata!$B$21:$C$32,2,FALSE))</f>
        <v>0</v>
      </c>
      <c r="AM16" s="24">
        <f t="shared" si="12"/>
        <v>0</v>
      </c>
      <c r="AN16" s="26">
        <f t="shared" si="4"/>
        <v>0</v>
      </c>
      <c r="AO16" s="24">
        <f>IF(AN16=0,0,VLOOKUP(LEFT(AN16,3),Inndata!$B$21:$C$32,2,FALSE))</f>
        <v>0</v>
      </c>
      <c r="AP16" s="24">
        <f t="shared" si="13"/>
        <v>0</v>
      </c>
      <c r="AQ16" s="22"/>
      <c r="AR16" s="143">
        <f>IF(AJ16="Ja",Inndata!$F$17,IF(OR(AL16=0,AO16=0),0,(AP16-AM16)*12+(AO16-AL16)))</f>
        <v>0</v>
      </c>
      <c r="AS16" s="143">
        <f t="shared" si="14"/>
        <v>0</v>
      </c>
      <c r="AT16" s="129">
        <f t="shared" si="15"/>
        <v>0</v>
      </c>
      <c r="AU16" s="22"/>
      <c r="AV16" s="131">
        <f t="shared" si="16"/>
        <v>0</v>
      </c>
      <c r="AX16" s="114"/>
      <c r="AY16" s="106"/>
      <c r="AZ16" s="152"/>
      <c r="BA16" s="152"/>
      <c r="BB16" s="152"/>
      <c r="BC16" s="152"/>
      <c r="BD16" s="152"/>
      <c r="BE16" s="151"/>
      <c r="BF16" s="75">
        <f t="shared" si="17"/>
        <v>0</v>
      </c>
      <c r="BG16" s="75">
        <f t="shared" si="18"/>
        <v>0</v>
      </c>
      <c r="BH16" s="75">
        <f t="shared" si="19"/>
        <v>0</v>
      </c>
      <c r="BI16" s="75">
        <f t="shared" si="20"/>
        <v>0</v>
      </c>
    </row>
    <row r="17" spans="2:61" ht="17.399999999999999" customHeight="1" x14ac:dyDescent="0.4">
      <c r="B17" s="155"/>
      <c r="C17" s="155"/>
      <c r="D17" s="155"/>
      <c r="E17" s="157"/>
      <c r="F17" s="157"/>
      <c r="G17" s="155"/>
      <c r="H17" s="155"/>
      <c r="I17" s="155"/>
      <c r="J17" s="158"/>
      <c r="K17" s="156"/>
      <c r="L17" s="148" t="s">
        <v>1</v>
      </c>
      <c r="M17" s="81">
        <f t="shared" si="21"/>
        <v>0</v>
      </c>
      <c r="N17" s="81">
        <f t="shared" si="22"/>
        <v>0</v>
      </c>
      <c r="O17" s="81">
        <f t="shared" si="23"/>
        <v>0</v>
      </c>
      <c r="P17" s="81">
        <f t="shared" si="5"/>
        <v>0</v>
      </c>
      <c r="Q17" s="82">
        <f t="shared" si="6"/>
        <v>0</v>
      </c>
      <c r="R17" s="82">
        <f t="shared" si="7"/>
        <v>0</v>
      </c>
      <c r="S17" s="82">
        <f t="shared" si="8"/>
        <v>0</v>
      </c>
      <c r="T17" s="83">
        <f t="shared" si="9"/>
        <v>0</v>
      </c>
      <c r="V17" s="155">
        <f t="shared" si="0"/>
        <v>0</v>
      </c>
      <c r="W17" s="22"/>
      <c r="X17" s="155">
        <f t="shared" si="1"/>
        <v>0</v>
      </c>
      <c r="Y17" s="155">
        <f t="shared" si="1"/>
        <v>0</v>
      </c>
      <c r="Z17" s="174">
        <f>VLOOKUP(Y17,Inndata!$B$5:$D$9,3,FALSE)</f>
        <v>0</v>
      </c>
      <c r="AA17" s="22"/>
      <c r="AB17" s="155">
        <f t="shared" si="24"/>
        <v>0</v>
      </c>
      <c r="AC17" s="174">
        <f>VLOOKUP(AB17,Inndata!$F$5:$H$10,3,FALSE)</f>
        <v>0</v>
      </c>
      <c r="AD17" s="22"/>
      <c r="AE17" s="155">
        <f t="shared" si="2"/>
        <v>0</v>
      </c>
      <c r="AF17" s="155">
        <f t="shared" si="10"/>
        <v>0</v>
      </c>
      <c r="AG17" s="22"/>
      <c r="AH17" s="128">
        <f t="shared" si="11"/>
        <v>0</v>
      </c>
      <c r="AI17" s="22"/>
      <c r="AJ17" s="25">
        <f t="shared" si="3"/>
        <v>0</v>
      </c>
      <c r="AK17" s="25">
        <f t="shared" si="3"/>
        <v>0</v>
      </c>
      <c r="AL17" s="25">
        <f>IF(AK17=0,0,VLOOKUP(LEFT(AK17,3),Inndata!$B$21:$C$32,2,FALSE))</f>
        <v>0</v>
      </c>
      <c r="AM17" s="25">
        <f t="shared" si="12"/>
        <v>0</v>
      </c>
      <c r="AN17" s="25">
        <f t="shared" si="4"/>
        <v>0</v>
      </c>
      <c r="AO17" s="25">
        <f>IF(AN17=0,0,VLOOKUP(LEFT(AN17,3),Inndata!$B$21:$C$32,2,FALSE))</f>
        <v>0</v>
      </c>
      <c r="AP17" s="25">
        <f t="shared" si="13"/>
        <v>0</v>
      </c>
      <c r="AQ17" s="22"/>
      <c r="AR17" s="155">
        <f>IF(AJ17="Ja",Inndata!$F$17,IF(OR(AL17=0,AO17=0),0,(AP17-AM17)*12+(AO17-AL17)))</f>
        <v>0</v>
      </c>
      <c r="AS17" s="155">
        <f t="shared" si="14"/>
        <v>0</v>
      </c>
      <c r="AT17" s="130">
        <f t="shared" si="15"/>
        <v>0</v>
      </c>
      <c r="AU17" s="22"/>
      <c r="AV17" s="132">
        <f t="shared" si="16"/>
        <v>0</v>
      </c>
      <c r="AX17" s="114"/>
      <c r="AY17" s="106"/>
      <c r="AZ17" s="152"/>
      <c r="BA17" s="152"/>
      <c r="BB17" s="152"/>
      <c r="BC17" s="152"/>
      <c r="BD17" s="152"/>
      <c r="BE17" s="151"/>
      <c r="BF17" s="75">
        <f t="shared" si="17"/>
        <v>0</v>
      </c>
      <c r="BG17" s="75">
        <f t="shared" si="18"/>
        <v>0</v>
      </c>
      <c r="BH17" s="75">
        <f t="shared" si="19"/>
        <v>0</v>
      </c>
      <c r="BI17" s="75">
        <f t="shared" si="20"/>
        <v>0</v>
      </c>
    </row>
    <row r="18" spans="2:61" ht="17.399999999999999" customHeight="1" x14ac:dyDescent="0.4">
      <c r="B18" s="109"/>
      <c r="C18" s="109"/>
      <c r="D18" s="109"/>
      <c r="E18" s="134"/>
      <c r="F18" s="134"/>
      <c r="G18" s="109"/>
      <c r="H18" s="109"/>
      <c r="I18" s="109"/>
      <c r="J18" s="133"/>
      <c r="K18" s="135"/>
      <c r="L18" s="148" t="s">
        <v>1</v>
      </c>
      <c r="M18" s="81">
        <f t="shared" si="21"/>
        <v>0</v>
      </c>
      <c r="N18" s="81">
        <f t="shared" si="22"/>
        <v>0</v>
      </c>
      <c r="O18" s="81">
        <f t="shared" si="23"/>
        <v>0</v>
      </c>
      <c r="P18" s="81">
        <f t="shared" si="5"/>
        <v>0</v>
      </c>
      <c r="Q18" s="82">
        <f t="shared" si="6"/>
        <v>0</v>
      </c>
      <c r="R18" s="82">
        <f t="shared" si="7"/>
        <v>0</v>
      </c>
      <c r="S18" s="82">
        <f t="shared" si="8"/>
        <v>0</v>
      </c>
      <c r="T18" s="83">
        <f t="shared" si="9"/>
        <v>0</v>
      </c>
      <c r="V18" s="143">
        <f t="shared" si="0"/>
        <v>0</v>
      </c>
      <c r="W18" s="22"/>
      <c r="X18" s="143">
        <f t="shared" si="1"/>
        <v>0</v>
      </c>
      <c r="Y18" s="143">
        <f t="shared" si="1"/>
        <v>0</v>
      </c>
      <c r="Z18" s="173">
        <f>VLOOKUP(Y18,Inndata!$B$5:$D$9,3,FALSE)</f>
        <v>0</v>
      </c>
      <c r="AA18" s="22"/>
      <c r="AB18" s="143">
        <f t="shared" si="24"/>
        <v>0</v>
      </c>
      <c r="AC18" s="173">
        <f>VLOOKUP(AB18,Inndata!$F$5:$H$10,3,FALSE)</f>
        <v>0</v>
      </c>
      <c r="AD18" s="22"/>
      <c r="AE18" s="143">
        <f t="shared" si="2"/>
        <v>0</v>
      </c>
      <c r="AF18" s="143">
        <f t="shared" si="10"/>
        <v>0</v>
      </c>
      <c r="AG18" s="22"/>
      <c r="AH18" s="128">
        <f t="shared" si="11"/>
        <v>0</v>
      </c>
      <c r="AI18" s="22"/>
      <c r="AJ18" s="24">
        <f t="shared" si="3"/>
        <v>0</v>
      </c>
      <c r="AK18" s="24">
        <f t="shared" si="3"/>
        <v>0</v>
      </c>
      <c r="AL18" s="24">
        <f>IF(AK18=0,0,VLOOKUP(LEFT(AK18,3),Inndata!$B$21:$C$32,2,FALSE))</f>
        <v>0</v>
      </c>
      <c r="AM18" s="24">
        <f t="shared" si="12"/>
        <v>0</v>
      </c>
      <c r="AN18" s="24">
        <f t="shared" si="4"/>
        <v>0</v>
      </c>
      <c r="AO18" s="24">
        <f>IF(AN18=0,0,VLOOKUP(LEFT(AN18,3),Inndata!$B$21:$C$32,2,FALSE))</f>
        <v>0</v>
      </c>
      <c r="AP18" s="24">
        <f t="shared" si="13"/>
        <v>0</v>
      </c>
      <c r="AQ18" s="22"/>
      <c r="AR18" s="143">
        <f>IF(AJ18="Ja",Inndata!$F$17,IF(OR(AL18=0,AO18=0),0,(AP18-AM18)*12+(AO18-AL18)))</f>
        <v>0</v>
      </c>
      <c r="AS18" s="143">
        <f t="shared" si="14"/>
        <v>0</v>
      </c>
      <c r="AT18" s="129">
        <f t="shared" si="15"/>
        <v>0</v>
      </c>
      <c r="AU18" s="22"/>
      <c r="AV18" s="131">
        <f t="shared" si="16"/>
        <v>0</v>
      </c>
      <c r="AX18" s="114"/>
      <c r="AY18" s="106"/>
      <c r="BE18" s="151"/>
      <c r="BF18" s="75">
        <f t="shared" si="17"/>
        <v>0</v>
      </c>
      <c r="BG18" s="75">
        <f t="shared" si="18"/>
        <v>0</v>
      </c>
      <c r="BH18" s="75">
        <f t="shared" si="19"/>
        <v>0</v>
      </c>
      <c r="BI18" s="75">
        <f t="shared" si="20"/>
        <v>0</v>
      </c>
    </row>
    <row r="19" spans="2:61" ht="17.399999999999999" customHeight="1" x14ac:dyDescent="0.4">
      <c r="B19" s="155"/>
      <c r="C19" s="155"/>
      <c r="D19" s="155"/>
      <c r="E19" s="157"/>
      <c r="F19" s="157"/>
      <c r="G19" s="155"/>
      <c r="H19" s="155"/>
      <c r="I19" s="155"/>
      <c r="J19" s="158"/>
      <c r="K19" s="156"/>
      <c r="L19" s="148" t="s">
        <v>1</v>
      </c>
      <c r="M19" s="81">
        <f t="shared" si="21"/>
        <v>0</v>
      </c>
      <c r="N19" s="81">
        <f t="shared" si="22"/>
        <v>0</v>
      </c>
      <c r="O19" s="81">
        <f t="shared" si="23"/>
        <v>0</v>
      </c>
      <c r="P19" s="81">
        <f t="shared" si="5"/>
        <v>0</v>
      </c>
      <c r="Q19" s="82">
        <f t="shared" si="6"/>
        <v>0</v>
      </c>
      <c r="R19" s="82">
        <f t="shared" si="7"/>
        <v>0</v>
      </c>
      <c r="S19" s="82">
        <f t="shared" si="8"/>
        <v>0</v>
      </c>
      <c r="T19" s="83">
        <f t="shared" si="9"/>
        <v>0</v>
      </c>
      <c r="V19" s="155">
        <f t="shared" si="0"/>
        <v>0</v>
      </c>
      <c r="W19" s="22"/>
      <c r="X19" s="155">
        <f t="shared" si="1"/>
        <v>0</v>
      </c>
      <c r="Y19" s="155">
        <f t="shared" si="1"/>
        <v>0</v>
      </c>
      <c r="Z19" s="174">
        <f>VLOOKUP(Y19,Inndata!$B$5:$D$9,3,FALSE)</f>
        <v>0</v>
      </c>
      <c r="AA19" s="22"/>
      <c r="AB19" s="155">
        <f t="shared" si="24"/>
        <v>0</v>
      </c>
      <c r="AC19" s="174">
        <f>VLOOKUP(AB19,Inndata!$F$5:$H$10,3,FALSE)</f>
        <v>0</v>
      </c>
      <c r="AD19" s="22"/>
      <c r="AE19" s="155">
        <f t="shared" si="2"/>
        <v>0</v>
      </c>
      <c r="AF19" s="155">
        <f t="shared" si="10"/>
        <v>0</v>
      </c>
      <c r="AG19" s="22"/>
      <c r="AH19" s="128">
        <f t="shared" si="11"/>
        <v>0</v>
      </c>
      <c r="AI19" s="22"/>
      <c r="AJ19" s="25">
        <f t="shared" si="3"/>
        <v>0</v>
      </c>
      <c r="AK19" s="25">
        <f t="shared" si="3"/>
        <v>0</v>
      </c>
      <c r="AL19" s="25">
        <f>IF(AK19=0,0,VLOOKUP(LEFT(AK19,3),Inndata!$B$21:$C$32,2,FALSE))</f>
        <v>0</v>
      </c>
      <c r="AM19" s="25">
        <f t="shared" si="12"/>
        <v>0</v>
      </c>
      <c r="AN19" s="25">
        <f t="shared" si="4"/>
        <v>0</v>
      </c>
      <c r="AO19" s="25">
        <f>IF(AN19=0,0,VLOOKUP(LEFT(AN19,3),Inndata!$B$21:$C$32,2,FALSE))</f>
        <v>0</v>
      </c>
      <c r="AP19" s="25">
        <f t="shared" si="13"/>
        <v>0</v>
      </c>
      <c r="AQ19" s="22"/>
      <c r="AR19" s="155">
        <f>IF(AJ19="Ja",Inndata!$F$17,IF(OR(AL19=0,AO19=0),0,(AP19-AM19)*12+(AO19-AL19)))</f>
        <v>0</v>
      </c>
      <c r="AS19" s="155">
        <f t="shared" si="14"/>
        <v>0</v>
      </c>
      <c r="AT19" s="130">
        <f t="shared" si="15"/>
        <v>0</v>
      </c>
      <c r="AU19" s="22"/>
      <c r="AV19" s="132">
        <f t="shared" si="16"/>
        <v>0</v>
      </c>
      <c r="AX19" s="114"/>
      <c r="AY19" s="106"/>
      <c r="BE19" s="151"/>
      <c r="BF19" s="75">
        <f t="shared" si="17"/>
        <v>0</v>
      </c>
      <c r="BG19" s="75">
        <f t="shared" si="18"/>
        <v>0</v>
      </c>
      <c r="BH19" s="75">
        <f t="shared" si="19"/>
        <v>0</v>
      </c>
      <c r="BI19" s="75">
        <f t="shared" si="20"/>
        <v>0</v>
      </c>
    </row>
    <row r="20" spans="2:61" ht="17.399999999999999" customHeight="1" x14ac:dyDescent="0.4">
      <c r="B20" s="109"/>
      <c r="C20" s="109"/>
      <c r="D20" s="109"/>
      <c r="E20" s="134"/>
      <c r="F20" s="134"/>
      <c r="G20" s="109"/>
      <c r="H20" s="109"/>
      <c r="I20" s="109"/>
      <c r="J20" s="133"/>
      <c r="K20" s="135"/>
      <c r="L20" s="148" t="s">
        <v>1</v>
      </c>
      <c r="M20" s="81">
        <f t="shared" si="21"/>
        <v>0</v>
      </c>
      <c r="N20" s="81">
        <f t="shared" si="22"/>
        <v>0</v>
      </c>
      <c r="O20" s="81">
        <f t="shared" si="23"/>
        <v>0</v>
      </c>
      <c r="P20" s="81">
        <f t="shared" si="5"/>
        <v>0</v>
      </c>
      <c r="Q20" s="82">
        <f t="shared" si="6"/>
        <v>0</v>
      </c>
      <c r="R20" s="82">
        <f t="shared" si="7"/>
        <v>0</v>
      </c>
      <c r="S20" s="82">
        <f t="shared" si="8"/>
        <v>0</v>
      </c>
      <c r="T20" s="83">
        <f t="shared" si="9"/>
        <v>0</v>
      </c>
      <c r="V20" s="143">
        <f t="shared" si="0"/>
        <v>0</v>
      </c>
      <c r="W20" s="22"/>
      <c r="X20" s="143">
        <f t="shared" si="1"/>
        <v>0</v>
      </c>
      <c r="Y20" s="143">
        <f t="shared" si="1"/>
        <v>0</v>
      </c>
      <c r="Z20" s="173">
        <f>VLOOKUP(Y20,Inndata!$B$5:$D$9,3,FALSE)</f>
        <v>0</v>
      </c>
      <c r="AA20" s="22"/>
      <c r="AB20" s="143">
        <f t="shared" si="24"/>
        <v>0</v>
      </c>
      <c r="AC20" s="173">
        <f>VLOOKUP(AB20,Inndata!$F$5:$H$10,3,FALSE)</f>
        <v>0</v>
      </c>
      <c r="AD20" s="22"/>
      <c r="AE20" s="143">
        <f t="shared" si="2"/>
        <v>0</v>
      </c>
      <c r="AF20" s="143">
        <f t="shared" si="10"/>
        <v>0</v>
      </c>
      <c r="AG20" s="22"/>
      <c r="AH20" s="128">
        <f t="shared" si="11"/>
        <v>0</v>
      </c>
      <c r="AI20" s="22"/>
      <c r="AJ20" s="24">
        <f t="shared" si="3"/>
        <v>0</v>
      </c>
      <c r="AK20" s="24">
        <f t="shared" si="3"/>
        <v>0</v>
      </c>
      <c r="AL20" s="24">
        <f>IF(AK20=0,0,VLOOKUP(LEFT(AK20,3),Inndata!$B$21:$C$32,2,FALSE))</f>
        <v>0</v>
      </c>
      <c r="AM20" s="24">
        <f t="shared" si="12"/>
        <v>0</v>
      </c>
      <c r="AN20" s="24">
        <f t="shared" si="4"/>
        <v>0</v>
      </c>
      <c r="AO20" s="24">
        <f>IF(AN20=0,0,VLOOKUP(LEFT(AN20,3),Inndata!$B$21:$C$32,2,FALSE))</f>
        <v>0</v>
      </c>
      <c r="AP20" s="24">
        <f t="shared" si="13"/>
        <v>0</v>
      </c>
      <c r="AQ20" s="22"/>
      <c r="AR20" s="143">
        <f>IF(AJ20="Ja",Inndata!$F$17,IF(OR(AL20=0,AO20=0),0,(AP20-AM20)*12+(AO20-AL20)))</f>
        <v>0</v>
      </c>
      <c r="AS20" s="143">
        <f t="shared" si="14"/>
        <v>0</v>
      </c>
      <c r="AT20" s="129">
        <f t="shared" si="15"/>
        <v>0</v>
      </c>
      <c r="AU20" s="22"/>
      <c r="AV20" s="131">
        <f t="shared" si="16"/>
        <v>0</v>
      </c>
      <c r="AX20" s="114"/>
      <c r="AY20" s="106"/>
      <c r="BE20" s="151"/>
      <c r="BF20" s="75">
        <f t="shared" si="17"/>
        <v>0</v>
      </c>
      <c r="BG20" s="75">
        <f t="shared" si="18"/>
        <v>0</v>
      </c>
      <c r="BH20" s="75">
        <f t="shared" si="19"/>
        <v>0</v>
      </c>
      <c r="BI20" s="75">
        <f t="shared" si="20"/>
        <v>0</v>
      </c>
    </row>
    <row r="21" spans="2:61" ht="17.399999999999999" customHeight="1" x14ac:dyDescent="0.4">
      <c r="B21" s="155"/>
      <c r="C21" s="155"/>
      <c r="D21" s="155"/>
      <c r="E21" s="157"/>
      <c r="F21" s="157"/>
      <c r="G21" s="155"/>
      <c r="H21" s="155"/>
      <c r="I21" s="155"/>
      <c r="J21" s="158"/>
      <c r="K21" s="156"/>
      <c r="L21" s="148" t="s">
        <v>1</v>
      </c>
      <c r="M21" s="81">
        <f t="shared" si="21"/>
        <v>0</v>
      </c>
      <c r="N21" s="81">
        <f t="shared" si="22"/>
        <v>0</v>
      </c>
      <c r="O21" s="81">
        <f t="shared" si="23"/>
        <v>0</v>
      </c>
      <c r="P21" s="81">
        <f t="shared" si="5"/>
        <v>0</v>
      </c>
      <c r="Q21" s="82">
        <f t="shared" si="6"/>
        <v>0</v>
      </c>
      <c r="R21" s="82">
        <f t="shared" si="7"/>
        <v>0</v>
      </c>
      <c r="S21" s="82">
        <f t="shared" si="8"/>
        <v>0</v>
      </c>
      <c r="T21" s="83">
        <f t="shared" si="9"/>
        <v>0</v>
      </c>
      <c r="V21" s="155">
        <f t="shared" si="0"/>
        <v>0</v>
      </c>
      <c r="W21" s="22"/>
      <c r="X21" s="155">
        <f t="shared" si="1"/>
        <v>0</v>
      </c>
      <c r="Y21" s="155">
        <f t="shared" si="1"/>
        <v>0</v>
      </c>
      <c r="Z21" s="174">
        <f>VLOOKUP(Y21,Inndata!$B$5:$D$9,3,FALSE)</f>
        <v>0</v>
      </c>
      <c r="AA21" s="22"/>
      <c r="AB21" s="155">
        <f t="shared" si="24"/>
        <v>0</v>
      </c>
      <c r="AC21" s="174">
        <f>VLOOKUP(AB21,Inndata!$F$5:$H$10,3,FALSE)</f>
        <v>0</v>
      </c>
      <c r="AD21" s="22"/>
      <c r="AE21" s="155">
        <f t="shared" si="2"/>
        <v>0</v>
      </c>
      <c r="AF21" s="155">
        <f t="shared" si="10"/>
        <v>0</v>
      </c>
      <c r="AG21" s="22"/>
      <c r="AH21" s="128">
        <f t="shared" si="11"/>
        <v>0</v>
      </c>
      <c r="AI21" s="22"/>
      <c r="AJ21" s="25">
        <f t="shared" si="3"/>
        <v>0</v>
      </c>
      <c r="AK21" s="25">
        <f t="shared" si="3"/>
        <v>0</v>
      </c>
      <c r="AL21" s="25">
        <f>IF(AK21=0,0,VLOOKUP(LEFT(AK21,3),Inndata!$B$21:$C$32,2,FALSE))</f>
        <v>0</v>
      </c>
      <c r="AM21" s="25">
        <f t="shared" si="12"/>
        <v>0</v>
      </c>
      <c r="AN21" s="25">
        <f t="shared" si="4"/>
        <v>0</v>
      </c>
      <c r="AO21" s="25">
        <f>IF(AN21=0,0,VLOOKUP(LEFT(AN21,3),Inndata!$B$21:$C$32,2,FALSE))</f>
        <v>0</v>
      </c>
      <c r="AP21" s="25">
        <f t="shared" si="13"/>
        <v>0</v>
      </c>
      <c r="AQ21" s="22"/>
      <c r="AR21" s="155">
        <f>IF(AJ21="Ja",Inndata!$F$17,IF(OR(AL21=0,AO21=0),0,(AP21-AM21)*12+(AO21-AL21)))</f>
        <v>0</v>
      </c>
      <c r="AS21" s="155">
        <f t="shared" si="14"/>
        <v>0</v>
      </c>
      <c r="AT21" s="130">
        <f t="shared" si="15"/>
        <v>0</v>
      </c>
      <c r="AU21" s="22"/>
      <c r="AV21" s="132">
        <f t="shared" si="16"/>
        <v>0</v>
      </c>
      <c r="AX21" s="114"/>
      <c r="AY21" s="106"/>
      <c r="BE21" s="151"/>
      <c r="BF21" s="75">
        <f t="shared" si="17"/>
        <v>0</v>
      </c>
      <c r="BG21" s="75">
        <f t="shared" si="18"/>
        <v>0</v>
      </c>
      <c r="BH21" s="75">
        <f t="shared" si="19"/>
        <v>0</v>
      </c>
      <c r="BI21" s="75">
        <f t="shared" si="20"/>
        <v>0</v>
      </c>
    </row>
    <row r="22" spans="2:61" ht="17.399999999999999" customHeight="1" x14ac:dyDescent="0.4">
      <c r="H22" s="187" t="s">
        <v>1</v>
      </c>
      <c r="I22" s="187"/>
      <c r="K22" s="137"/>
      <c r="L22" s="147"/>
      <c r="M22" s="137"/>
      <c r="V22" s="151"/>
      <c r="W22" s="107"/>
      <c r="Z22" s="151"/>
      <c r="AA22" s="107"/>
      <c r="AB22" s="107"/>
      <c r="AC22" s="107"/>
      <c r="AD22" s="107"/>
      <c r="AF22" s="151"/>
      <c r="AG22" s="107"/>
      <c r="AH22" s="151"/>
      <c r="AI22" s="107"/>
      <c r="AP22" s="151"/>
      <c r="AQ22" s="107"/>
      <c r="AT22" s="151"/>
      <c r="AU22" s="106"/>
      <c r="AX22" s="114"/>
      <c r="AY22" s="106"/>
      <c r="BE22" s="151"/>
      <c r="BH22" s="102"/>
      <c r="BI22" s="71"/>
    </row>
    <row r="23" spans="2:61" ht="17.399999999999999" customHeight="1" x14ac:dyDescent="0.4">
      <c r="H23" s="138"/>
      <c r="K23" s="137"/>
      <c r="L23" s="147"/>
      <c r="M23" s="137"/>
      <c r="V23" s="151"/>
      <c r="W23" s="107"/>
      <c r="Z23" s="151"/>
      <c r="AA23" s="107"/>
      <c r="AB23" s="107"/>
      <c r="AC23" s="107"/>
      <c r="AD23" s="107"/>
      <c r="AF23" s="151"/>
      <c r="AG23" s="107"/>
      <c r="AH23" s="151"/>
      <c r="AI23" s="107"/>
      <c r="AP23" s="151"/>
      <c r="AR23" s="42"/>
      <c r="AS23" s="40" t="s">
        <v>44</v>
      </c>
      <c r="AT23" s="151"/>
      <c r="AU23" s="106"/>
      <c r="AV23" s="44" t="s">
        <v>58</v>
      </c>
      <c r="AX23" s="114"/>
      <c r="AY23" s="106"/>
      <c r="BE23" s="151"/>
      <c r="BH23" s="102"/>
      <c r="BI23" s="71"/>
    </row>
    <row r="24" spans="2:61" ht="17.399999999999999" customHeight="1" x14ac:dyDescent="0.4">
      <c r="C24" s="107"/>
      <c r="D24" s="144"/>
      <c r="E24" s="144"/>
      <c r="F24" s="144"/>
      <c r="H24" s="138"/>
      <c r="K24" s="137"/>
      <c r="L24" s="147"/>
      <c r="M24" s="137"/>
      <c r="V24" s="151"/>
      <c r="W24" s="107"/>
      <c r="Z24" s="151"/>
      <c r="AA24" s="107"/>
      <c r="AB24" s="107"/>
      <c r="AC24" s="107"/>
      <c r="AD24" s="107"/>
      <c r="AF24" s="151"/>
      <c r="AG24" s="107"/>
      <c r="AH24" s="151"/>
      <c r="AI24" s="107"/>
      <c r="AP24" s="151"/>
      <c r="AQ24" s="107"/>
      <c r="AR24" s="43"/>
      <c r="AS24" s="101">
        <f>SUM(AS12:AS21)</f>
        <v>0</v>
      </c>
      <c r="AT24" s="151"/>
      <c r="AU24" s="106"/>
      <c r="AV24" s="45">
        <f>SUM(AV12:AV21)</f>
        <v>0</v>
      </c>
      <c r="AX24" s="114"/>
      <c r="AY24" s="106"/>
      <c r="BE24" s="151"/>
      <c r="BH24" s="102"/>
      <c r="BI24" s="71"/>
    </row>
    <row r="25" spans="2:61" ht="17.399999999999999" customHeight="1" x14ac:dyDescent="0.4">
      <c r="C25" s="107"/>
      <c r="D25" s="144"/>
      <c r="E25" s="144"/>
      <c r="F25" s="144"/>
      <c r="H25" s="138"/>
      <c r="K25" s="137"/>
      <c r="L25" s="147"/>
      <c r="M25" s="137"/>
      <c r="V25" s="151"/>
      <c r="W25" s="107"/>
      <c r="Z25" s="151"/>
      <c r="AA25" s="107"/>
      <c r="AB25" s="107"/>
      <c r="AC25" s="107"/>
      <c r="AD25" s="107"/>
      <c r="AF25" s="151"/>
      <c r="AG25" s="107"/>
      <c r="AH25" s="151"/>
      <c r="AI25" s="107"/>
      <c r="AP25" s="151"/>
      <c r="AQ25" s="107"/>
      <c r="AT25" s="151"/>
      <c r="AU25" s="106"/>
      <c r="AX25" s="114"/>
      <c r="AY25" s="106"/>
      <c r="BE25" s="151"/>
      <c r="BH25" s="102"/>
      <c r="BI25" s="71"/>
    </row>
    <row r="26" spans="2:61" ht="17.399999999999999" customHeight="1" x14ac:dyDescent="0.4">
      <c r="C26" s="107"/>
      <c r="D26" s="144"/>
      <c r="E26" s="144"/>
      <c r="F26" s="144"/>
      <c r="H26" s="138"/>
      <c r="K26" s="137"/>
      <c r="L26" s="147"/>
      <c r="M26" s="137"/>
      <c r="V26" s="151"/>
      <c r="W26" s="107"/>
      <c r="Z26" s="151"/>
      <c r="AA26" s="107"/>
      <c r="AB26" s="107"/>
      <c r="AC26" s="107"/>
      <c r="AD26" s="107"/>
      <c r="AF26" s="151"/>
      <c r="AG26" s="107"/>
      <c r="AH26" s="151"/>
      <c r="AI26" s="107"/>
      <c r="AP26" s="151"/>
      <c r="AQ26" s="107"/>
      <c r="AT26" s="151"/>
      <c r="AU26" s="106"/>
      <c r="AX26" s="114"/>
      <c r="AY26" s="106"/>
      <c r="BE26" s="151"/>
      <c r="BH26" s="102"/>
      <c r="BI26" s="71"/>
    </row>
    <row r="27" spans="2:61" ht="17.399999999999999" customHeight="1" x14ac:dyDescent="0.4">
      <c r="C27" s="107"/>
      <c r="D27" s="144"/>
      <c r="E27" s="144"/>
      <c r="F27" s="144"/>
      <c r="H27" s="138"/>
      <c r="K27" s="137"/>
      <c r="L27" s="147"/>
      <c r="M27" s="137"/>
      <c r="V27" s="151"/>
      <c r="W27" s="107"/>
      <c r="Z27" s="151"/>
      <c r="AA27" s="107"/>
      <c r="AB27" s="107"/>
      <c r="AC27" s="107"/>
      <c r="AD27" s="107"/>
      <c r="AF27" s="151"/>
      <c r="AG27" s="107"/>
      <c r="AH27" s="151"/>
      <c r="AI27" s="107"/>
      <c r="AP27" s="151"/>
      <c r="AQ27" s="107"/>
      <c r="AT27" s="151"/>
      <c r="AU27" s="106"/>
      <c r="AX27" s="114"/>
      <c r="AY27" s="106"/>
      <c r="BE27" s="151"/>
      <c r="BH27" s="102"/>
      <c r="BI27" s="71"/>
    </row>
    <row r="28" spans="2:61" ht="17.399999999999999" customHeight="1" x14ac:dyDescent="0.4">
      <c r="H28" s="138"/>
      <c r="K28" s="137"/>
      <c r="L28" s="147"/>
      <c r="M28" s="137"/>
      <c r="V28" s="151"/>
      <c r="W28" s="107"/>
      <c r="Z28" s="151"/>
      <c r="AA28" s="107"/>
      <c r="AB28" s="107"/>
      <c r="AC28" s="107"/>
      <c r="AD28" s="107"/>
      <c r="AF28" s="151"/>
      <c r="AG28" s="107"/>
      <c r="AH28" s="151"/>
      <c r="AI28" s="107"/>
      <c r="AP28" s="151"/>
      <c r="AQ28" s="107"/>
      <c r="AT28" s="151"/>
      <c r="AU28" s="106"/>
      <c r="AX28" s="114"/>
      <c r="AY28" s="106"/>
      <c r="BE28" s="151"/>
      <c r="BH28" s="102"/>
      <c r="BI28" s="71"/>
    </row>
    <row r="29" spans="2:61" ht="17.399999999999999" customHeight="1" x14ac:dyDescent="0.4">
      <c r="G29" s="138"/>
      <c r="J29" s="137"/>
      <c r="K29" s="147"/>
      <c r="L29" s="137"/>
      <c r="AX29" s="114"/>
    </row>
    <row r="30" spans="2:61" ht="17.399999999999999" customHeight="1" x14ac:dyDescent="0.4">
      <c r="AX30" s="114"/>
    </row>
    <row r="31" spans="2:61" ht="17.399999999999999" customHeight="1" x14ac:dyDescent="0.4">
      <c r="AX31" s="114"/>
    </row>
    <row r="32" spans="2:61" ht="17.399999999999999" customHeight="1" x14ac:dyDescent="0.4">
      <c r="AX32" s="114"/>
    </row>
    <row r="33" spans="32:60" s="151" customFormat="1" ht="17.399999999999999" customHeight="1" x14ac:dyDescent="0.4">
      <c r="AF33" s="107"/>
      <c r="AH33" s="107"/>
      <c r="AP33" s="107"/>
      <c r="AT33" s="106"/>
      <c r="AW33" s="106"/>
      <c r="AX33" s="114"/>
      <c r="BE33" s="71"/>
      <c r="BF33" s="102"/>
      <c r="BG33" s="102"/>
      <c r="BH33" s="71"/>
    </row>
    <row r="34" spans="32:60" s="151" customFormat="1" ht="17.399999999999999" customHeight="1" x14ac:dyDescent="0.4">
      <c r="AF34" s="107"/>
      <c r="AH34" s="107"/>
      <c r="AP34" s="107"/>
      <c r="AT34" s="106"/>
      <c r="AW34" s="106"/>
      <c r="AX34" s="106"/>
      <c r="BE34" s="71"/>
      <c r="BF34" s="102"/>
      <c r="BG34" s="102"/>
      <c r="BH34" s="71"/>
    </row>
    <row r="35" spans="32:60" s="151" customFormat="1" ht="17.399999999999999" customHeight="1" x14ac:dyDescent="0.4">
      <c r="AF35" s="107"/>
      <c r="AH35" s="107"/>
      <c r="AP35" s="107"/>
      <c r="AT35" s="106"/>
      <c r="AW35" s="106"/>
      <c r="AX35" s="106"/>
      <c r="BE35" s="71"/>
      <c r="BF35" s="102"/>
      <c r="BG35" s="102"/>
      <c r="BH35" s="71"/>
    </row>
    <row r="36" spans="32:60" s="151" customFormat="1" ht="17.399999999999999" customHeight="1" x14ac:dyDescent="0.4">
      <c r="AF36" s="107"/>
      <c r="AH36" s="107"/>
      <c r="AP36" s="107"/>
      <c r="AT36" s="106"/>
      <c r="AW36" s="106"/>
      <c r="AX36" s="106"/>
      <c r="BE36" s="71"/>
      <c r="BF36" s="102"/>
      <c r="BG36" s="102"/>
      <c r="BH36" s="71"/>
    </row>
  </sheetData>
  <mergeCells count="6">
    <mergeCell ref="H22:I22"/>
    <mergeCell ref="B3:J3"/>
    <mergeCell ref="C5:D5"/>
    <mergeCell ref="M8:T10"/>
    <mergeCell ref="BF10:BI10"/>
    <mergeCell ref="M11:T11"/>
  </mergeCells>
  <conditionalFormatting sqref="V12:V21">
    <cfRule type="expression" dxfId="49" priority="25">
      <formula>B12=0</formula>
    </cfRule>
  </conditionalFormatting>
  <conditionalFormatting sqref="X12:X21">
    <cfRule type="expression" dxfId="48" priority="24">
      <formula>C12=0</formula>
    </cfRule>
  </conditionalFormatting>
  <conditionalFormatting sqref="Y12:Y21">
    <cfRule type="expression" dxfId="47" priority="23">
      <formula>D12=0</formula>
    </cfRule>
  </conditionalFormatting>
  <conditionalFormatting sqref="AE12:AE21">
    <cfRule type="expression" dxfId="46" priority="22">
      <formula>F12=0</formula>
    </cfRule>
  </conditionalFormatting>
  <conditionalFormatting sqref="AF12:AF21">
    <cfRule type="expression" dxfId="45" priority="21">
      <formula>AE12=0</formula>
    </cfRule>
  </conditionalFormatting>
  <conditionalFormatting sqref="AH12:AH21">
    <cfRule type="expression" dxfId="44" priority="20">
      <formula>X12=0</formula>
    </cfRule>
  </conditionalFormatting>
  <conditionalFormatting sqref="AJ12:AJ21">
    <cfRule type="expression" dxfId="43" priority="19">
      <formula>G12=0</formula>
    </cfRule>
  </conditionalFormatting>
  <conditionalFormatting sqref="AK12:AK21">
    <cfRule type="expression" dxfId="42" priority="18">
      <formula>H12=0</formula>
    </cfRule>
  </conditionalFormatting>
  <conditionalFormatting sqref="AL12:AM21">
    <cfRule type="expression" dxfId="41" priority="17">
      <formula>AK12=0</formula>
    </cfRule>
  </conditionalFormatting>
  <conditionalFormatting sqref="AN12:AN21">
    <cfRule type="expression" dxfId="40" priority="16">
      <formula>I12=0</formula>
    </cfRule>
  </conditionalFormatting>
  <conditionalFormatting sqref="AO12:AP21">
    <cfRule type="expression" dxfId="39" priority="15">
      <formula>AN12=0</formula>
    </cfRule>
  </conditionalFormatting>
  <conditionalFormatting sqref="AV12:AV21">
    <cfRule type="expression" dxfId="38" priority="14">
      <formula>AJ12=0</formula>
    </cfRule>
  </conditionalFormatting>
  <conditionalFormatting sqref="BA13:BD14 BA11:BD11 BF12:BI21">
    <cfRule type="cellIs" dxfId="37" priority="13" operator="equal">
      <formula>0</formula>
    </cfRule>
  </conditionalFormatting>
  <conditionalFormatting sqref="T12:T21">
    <cfRule type="containsText" dxfId="36" priority="10" operator="containsText" text="OK">
      <formula>NOT(ISERROR(SEARCH("OK",T12)))</formula>
    </cfRule>
    <cfRule type="containsText" dxfId="35" priority="11" operator="containsText" text="FEIL">
      <formula>NOT(ISERROR(SEARCH("FEIL",T12)))</formula>
    </cfRule>
    <cfRule type="cellIs" dxfId="34" priority="12" operator="equal">
      <formula>0</formula>
    </cfRule>
  </conditionalFormatting>
  <conditionalFormatting sqref="AR12:AR21">
    <cfRule type="expression" dxfId="33" priority="9">
      <formula>AJ12=0</formula>
    </cfRule>
  </conditionalFormatting>
  <conditionalFormatting sqref="AS12:AS21">
    <cfRule type="expression" dxfId="32" priority="8">
      <formula>AJ12=0</formula>
    </cfRule>
  </conditionalFormatting>
  <conditionalFormatting sqref="AT12:AT21">
    <cfRule type="expression" dxfId="31" priority="7">
      <formula>AJ12=0</formula>
    </cfRule>
  </conditionalFormatting>
  <conditionalFormatting sqref="AB12:AB21">
    <cfRule type="expression" dxfId="30" priority="4">
      <formula>AB12=0</formula>
    </cfRule>
    <cfRule type="expression" dxfId="29" priority="5">
      <formula>AND(ISTEXT(AA12)=TRUE,AA12&lt;&gt;"Elsykkel",AB12=0)</formula>
    </cfRule>
    <cfRule type="expression" dxfId="28" priority="6">
      <formula>AA12="Elsykkel"</formula>
    </cfRule>
  </conditionalFormatting>
  <conditionalFormatting sqref="AC12:AC21">
    <cfRule type="expression" dxfId="27" priority="3">
      <formula>AB12=0</formula>
    </cfRule>
  </conditionalFormatting>
  <conditionalFormatting sqref="C5:D5">
    <cfRule type="containsText" dxfId="26" priority="2" operator="containsText" text="(Skriv inn navn på leverandør her)">
      <formula>NOT(ISERROR(SEARCH("(Skriv inn navn på leverandør her)",C5)))</formula>
    </cfRule>
  </conditionalFormatting>
  <conditionalFormatting sqref="Z12:Z21">
    <cfRule type="expression" dxfId="25" priority="1">
      <formula>Y12=0</formula>
    </cfRule>
  </conditionalFormatting>
  <dataValidations count="1">
    <dataValidation allowBlank="1" showInputMessage="1" showErrorMessage="1" errorTitle="Velg fra rullegardinmeny" error="Det er ikke tillatt å skrive inn egne verdier. Benytt kommentarfelt ved behov." sqref="B12:K21"/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51" customWidth="1"/>
    <col min="2" max="2" width="20.88671875" style="151" customWidth="1"/>
    <col min="3" max="3" width="20" style="151" customWidth="1"/>
    <col min="4" max="4" width="26.5546875" style="151" customWidth="1"/>
    <col min="5" max="7" width="20" style="151" customWidth="1"/>
    <col min="8" max="9" width="12.33203125" style="151" customWidth="1"/>
    <col min="10" max="10" width="63" style="151" customWidth="1"/>
    <col min="11" max="11" width="37.5546875" style="151" customWidth="1"/>
    <col min="12" max="12" width="11" style="151" customWidth="1"/>
    <col min="13" max="19" width="2.6640625" style="151" customWidth="1"/>
    <col min="20" max="20" width="7.44140625" style="151" customWidth="1"/>
    <col min="21" max="21" width="11.109375" style="151" customWidth="1"/>
    <col min="22" max="22" width="18.5546875" style="107" customWidth="1"/>
    <col min="23" max="23" width="2.33203125" style="151" customWidth="1"/>
    <col min="24" max="24" width="18.33203125" style="151" customWidth="1"/>
    <col min="25" max="25" width="28.44140625" style="151" customWidth="1"/>
    <col min="26" max="26" width="13.109375" style="107" customWidth="1"/>
    <col min="27" max="27" width="2.33203125" style="151" customWidth="1"/>
    <col min="28" max="29" width="13.5546875" style="151" customWidth="1"/>
    <col min="30" max="30" width="2.33203125" style="151" customWidth="1"/>
    <col min="31" max="31" width="11.33203125" style="151" customWidth="1"/>
    <col min="32" max="32" width="14.5546875" style="107" customWidth="1"/>
    <col min="33" max="33" width="2.33203125" style="151" customWidth="1"/>
    <col min="34" max="34" width="20.6640625" style="107" customWidth="1"/>
    <col min="35" max="35" width="2.33203125" style="151" customWidth="1"/>
    <col min="36" max="36" width="18.88671875" style="151" customWidth="1"/>
    <col min="37" max="37" width="12.109375" style="151" customWidth="1"/>
    <col min="38" max="38" width="10" style="151" customWidth="1"/>
    <col min="39" max="39" width="11.44140625" style="151"/>
    <col min="40" max="40" width="11.109375" style="151" customWidth="1"/>
    <col min="41" max="41" width="8.5546875" style="151" customWidth="1"/>
    <col min="42" max="42" width="13.33203125" style="107" customWidth="1"/>
    <col min="43" max="43" width="2.33203125" style="151" customWidth="1"/>
    <col min="44" max="45" width="11.33203125" style="151" customWidth="1"/>
    <col min="46" max="46" width="13.6640625" style="106" customWidth="1"/>
    <col min="47" max="47" width="2.33203125" style="151" customWidth="1"/>
    <col min="48" max="48" width="11.44140625" style="151"/>
    <col min="49" max="49" width="11.33203125" style="106" customWidth="1"/>
    <col min="50" max="50" width="1.33203125" style="106" customWidth="1"/>
    <col min="51" max="51" width="11.33203125" style="151" customWidth="1"/>
    <col min="52" max="52" width="45.6640625" style="151" customWidth="1"/>
    <col min="53" max="56" width="22.109375" style="151" customWidth="1"/>
    <col min="57" max="57" width="11.109375" style="71" customWidth="1"/>
    <col min="58" max="59" width="11.109375" style="102" hidden="1" customWidth="1"/>
    <col min="60" max="60" width="11.109375" style="71" hidden="1" customWidth="1"/>
    <col min="61" max="61" width="0" style="151" hidden="1" customWidth="1"/>
    <col min="62" max="16384" width="11.44140625" style="151"/>
  </cols>
  <sheetData>
    <row r="1" spans="1:61" s="49" customFormat="1" ht="17.399999999999999" customHeight="1" x14ac:dyDescent="0.3">
      <c r="A1" s="47"/>
      <c r="B1" s="47" t="s">
        <v>84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 t="s">
        <v>84</v>
      </c>
      <c r="N1" s="47"/>
      <c r="O1" s="47"/>
      <c r="P1" s="47"/>
      <c r="Q1" s="47"/>
      <c r="R1" s="47"/>
      <c r="S1" s="47"/>
      <c r="T1" s="47"/>
      <c r="U1" s="47"/>
      <c r="V1" s="48"/>
      <c r="W1" s="47"/>
      <c r="X1" s="47"/>
      <c r="Y1" s="47"/>
      <c r="Z1" s="48"/>
      <c r="AA1" s="47"/>
      <c r="AB1" s="47"/>
      <c r="AC1" s="47"/>
      <c r="AD1" s="47"/>
      <c r="AE1" s="47"/>
      <c r="AF1" s="48"/>
      <c r="AG1" s="47"/>
      <c r="AH1" s="48"/>
      <c r="AI1" s="47"/>
      <c r="AJ1" s="47"/>
      <c r="AK1" s="47"/>
      <c r="AL1" s="47"/>
      <c r="AM1" s="47"/>
      <c r="AN1" s="47"/>
      <c r="AO1" s="47"/>
      <c r="AP1" s="48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72"/>
      <c r="BF1" s="72"/>
      <c r="BG1" s="72"/>
      <c r="BH1" s="72"/>
    </row>
    <row r="2" spans="1:61" ht="17.399999999999999" customHeight="1" x14ac:dyDescent="0.4">
      <c r="AX2" s="114"/>
    </row>
    <row r="3" spans="1:61" ht="30" customHeight="1" x14ac:dyDescent="0.4">
      <c r="B3" s="188" t="s">
        <v>13</v>
      </c>
      <c r="C3" s="188"/>
      <c r="D3" s="188"/>
      <c r="E3" s="188"/>
      <c r="F3" s="188"/>
      <c r="G3" s="188"/>
      <c r="H3" s="188"/>
      <c r="I3" s="188"/>
      <c r="J3" s="188"/>
      <c r="K3" s="139"/>
      <c r="L3" s="146"/>
      <c r="AX3" s="114"/>
    </row>
    <row r="4" spans="1:61" ht="17.399999999999999" customHeight="1" x14ac:dyDescent="0.4">
      <c r="B4" s="154"/>
      <c r="C4" s="154"/>
      <c r="D4" s="153"/>
      <c r="E4" s="175"/>
      <c r="F4" s="175"/>
      <c r="G4" s="175"/>
      <c r="H4" s="175"/>
      <c r="I4" s="175"/>
      <c r="J4" s="175"/>
      <c r="K4" s="139"/>
      <c r="M4" s="104" t="s">
        <v>64</v>
      </c>
      <c r="N4" s="108"/>
      <c r="P4" s="108"/>
      <c r="Q4" s="108"/>
      <c r="AX4" s="114"/>
    </row>
    <row r="5" spans="1:61" s="1" customFormat="1" ht="30" customHeight="1" x14ac:dyDescent="0.45">
      <c r="B5" s="46" t="s">
        <v>75</v>
      </c>
      <c r="C5" s="189" t="s">
        <v>15</v>
      </c>
      <c r="D5" s="190"/>
      <c r="E5" s="2"/>
      <c r="F5" s="96" t="s">
        <v>61</v>
      </c>
      <c r="G5" s="97">
        <f>AV24</f>
        <v>0</v>
      </c>
      <c r="H5" s="2"/>
      <c r="I5" s="2"/>
      <c r="J5" s="2"/>
      <c r="K5" s="3"/>
      <c r="M5" s="103" t="s">
        <v>66</v>
      </c>
      <c r="N5" s="108"/>
      <c r="P5" s="108"/>
      <c r="Q5" s="108"/>
      <c r="V5" s="19"/>
      <c r="Z5" s="19"/>
      <c r="AF5" s="19"/>
      <c r="AH5" s="19"/>
      <c r="AP5" s="19"/>
      <c r="AT5" s="16"/>
      <c r="AW5" s="16"/>
      <c r="AX5" s="115"/>
      <c r="BE5" s="71"/>
      <c r="BF5" s="102"/>
      <c r="BG5" s="102"/>
      <c r="BH5" s="71"/>
    </row>
    <row r="6" spans="1:61" ht="17.399999999999999" customHeight="1" x14ac:dyDescent="0.4"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47"/>
      <c r="M6" s="137"/>
      <c r="V6" s="151"/>
      <c r="W6" s="107"/>
      <c r="Z6" s="151"/>
      <c r="AA6" s="107"/>
      <c r="AB6" s="107"/>
      <c r="AC6" s="107"/>
      <c r="AD6" s="107"/>
      <c r="AF6" s="151"/>
      <c r="AG6" s="107"/>
      <c r="AH6" s="151"/>
      <c r="AI6" s="107"/>
      <c r="AP6" s="151"/>
      <c r="AQ6" s="107"/>
      <c r="AT6" s="151"/>
      <c r="AU6" s="106"/>
      <c r="AX6" s="114"/>
      <c r="AY6" s="106"/>
      <c r="BE6" s="151"/>
      <c r="BH6" s="102"/>
      <c r="BI6" s="71"/>
    </row>
    <row r="7" spans="1:61" ht="17.399999999999999" customHeight="1" x14ac:dyDescent="0.4">
      <c r="B7" s="84" t="s">
        <v>14</v>
      </c>
      <c r="C7" s="138"/>
      <c r="D7" s="138"/>
      <c r="E7" s="138"/>
      <c r="F7" s="138"/>
      <c r="G7" s="138"/>
      <c r="H7" s="138"/>
      <c r="I7" s="138"/>
      <c r="J7" s="138"/>
      <c r="K7" s="138"/>
      <c r="L7" s="147"/>
      <c r="M7" s="137"/>
      <c r="V7" s="151"/>
      <c r="W7" s="107"/>
      <c r="Z7" s="151"/>
      <c r="AA7" s="107"/>
      <c r="AB7" s="107"/>
      <c r="AC7" s="107"/>
      <c r="AD7" s="107"/>
      <c r="AF7" s="151"/>
      <c r="AG7" s="107"/>
      <c r="AH7" s="151"/>
      <c r="AI7" s="107"/>
      <c r="AP7" s="151"/>
      <c r="AQ7" s="107"/>
      <c r="AT7" s="111"/>
      <c r="AU7" s="106"/>
      <c r="AX7" s="114"/>
      <c r="AY7" s="106"/>
      <c r="AZ7" s="100" t="s">
        <v>53</v>
      </c>
      <c r="BE7" s="151"/>
      <c r="BH7" s="102"/>
      <c r="BI7" s="71"/>
    </row>
    <row r="8" spans="1:61" ht="17.399999999999999" customHeight="1" x14ac:dyDescent="0.4">
      <c r="B8" s="84" t="s">
        <v>90</v>
      </c>
      <c r="C8" s="138"/>
      <c r="D8" s="138"/>
      <c r="E8" s="138"/>
      <c r="F8" s="138"/>
      <c r="G8" s="138"/>
      <c r="H8" s="138"/>
      <c r="I8" s="138"/>
      <c r="J8" s="138"/>
      <c r="K8" s="138"/>
      <c r="L8" s="147"/>
      <c r="M8" s="185" t="s">
        <v>62</v>
      </c>
      <c r="N8" s="185"/>
      <c r="O8" s="185"/>
      <c r="P8" s="185"/>
      <c r="Q8" s="185"/>
      <c r="R8" s="185"/>
      <c r="S8" s="185"/>
      <c r="T8" s="185"/>
      <c r="V8" s="151"/>
      <c r="W8" s="107"/>
      <c r="Z8" s="151"/>
      <c r="AA8" s="107"/>
      <c r="AB8" s="107"/>
      <c r="AC8" s="107"/>
      <c r="AD8" s="107"/>
      <c r="AF8" s="151"/>
      <c r="AG8" s="107"/>
      <c r="AH8" s="151"/>
      <c r="AI8" s="107"/>
      <c r="AP8" s="151"/>
      <c r="AQ8" s="107"/>
      <c r="AT8" s="151"/>
      <c r="AU8" s="106"/>
      <c r="AX8" s="114"/>
      <c r="AY8" s="106"/>
      <c r="AZ8" s="151" t="s">
        <v>52</v>
      </c>
      <c r="BE8" s="151"/>
      <c r="BH8" s="102"/>
      <c r="BI8" s="71"/>
    </row>
    <row r="9" spans="1:61" ht="17.399999999999999" customHeight="1" x14ac:dyDescent="0.4"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47"/>
      <c r="M9" s="185"/>
      <c r="N9" s="185"/>
      <c r="O9" s="185"/>
      <c r="P9" s="185"/>
      <c r="Q9" s="185"/>
      <c r="R9" s="185"/>
      <c r="S9" s="185"/>
      <c r="T9" s="185"/>
      <c r="V9" s="151"/>
      <c r="W9" s="107"/>
      <c r="Z9" s="151"/>
      <c r="AA9" s="107"/>
      <c r="AB9" s="107"/>
      <c r="AC9" s="107"/>
      <c r="AD9" s="107"/>
      <c r="AF9" s="151"/>
      <c r="AG9" s="107"/>
      <c r="AH9" s="151"/>
      <c r="AI9" s="107"/>
      <c r="AP9" s="151"/>
      <c r="AQ9" s="107"/>
      <c r="AT9" s="151"/>
      <c r="AU9" s="106"/>
      <c r="AX9" s="114"/>
      <c r="AY9" s="106"/>
      <c r="BE9" s="151"/>
      <c r="BF9" s="151"/>
      <c r="BG9" s="151"/>
      <c r="BH9" s="151"/>
    </row>
    <row r="10" spans="1:61" ht="17.399999999999999" customHeight="1" x14ac:dyDescent="0.4">
      <c r="B10" s="136">
        <v>1</v>
      </c>
      <c r="C10" s="136">
        <v>2</v>
      </c>
      <c r="D10" s="136">
        <v>3</v>
      </c>
      <c r="E10" s="136">
        <v>4</v>
      </c>
      <c r="F10" s="136">
        <v>5</v>
      </c>
      <c r="G10" s="136">
        <v>6</v>
      </c>
      <c r="H10" s="136">
        <v>7</v>
      </c>
      <c r="I10" s="136">
        <v>8</v>
      </c>
      <c r="J10" s="136">
        <v>9</v>
      </c>
      <c r="K10" s="136">
        <v>10</v>
      </c>
      <c r="L10" s="147"/>
      <c r="M10" s="186"/>
      <c r="N10" s="186"/>
      <c r="O10" s="186"/>
      <c r="P10" s="186"/>
      <c r="Q10" s="186"/>
      <c r="R10" s="186"/>
      <c r="S10" s="186"/>
      <c r="T10" s="186"/>
      <c r="V10" s="136">
        <v>1</v>
      </c>
      <c r="W10" s="20"/>
      <c r="X10" s="136">
        <v>2</v>
      </c>
      <c r="Y10" s="136">
        <v>3</v>
      </c>
      <c r="Z10" s="136"/>
      <c r="AA10" s="20"/>
      <c r="AB10" s="20">
        <v>4</v>
      </c>
      <c r="AC10" s="20"/>
      <c r="AD10" s="20"/>
      <c r="AE10" s="136">
        <v>5</v>
      </c>
      <c r="AF10" s="136"/>
      <c r="AG10" s="20"/>
      <c r="AH10" s="136"/>
      <c r="AI10" s="20"/>
      <c r="AJ10" s="136">
        <v>6</v>
      </c>
      <c r="AK10" s="136">
        <v>7</v>
      </c>
      <c r="AL10" s="136"/>
      <c r="AM10" s="136"/>
      <c r="AN10" s="136">
        <v>8</v>
      </c>
      <c r="AO10" s="136"/>
      <c r="AP10" s="136"/>
      <c r="AQ10" s="20"/>
      <c r="AR10" s="136"/>
      <c r="AS10" s="136"/>
      <c r="AT10" s="136"/>
      <c r="AU10" s="17"/>
      <c r="AV10" s="136"/>
      <c r="AX10" s="114"/>
      <c r="AY10" s="106"/>
      <c r="BA10" s="77" t="s">
        <v>54</v>
      </c>
      <c r="BB10" s="77" t="str">
        <f>Inndata!$B$6</f>
        <v>Biogass</v>
      </c>
      <c r="BC10" s="77" t="s">
        <v>55</v>
      </c>
      <c r="BD10" s="77" t="s">
        <v>56</v>
      </c>
      <c r="BE10" s="151"/>
      <c r="BF10" s="184" t="s">
        <v>51</v>
      </c>
      <c r="BG10" s="184"/>
      <c r="BH10" s="184"/>
      <c r="BI10" s="184"/>
    </row>
    <row r="11" spans="1:61" ht="48" customHeight="1" x14ac:dyDescent="0.4">
      <c r="B11" s="140" t="s">
        <v>4</v>
      </c>
      <c r="C11" s="141" t="s">
        <v>6</v>
      </c>
      <c r="D11" s="141" t="s">
        <v>7</v>
      </c>
      <c r="E11" s="141" t="s">
        <v>78</v>
      </c>
      <c r="F11" s="141" t="s">
        <v>8</v>
      </c>
      <c r="G11" s="141" t="s">
        <v>9</v>
      </c>
      <c r="H11" s="140" t="s">
        <v>10</v>
      </c>
      <c r="I11" s="140" t="s">
        <v>11</v>
      </c>
      <c r="J11" s="142" t="s">
        <v>79</v>
      </c>
      <c r="K11" s="142" t="s">
        <v>5</v>
      </c>
      <c r="L11" s="147"/>
      <c r="M11" s="191" t="s">
        <v>63</v>
      </c>
      <c r="N11" s="192"/>
      <c r="O11" s="192"/>
      <c r="P11" s="192"/>
      <c r="Q11" s="192"/>
      <c r="R11" s="192"/>
      <c r="S11" s="192"/>
      <c r="T11" s="193"/>
      <c r="V11" s="140" t="s">
        <v>4</v>
      </c>
      <c r="W11" s="21"/>
      <c r="X11" s="140" t="s">
        <v>6</v>
      </c>
      <c r="Y11" s="140" t="s">
        <v>7</v>
      </c>
      <c r="Z11" s="35" t="s">
        <v>46</v>
      </c>
      <c r="AA11" s="21"/>
      <c r="AB11" s="140" t="s">
        <v>80</v>
      </c>
      <c r="AC11" s="35" t="s">
        <v>81</v>
      </c>
      <c r="AD11" s="21"/>
      <c r="AE11" s="140" t="s">
        <v>21</v>
      </c>
      <c r="AF11" s="35" t="s">
        <v>45</v>
      </c>
      <c r="AG11" s="21"/>
      <c r="AH11" s="35" t="s">
        <v>88</v>
      </c>
      <c r="AI11" s="21"/>
      <c r="AJ11" s="140" t="s">
        <v>9</v>
      </c>
      <c r="AK11" s="140" t="s">
        <v>10</v>
      </c>
      <c r="AL11" s="35" t="s">
        <v>39</v>
      </c>
      <c r="AM11" s="35" t="s">
        <v>40</v>
      </c>
      <c r="AN11" s="140" t="s">
        <v>11</v>
      </c>
      <c r="AO11" s="35" t="s">
        <v>42</v>
      </c>
      <c r="AP11" s="35" t="s">
        <v>43</v>
      </c>
      <c r="AQ11" s="21"/>
      <c r="AR11" s="35" t="s">
        <v>22</v>
      </c>
      <c r="AS11" s="35" t="s">
        <v>23</v>
      </c>
      <c r="AT11" s="35" t="s">
        <v>24</v>
      </c>
      <c r="AU11" s="21"/>
      <c r="AV11" s="35" t="s">
        <v>65</v>
      </c>
      <c r="AX11" s="114"/>
      <c r="AY11" s="106"/>
      <c r="AZ11" s="78" t="s">
        <v>57</v>
      </c>
      <c r="BA11" s="79">
        <f>SUM(BF12:BF21)</f>
        <v>0</v>
      </c>
      <c r="BB11" s="79">
        <f>SUM(BG12:BG21)</f>
        <v>0</v>
      </c>
      <c r="BC11" s="79">
        <f>SUM(BH12:BH21)</f>
        <v>0</v>
      </c>
      <c r="BD11" s="79">
        <f>SUM(BI12:BI21)</f>
        <v>0</v>
      </c>
      <c r="BE11" s="151"/>
      <c r="BF11" s="74" t="str">
        <f>Inndata!$B$5</f>
        <v>Batterielektrisk / hydrogen</v>
      </c>
      <c r="BG11" s="74" t="str">
        <f>Inndata!$B$6</f>
        <v>Biogass</v>
      </c>
      <c r="BH11" s="74" t="str">
        <f>Inndata!$B$7</f>
        <v>HVO / biodiesel / bioetanol</v>
      </c>
      <c r="BI11" s="74" t="str">
        <f>Inndata!$B$8</f>
        <v>Diesel / bensin / naturgass</v>
      </c>
    </row>
    <row r="12" spans="1:61" ht="17.399999999999999" customHeight="1" x14ac:dyDescent="0.4">
      <c r="B12" s="143"/>
      <c r="C12" s="143"/>
      <c r="D12" s="143"/>
      <c r="E12" s="145"/>
      <c r="F12" s="145"/>
      <c r="G12" s="143"/>
      <c r="H12" s="143"/>
      <c r="I12" s="143"/>
      <c r="J12" s="150"/>
      <c r="K12" s="149"/>
      <c r="L12" s="148" t="s">
        <v>1</v>
      </c>
      <c r="M12" s="81">
        <f>IF(B12&gt;0,1,0)</f>
        <v>0</v>
      </c>
      <c r="N12" s="81">
        <f>IF(C12=0,0,1)</f>
        <v>0</v>
      </c>
      <c r="O12" s="81">
        <f>IF(C12="Elsykkel",1,IF(D12=0,0,1))</f>
        <v>0</v>
      </c>
      <c r="P12" s="81">
        <f>IF(G12=0,0,1)</f>
        <v>0</v>
      </c>
      <c r="Q12" s="82">
        <f>IF(AND(G12=0,H12=0),0,IF(AND(G12="Nei",H12=0),0,1))</f>
        <v>0</v>
      </c>
      <c r="R12" s="82">
        <f>IF(AND(G12=0,H12=0),0,IF(AND(G12="Nei",I12=0),0,1))</f>
        <v>0</v>
      </c>
      <c r="S12" s="82">
        <f>SUM(M12:R12)</f>
        <v>0</v>
      </c>
      <c r="T12" s="83">
        <f>IF(S12=6,"OK",IF(S12=0,0,"FEIL"))</f>
        <v>0</v>
      </c>
      <c r="V12" s="143">
        <f t="shared" ref="V12:V21" si="0">B12</f>
        <v>0</v>
      </c>
      <c r="W12" s="23"/>
      <c r="X12" s="143">
        <f t="shared" ref="X12:Y21" si="1">C12</f>
        <v>0</v>
      </c>
      <c r="Y12" s="143">
        <f t="shared" si="1"/>
        <v>0</v>
      </c>
      <c r="Z12" s="173">
        <f>VLOOKUP(Y12,Inndata!$B$5:$D$9,3,FALSE)</f>
        <v>0</v>
      </c>
      <c r="AA12" s="22"/>
      <c r="AB12" s="143">
        <f>E12</f>
        <v>0</v>
      </c>
      <c r="AC12" s="173">
        <f>VLOOKUP(AB12,Inndata!$F$5:$H$10,3,FALSE)</f>
        <v>0</v>
      </c>
      <c r="AD12" s="22"/>
      <c r="AE12" s="143">
        <f t="shared" ref="AE12:AE21" si="2">F12</f>
        <v>0</v>
      </c>
      <c r="AF12" s="143">
        <f>IF(AE12=0,0,IF(AE12="Nei",0,1))</f>
        <v>0</v>
      </c>
      <c r="AG12" s="22"/>
      <c r="AH12" s="128">
        <f>IF(Z12+AC12+AF12&gt;10,10,Z12+AC12+AF12)</f>
        <v>0</v>
      </c>
      <c r="AI12" s="22"/>
      <c r="AJ12" s="24">
        <f t="shared" ref="AJ12:AK21" si="3">G12</f>
        <v>0</v>
      </c>
      <c r="AK12" s="24">
        <f t="shared" si="3"/>
        <v>0</v>
      </c>
      <c r="AL12" s="24">
        <f>IF(AK12=0,0,VLOOKUP(LEFT(AK12,3),Inndata!$B$21:$C$32,2,FALSE))</f>
        <v>0</v>
      </c>
      <c r="AM12" s="24">
        <f>IF(AK12=0,0,MID(AK12,6,4))</f>
        <v>0</v>
      </c>
      <c r="AN12" s="24">
        <f t="shared" ref="AN12:AN21" si="4">I12</f>
        <v>0</v>
      </c>
      <c r="AO12" s="24">
        <f>IF(AN12=0,0,VLOOKUP(LEFT(AN12,3),Inndata!$B$21:$C$32,2,FALSE))</f>
        <v>0</v>
      </c>
      <c r="AP12" s="24">
        <f>IF(AN12=0,0,MID(AN12,6,4))</f>
        <v>0</v>
      </c>
      <c r="AQ12" s="22"/>
      <c r="AR12" s="143">
        <f>IF(AJ12="Ja",Inndata!$F$17,IF(OR(AL12=0,AO12=0),0,(AP12-AM12)*12+(AO12-AL12)))</f>
        <v>0</v>
      </c>
      <c r="AS12" s="143">
        <f>V12*AR12</f>
        <v>0</v>
      </c>
      <c r="AT12" s="129">
        <f>IF(AR12=0,0,AS12/$AS$24)</f>
        <v>0</v>
      </c>
      <c r="AU12" s="22"/>
      <c r="AV12" s="131">
        <f>AH12*AT12</f>
        <v>0</v>
      </c>
      <c r="AX12" s="114"/>
      <c r="AY12" s="106"/>
      <c r="BE12" s="151"/>
      <c r="BF12" s="75">
        <f>IF(Y12=$BF$11,AT12,0)</f>
        <v>0</v>
      </c>
      <c r="BG12" s="75">
        <f>IF(Y12=$BG$11,AT12,0)</f>
        <v>0</v>
      </c>
      <c r="BH12" s="75">
        <f>IF(Y12=$BH$11,AT12,0)</f>
        <v>0</v>
      </c>
      <c r="BI12" s="75">
        <f>IF(Y12=$BI$11,AT12,0)</f>
        <v>0</v>
      </c>
    </row>
    <row r="13" spans="1:61" ht="17.399999999999999" customHeight="1" x14ac:dyDescent="0.4">
      <c r="B13" s="155"/>
      <c r="C13" s="155"/>
      <c r="D13" s="155"/>
      <c r="E13" s="157"/>
      <c r="F13" s="157"/>
      <c r="G13" s="155"/>
      <c r="H13" s="155"/>
      <c r="I13" s="155"/>
      <c r="J13" s="158"/>
      <c r="K13" s="156"/>
      <c r="L13" s="148" t="s">
        <v>1</v>
      </c>
      <c r="M13" s="81">
        <f>IF(B13&gt;0,1,0)</f>
        <v>0</v>
      </c>
      <c r="N13" s="81">
        <f>IF(C13=0,0,1)</f>
        <v>0</v>
      </c>
      <c r="O13" s="81">
        <f>IF(C13="Elsykkel",1,IF(D13=0,0,1))</f>
        <v>0</v>
      </c>
      <c r="P13" s="81">
        <f t="shared" ref="P13:P21" si="5">IF(G13=0,0,1)</f>
        <v>0</v>
      </c>
      <c r="Q13" s="82">
        <f t="shared" ref="Q13:Q21" si="6">IF(AND(G13=0,H13=0),0,IF(AND(G13="Nei",H13=0),0,1))</f>
        <v>0</v>
      </c>
      <c r="R13" s="82">
        <f t="shared" ref="R13:R21" si="7">IF(AND(G13=0,H13=0),0,IF(AND(G13="Nei",I13=0),0,1))</f>
        <v>0</v>
      </c>
      <c r="S13" s="82">
        <f t="shared" ref="S13:S21" si="8">SUM(M13:R13)</f>
        <v>0</v>
      </c>
      <c r="T13" s="83">
        <f t="shared" ref="T13:T21" si="9">IF(S13=6,"OK",IF(S13=0,0,"FEIL"))</f>
        <v>0</v>
      </c>
      <c r="V13" s="155">
        <f t="shared" si="0"/>
        <v>0</v>
      </c>
      <c r="W13" s="22"/>
      <c r="X13" s="155">
        <f t="shared" si="1"/>
        <v>0</v>
      </c>
      <c r="Y13" s="155">
        <f t="shared" si="1"/>
        <v>0</v>
      </c>
      <c r="Z13" s="174">
        <f>VLOOKUP(Y13,Inndata!$B$5:$D$9,3,FALSE)</f>
        <v>0</v>
      </c>
      <c r="AA13" s="22"/>
      <c r="AB13" s="155">
        <f>E13</f>
        <v>0</v>
      </c>
      <c r="AC13" s="174">
        <f>VLOOKUP(AB13,Inndata!$F$5:$H$10,3,FALSE)</f>
        <v>0</v>
      </c>
      <c r="AD13" s="22"/>
      <c r="AE13" s="155">
        <f t="shared" si="2"/>
        <v>0</v>
      </c>
      <c r="AF13" s="155">
        <f t="shared" ref="AF13:AF21" si="10">IF(AE13=0,0,IF(AE13="Nei",0,1))</f>
        <v>0</v>
      </c>
      <c r="AG13" s="22"/>
      <c r="AH13" s="128">
        <f t="shared" ref="AH13:AH21" si="11">IF(Z13+AC13+AF13&gt;10,10,Z13+AC13+AF13)</f>
        <v>0</v>
      </c>
      <c r="AI13" s="22"/>
      <c r="AJ13" s="25">
        <f t="shared" si="3"/>
        <v>0</v>
      </c>
      <c r="AK13" s="25">
        <f t="shared" si="3"/>
        <v>0</v>
      </c>
      <c r="AL13" s="25">
        <f>IF(AK13=0,0,VLOOKUP(LEFT(AK13,3),Inndata!$B$21:$C$32,2,FALSE))</f>
        <v>0</v>
      </c>
      <c r="AM13" s="25">
        <f t="shared" ref="AM13:AM21" si="12">IF(AK13=0,0,MID(AK13,6,4))</f>
        <v>0</v>
      </c>
      <c r="AN13" s="25">
        <f t="shared" si="4"/>
        <v>0</v>
      </c>
      <c r="AO13" s="25">
        <f>IF(AN13=0,0,VLOOKUP(LEFT(AN13,3),Inndata!$B$21:$C$32,2,FALSE))</f>
        <v>0</v>
      </c>
      <c r="AP13" s="25">
        <f t="shared" ref="AP13:AP21" si="13">IF(AN13=0,0,MID(AN13,6,4))</f>
        <v>0</v>
      </c>
      <c r="AQ13" s="22"/>
      <c r="AR13" s="155">
        <f>IF(AJ13="Ja",Inndata!$F$17,IF(OR(AL13=0,AO13=0),0,(AP13-AM13)*12+(AO13-AL13)))</f>
        <v>0</v>
      </c>
      <c r="AS13" s="155">
        <f t="shared" ref="AS13:AS21" si="14">V13*AR13</f>
        <v>0</v>
      </c>
      <c r="AT13" s="130">
        <f t="shared" ref="AT13:AT21" si="15">IF(AR13=0,0,AS13/$AS$24)</f>
        <v>0</v>
      </c>
      <c r="AU13" s="22"/>
      <c r="AV13" s="132">
        <f t="shared" ref="AV13:AV21" si="16">AH13*AT13</f>
        <v>0</v>
      </c>
      <c r="AX13" s="114"/>
      <c r="AY13" s="106"/>
      <c r="AZ13" s="80"/>
      <c r="BA13" s="50"/>
      <c r="BB13" s="50"/>
      <c r="BC13" s="50"/>
      <c r="BD13" s="50"/>
      <c r="BE13" s="151"/>
      <c r="BF13" s="75">
        <f t="shared" ref="BF13:BF21" si="17">IF(Y13=$BF$11,AT13,0)</f>
        <v>0</v>
      </c>
      <c r="BG13" s="75">
        <f t="shared" ref="BG13:BG21" si="18">IF(Z13=$BG$11,AT13,0)</f>
        <v>0</v>
      </c>
      <c r="BH13" s="75">
        <f t="shared" ref="BH13:BH21" si="19">IF(Y13=$BH$11,AT13,0)</f>
        <v>0</v>
      </c>
      <c r="BI13" s="75">
        <f t="shared" ref="BI13:BI21" si="20">IF(Y13=$BI$11,AT13,0)</f>
        <v>0</v>
      </c>
    </row>
    <row r="14" spans="1:61" ht="17.399999999999999" customHeight="1" x14ac:dyDescent="0.4">
      <c r="B14" s="143"/>
      <c r="C14" s="143"/>
      <c r="D14" s="143"/>
      <c r="E14" s="145"/>
      <c r="F14" s="145"/>
      <c r="G14" s="143"/>
      <c r="H14" s="143"/>
      <c r="I14" s="143"/>
      <c r="J14" s="150"/>
      <c r="K14" s="135"/>
      <c r="L14" s="148" t="s">
        <v>1</v>
      </c>
      <c r="M14" s="81">
        <f t="shared" ref="M14:M21" si="21">IF(B14&gt;0,1,0)</f>
        <v>0</v>
      </c>
      <c r="N14" s="81">
        <f t="shared" ref="N14:N21" si="22">IF(C14=0,0,1)</f>
        <v>0</v>
      </c>
      <c r="O14" s="81">
        <f t="shared" ref="O14:O21" si="23">IF(C14="Elsykkel",1,IF(D14=0,0,1))</f>
        <v>0</v>
      </c>
      <c r="P14" s="81">
        <f t="shared" si="5"/>
        <v>0</v>
      </c>
      <c r="Q14" s="82">
        <f t="shared" si="6"/>
        <v>0</v>
      </c>
      <c r="R14" s="82">
        <f t="shared" si="7"/>
        <v>0</v>
      </c>
      <c r="S14" s="82">
        <f t="shared" si="8"/>
        <v>0</v>
      </c>
      <c r="T14" s="83">
        <f t="shared" si="9"/>
        <v>0</v>
      </c>
      <c r="V14" s="143">
        <f t="shared" si="0"/>
        <v>0</v>
      </c>
      <c r="W14" s="22"/>
      <c r="X14" s="143">
        <f t="shared" si="1"/>
        <v>0</v>
      </c>
      <c r="Y14" s="143">
        <f t="shared" si="1"/>
        <v>0</v>
      </c>
      <c r="Z14" s="173">
        <f>VLOOKUP(Y14,Inndata!$B$5:$D$9,3,FALSE)</f>
        <v>0</v>
      </c>
      <c r="AA14" s="22"/>
      <c r="AB14" s="143">
        <f t="shared" ref="AB14:AB21" si="24">E14</f>
        <v>0</v>
      </c>
      <c r="AC14" s="173">
        <f>VLOOKUP(AB14,Inndata!$F$5:$H$10,3,FALSE)</f>
        <v>0</v>
      </c>
      <c r="AD14" s="22"/>
      <c r="AE14" s="143">
        <f t="shared" si="2"/>
        <v>0</v>
      </c>
      <c r="AF14" s="143">
        <f t="shared" si="10"/>
        <v>0</v>
      </c>
      <c r="AG14" s="22"/>
      <c r="AH14" s="128">
        <f t="shared" si="11"/>
        <v>0</v>
      </c>
      <c r="AI14" s="22"/>
      <c r="AJ14" s="24">
        <f t="shared" si="3"/>
        <v>0</v>
      </c>
      <c r="AK14" s="24">
        <f t="shared" si="3"/>
        <v>0</v>
      </c>
      <c r="AL14" s="24">
        <f>IF(AK14=0,0,VLOOKUP(LEFT(AK14,3),Inndata!$B$21:$C$32,2,FALSE))</f>
        <v>0</v>
      </c>
      <c r="AM14" s="24">
        <f t="shared" si="12"/>
        <v>0</v>
      </c>
      <c r="AN14" s="24">
        <f t="shared" si="4"/>
        <v>0</v>
      </c>
      <c r="AO14" s="24">
        <f>IF(AN14=0,0,VLOOKUP(LEFT(AN14,3),Inndata!$B$21:$C$32,2,FALSE))</f>
        <v>0</v>
      </c>
      <c r="AP14" s="24">
        <f t="shared" si="13"/>
        <v>0</v>
      </c>
      <c r="AQ14" s="22"/>
      <c r="AR14" s="143">
        <f>IF(AJ14="Ja",Inndata!$F$17,IF(OR(AL14=0,AO14=0),0,(AP14-AM14)*12+(AO14-AL14)))</f>
        <v>0</v>
      </c>
      <c r="AS14" s="143">
        <f t="shared" si="14"/>
        <v>0</v>
      </c>
      <c r="AT14" s="129">
        <f t="shared" si="15"/>
        <v>0</v>
      </c>
      <c r="AU14" s="22"/>
      <c r="AV14" s="131">
        <f t="shared" si="16"/>
        <v>0</v>
      </c>
      <c r="AX14" s="114"/>
      <c r="AY14" s="106"/>
      <c r="AZ14" s="80"/>
      <c r="BA14" s="50"/>
      <c r="BB14" s="50"/>
      <c r="BC14" s="50"/>
      <c r="BD14" s="50"/>
      <c r="BE14" s="151"/>
      <c r="BF14" s="75">
        <f t="shared" si="17"/>
        <v>0</v>
      </c>
      <c r="BG14" s="75">
        <f t="shared" si="18"/>
        <v>0</v>
      </c>
      <c r="BH14" s="75">
        <f t="shared" si="19"/>
        <v>0</v>
      </c>
      <c r="BI14" s="75">
        <f t="shared" si="20"/>
        <v>0</v>
      </c>
    </row>
    <row r="15" spans="1:61" ht="17.399999999999999" customHeight="1" x14ac:dyDescent="0.4">
      <c r="B15" s="155"/>
      <c r="C15" s="155"/>
      <c r="D15" s="155"/>
      <c r="E15" s="157"/>
      <c r="F15" s="157"/>
      <c r="G15" s="155"/>
      <c r="H15" s="155"/>
      <c r="I15" s="155"/>
      <c r="J15" s="158"/>
      <c r="K15" s="156"/>
      <c r="L15" s="148" t="s">
        <v>1</v>
      </c>
      <c r="M15" s="81">
        <f t="shared" si="21"/>
        <v>0</v>
      </c>
      <c r="N15" s="81">
        <f t="shared" si="22"/>
        <v>0</v>
      </c>
      <c r="O15" s="81">
        <f t="shared" si="23"/>
        <v>0</v>
      </c>
      <c r="P15" s="81">
        <f t="shared" si="5"/>
        <v>0</v>
      </c>
      <c r="Q15" s="82">
        <f t="shared" si="6"/>
        <v>0</v>
      </c>
      <c r="R15" s="82">
        <f t="shared" si="7"/>
        <v>0</v>
      </c>
      <c r="S15" s="82">
        <f t="shared" si="8"/>
        <v>0</v>
      </c>
      <c r="T15" s="83">
        <f t="shared" si="9"/>
        <v>0</v>
      </c>
      <c r="V15" s="155">
        <f t="shared" si="0"/>
        <v>0</v>
      </c>
      <c r="W15" s="22"/>
      <c r="X15" s="155">
        <f t="shared" si="1"/>
        <v>0</v>
      </c>
      <c r="Y15" s="155">
        <f t="shared" si="1"/>
        <v>0</v>
      </c>
      <c r="Z15" s="174">
        <f>VLOOKUP(Y15,Inndata!$B$5:$D$9,3,FALSE)</f>
        <v>0</v>
      </c>
      <c r="AA15" s="22"/>
      <c r="AB15" s="155">
        <f t="shared" si="24"/>
        <v>0</v>
      </c>
      <c r="AC15" s="174">
        <f>VLOOKUP(AB15,Inndata!$F$5:$H$10,3,FALSE)</f>
        <v>0</v>
      </c>
      <c r="AD15" s="22"/>
      <c r="AE15" s="155">
        <f t="shared" si="2"/>
        <v>0</v>
      </c>
      <c r="AF15" s="155">
        <f t="shared" si="10"/>
        <v>0</v>
      </c>
      <c r="AG15" s="22"/>
      <c r="AH15" s="128">
        <f t="shared" si="11"/>
        <v>0</v>
      </c>
      <c r="AI15" s="22"/>
      <c r="AJ15" s="25">
        <f t="shared" si="3"/>
        <v>0</v>
      </c>
      <c r="AK15" s="25">
        <f t="shared" si="3"/>
        <v>0</v>
      </c>
      <c r="AL15" s="25">
        <f>IF(AK15=0,0,VLOOKUP(LEFT(AK15,3),Inndata!$B$21:$C$32,2,FALSE))</f>
        <v>0</v>
      </c>
      <c r="AM15" s="25">
        <f t="shared" si="12"/>
        <v>0</v>
      </c>
      <c r="AN15" s="25">
        <f t="shared" si="4"/>
        <v>0</v>
      </c>
      <c r="AO15" s="25">
        <f>IF(AN15=0,0,VLOOKUP(LEFT(AN15,3),Inndata!$B$21:$C$32,2,FALSE))</f>
        <v>0</v>
      </c>
      <c r="AP15" s="25">
        <f t="shared" si="13"/>
        <v>0</v>
      </c>
      <c r="AQ15" s="22"/>
      <c r="AR15" s="155">
        <f>IF(AJ15="Ja",Inndata!$F$17,IF(OR(AL15=0,AO15=0),0,(AP15-AM15)*12+(AO15-AL15)))</f>
        <v>0</v>
      </c>
      <c r="AS15" s="155">
        <f t="shared" si="14"/>
        <v>0</v>
      </c>
      <c r="AT15" s="130">
        <f t="shared" si="15"/>
        <v>0</v>
      </c>
      <c r="AU15" s="22"/>
      <c r="AV15" s="132">
        <f t="shared" si="16"/>
        <v>0</v>
      </c>
      <c r="AX15" s="114"/>
      <c r="AY15" s="106"/>
      <c r="AZ15" s="152"/>
      <c r="BA15" s="152"/>
      <c r="BB15" s="152"/>
      <c r="BC15" s="152"/>
      <c r="BD15" s="152"/>
      <c r="BE15" s="151"/>
      <c r="BF15" s="75">
        <f t="shared" si="17"/>
        <v>0</v>
      </c>
      <c r="BG15" s="75">
        <f t="shared" si="18"/>
        <v>0</v>
      </c>
      <c r="BH15" s="75">
        <f t="shared" si="19"/>
        <v>0</v>
      </c>
      <c r="BI15" s="75">
        <f t="shared" si="20"/>
        <v>0</v>
      </c>
    </row>
    <row r="16" spans="1:61" ht="17.399999999999999" customHeight="1" x14ac:dyDescent="0.4">
      <c r="B16" s="109"/>
      <c r="C16" s="109"/>
      <c r="D16" s="109"/>
      <c r="E16" s="134"/>
      <c r="F16" s="134"/>
      <c r="G16" s="109"/>
      <c r="H16" s="109"/>
      <c r="I16" s="109"/>
      <c r="J16" s="133"/>
      <c r="K16" s="135"/>
      <c r="L16" s="159" t="s">
        <v>1</v>
      </c>
      <c r="M16" s="81">
        <f t="shared" si="21"/>
        <v>0</v>
      </c>
      <c r="N16" s="81">
        <f t="shared" si="22"/>
        <v>0</v>
      </c>
      <c r="O16" s="81">
        <f t="shared" si="23"/>
        <v>0</v>
      </c>
      <c r="P16" s="81">
        <f t="shared" si="5"/>
        <v>0</v>
      </c>
      <c r="Q16" s="82">
        <f t="shared" si="6"/>
        <v>0</v>
      </c>
      <c r="R16" s="82">
        <f t="shared" si="7"/>
        <v>0</v>
      </c>
      <c r="S16" s="82">
        <f t="shared" si="8"/>
        <v>0</v>
      </c>
      <c r="T16" s="83">
        <f t="shared" si="9"/>
        <v>0</v>
      </c>
      <c r="V16" s="143">
        <f t="shared" si="0"/>
        <v>0</v>
      </c>
      <c r="W16" s="22"/>
      <c r="X16" s="143">
        <f t="shared" si="1"/>
        <v>0</v>
      </c>
      <c r="Y16" s="143">
        <f t="shared" si="1"/>
        <v>0</v>
      </c>
      <c r="Z16" s="173">
        <f>VLOOKUP(Y16,Inndata!$B$5:$D$9,3,FALSE)</f>
        <v>0</v>
      </c>
      <c r="AA16" s="22"/>
      <c r="AB16" s="143">
        <f t="shared" si="24"/>
        <v>0</v>
      </c>
      <c r="AC16" s="173">
        <f>VLOOKUP(AB16,Inndata!$F$5:$H$10,3,FALSE)</f>
        <v>0</v>
      </c>
      <c r="AD16" s="22"/>
      <c r="AE16" s="143">
        <f t="shared" si="2"/>
        <v>0</v>
      </c>
      <c r="AF16" s="143">
        <f t="shared" si="10"/>
        <v>0</v>
      </c>
      <c r="AG16" s="22"/>
      <c r="AH16" s="128">
        <f t="shared" si="11"/>
        <v>0</v>
      </c>
      <c r="AI16" s="22"/>
      <c r="AJ16" s="24">
        <f t="shared" si="3"/>
        <v>0</v>
      </c>
      <c r="AK16" s="24">
        <f t="shared" si="3"/>
        <v>0</v>
      </c>
      <c r="AL16" s="24">
        <f>IF(AK16=0,0,VLOOKUP(LEFT(AK16,3),Inndata!$B$21:$C$32,2,FALSE))</f>
        <v>0</v>
      </c>
      <c r="AM16" s="24">
        <f t="shared" si="12"/>
        <v>0</v>
      </c>
      <c r="AN16" s="26">
        <f t="shared" si="4"/>
        <v>0</v>
      </c>
      <c r="AO16" s="24">
        <f>IF(AN16=0,0,VLOOKUP(LEFT(AN16,3),Inndata!$B$21:$C$32,2,FALSE))</f>
        <v>0</v>
      </c>
      <c r="AP16" s="24">
        <f t="shared" si="13"/>
        <v>0</v>
      </c>
      <c r="AQ16" s="22"/>
      <c r="AR16" s="143">
        <f>IF(AJ16="Ja",Inndata!$F$17,IF(OR(AL16=0,AO16=0),0,(AP16-AM16)*12+(AO16-AL16)))</f>
        <v>0</v>
      </c>
      <c r="AS16" s="143">
        <f t="shared" si="14"/>
        <v>0</v>
      </c>
      <c r="AT16" s="129">
        <f t="shared" si="15"/>
        <v>0</v>
      </c>
      <c r="AU16" s="22"/>
      <c r="AV16" s="131">
        <f t="shared" si="16"/>
        <v>0</v>
      </c>
      <c r="AX16" s="114"/>
      <c r="AY16" s="106"/>
      <c r="AZ16" s="152"/>
      <c r="BA16" s="152"/>
      <c r="BB16" s="152"/>
      <c r="BC16" s="152"/>
      <c r="BD16" s="152"/>
      <c r="BE16" s="151"/>
      <c r="BF16" s="75">
        <f t="shared" si="17"/>
        <v>0</v>
      </c>
      <c r="BG16" s="75">
        <f t="shared" si="18"/>
        <v>0</v>
      </c>
      <c r="BH16" s="75">
        <f t="shared" si="19"/>
        <v>0</v>
      </c>
      <c r="BI16" s="75">
        <f t="shared" si="20"/>
        <v>0</v>
      </c>
    </row>
    <row r="17" spans="2:61" ht="17.399999999999999" customHeight="1" x14ac:dyDescent="0.4">
      <c r="B17" s="155"/>
      <c r="C17" s="155"/>
      <c r="D17" s="155"/>
      <c r="E17" s="157"/>
      <c r="F17" s="157"/>
      <c r="G17" s="155"/>
      <c r="H17" s="155"/>
      <c r="I17" s="155"/>
      <c r="J17" s="158"/>
      <c r="K17" s="156"/>
      <c r="L17" s="148" t="s">
        <v>1</v>
      </c>
      <c r="M17" s="81">
        <f t="shared" si="21"/>
        <v>0</v>
      </c>
      <c r="N17" s="81">
        <f t="shared" si="22"/>
        <v>0</v>
      </c>
      <c r="O17" s="81">
        <f t="shared" si="23"/>
        <v>0</v>
      </c>
      <c r="P17" s="81">
        <f t="shared" si="5"/>
        <v>0</v>
      </c>
      <c r="Q17" s="82">
        <f t="shared" si="6"/>
        <v>0</v>
      </c>
      <c r="R17" s="82">
        <f t="shared" si="7"/>
        <v>0</v>
      </c>
      <c r="S17" s="82">
        <f t="shared" si="8"/>
        <v>0</v>
      </c>
      <c r="T17" s="83">
        <f t="shared" si="9"/>
        <v>0</v>
      </c>
      <c r="V17" s="155">
        <f t="shared" si="0"/>
        <v>0</v>
      </c>
      <c r="W17" s="22"/>
      <c r="X17" s="155">
        <f t="shared" si="1"/>
        <v>0</v>
      </c>
      <c r="Y17" s="155">
        <f t="shared" si="1"/>
        <v>0</v>
      </c>
      <c r="Z17" s="174">
        <f>VLOOKUP(Y17,Inndata!$B$5:$D$9,3,FALSE)</f>
        <v>0</v>
      </c>
      <c r="AA17" s="22"/>
      <c r="AB17" s="155">
        <f t="shared" si="24"/>
        <v>0</v>
      </c>
      <c r="AC17" s="174">
        <f>VLOOKUP(AB17,Inndata!$F$5:$H$10,3,FALSE)</f>
        <v>0</v>
      </c>
      <c r="AD17" s="22"/>
      <c r="AE17" s="155">
        <f t="shared" si="2"/>
        <v>0</v>
      </c>
      <c r="AF17" s="155">
        <f t="shared" si="10"/>
        <v>0</v>
      </c>
      <c r="AG17" s="22"/>
      <c r="AH17" s="128">
        <f t="shared" si="11"/>
        <v>0</v>
      </c>
      <c r="AI17" s="22"/>
      <c r="AJ17" s="25">
        <f t="shared" si="3"/>
        <v>0</v>
      </c>
      <c r="AK17" s="25">
        <f t="shared" si="3"/>
        <v>0</v>
      </c>
      <c r="AL17" s="25">
        <f>IF(AK17=0,0,VLOOKUP(LEFT(AK17,3),Inndata!$B$21:$C$32,2,FALSE))</f>
        <v>0</v>
      </c>
      <c r="AM17" s="25">
        <f t="shared" si="12"/>
        <v>0</v>
      </c>
      <c r="AN17" s="25">
        <f t="shared" si="4"/>
        <v>0</v>
      </c>
      <c r="AO17" s="25">
        <f>IF(AN17=0,0,VLOOKUP(LEFT(AN17,3),Inndata!$B$21:$C$32,2,FALSE))</f>
        <v>0</v>
      </c>
      <c r="AP17" s="25">
        <f t="shared" si="13"/>
        <v>0</v>
      </c>
      <c r="AQ17" s="22"/>
      <c r="AR17" s="155">
        <f>IF(AJ17="Ja",Inndata!$F$17,IF(OR(AL17=0,AO17=0),0,(AP17-AM17)*12+(AO17-AL17)))</f>
        <v>0</v>
      </c>
      <c r="AS17" s="155">
        <f t="shared" si="14"/>
        <v>0</v>
      </c>
      <c r="AT17" s="130">
        <f t="shared" si="15"/>
        <v>0</v>
      </c>
      <c r="AU17" s="22"/>
      <c r="AV17" s="132">
        <f t="shared" si="16"/>
        <v>0</v>
      </c>
      <c r="AX17" s="114"/>
      <c r="AY17" s="106"/>
      <c r="AZ17" s="152"/>
      <c r="BA17" s="152"/>
      <c r="BB17" s="152"/>
      <c r="BC17" s="152"/>
      <c r="BD17" s="152"/>
      <c r="BE17" s="151"/>
      <c r="BF17" s="75">
        <f t="shared" si="17"/>
        <v>0</v>
      </c>
      <c r="BG17" s="75">
        <f t="shared" si="18"/>
        <v>0</v>
      </c>
      <c r="BH17" s="75">
        <f t="shared" si="19"/>
        <v>0</v>
      </c>
      <c r="BI17" s="75">
        <f t="shared" si="20"/>
        <v>0</v>
      </c>
    </row>
    <row r="18" spans="2:61" ht="17.399999999999999" customHeight="1" x14ac:dyDescent="0.4">
      <c r="B18" s="109"/>
      <c r="C18" s="109"/>
      <c r="D18" s="109"/>
      <c r="E18" s="134"/>
      <c r="F18" s="134"/>
      <c r="G18" s="109"/>
      <c r="H18" s="109"/>
      <c r="I18" s="109"/>
      <c r="J18" s="133"/>
      <c r="K18" s="135"/>
      <c r="L18" s="148" t="s">
        <v>1</v>
      </c>
      <c r="M18" s="81">
        <f t="shared" si="21"/>
        <v>0</v>
      </c>
      <c r="N18" s="81">
        <f t="shared" si="22"/>
        <v>0</v>
      </c>
      <c r="O18" s="81">
        <f t="shared" si="23"/>
        <v>0</v>
      </c>
      <c r="P18" s="81">
        <f t="shared" si="5"/>
        <v>0</v>
      </c>
      <c r="Q18" s="82">
        <f t="shared" si="6"/>
        <v>0</v>
      </c>
      <c r="R18" s="82">
        <f t="shared" si="7"/>
        <v>0</v>
      </c>
      <c r="S18" s="82">
        <f t="shared" si="8"/>
        <v>0</v>
      </c>
      <c r="T18" s="83">
        <f t="shared" si="9"/>
        <v>0</v>
      </c>
      <c r="V18" s="143">
        <f t="shared" si="0"/>
        <v>0</v>
      </c>
      <c r="W18" s="22"/>
      <c r="X18" s="143">
        <f t="shared" si="1"/>
        <v>0</v>
      </c>
      <c r="Y18" s="143">
        <f t="shared" si="1"/>
        <v>0</v>
      </c>
      <c r="Z18" s="173">
        <f>VLOOKUP(Y18,Inndata!$B$5:$D$9,3,FALSE)</f>
        <v>0</v>
      </c>
      <c r="AA18" s="22"/>
      <c r="AB18" s="143">
        <f t="shared" si="24"/>
        <v>0</v>
      </c>
      <c r="AC18" s="173">
        <f>VLOOKUP(AB18,Inndata!$F$5:$H$10,3,FALSE)</f>
        <v>0</v>
      </c>
      <c r="AD18" s="22"/>
      <c r="AE18" s="143">
        <f t="shared" si="2"/>
        <v>0</v>
      </c>
      <c r="AF18" s="143">
        <f t="shared" si="10"/>
        <v>0</v>
      </c>
      <c r="AG18" s="22"/>
      <c r="AH18" s="128">
        <f t="shared" si="11"/>
        <v>0</v>
      </c>
      <c r="AI18" s="22"/>
      <c r="AJ18" s="24">
        <f t="shared" si="3"/>
        <v>0</v>
      </c>
      <c r="AK18" s="24">
        <f t="shared" si="3"/>
        <v>0</v>
      </c>
      <c r="AL18" s="24">
        <f>IF(AK18=0,0,VLOOKUP(LEFT(AK18,3),Inndata!$B$21:$C$32,2,FALSE))</f>
        <v>0</v>
      </c>
      <c r="AM18" s="24">
        <f t="shared" si="12"/>
        <v>0</v>
      </c>
      <c r="AN18" s="24">
        <f t="shared" si="4"/>
        <v>0</v>
      </c>
      <c r="AO18" s="24">
        <f>IF(AN18=0,0,VLOOKUP(LEFT(AN18,3),Inndata!$B$21:$C$32,2,FALSE))</f>
        <v>0</v>
      </c>
      <c r="AP18" s="24">
        <f t="shared" si="13"/>
        <v>0</v>
      </c>
      <c r="AQ18" s="22"/>
      <c r="AR18" s="143">
        <f>IF(AJ18="Ja",Inndata!$F$17,IF(OR(AL18=0,AO18=0),0,(AP18-AM18)*12+(AO18-AL18)))</f>
        <v>0</v>
      </c>
      <c r="AS18" s="143">
        <f t="shared" si="14"/>
        <v>0</v>
      </c>
      <c r="AT18" s="129">
        <f t="shared" si="15"/>
        <v>0</v>
      </c>
      <c r="AU18" s="22"/>
      <c r="AV18" s="131">
        <f t="shared" si="16"/>
        <v>0</v>
      </c>
      <c r="AX18" s="114"/>
      <c r="AY18" s="106"/>
      <c r="BE18" s="151"/>
      <c r="BF18" s="75">
        <f t="shared" si="17"/>
        <v>0</v>
      </c>
      <c r="BG18" s="75">
        <f t="shared" si="18"/>
        <v>0</v>
      </c>
      <c r="BH18" s="75">
        <f t="shared" si="19"/>
        <v>0</v>
      </c>
      <c r="BI18" s="75">
        <f t="shared" si="20"/>
        <v>0</v>
      </c>
    </row>
    <row r="19" spans="2:61" ht="17.399999999999999" customHeight="1" x14ac:dyDescent="0.4">
      <c r="B19" s="155"/>
      <c r="C19" s="155"/>
      <c r="D19" s="155"/>
      <c r="E19" s="157"/>
      <c r="F19" s="157"/>
      <c r="G19" s="155"/>
      <c r="H19" s="155"/>
      <c r="I19" s="155"/>
      <c r="J19" s="158"/>
      <c r="K19" s="156"/>
      <c r="L19" s="148" t="s">
        <v>1</v>
      </c>
      <c r="M19" s="81">
        <f t="shared" si="21"/>
        <v>0</v>
      </c>
      <c r="N19" s="81">
        <f t="shared" si="22"/>
        <v>0</v>
      </c>
      <c r="O19" s="81">
        <f t="shared" si="23"/>
        <v>0</v>
      </c>
      <c r="P19" s="81">
        <f t="shared" si="5"/>
        <v>0</v>
      </c>
      <c r="Q19" s="82">
        <f t="shared" si="6"/>
        <v>0</v>
      </c>
      <c r="R19" s="82">
        <f t="shared" si="7"/>
        <v>0</v>
      </c>
      <c r="S19" s="82">
        <f t="shared" si="8"/>
        <v>0</v>
      </c>
      <c r="T19" s="83">
        <f t="shared" si="9"/>
        <v>0</v>
      </c>
      <c r="V19" s="155">
        <f t="shared" si="0"/>
        <v>0</v>
      </c>
      <c r="W19" s="22"/>
      <c r="X19" s="155">
        <f t="shared" si="1"/>
        <v>0</v>
      </c>
      <c r="Y19" s="155">
        <f t="shared" si="1"/>
        <v>0</v>
      </c>
      <c r="Z19" s="174">
        <f>VLOOKUP(Y19,Inndata!$B$5:$D$9,3,FALSE)</f>
        <v>0</v>
      </c>
      <c r="AA19" s="22"/>
      <c r="AB19" s="155">
        <f t="shared" si="24"/>
        <v>0</v>
      </c>
      <c r="AC19" s="174">
        <f>VLOOKUP(AB19,Inndata!$F$5:$H$10,3,FALSE)</f>
        <v>0</v>
      </c>
      <c r="AD19" s="22"/>
      <c r="AE19" s="155">
        <f t="shared" si="2"/>
        <v>0</v>
      </c>
      <c r="AF19" s="155">
        <f t="shared" si="10"/>
        <v>0</v>
      </c>
      <c r="AG19" s="22"/>
      <c r="AH19" s="128">
        <f t="shared" si="11"/>
        <v>0</v>
      </c>
      <c r="AI19" s="22"/>
      <c r="AJ19" s="25">
        <f t="shared" si="3"/>
        <v>0</v>
      </c>
      <c r="AK19" s="25">
        <f t="shared" si="3"/>
        <v>0</v>
      </c>
      <c r="AL19" s="25">
        <f>IF(AK19=0,0,VLOOKUP(LEFT(AK19,3),Inndata!$B$21:$C$32,2,FALSE))</f>
        <v>0</v>
      </c>
      <c r="AM19" s="25">
        <f t="shared" si="12"/>
        <v>0</v>
      </c>
      <c r="AN19" s="25">
        <f t="shared" si="4"/>
        <v>0</v>
      </c>
      <c r="AO19" s="25">
        <f>IF(AN19=0,0,VLOOKUP(LEFT(AN19,3),Inndata!$B$21:$C$32,2,FALSE))</f>
        <v>0</v>
      </c>
      <c r="AP19" s="25">
        <f t="shared" si="13"/>
        <v>0</v>
      </c>
      <c r="AQ19" s="22"/>
      <c r="AR19" s="155">
        <f>IF(AJ19="Ja",Inndata!$F$17,IF(OR(AL19=0,AO19=0),0,(AP19-AM19)*12+(AO19-AL19)))</f>
        <v>0</v>
      </c>
      <c r="AS19" s="155">
        <f t="shared" si="14"/>
        <v>0</v>
      </c>
      <c r="AT19" s="130">
        <f t="shared" si="15"/>
        <v>0</v>
      </c>
      <c r="AU19" s="22"/>
      <c r="AV19" s="132">
        <f t="shared" si="16"/>
        <v>0</v>
      </c>
      <c r="AX19" s="114"/>
      <c r="AY19" s="106"/>
      <c r="BE19" s="151"/>
      <c r="BF19" s="75">
        <f t="shared" si="17"/>
        <v>0</v>
      </c>
      <c r="BG19" s="75">
        <f t="shared" si="18"/>
        <v>0</v>
      </c>
      <c r="BH19" s="75">
        <f t="shared" si="19"/>
        <v>0</v>
      </c>
      <c r="BI19" s="75">
        <f t="shared" si="20"/>
        <v>0</v>
      </c>
    </row>
    <row r="20" spans="2:61" ht="17.399999999999999" customHeight="1" x14ac:dyDescent="0.4">
      <c r="B20" s="109"/>
      <c r="C20" s="109"/>
      <c r="D20" s="109"/>
      <c r="E20" s="134"/>
      <c r="F20" s="134"/>
      <c r="G20" s="109"/>
      <c r="H20" s="109"/>
      <c r="I20" s="109"/>
      <c r="J20" s="133"/>
      <c r="K20" s="135"/>
      <c r="L20" s="148" t="s">
        <v>1</v>
      </c>
      <c r="M20" s="81">
        <f t="shared" si="21"/>
        <v>0</v>
      </c>
      <c r="N20" s="81">
        <f t="shared" si="22"/>
        <v>0</v>
      </c>
      <c r="O20" s="81">
        <f t="shared" si="23"/>
        <v>0</v>
      </c>
      <c r="P20" s="81">
        <f t="shared" si="5"/>
        <v>0</v>
      </c>
      <c r="Q20" s="82">
        <f t="shared" si="6"/>
        <v>0</v>
      </c>
      <c r="R20" s="82">
        <f t="shared" si="7"/>
        <v>0</v>
      </c>
      <c r="S20" s="82">
        <f t="shared" si="8"/>
        <v>0</v>
      </c>
      <c r="T20" s="83">
        <f t="shared" si="9"/>
        <v>0</v>
      </c>
      <c r="V20" s="143">
        <f t="shared" si="0"/>
        <v>0</v>
      </c>
      <c r="W20" s="22"/>
      <c r="X20" s="143">
        <f t="shared" si="1"/>
        <v>0</v>
      </c>
      <c r="Y20" s="143">
        <f t="shared" si="1"/>
        <v>0</v>
      </c>
      <c r="Z20" s="173">
        <f>VLOOKUP(Y20,Inndata!$B$5:$D$9,3,FALSE)</f>
        <v>0</v>
      </c>
      <c r="AA20" s="22"/>
      <c r="AB20" s="143">
        <f t="shared" si="24"/>
        <v>0</v>
      </c>
      <c r="AC20" s="173">
        <f>VLOOKUP(AB20,Inndata!$F$5:$H$10,3,FALSE)</f>
        <v>0</v>
      </c>
      <c r="AD20" s="22"/>
      <c r="AE20" s="143">
        <f t="shared" si="2"/>
        <v>0</v>
      </c>
      <c r="AF20" s="143">
        <f t="shared" si="10"/>
        <v>0</v>
      </c>
      <c r="AG20" s="22"/>
      <c r="AH20" s="128">
        <f t="shared" si="11"/>
        <v>0</v>
      </c>
      <c r="AI20" s="22"/>
      <c r="AJ20" s="24">
        <f t="shared" si="3"/>
        <v>0</v>
      </c>
      <c r="AK20" s="24">
        <f t="shared" si="3"/>
        <v>0</v>
      </c>
      <c r="AL20" s="24">
        <f>IF(AK20=0,0,VLOOKUP(LEFT(AK20,3),Inndata!$B$21:$C$32,2,FALSE))</f>
        <v>0</v>
      </c>
      <c r="AM20" s="24">
        <f t="shared" si="12"/>
        <v>0</v>
      </c>
      <c r="AN20" s="24">
        <f t="shared" si="4"/>
        <v>0</v>
      </c>
      <c r="AO20" s="24">
        <f>IF(AN20=0,0,VLOOKUP(LEFT(AN20,3),Inndata!$B$21:$C$32,2,FALSE))</f>
        <v>0</v>
      </c>
      <c r="AP20" s="24">
        <f t="shared" si="13"/>
        <v>0</v>
      </c>
      <c r="AQ20" s="22"/>
      <c r="AR20" s="143">
        <f>IF(AJ20="Ja",Inndata!$F$17,IF(OR(AL20=0,AO20=0),0,(AP20-AM20)*12+(AO20-AL20)))</f>
        <v>0</v>
      </c>
      <c r="AS20" s="143">
        <f t="shared" si="14"/>
        <v>0</v>
      </c>
      <c r="AT20" s="129">
        <f t="shared" si="15"/>
        <v>0</v>
      </c>
      <c r="AU20" s="22"/>
      <c r="AV20" s="131">
        <f t="shared" si="16"/>
        <v>0</v>
      </c>
      <c r="AX20" s="114"/>
      <c r="AY20" s="106"/>
      <c r="BE20" s="151"/>
      <c r="BF20" s="75">
        <f t="shared" si="17"/>
        <v>0</v>
      </c>
      <c r="BG20" s="75">
        <f t="shared" si="18"/>
        <v>0</v>
      </c>
      <c r="BH20" s="75">
        <f t="shared" si="19"/>
        <v>0</v>
      </c>
      <c r="BI20" s="75">
        <f t="shared" si="20"/>
        <v>0</v>
      </c>
    </row>
    <row r="21" spans="2:61" ht="17.399999999999999" customHeight="1" x14ac:dyDescent="0.4">
      <c r="B21" s="155"/>
      <c r="C21" s="155"/>
      <c r="D21" s="155"/>
      <c r="E21" s="157"/>
      <c r="F21" s="157"/>
      <c r="G21" s="155"/>
      <c r="H21" s="155"/>
      <c r="I21" s="155"/>
      <c r="J21" s="158"/>
      <c r="K21" s="156"/>
      <c r="L21" s="148" t="s">
        <v>1</v>
      </c>
      <c r="M21" s="81">
        <f t="shared" si="21"/>
        <v>0</v>
      </c>
      <c r="N21" s="81">
        <f t="shared" si="22"/>
        <v>0</v>
      </c>
      <c r="O21" s="81">
        <f t="shared" si="23"/>
        <v>0</v>
      </c>
      <c r="P21" s="81">
        <f t="shared" si="5"/>
        <v>0</v>
      </c>
      <c r="Q21" s="82">
        <f t="shared" si="6"/>
        <v>0</v>
      </c>
      <c r="R21" s="82">
        <f t="shared" si="7"/>
        <v>0</v>
      </c>
      <c r="S21" s="82">
        <f t="shared" si="8"/>
        <v>0</v>
      </c>
      <c r="T21" s="83">
        <f t="shared" si="9"/>
        <v>0</v>
      </c>
      <c r="V21" s="155">
        <f t="shared" si="0"/>
        <v>0</v>
      </c>
      <c r="W21" s="22"/>
      <c r="X21" s="155">
        <f t="shared" si="1"/>
        <v>0</v>
      </c>
      <c r="Y21" s="155">
        <f t="shared" si="1"/>
        <v>0</v>
      </c>
      <c r="Z21" s="174">
        <f>VLOOKUP(Y21,Inndata!$B$5:$D$9,3,FALSE)</f>
        <v>0</v>
      </c>
      <c r="AA21" s="22"/>
      <c r="AB21" s="155">
        <f t="shared" si="24"/>
        <v>0</v>
      </c>
      <c r="AC21" s="174">
        <f>VLOOKUP(AB21,Inndata!$F$5:$H$10,3,FALSE)</f>
        <v>0</v>
      </c>
      <c r="AD21" s="22"/>
      <c r="AE21" s="155">
        <f t="shared" si="2"/>
        <v>0</v>
      </c>
      <c r="AF21" s="155">
        <f t="shared" si="10"/>
        <v>0</v>
      </c>
      <c r="AG21" s="22"/>
      <c r="AH21" s="128">
        <f t="shared" si="11"/>
        <v>0</v>
      </c>
      <c r="AI21" s="22"/>
      <c r="AJ21" s="25">
        <f t="shared" si="3"/>
        <v>0</v>
      </c>
      <c r="AK21" s="25">
        <f t="shared" si="3"/>
        <v>0</v>
      </c>
      <c r="AL21" s="25">
        <f>IF(AK21=0,0,VLOOKUP(LEFT(AK21,3),Inndata!$B$21:$C$32,2,FALSE))</f>
        <v>0</v>
      </c>
      <c r="AM21" s="25">
        <f t="shared" si="12"/>
        <v>0</v>
      </c>
      <c r="AN21" s="25">
        <f t="shared" si="4"/>
        <v>0</v>
      </c>
      <c r="AO21" s="25">
        <f>IF(AN21=0,0,VLOOKUP(LEFT(AN21,3),Inndata!$B$21:$C$32,2,FALSE))</f>
        <v>0</v>
      </c>
      <c r="AP21" s="25">
        <f t="shared" si="13"/>
        <v>0</v>
      </c>
      <c r="AQ21" s="22"/>
      <c r="AR21" s="155">
        <f>IF(AJ21="Ja",Inndata!$F$17,IF(OR(AL21=0,AO21=0),0,(AP21-AM21)*12+(AO21-AL21)))</f>
        <v>0</v>
      </c>
      <c r="AS21" s="155">
        <f t="shared" si="14"/>
        <v>0</v>
      </c>
      <c r="AT21" s="130">
        <f t="shared" si="15"/>
        <v>0</v>
      </c>
      <c r="AU21" s="22"/>
      <c r="AV21" s="132">
        <f t="shared" si="16"/>
        <v>0</v>
      </c>
      <c r="AX21" s="114"/>
      <c r="AY21" s="106"/>
      <c r="BE21" s="151"/>
      <c r="BF21" s="75">
        <f t="shared" si="17"/>
        <v>0</v>
      </c>
      <c r="BG21" s="75">
        <f t="shared" si="18"/>
        <v>0</v>
      </c>
      <c r="BH21" s="75">
        <f t="shared" si="19"/>
        <v>0</v>
      </c>
      <c r="BI21" s="75">
        <f t="shared" si="20"/>
        <v>0</v>
      </c>
    </row>
    <row r="22" spans="2:61" ht="17.399999999999999" customHeight="1" x14ac:dyDescent="0.4">
      <c r="H22" s="187" t="s">
        <v>1</v>
      </c>
      <c r="I22" s="187"/>
      <c r="K22" s="137"/>
      <c r="L22" s="147"/>
      <c r="M22" s="137"/>
      <c r="V22" s="151"/>
      <c r="W22" s="107"/>
      <c r="Z22" s="151"/>
      <c r="AA22" s="107"/>
      <c r="AB22" s="107"/>
      <c r="AC22" s="107"/>
      <c r="AD22" s="107"/>
      <c r="AF22" s="151"/>
      <c r="AG22" s="107"/>
      <c r="AH22" s="151"/>
      <c r="AI22" s="107"/>
      <c r="AP22" s="151"/>
      <c r="AQ22" s="107"/>
      <c r="AT22" s="151"/>
      <c r="AU22" s="106"/>
      <c r="AX22" s="114"/>
      <c r="AY22" s="106"/>
      <c r="BE22" s="151"/>
      <c r="BH22" s="102"/>
      <c r="BI22" s="71"/>
    </row>
    <row r="23" spans="2:61" ht="17.399999999999999" customHeight="1" x14ac:dyDescent="0.4">
      <c r="H23" s="138"/>
      <c r="K23" s="137"/>
      <c r="L23" s="147"/>
      <c r="M23" s="137"/>
      <c r="V23" s="151"/>
      <c r="W23" s="107"/>
      <c r="Z23" s="151"/>
      <c r="AA23" s="107"/>
      <c r="AB23" s="107"/>
      <c r="AC23" s="107"/>
      <c r="AD23" s="107"/>
      <c r="AF23" s="151"/>
      <c r="AG23" s="107"/>
      <c r="AH23" s="151"/>
      <c r="AI23" s="107"/>
      <c r="AP23" s="151"/>
      <c r="AR23" s="42"/>
      <c r="AS23" s="40" t="s">
        <v>44</v>
      </c>
      <c r="AT23" s="151"/>
      <c r="AU23" s="106"/>
      <c r="AV23" s="44" t="s">
        <v>58</v>
      </c>
      <c r="AX23" s="114"/>
      <c r="AY23" s="106"/>
      <c r="BE23" s="151"/>
      <c r="BH23" s="102"/>
      <c r="BI23" s="71"/>
    </row>
    <row r="24" spans="2:61" ht="17.399999999999999" customHeight="1" x14ac:dyDescent="0.4">
      <c r="C24" s="107"/>
      <c r="D24" s="144"/>
      <c r="E24" s="144"/>
      <c r="F24" s="144"/>
      <c r="H24" s="138"/>
      <c r="K24" s="137"/>
      <c r="L24" s="147"/>
      <c r="M24" s="137"/>
      <c r="V24" s="151"/>
      <c r="W24" s="107"/>
      <c r="Z24" s="151"/>
      <c r="AA24" s="107"/>
      <c r="AB24" s="107"/>
      <c r="AC24" s="107"/>
      <c r="AD24" s="107"/>
      <c r="AF24" s="151"/>
      <c r="AG24" s="107"/>
      <c r="AH24" s="151"/>
      <c r="AI24" s="107"/>
      <c r="AP24" s="151"/>
      <c r="AQ24" s="107"/>
      <c r="AR24" s="43"/>
      <c r="AS24" s="101">
        <f>SUM(AS12:AS21)</f>
        <v>0</v>
      </c>
      <c r="AT24" s="151"/>
      <c r="AU24" s="106"/>
      <c r="AV24" s="45">
        <f>SUM(AV12:AV21)</f>
        <v>0</v>
      </c>
      <c r="AX24" s="114"/>
      <c r="AY24" s="106"/>
      <c r="BE24" s="151"/>
      <c r="BH24" s="102"/>
      <c r="BI24" s="71"/>
    </row>
    <row r="25" spans="2:61" ht="17.399999999999999" customHeight="1" x14ac:dyDescent="0.4">
      <c r="C25" s="107"/>
      <c r="D25" s="144"/>
      <c r="E25" s="144"/>
      <c r="F25" s="144"/>
      <c r="H25" s="138"/>
      <c r="K25" s="137"/>
      <c r="L25" s="147"/>
      <c r="M25" s="137"/>
      <c r="V25" s="151"/>
      <c r="W25" s="107"/>
      <c r="Z25" s="151"/>
      <c r="AA25" s="107"/>
      <c r="AB25" s="107"/>
      <c r="AC25" s="107"/>
      <c r="AD25" s="107"/>
      <c r="AF25" s="151"/>
      <c r="AG25" s="107"/>
      <c r="AH25" s="151"/>
      <c r="AI25" s="107"/>
      <c r="AP25" s="151"/>
      <c r="AQ25" s="107"/>
      <c r="AT25" s="151"/>
      <c r="AU25" s="106"/>
      <c r="AX25" s="114"/>
      <c r="AY25" s="106"/>
      <c r="BE25" s="151"/>
      <c r="BH25" s="102"/>
      <c r="BI25" s="71"/>
    </row>
    <row r="26" spans="2:61" ht="17.399999999999999" customHeight="1" x14ac:dyDescent="0.4">
      <c r="C26" s="107"/>
      <c r="D26" s="144"/>
      <c r="E26" s="144"/>
      <c r="F26" s="144"/>
      <c r="H26" s="138"/>
      <c r="K26" s="137"/>
      <c r="L26" s="147"/>
      <c r="M26" s="137"/>
      <c r="V26" s="151"/>
      <c r="W26" s="107"/>
      <c r="Z26" s="151"/>
      <c r="AA26" s="107"/>
      <c r="AB26" s="107"/>
      <c r="AC26" s="107"/>
      <c r="AD26" s="107"/>
      <c r="AF26" s="151"/>
      <c r="AG26" s="107"/>
      <c r="AH26" s="151"/>
      <c r="AI26" s="107"/>
      <c r="AP26" s="151"/>
      <c r="AQ26" s="107"/>
      <c r="AT26" s="151"/>
      <c r="AU26" s="106"/>
      <c r="AX26" s="114"/>
      <c r="AY26" s="106"/>
      <c r="BE26" s="151"/>
      <c r="BH26" s="102"/>
      <c r="BI26" s="71"/>
    </row>
    <row r="27" spans="2:61" ht="17.399999999999999" customHeight="1" x14ac:dyDescent="0.4">
      <c r="C27" s="107"/>
      <c r="D27" s="144"/>
      <c r="E27" s="144"/>
      <c r="F27" s="144"/>
      <c r="H27" s="138"/>
      <c r="K27" s="137"/>
      <c r="L27" s="147"/>
      <c r="M27" s="137"/>
      <c r="V27" s="151"/>
      <c r="W27" s="107"/>
      <c r="Z27" s="151"/>
      <c r="AA27" s="107"/>
      <c r="AB27" s="107"/>
      <c r="AC27" s="107"/>
      <c r="AD27" s="107"/>
      <c r="AF27" s="151"/>
      <c r="AG27" s="107"/>
      <c r="AH27" s="151"/>
      <c r="AI27" s="107"/>
      <c r="AP27" s="151"/>
      <c r="AQ27" s="107"/>
      <c r="AT27" s="151"/>
      <c r="AU27" s="106"/>
      <c r="AX27" s="114"/>
      <c r="AY27" s="106"/>
      <c r="BE27" s="151"/>
      <c r="BH27" s="102"/>
      <c r="BI27" s="71"/>
    </row>
    <row r="28" spans="2:61" ht="17.399999999999999" customHeight="1" x14ac:dyDescent="0.4">
      <c r="H28" s="138"/>
      <c r="K28" s="137"/>
      <c r="L28" s="147"/>
      <c r="M28" s="137"/>
      <c r="V28" s="151"/>
      <c r="W28" s="107"/>
      <c r="Z28" s="151"/>
      <c r="AA28" s="107"/>
      <c r="AB28" s="107"/>
      <c r="AC28" s="107"/>
      <c r="AD28" s="107"/>
      <c r="AF28" s="151"/>
      <c r="AG28" s="107"/>
      <c r="AH28" s="151"/>
      <c r="AI28" s="107"/>
      <c r="AP28" s="151"/>
      <c r="AQ28" s="107"/>
      <c r="AT28" s="151"/>
      <c r="AU28" s="106"/>
      <c r="AX28" s="114"/>
      <c r="AY28" s="106"/>
      <c r="BE28" s="151"/>
      <c r="BH28" s="102"/>
      <c r="BI28" s="71"/>
    </row>
    <row r="29" spans="2:61" ht="17.399999999999999" customHeight="1" x14ac:dyDescent="0.4">
      <c r="G29" s="138"/>
      <c r="J29" s="137"/>
      <c r="K29" s="147"/>
      <c r="L29" s="137"/>
      <c r="AX29" s="114"/>
    </row>
    <row r="30" spans="2:61" ht="17.399999999999999" customHeight="1" x14ac:dyDescent="0.4">
      <c r="AX30" s="114"/>
    </row>
    <row r="31" spans="2:61" ht="17.399999999999999" customHeight="1" x14ac:dyDescent="0.4">
      <c r="AX31" s="114"/>
    </row>
    <row r="32" spans="2:61" ht="17.399999999999999" customHeight="1" x14ac:dyDescent="0.4">
      <c r="AX32" s="114"/>
    </row>
    <row r="33" spans="32:60" s="151" customFormat="1" ht="17.399999999999999" customHeight="1" x14ac:dyDescent="0.4">
      <c r="AF33" s="107"/>
      <c r="AH33" s="107"/>
      <c r="AP33" s="107"/>
      <c r="AT33" s="106"/>
      <c r="AW33" s="106"/>
      <c r="AX33" s="114"/>
      <c r="BE33" s="71"/>
      <c r="BF33" s="102"/>
      <c r="BG33" s="102"/>
      <c r="BH33" s="71"/>
    </row>
    <row r="34" spans="32:60" s="151" customFormat="1" ht="17.399999999999999" customHeight="1" x14ac:dyDescent="0.4">
      <c r="AF34" s="107"/>
      <c r="AH34" s="107"/>
      <c r="AP34" s="107"/>
      <c r="AT34" s="106"/>
      <c r="AW34" s="106"/>
      <c r="AX34" s="106"/>
      <c r="BE34" s="71"/>
      <c r="BF34" s="102"/>
      <c r="BG34" s="102"/>
      <c r="BH34" s="71"/>
    </row>
    <row r="35" spans="32:60" s="151" customFormat="1" ht="17.399999999999999" customHeight="1" x14ac:dyDescent="0.4">
      <c r="AF35" s="107"/>
      <c r="AH35" s="107"/>
      <c r="AP35" s="107"/>
      <c r="AT35" s="106"/>
      <c r="AW35" s="106"/>
      <c r="AX35" s="106"/>
      <c r="BE35" s="71"/>
      <c r="BF35" s="102"/>
      <c r="BG35" s="102"/>
      <c r="BH35" s="71"/>
    </row>
    <row r="36" spans="32:60" s="151" customFormat="1" ht="17.399999999999999" customHeight="1" x14ac:dyDescent="0.4">
      <c r="AF36" s="107"/>
      <c r="AH36" s="107"/>
      <c r="AP36" s="107"/>
      <c r="AT36" s="106"/>
      <c r="AW36" s="106"/>
      <c r="AX36" s="106"/>
      <c r="BE36" s="71"/>
      <c r="BF36" s="102"/>
      <c r="BG36" s="102"/>
      <c r="BH36" s="71"/>
    </row>
  </sheetData>
  <mergeCells count="6">
    <mergeCell ref="H22:I22"/>
    <mergeCell ref="B3:J3"/>
    <mergeCell ref="C5:D5"/>
    <mergeCell ref="M8:T10"/>
    <mergeCell ref="BF10:BI10"/>
    <mergeCell ref="M11:T11"/>
  </mergeCells>
  <conditionalFormatting sqref="V12:V21">
    <cfRule type="expression" dxfId="24" priority="25">
      <formula>B12=0</formula>
    </cfRule>
  </conditionalFormatting>
  <conditionalFormatting sqref="X12:X21">
    <cfRule type="expression" dxfId="23" priority="24">
      <formula>C12=0</formula>
    </cfRule>
  </conditionalFormatting>
  <conditionalFormatting sqref="Y12:Y21">
    <cfRule type="expression" dxfId="22" priority="23">
      <formula>D12=0</formula>
    </cfRule>
  </conditionalFormatting>
  <conditionalFormatting sqref="AE12:AE21">
    <cfRule type="expression" dxfId="21" priority="22">
      <formula>F12=0</formula>
    </cfRule>
  </conditionalFormatting>
  <conditionalFormatting sqref="AF12:AF21">
    <cfRule type="expression" dxfId="20" priority="21">
      <formula>AE12=0</formula>
    </cfRule>
  </conditionalFormatting>
  <conditionalFormatting sqref="AH12:AH21">
    <cfRule type="expression" dxfId="19" priority="20">
      <formula>X12=0</formula>
    </cfRule>
  </conditionalFormatting>
  <conditionalFormatting sqref="AJ12:AJ21">
    <cfRule type="expression" dxfId="18" priority="19">
      <formula>G12=0</formula>
    </cfRule>
  </conditionalFormatting>
  <conditionalFormatting sqref="AK12:AK21">
    <cfRule type="expression" dxfId="17" priority="18">
      <formula>H12=0</formula>
    </cfRule>
  </conditionalFormatting>
  <conditionalFormatting sqref="AL12:AM21">
    <cfRule type="expression" dxfId="16" priority="17">
      <formula>AK12=0</formula>
    </cfRule>
  </conditionalFormatting>
  <conditionalFormatting sqref="AN12:AN21">
    <cfRule type="expression" dxfId="15" priority="16">
      <formula>I12=0</formula>
    </cfRule>
  </conditionalFormatting>
  <conditionalFormatting sqref="AO12:AP21">
    <cfRule type="expression" dxfId="14" priority="15">
      <formula>AN12=0</formula>
    </cfRule>
  </conditionalFormatting>
  <conditionalFormatting sqref="AV12:AV21">
    <cfRule type="expression" dxfId="13" priority="14">
      <formula>AJ12=0</formula>
    </cfRule>
  </conditionalFormatting>
  <conditionalFormatting sqref="BA13:BD14 BA11:BD11 BF12:BI21">
    <cfRule type="cellIs" dxfId="12" priority="13" operator="equal">
      <formula>0</formula>
    </cfRule>
  </conditionalFormatting>
  <conditionalFormatting sqref="T12:T21">
    <cfRule type="containsText" dxfId="11" priority="10" operator="containsText" text="OK">
      <formula>NOT(ISERROR(SEARCH("OK",T12)))</formula>
    </cfRule>
    <cfRule type="containsText" dxfId="10" priority="11" operator="containsText" text="FEIL">
      <formula>NOT(ISERROR(SEARCH("FEIL",T12)))</formula>
    </cfRule>
    <cfRule type="cellIs" dxfId="9" priority="12" operator="equal">
      <formula>0</formula>
    </cfRule>
  </conditionalFormatting>
  <conditionalFormatting sqref="AR12:AR21">
    <cfRule type="expression" dxfId="8" priority="9">
      <formula>AJ12=0</formula>
    </cfRule>
  </conditionalFormatting>
  <conditionalFormatting sqref="AS12:AS21">
    <cfRule type="expression" dxfId="7" priority="8">
      <formula>AJ12=0</formula>
    </cfRule>
  </conditionalFormatting>
  <conditionalFormatting sqref="AT12:AT21">
    <cfRule type="expression" dxfId="6" priority="7">
      <formula>AJ12=0</formula>
    </cfRule>
  </conditionalFormatting>
  <conditionalFormatting sqref="AB12:AB21">
    <cfRule type="expression" dxfId="5" priority="4">
      <formula>AB12=0</formula>
    </cfRule>
    <cfRule type="expression" dxfId="4" priority="5">
      <formula>AND(ISTEXT(AA12)=TRUE,AA12&lt;&gt;"Elsykkel",AB12=0)</formula>
    </cfRule>
    <cfRule type="expression" dxfId="3" priority="6">
      <formula>AA12="Elsykkel"</formula>
    </cfRule>
  </conditionalFormatting>
  <conditionalFormatting sqref="AC12:AC21">
    <cfRule type="expression" dxfId="2" priority="3">
      <formula>AB12=0</formula>
    </cfRule>
  </conditionalFormatting>
  <conditionalFormatting sqref="C5:D5">
    <cfRule type="containsText" dxfId="1" priority="2" operator="containsText" text="(Skriv inn navn på leverandør her)">
      <formula>NOT(ISERROR(SEARCH("(Skriv inn navn på leverandør her)",C5)))</formula>
    </cfRule>
  </conditionalFormatting>
  <conditionalFormatting sqref="Z12:Z21">
    <cfRule type="expression" dxfId="0" priority="1">
      <formula>Y12=0</formula>
    </cfRule>
  </conditionalFormatting>
  <dataValidations count="1">
    <dataValidation allowBlank="1" showInputMessage="1" showErrorMessage="1" errorTitle="Velg fra rullegardinmeny" error="Det er ikke tillatt å skrive inn egne verdier. Benytt kommentarfelt ved behov." sqref="B12:K21"/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B2:K32"/>
  <sheetViews>
    <sheetView workbookViewId="0">
      <selection activeCell="D8" sqref="D8"/>
    </sheetView>
  </sheetViews>
  <sheetFormatPr baseColWidth="10" defaultColWidth="11.44140625" defaultRowHeight="18.75" customHeight="1" x14ac:dyDescent="0.3"/>
  <cols>
    <col min="1" max="1" width="1.44140625" style="38" customWidth="1"/>
    <col min="2" max="5" width="15.6640625" style="38" customWidth="1"/>
    <col min="6" max="7" width="13.88671875" style="38" bestFit="1" customWidth="1"/>
    <col min="8" max="8" width="11.5546875" style="38" bestFit="1" customWidth="1"/>
    <col min="9" max="16384" width="11.44140625" style="38"/>
  </cols>
  <sheetData>
    <row r="2" spans="2:11" ht="18.75" customHeight="1" x14ac:dyDescent="0.3">
      <c r="B2" s="55" t="s">
        <v>48</v>
      </c>
    </row>
    <row r="3" spans="2:11" ht="18.75" customHeight="1" x14ac:dyDescent="0.3">
      <c r="K3" s="124"/>
    </row>
    <row r="4" spans="2:11" ht="18.75" customHeight="1" x14ac:dyDescent="0.3">
      <c r="B4" s="196" t="s">
        <v>47</v>
      </c>
      <c r="C4" s="197"/>
      <c r="D4" s="51" t="s">
        <v>20</v>
      </c>
      <c r="F4" s="196" t="s">
        <v>87</v>
      </c>
      <c r="G4" s="197"/>
      <c r="H4" s="51" t="s">
        <v>20</v>
      </c>
      <c r="K4" s="22"/>
    </row>
    <row r="5" spans="2:11" ht="18.75" customHeight="1" x14ac:dyDescent="0.3">
      <c r="B5" s="194" t="s">
        <v>16</v>
      </c>
      <c r="C5" s="195"/>
      <c r="D5" s="41">
        <v>10</v>
      </c>
      <c r="F5" s="194" t="s">
        <v>86</v>
      </c>
      <c r="G5" s="195"/>
      <c r="H5" s="101">
        <v>1</v>
      </c>
      <c r="K5" s="22"/>
    </row>
    <row r="6" spans="2:11" ht="18.75" customHeight="1" x14ac:dyDescent="0.3">
      <c r="B6" s="194" t="s">
        <v>17</v>
      </c>
      <c r="C6" s="195"/>
      <c r="D6" s="52">
        <v>7</v>
      </c>
      <c r="F6" s="194" t="s">
        <v>82</v>
      </c>
      <c r="G6" s="195"/>
      <c r="H6" s="52">
        <v>0</v>
      </c>
      <c r="K6" s="124"/>
    </row>
    <row r="7" spans="2:11" ht="18.75" customHeight="1" x14ac:dyDescent="0.3">
      <c r="B7" s="194" t="s">
        <v>18</v>
      </c>
      <c r="C7" s="195"/>
      <c r="D7" s="41">
        <v>3</v>
      </c>
      <c r="F7" s="194" t="s">
        <v>94</v>
      </c>
      <c r="G7" s="195"/>
      <c r="H7" s="52">
        <v>1</v>
      </c>
    </row>
    <row r="8" spans="2:11" ht="18.75" customHeight="1" x14ac:dyDescent="0.3">
      <c r="B8" s="194" t="s">
        <v>19</v>
      </c>
      <c r="C8" s="195"/>
      <c r="D8" s="41">
        <v>0</v>
      </c>
      <c r="F8" s="194" t="s">
        <v>85</v>
      </c>
      <c r="G8" s="195"/>
      <c r="H8" s="101">
        <v>0.5</v>
      </c>
    </row>
    <row r="9" spans="2:11" ht="18.75" customHeight="1" x14ac:dyDescent="0.3">
      <c r="B9" s="199">
        <v>0</v>
      </c>
      <c r="C9" s="200"/>
      <c r="D9" s="53">
        <v>0</v>
      </c>
      <c r="F9" s="194" t="s">
        <v>83</v>
      </c>
      <c r="G9" s="195"/>
      <c r="H9" s="101">
        <v>0</v>
      </c>
    </row>
    <row r="10" spans="2:11" ht="18.75" customHeight="1" x14ac:dyDescent="0.3">
      <c r="B10" s="56"/>
      <c r="E10" s="56"/>
      <c r="F10" s="199">
        <v>0</v>
      </c>
      <c r="G10" s="200"/>
      <c r="H10" s="53">
        <v>0</v>
      </c>
    </row>
    <row r="11" spans="2:11" ht="18.75" customHeight="1" x14ac:dyDescent="0.3">
      <c r="B11" s="56"/>
      <c r="E11" s="56"/>
    </row>
    <row r="12" spans="2:11" ht="18.75" customHeight="1" x14ac:dyDescent="0.3">
      <c r="B12" s="56"/>
      <c r="E12" s="56"/>
    </row>
    <row r="13" spans="2:11" ht="18.75" customHeight="1" x14ac:dyDescent="0.3">
      <c r="B13" s="198" t="s">
        <v>49</v>
      </c>
      <c r="C13" s="198"/>
      <c r="D13" s="54">
        <v>45657</v>
      </c>
    </row>
    <row r="14" spans="2:11" ht="18.75" customHeight="1" thickBot="1" x14ac:dyDescent="0.35"/>
    <row r="15" spans="2:11" ht="18.75" customHeight="1" thickBot="1" x14ac:dyDescent="0.35">
      <c r="B15" s="170" t="s">
        <v>0</v>
      </c>
      <c r="C15" s="171"/>
      <c r="D15" s="171"/>
      <c r="E15" s="171"/>
      <c r="F15" s="172"/>
    </row>
    <row r="16" spans="2:11" ht="37.5" customHeight="1" x14ac:dyDescent="0.3">
      <c r="B16" s="57" t="s">
        <v>2</v>
      </c>
      <c r="C16" s="58" t="s">
        <v>3</v>
      </c>
      <c r="D16" s="69" t="s">
        <v>50</v>
      </c>
      <c r="E16" s="58" t="s">
        <v>41</v>
      </c>
      <c r="F16" s="59" t="s">
        <v>22</v>
      </c>
    </row>
    <row r="17" spans="2:6" ht="18.75" customHeight="1" thickBot="1" x14ac:dyDescent="0.35">
      <c r="B17" s="60">
        <f>Resultater!D5</f>
        <v>0</v>
      </c>
      <c r="C17" s="61">
        <f>Resultater!E5</f>
        <v>0</v>
      </c>
      <c r="D17" s="70">
        <f>IF(C17&gt;D13,D13,C17)</f>
        <v>0</v>
      </c>
      <c r="E17" s="62">
        <f>IF(D17=0,0,YEAR(D17)-YEAR(B17))</f>
        <v>0</v>
      </c>
      <c r="F17" s="63">
        <f>IF(D17=0,0,(MONTH(D17))-(MONTH(B17)))+E17*12</f>
        <v>0</v>
      </c>
    </row>
    <row r="20" spans="2:6" ht="18.75" customHeight="1" x14ac:dyDescent="0.3">
      <c r="B20" s="64" t="s">
        <v>37</v>
      </c>
      <c r="C20" s="64" t="s">
        <v>38</v>
      </c>
    </row>
    <row r="21" spans="2:6" ht="18.75" customHeight="1" x14ac:dyDescent="0.3">
      <c r="B21" s="65" t="s">
        <v>25</v>
      </c>
      <c r="C21" s="40">
        <v>1</v>
      </c>
    </row>
    <row r="22" spans="2:6" ht="18.75" customHeight="1" x14ac:dyDescent="0.3">
      <c r="B22" s="65" t="s">
        <v>26</v>
      </c>
      <c r="C22" s="40">
        <v>2</v>
      </c>
    </row>
    <row r="23" spans="2:6" ht="18.75" customHeight="1" x14ac:dyDescent="0.3">
      <c r="B23" s="65" t="s">
        <v>27</v>
      </c>
      <c r="C23" s="40">
        <v>3</v>
      </c>
    </row>
    <row r="24" spans="2:6" ht="18.75" customHeight="1" x14ac:dyDescent="0.3">
      <c r="B24" s="65" t="s">
        <v>28</v>
      </c>
      <c r="C24" s="40">
        <v>4</v>
      </c>
    </row>
    <row r="25" spans="2:6" ht="18.75" customHeight="1" x14ac:dyDescent="0.3">
      <c r="B25" s="65" t="s">
        <v>29</v>
      </c>
      <c r="C25" s="40">
        <v>5</v>
      </c>
    </row>
    <row r="26" spans="2:6" ht="18.75" customHeight="1" x14ac:dyDescent="0.3">
      <c r="B26" s="65" t="s">
        <v>30</v>
      </c>
      <c r="C26" s="40">
        <v>6</v>
      </c>
    </row>
    <row r="27" spans="2:6" ht="18.75" customHeight="1" x14ac:dyDescent="0.3">
      <c r="B27" s="65" t="s">
        <v>31</v>
      </c>
      <c r="C27" s="40">
        <v>7</v>
      </c>
    </row>
    <row r="28" spans="2:6" ht="18.75" customHeight="1" x14ac:dyDescent="0.3">
      <c r="B28" s="65" t="s">
        <v>32</v>
      </c>
      <c r="C28" s="40">
        <v>8</v>
      </c>
    </row>
    <row r="29" spans="2:6" ht="18.75" customHeight="1" x14ac:dyDescent="0.3">
      <c r="B29" s="65" t="s">
        <v>33</v>
      </c>
      <c r="C29" s="40">
        <v>9</v>
      </c>
    </row>
    <row r="30" spans="2:6" ht="18.75" customHeight="1" x14ac:dyDescent="0.3">
      <c r="B30" s="65" t="s">
        <v>34</v>
      </c>
      <c r="C30" s="40">
        <v>10</v>
      </c>
    </row>
    <row r="31" spans="2:6" ht="18.75" customHeight="1" x14ac:dyDescent="0.3">
      <c r="B31" s="65" t="s">
        <v>35</v>
      </c>
      <c r="C31" s="40">
        <v>11</v>
      </c>
    </row>
    <row r="32" spans="2:6" ht="18.75" customHeight="1" x14ac:dyDescent="0.3">
      <c r="B32" s="65" t="s">
        <v>36</v>
      </c>
      <c r="C32" s="40">
        <v>12</v>
      </c>
    </row>
  </sheetData>
  <mergeCells count="14">
    <mergeCell ref="F7:G7"/>
    <mergeCell ref="B4:C4"/>
    <mergeCell ref="B13:C13"/>
    <mergeCell ref="B5:C5"/>
    <mergeCell ref="B6:C6"/>
    <mergeCell ref="B7:C7"/>
    <mergeCell ref="B8:C8"/>
    <mergeCell ref="B9:C9"/>
    <mergeCell ref="F4:G4"/>
    <mergeCell ref="F5:G5"/>
    <mergeCell ref="F6:G6"/>
    <mergeCell ref="F8:G8"/>
    <mergeCell ref="F9:G9"/>
    <mergeCell ref="F10: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34" customWidth="1"/>
    <col min="2" max="2" width="20.88671875" style="34" customWidth="1"/>
    <col min="3" max="3" width="20" style="34" customWidth="1"/>
    <col min="4" max="4" width="26.5546875" style="34" customWidth="1"/>
    <col min="5" max="7" width="20" style="34" customWidth="1"/>
    <col min="8" max="9" width="12.33203125" style="34" customWidth="1"/>
    <col min="10" max="10" width="63" style="34" customWidth="1"/>
    <col min="11" max="11" width="37.5546875" style="34" customWidth="1"/>
    <col min="12" max="12" width="11" style="34" customWidth="1"/>
    <col min="13" max="14" width="2.6640625" style="34" customWidth="1"/>
    <col min="15" max="16" width="2.6640625" style="67" customWidth="1"/>
    <col min="17" max="18" width="2.6640625" style="34" customWidth="1"/>
    <col min="19" max="19" width="2.6640625" style="67" customWidth="1"/>
    <col min="20" max="20" width="7.44140625" style="34" customWidth="1"/>
    <col min="21" max="21" width="11.109375" style="34" customWidth="1"/>
    <col min="22" max="22" width="18.5546875" style="18" customWidth="1"/>
    <col min="23" max="23" width="2.33203125" style="34" customWidth="1"/>
    <col min="24" max="24" width="18.33203125" style="34" customWidth="1"/>
    <col min="25" max="25" width="28.44140625" style="34" customWidth="1"/>
    <col min="26" max="26" width="13.109375" style="18" customWidth="1"/>
    <col min="27" max="27" width="2.33203125" style="34" customWidth="1"/>
    <col min="28" max="29" width="13.5546875" style="121" customWidth="1"/>
    <col min="30" max="30" width="2.33203125" style="121" customWidth="1"/>
    <col min="31" max="31" width="11.33203125" style="34" customWidth="1"/>
    <col min="32" max="32" width="14.5546875" style="18" customWidth="1"/>
    <col min="33" max="33" width="2.33203125" style="34" customWidth="1"/>
    <col min="34" max="34" width="20.6640625" style="18" customWidth="1"/>
    <col min="35" max="35" width="2.33203125" style="34" customWidth="1"/>
    <col min="36" max="36" width="18.88671875" style="34" customWidth="1"/>
    <col min="37" max="37" width="12.109375" style="34" customWidth="1"/>
    <col min="38" max="38" width="10" style="34" customWidth="1"/>
    <col min="39" max="39" width="11.44140625" style="34"/>
    <col min="40" max="40" width="11.109375" style="34" customWidth="1"/>
    <col min="41" max="41" width="8.5546875" style="34" customWidth="1"/>
    <col min="42" max="42" width="13.33203125" style="18" customWidth="1"/>
    <col min="43" max="43" width="2.33203125" style="34" customWidth="1"/>
    <col min="44" max="45" width="11.33203125" style="34" customWidth="1"/>
    <col min="46" max="46" width="13.6640625" style="15" customWidth="1"/>
    <col min="47" max="47" width="2.33203125" style="34" customWidth="1"/>
    <col min="48" max="48" width="11.44140625" style="34"/>
    <col min="49" max="49" width="11.33203125" style="106" customWidth="1"/>
    <col min="50" max="50" width="1.33203125" style="15" customWidth="1"/>
    <col min="51" max="51" width="11.33203125" style="67" customWidth="1"/>
    <col min="52" max="52" width="45.6640625" style="67" customWidth="1"/>
    <col min="53" max="56" width="22.109375" style="67" customWidth="1"/>
    <col min="57" max="57" width="11.109375" style="71" customWidth="1"/>
    <col min="58" max="59" width="11.109375" style="73" hidden="1" customWidth="1"/>
    <col min="60" max="60" width="11.109375" style="71" hidden="1" customWidth="1"/>
    <col min="61" max="61" width="0" style="34" hidden="1" customWidth="1"/>
    <col min="62" max="16384" width="11.44140625" style="34"/>
  </cols>
  <sheetData>
    <row r="1" spans="1:64" s="49" customFormat="1" ht="17.399999999999999" customHeight="1" x14ac:dyDescent="0.3">
      <c r="A1" s="47"/>
      <c r="B1" s="47" t="s">
        <v>84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 t="s">
        <v>84</v>
      </c>
      <c r="N1" s="47"/>
      <c r="O1" s="47"/>
      <c r="P1" s="47"/>
      <c r="Q1" s="47"/>
      <c r="R1" s="47"/>
      <c r="S1" s="47"/>
      <c r="T1" s="47"/>
      <c r="U1" s="47"/>
      <c r="V1" s="48"/>
      <c r="W1" s="47"/>
      <c r="X1" s="47"/>
      <c r="Y1" s="47"/>
      <c r="Z1" s="48"/>
      <c r="AA1" s="47"/>
      <c r="AB1" s="47"/>
      <c r="AC1" s="47"/>
      <c r="AD1" s="47"/>
      <c r="AE1" s="47"/>
      <c r="AF1" s="48"/>
      <c r="AG1" s="47"/>
      <c r="AH1" s="48"/>
      <c r="AI1" s="47"/>
      <c r="AJ1" s="47"/>
      <c r="AK1" s="47"/>
      <c r="AL1" s="47"/>
      <c r="AM1" s="47"/>
      <c r="AN1" s="47"/>
      <c r="AO1" s="47"/>
      <c r="AP1" s="48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72"/>
      <c r="BF1" s="72"/>
      <c r="BG1" s="72"/>
      <c r="BH1" s="72"/>
    </row>
    <row r="2" spans="1:64" ht="17.399999999999999" customHeight="1" x14ac:dyDescent="0.4">
      <c r="AX2" s="114"/>
    </row>
    <row r="3" spans="1:64" ht="30" customHeight="1" x14ac:dyDescent="0.4">
      <c r="B3" s="188" t="s">
        <v>13</v>
      </c>
      <c r="C3" s="188"/>
      <c r="D3" s="188"/>
      <c r="E3" s="188"/>
      <c r="F3" s="188"/>
      <c r="G3" s="188"/>
      <c r="H3" s="188"/>
      <c r="I3" s="188"/>
      <c r="J3" s="188"/>
      <c r="K3" s="30"/>
      <c r="L3" s="5"/>
      <c r="AX3" s="114"/>
    </row>
    <row r="4" spans="1:64" ht="17.399999999999999" customHeight="1" x14ac:dyDescent="0.4">
      <c r="B4" s="9"/>
      <c r="C4" s="9"/>
      <c r="D4" s="8"/>
      <c r="E4" s="4"/>
      <c r="F4" s="4"/>
      <c r="G4" s="4"/>
      <c r="H4" s="4"/>
      <c r="I4" s="4"/>
      <c r="J4" s="4"/>
      <c r="K4" s="30"/>
      <c r="M4" s="104" t="s">
        <v>64</v>
      </c>
      <c r="N4" s="98"/>
      <c r="P4" s="98"/>
      <c r="Q4" s="98"/>
      <c r="AX4" s="114"/>
    </row>
    <row r="5" spans="1:64" s="1" customFormat="1" ht="30" customHeight="1" x14ac:dyDescent="0.45">
      <c r="B5" s="46" t="s">
        <v>12</v>
      </c>
      <c r="C5" s="189" t="s">
        <v>15</v>
      </c>
      <c r="D5" s="190"/>
      <c r="E5" s="2"/>
      <c r="F5" s="96" t="s">
        <v>61</v>
      </c>
      <c r="G5" s="97">
        <f>AV24</f>
        <v>0</v>
      </c>
      <c r="H5" s="2"/>
      <c r="I5" s="2"/>
      <c r="J5" s="2"/>
      <c r="K5" s="3"/>
      <c r="M5" s="103" t="s">
        <v>66</v>
      </c>
      <c r="N5" s="98"/>
      <c r="P5" s="98"/>
      <c r="Q5" s="98"/>
      <c r="V5" s="19"/>
      <c r="Z5" s="19"/>
      <c r="AF5" s="19"/>
      <c r="AH5" s="19"/>
      <c r="AP5" s="19"/>
      <c r="AT5" s="16"/>
      <c r="AW5" s="16"/>
      <c r="AX5" s="115"/>
      <c r="BE5" s="71"/>
      <c r="BF5" s="73"/>
      <c r="BG5" s="73"/>
      <c r="BH5" s="71"/>
    </row>
    <row r="6" spans="1:64" ht="17.399999999999999" customHeight="1" x14ac:dyDescent="0.4">
      <c r="B6" s="29"/>
      <c r="C6" s="29"/>
      <c r="D6" s="29"/>
      <c r="E6" s="29"/>
      <c r="F6" s="29"/>
      <c r="G6" s="29"/>
      <c r="H6" s="29"/>
      <c r="I6" s="29"/>
      <c r="J6" s="29"/>
      <c r="K6" s="29"/>
      <c r="L6" s="6"/>
      <c r="M6" s="28"/>
      <c r="O6" s="34"/>
      <c r="Q6" s="67"/>
      <c r="S6" s="34"/>
      <c r="T6" s="67"/>
      <c r="V6" s="34"/>
      <c r="W6" s="18"/>
      <c r="Z6" s="34"/>
      <c r="AA6" s="18"/>
      <c r="AB6" s="107"/>
      <c r="AC6" s="107"/>
      <c r="AD6" s="107"/>
      <c r="AF6" s="34"/>
      <c r="AG6" s="18"/>
      <c r="AH6" s="34"/>
      <c r="AI6" s="18"/>
      <c r="AP6" s="34"/>
      <c r="AQ6" s="18"/>
      <c r="AT6" s="34"/>
      <c r="AU6" s="15"/>
      <c r="AX6" s="114"/>
      <c r="AY6" s="15"/>
      <c r="BE6" s="67"/>
      <c r="BH6" s="73"/>
      <c r="BI6" s="71"/>
    </row>
    <row r="7" spans="1:64" ht="17.399999999999999" customHeight="1" x14ac:dyDescent="0.4">
      <c r="B7" s="84" t="s">
        <v>14</v>
      </c>
      <c r="C7" s="29"/>
      <c r="D7" s="29"/>
      <c r="E7" s="29"/>
      <c r="F7" s="29"/>
      <c r="G7" s="29"/>
      <c r="H7" s="29"/>
      <c r="I7" s="29"/>
      <c r="J7" s="29"/>
      <c r="K7" s="29"/>
      <c r="L7" s="6"/>
      <c r="M7" s="28"/>
      <c r="O7" s="34"/>
      <c r="Q7" s="67"/>
      <c r="S7" s="34"/>
      <c r="T7" s="67"/>
      <c r="V7" s="34"/>
      <c r="W7" s="18"/>
      <c r="Z7" s="34"/>
      <c r="AA7" s="18"/>
      <c r="AB7" s="107"/>
      <c r="AC7" s="107"/>
      <c r="AD7" s="107"/>
      <c r="AF7" s="34"/>
      <c r="AG7" s="18"/>
      <c r="AH7" s="34"/>
      <c r="AI7" s="18"/>
      <c r="AP7" s="34"/>
      <c r="AQ7" s="18"/>
      <c r="AT7" s="111"/>
      <c r="AU7" s="15"/>
      <c r="AX7" s="114"/>
      <c r="AY7" s="15"/>
      <c r="AZ7" s="76" t="s">
        <v>53</v>
      </c>
      <c r="BE7" s="67"/>
      <c r="BH7" s="73"/>
      <c r="BI7" s="71"/>
    </row>
    <row r="8" spans="1:64" ht="17.399999999999999" customHeight="1" x14ac:dyDescent="0.4">
      <c r="B8" s="84" t="s">
        <v>90</v>
      </c>
      <c r="C8" s="29"/>
      <c r="D8" s="29"/>
      <c r="E8" s="29"/>
      <c r="F8" s="29"/>
      <c r="G8" s="29"/>
      <c r="H8" s="29"/>
      <c r="I8" s="29"/>
      <c r="J8" s="29"/>
      <c r="K8" s="29"/>
      <c r="L8" s="6"/>
      <c r="M8" s="185" t="s">
        <v>62</v>
      </c>
      <c r="N8" s="185"/>
      <c r="O8" s="185"/>
      <c r="P8" s="185"/>
      <c r="Q8" s="185"/>
      <c r="R8" s="185"/>
      <c r="S8" s="185"/>
      <c r="T8" s="185"/>
      <c r="V8" s="34"/>
      <c r="W8" s="18"/>
      <c r="Z8" s="34"/>
      <c r="AA8" s="18"/>
      <c r="AB8" s="107"/>
      <c r="AC8" s="107"/>
      <c r="AD8" s="107"/>
      <c r="AF8" s="34"/>
      <c r="AG8" s="18"/>
      <c r="AH8" s="34"/>
      <c r="AI8" s="18"/>
      <c r="AP8" s="34"/>
      <c r="AQ8" s="18"/>
      <c r="AT8" s="34"/>
      <c r="AU8" s="15"/>
      <c r="AX8" s="114"/>
      <c r="AY8" s="15"/>
      <c r="AZ8" s="67" t="s">
        <v>52</v>
      </c>
      <c r="BE8" s="67"/>
      <c r="BH8" s="73"/>
      <c r="BI8" s="71"/>
    </row>
    <row r="9" spans="1:64" ht="17.399999999999999" customHeight="1" x14ac:dyDescent="0.4">
      <c r="B9" s="29"/>
      <c r="C9" s="29"/>
      <c r="D9" s="29"/>
      <c r="E9" s="29"/>
      <c r="F9" s="29"/>
      <c r="G9" s="29"/>
      <c r="H9" s="29"/>
      <c r="I9" s="29"/>
      <c r="J9" s="29"/>
      <c r="K9" s="29"/>
      <c r="L9" s="6"/>
      <c r="M9" s="185"/>
      <c r="N9" s="185"/>
      <c r="O9" s="185"/>
      <c r="P9" s="185"/>
      <c r="Q9" s="185"/>
      <c r="R9" s="185"/>
      <c r="S9" s="185"/>
      <c r="T9" s="185"/>
      <c r="V9" s="34"/>
      <c r="W9" s="18"/>
      <c r="Z9" s="34"/>
      <c r="AA9" s="18"/>
      <c r="AB9" s="107"/>
      <c r="AC9" s="107"/>
      <c r="AD9" s="107"/>
      <c r="AF9" s="34"/>
      <c r="AG9" s="18"/>
      <c r="AH9" s="34"/>
      <c r="AI9" s="18"/>
      <c r="AP9" s="34"/>
      <c r="AQ9" s="18"/>
      <c r="AT9" s="34"/>
      <c r="AU9" s="15"/>
      <c r="AX9" s="114"/>
      <c r="AY9" s="15"/>
      <c r="BE9" s="67"/>
      <c r="BF9" s="34"/>
      <c r="BG9" s="34"/>
      <c r="BH9" s="34"/>
    </row>
    <row r="10" spans="1:64" ht="17.399999999999999" customHeight="1" x14ac:dyDescent="0.4">
      <c r="B10" s="27">
        <v>1</v>
      </c>
      <c r="C10" s="27">
        <v>2</v>
      </c>
      <c r="D10" s="27">
        <v>3</v>
      </c>
      <c r="E10" s="116">
        <v>4</v>
      </c>
      <c r="F10" s="116">
        <v>5</v>
      </c>
      <c r="G10" s="116">
        <v>6</v>
      </c>
      <c r="H10" s="116">
        <v>7</v>
      </c>
      <c r="I10" s="116">
        <v>8</v>
      </c>
      <c r="J10" s="116">
        <v>9</v>
      </c>
      <c r="K10" s="27">
        <v>10</v>
      </c>
      <c r="L10" s="6"/>
      <c r="M10" s="186"/>
      <c r="N10" s="186"/>
      <c r="O10" s="186"/>
      <c r="P10" s="186"/>
      <c r="Q10" s="186"/>
      <c r="R10" s="186"/>
      <c r="S10" s="186"/>
      <c r="T10" s="186"/>
      <c r="V10" s="27">
        <v>1</v>
      </c>
      <c r="W10" s="20"/>
      <c r="X10" s="27">
        <v>2</v>
      </c>
      <c r="Y10" s="27">
        <v>3</v>
      </c>
      <c r="Z10" s="27"/>
      <c r="AA10" s="20"/>
      <c r="AB10" s="20">
        <v>4</v>
      </c>
      <c r="AC10" s="20"/>
      <c r="AD10" s="20"/>
      <c r="AE10" s="27">
        <v>5</v>
      </c>
      <c r="AF10" s="27"/>
      <c r="AG10" s="20"/>
      <c r="AH10" s="27"/>
      <c r="AI10" s="20"/>
      <c r="AJ10" s="27">
        <v>6</v>
      </c>
      <c r="AK10" s="27">
        <v>7</v>
      </c>
      <c r="AL10" s="27"/>
      <c r="AM10" s="27"/>
      <c r="AN10" s="27">
        <v>8</v>
      </c>
      <c r="AO10" s="27"/>
      <c r="AP10" s="27"/>
      <c r="AQ10" s="20"/>
      <c r="AR10" s="27"/>
      <c r="AS10" s="27"/>
      <c r="AT10" s="27"/>
      <c r="AU10" s="17"/>
      <c r="AV10" s="27"/>
      <c r="AX10" s="114"/>
      <c r="AY10" s="15"/>
      <c r="BA10" s="77" t="s">
        <v>54</v>
      </c>
      <c r="BB10" s="77" t="str">
        <f>Inndata!$B$6</f>
        <v>Biogass</v>
      </c>
      <c r="BC10" s="77" t="s">
        <v>55</v>
      </c>
      <c r="BD10" s="77" t="s">
        <v>56</v>
      </c>
      <c r="BE10" s="67"/>
      <c r="BF10" s="184" t="s">
        <v>51</v>
      </c>
      <c r="BG10" s="184"/>
      <c r="BH10" s="184"/>
      <c r="BI10" s="184"/>
    </row>
    <row r="11" spans="1:64" ht="48" customHeight="1" x14ac:dyDescent="0.4">
      <c r="B11" s="31" t="s">
        <v>4</v>
      </c>
      <c r="C11" s="32" t="s">
        <v>6</v>
      </c>
      <c r="D11" s="32" t="s">
        <v>7</v>
      </c>
      <c r="E11" s="117" t="s">
        <v>78</v>
      </c>
      <c r="F11" s="32" t="s">
        <v>8</v>
      </c>
      <c r="G11" s="32" t="s">
        <v>9</v>
      </c>
      <c r="H11" s="31" t="s">
        <v>10</v>
      </c>
      <c r="I11" s="31" t="s">
        <v>11</v>
      </c>
      <c r="J11" s="119" t="s">
        <v>79</v>
      </c>
      <c r="K11" s="33" t="s">
        <v>5</v>
      </c>
      <c r="L11" s="6"/>
      <c r="M11" s="191" t="s">
        <v>63</v>
      </c>
      <c r="N11" s="192"/>
      <c r="O11" s="192"/>
      <c r="P11" s="192"/>
      <c r="Q11" s="192"/>
      <c r="R11" s="192"/>
      <c r="S11" s="192"/>
      <c r="T11" s="193"/>
      <c r="V11" s="31" t="s">
        <v>4</v>
      </c>
      <c r="W11" s="21"/>
      <c r="X11" s="31" t="s">
        <v>6</v>
      </c>
      <c r="Y11" s="31" t="s">
        <v>7</v>
      </c>
      <c r="Z11" s="35" t="s">
        <v>46</v>
      </c>
      <c r="AA11" s="21"/>
      <c r="AB11" s="118" t="s">
        <v>80</v>
      </c>
      <c r="AC11" s="35" t="s">
        <v>81</v>
      </c>
      <c r="AD11" s="21"/>
      <c r="AE11" s="31" t="s">
        <v>21</v>
      </c>
      <c r="AF11" s="35" t="s">
        <v>45</v>
      </c>
      <c r="AG11" s="21"/>
      <c r="AH11" s="35" t="s">
        <v>88</v>
      </c>
      <c r="AI11" s="21"/>
      <c r="AJ11" s="31" t="s">
        <v>9</v>
      </c>
      <c r="AK11" s="31" t="s">
        <v>10</v>
      </c>
      <c r="AL11" s="35" t="s">
        <v>39</v>
      </c>
      <c r="AM11" s="35" t="s">
        <v>40</v>
      </c>
      <c r="AN11" s="31" t="s">
        <v>11</v>
      </c>
      <c r="AO11" s="35" t="s">
        <v>42</v>
      </c>
      <c r="AP11" s="35" t="s">
        <v>43</v>
      </c>
      <c r="AQ11" s="21"/>
      <c r="AR11" s="35" t="s">
        <v>22</v>
      </c>
      <c r="AS11" s="35" t="s">
        <v>23</v>
      </c>
      <c r="AT11" s="35" t="s">
        <v>24</v>
      </c>
      <c r="AU11" s="21"/>
      <c r="AV11" s="35" t="s">
        <v>65</v>
      </c>
      <c r="AX11" s="114"/>
      <c r="AY11" s="15"/>
      <c r="AZ11" s="78" t="s">
        <v>57</v>
      </c>
      <c r="BA11" s="79">
        <f>SUM(BF12:BF21)</f>
        <v>0</v>
      </c>
      <c r="BB11" s="79">
        <f>SUM(BG12:BG21)</f>
        <v>0</v>
      </c>
      <c r="BC11" s="79">
        <f>SUM(BH12:BH21)</f>
        <v>0</v>
      </c>
      <c r="BD11" s="79">
        <f>SUM(BI12:BI21)</f>
        <v>0</v>
      </c>
      <c r="BE11" s="67"/>
      <c r="BF11" s="74" t="str">
        <f>Inndata!$B$5</f>
        <v>Batterielektrisk / hydrogen</v>
      </c>
      <c r="BG11" s="74" t="str">
        <f>Inndata!$B$6</f>
        <v>Biogass</v>
      </c>
      <c r="BH11" s="74" t="str">
        <f>Inndata!$B$7</f>
        <v>HVO / biodiesel / bioetanol</v>
      </c>
      <c r="BI11" s="74" t="str">
        <f>Inndata!$B$8</f>
        <v>Diesel / bensin / naturgass</v>
      </c>
      <c r="BJ11" s="67"/>
      <c r="BK11" s="67"/>
      <c r="BL11" s="67"/>
    </row>
    <row r="12" spans="1:64" ht="17.399999999999999" customHeight="1" x14ac:dyDescent="0.4">
      <c r="B12" s="143"/>
      <c r="C12" s="143"/>
      <c r="D12" s="143"/>
      <c r="E12" s="145"/>
      <c r="F12" s="145"/>
      <c r="G12" s="143"/>
      <c r="H12" s="143"/>
      <c r="I12" s="143"/>
      <c r="J12" s="39"/>
      <c r="K12" s="37"/>
      <c r="L12" s="7" t="s">
        <v>1</v>
      </c>
      <c r="M12" s="81">
        <f>IF(B12&gt;0,1,0)</f>
        <v>0</v>
      </c>
      <c r="N12" s="81">
        <f>IF(C12=0,0,1)</f>
        <v>0</v>
      </c>
      <c r="O12" s="81">
        <f>IF(C12="Elsykkel",1,IF(D12=0,0,1))</f>
        <v>0</v>
      </c>
      <c r="P12" s="81">
        <f>IF(G12=0,0,1)</f>
        <v>0</v>
      </c>
      <c r="Q12" s="82">
        <f>IF(AND(G12=0,H12=0),0,IF(AND(G12="Nei",H12=0),0,1))</f>
        <v>0</v>
      </c>
      <c r="R12" s="82">
        <f>IF(AND(G12=0,H12=0),0,IF(AND(G12="Nei",I12=0),0,1))</f>
        <v>0</v>
      </c>
      <c r="S12" s="82">
        <f>SUM(M12:R12)</f>
        <v>0</v>
      </c>
      <c r="T12" s="83">
        <f>IF(S12=6,"OK",IF(S12=0,0,"FEIL"))</f>
        <v>0</v>
      </c>
      <c r="V12" s="36">
        <f t="shared" ref="V12:V21" si="0">B12</f>
        <v>0</v>
      </c>
      <c r="W12" s="23"/>
      <c r="X12" s="36">
        <f t="shared" ref="X12:X21" si="1">C12</f>
        <v>0</v>
      </c>
      <c r="Y12" s="36">
        <f t="shared" ref="Y12:Y21" si="2">D12</f>
        <v>0</v>
      </c>
      <c r="Z12" s="173">
        <f>VLOOKUP(Y12,Inndata!$B$5:$D$9,3,FALSE)</f>
        <v>0</v>
      </c>
      <c r="AA12" s="22"/>
      <c r="AB12" s="120">
        <f>E12</f>
        <v>0</v>
      </c>
      <c r="AC12" s="173">
        <f>VLOOKUP(AB12,Inndata!$F$5:$H$10,3,FALSE)</f>
        <v>0</v>
      </c>
      <c r="AD12" s="22"/>
      <c r="AE12" s="36">
        <f t="shared" ref="AE12:AE21" si="3">F12</f>
        <v>0</v>
      </c>
      <c r="AF12" s="36">
        <f>IF(AE12=0,0,IF(AE12="Nei",0,1))</f>
        <v>0</v>
      </c>
      <c r="AG12" s="22"/>
      <c r="AH12" s="128">
        <f>IF(Z12+AC12+AF12&gt;10,10,Z12+AC12+AF12)</f>
        <v>0</v>
      </c>
      <c r="AI12" s="22"/>
      <c r="AJ12" s="24">
        <f t="shared" ref="AJ12:AJ21" si="4">G12</f>
        <v>0</v>
      </c>
      <c r="AK12" s="24">
        <f t="shared" ref="AK12:AK21" si="5">H12</f>
        <v>0</v>
      </c>
      <c r="AL12" s="24">
        <f>IF(AK12=0,0,VLOOKUP(LEFT(AK12,3),Inndata!$B$21:$C$32,2,FALSE))</f>
        <v>0</v>
      </c>
      <c r="AM12" s="24">
        <f>IF(AK12=0,0,MID(AK12,6,4))</f>
        <v>0</v>
      </c>
      <c r="AN12" s="24">
        <f t="shared" ref="AN12:AN21" si="6">I12</f>
        <v>0</v>
      </c>
      <c r="AO12" s="24">
        <f>IF(AN12=0,0,VLOOKUP(LEFT(AN12,3),Inndata!$B$21:$C$32,2,FALSE))</f>
        <v>0</v>
      </c>
      <c r="AP12" s="24">
        <f>IF(AN12=0,0,MID(AN12,6,4))</f>
        <v>0</v>
      </c>
      <c r="AQ12" s="22"/>
      <c r="AR12" s="110">
        <f>IF(AJ12="Ja",Inndata!$F$17,IF(OR(AL12=0,AO12=0),0,(AP12-AM12)*12+(AO12-AL12)))</f>
        <v>0</v>
      </c>
      <c r="AS12" s="110">
        <f>V12*AR12</f>
        <v>0</v>
      </c>
      <c r="AT12" s="129">
        <f>IF(AR12=0,0,AS12/$AS$24)</f>
        <v>0</v>
      </c>
      <c r="AU12" s="22"/>
      <c r="AV12" s="131">
        <f>AH12*AT12</f>
        <v>0</v>
      </c>
      <c r="AX12" s="114"/>
      <c r="AY12" s="15"/>
      <c r="BE12" s="67"/>
      <c r="BF12" s="75">
        <f>IF(Y12=$BF$11,AT12,0)</f>
        <v>0</v>
      </c>
      <c r="BG12" s="75">
        <f>IF(Y12=$BG$11,AT12,0)</f>
        <v>0</v>
      </c>
      <c r="BH12" s="75">
        <f>IF(Y12=$BH$11,AT12,0)</f>
        <v>0</v>
      </c>
      <c r="BI12" s="75">
        <f>IF(Y12=$BI$11,AT12,0)</f>
        <v>0</v>
      </c>
    </row>
    <row r="13" spans="1:64" ht="17.399999999999999" customHeight="1" x14ac:dyDescent="0.4">
      <c r="B13" s="155"/>
      <c r="C13" s="155"/>
      <c r="D13" s="155"/>
      <c r="E13" s="157"/>
      <c r="F13" s="157"/>
      <c r="G13" s="155"/>
      <c r="H13" s="155"/>
      <c r="I13" s="155"/>
      <c r="J13" s="158"/>
      <c r="K13" s="156"/>
      <c r="L13" s="7" t="s">
        <v>1</v>
      </c>
      <c r="M13" s="81">
        <f>IF(B13&gt;0,1,0)</f>
        <v>0</v>
      </c>
      <c r="N13" s="81">
        <f>IF(C13=0,0,1)</f>
        <v>0</v>
      </c>
      <c r="O13" s="81">
        <f>IF(C13="Elsykkel",1,IF(D13=0,0,1))</f>
        <v>0</v>
      </c>
      <c r="P13" s="81">
        <f t="shared" ref="P13" si="7">IF(G13=0,0,1)</f>
        <v>0</v>
      </c>
      <c r="Q13" s="82">
        <f t="shared" ref="Q13" si="8">IF(AND(G13=0,H13=0),0,IF(AND(G13="Nei",H13=0),0,1))</f>
        <v>0</v>
      </c>
      <c r="R13" s="82">
        <f t="shared" ref="R13" si="9">IF(AND(G13=0,H13=0),0,IF(AND(G13="Nei",I13=0),0,1))</f>
        <v>0</v>
      </c>
      <c r="S13" s="82">
        <f t="shared" ref="S13" si="10">SUM(M13:R13)</f>
        <v>0</v>
      </c>
      <c r="T13" s="83">
        <f t="shared" ref="T13" si="11">IF(S13=6,"OK",IF(S13=0,0,"FEIL"))</f>
        <v>0</v>
      </c>
      <c r="V13" s="10">
        <f t="shared" si="0"/>
        <v>0</v>
      </c>
      <c r="W13" s="22"/>
      <c r="X13" s="10">
        <f t="shared" si="1"/>
        <v>0</v>
      </c>
      <c r="Y13" s="127">
        <f t="shared" si="2"/>
        <v>0</v>
      </c>
      <c r="Z13" s="174">
        <f>VLOOKUP(Y13,Inndata!$B$5:$D$9,3,FALSE)</f>
        <v>0</v>
      </c>
      <c r="AA13" s="22"/>
      <c r="AB13" s="123">
        <f>E13</f>
        <v>0</v>
      </c>
      <c r="AC13" s="174">
        <f>VLOOKUP(AB13,Inndata!$F$5:$H$10,3,FALSE)</f>
        <v>0</v>
      </c>
      <c r="AD13" s="22"/>
      <c r="AE13" s="10">
        <f t="shared" si="3"/>
        <v>0</v>
      </c>
      <c r="AF13" s="10">
        <f t="shared" ref="AF13:AF21" si="12">IF(AE13=0,0,IF(AE13="Nei",0,1))</f>
        <v>0</v>
      </c>
      <c r="AG13" s="22"/>
      <c r="AH13" s="128">
        <f t="shared" ref="AH13:AH21" si="13">IF(Z13+AC13+AF13&gt;10,10,Z13+AC13+AF13)</f>
        <v>0</v>
      </c>
      <c r="AI13" s="22"/>
      <c r="AJ13" s="25">
        <f t="shared" si="4"/>
        <v>0</v>
      </c>
      <c r="AK13" s="25">
        <f t="shared" si="5"/>
        <v>0</v>
      </c>
      <c r="AL13" s="25">
        <f>IF(AK13=0,0,VLOOKUP(LEFT(AK13,3),Inndata!$B$21:$C$32,2,FALSE))</f>
        <v>0</v>
      </c>
      <c r="AM13" s="25">
        <f t="shared" ref="AM13:AM21" si="14">IF(AK13=0,0,MID(AK13,6,4))</f>
        <v>0</v>
      </c>
      <c r="AN13" s="25">
        <f t="shared" si="6"/>
        <v>0</v>
      </c>
      <c r="AO13" s="25">
        <f>IF(AN13=0,0,VLOOKUP(LEFT(AN13,3),Inndata!$B$21:$C$32,2,FALSE))</f>
        <v>0</v>
      </c>
      <c r="AP13" s="25">
        <f t="shared" ref="AP13:AP21" si="15">IF(AN13=0,0,MID(AN13,6,4))</f>
        <v>0</v>
      </c>
      <c r="AQ13" s="22"/>
      <c r="AR13" s="10">
        <f>IF(AJ13="Ja",Inndata!$F$17,IF(OR(AL13=0,AO13=0),0,(AP13-AM13)*12+(AO13-AL13)))</f>
        <v>0</v>
      </c>
      <c r="AS13" s="10">
        <f t="shared" ref="AS13:AS21" si="16">V13*AR13</f>
        <v>0</v>
      </c>
      <c r="AT13" s="130">
        <f t="shared" ref="AT13:AT21" si="17">IF(AR13=0,0,AS13/$AS$24)</f>
        <v>0</v>
      </c>
      <c r="AU13" s="22"/>
      <c r="AV13" s="132">
        <f t="shared" ref="AV13:AV21" si="18">AH13*AT13</f>
        <v>0</v>
      </c>
      <c r="AX13" s="114"/>
      <c r="AY13" s="15"/>
      <c r="AZ13" s="80"/>
      <c r="BA13" s="50"/>
      <c r="BB13" s="50"/>
      <c r="BC13" s="50"/>
      <c r="BD13" s="50"/>
      <c r="BE13" s="67"/>
      <c r="BF13" s="75">
        <f t="shared" ref="BF13:BF21" si="19">IF(Y13=$BF$11,AT13,0)</f>
        <v>0</v>
      </c>
      <c r="BG13" s="75">
        <f t="shared" ref="BG13:BG21" si="20">IF(Z13=$BG$11,AT13,0)</f>
        <v>0</v>
      </c>
      <c r="BH13" s="75">
        <f t="shared" ref="BH13:BH21" si="21">IF(Y13=$BH$11,AT13,0)</f>
        <v>0</v>
      </c>
      <c r="BI13" s="75">
        <f t="shared" ref="BI13:BI21" si="22">IF(Y13=$BI$11,AT13,0)</f>
        <v>0</v>
      </c>
    </row>
    <row r="14" spans="1:64" ht="17.399999999999999" customHeight="1" x14ac:dyDescent="0.4">
      <c r="B14" s="143"/>
      <c r="C14" s="143"/>
      <c r="D14" s="143"/>
      <c r="E14" s="145"/>
      <c r="F14" s="145"/>
      <c r="G14" s="143"/>
      <c r="H14" s="143"/>
      <c r="I14" s="143"/>
      <c r="J14" s="150"/>
      <c r="K14" s="135"/>
      <c r="L14" s="7" t="s">
        <v>1</v>
      </c>
      <c r="M14" s="81">
        <f t="shared" ref="M14:M21" si="23">IF(B14&gt;0,1,0)</f>
        <v>0</v>
      </c>
      <c r="N14" s="81">
        <f t="shared" ref="N14:N21" si="24">IF(C14=0,0,1)</f>
        <v>0</v>
      </c>
      <c r="O14" s="81">
        <f t="shared" ref="O14:O21" si="25">IF(C14="Elsykkel",1,IF(D14=0,0,1))</f>
        <v>0</v>
      </c>
      <c r="P14" s="81">
        <f t="shared" ref="P14:P21" si="26">IF(G14=0,0,1)</f>
        <v>0</v>
      </c>
      <c r="Q14" s="82">
        <f t="shared" ref="Q14:Q21" si="27">IF(AND(G14=0,H14=0),0,IF(AND(G14="Nei",H14=0),0,1))</f>
        <v>0</v>
      </c>
      <c r="R14" s="82">
        <f t="shared" ref="R14:R21" si="28">IF(AND(G14=0,H14=0),0,IF(AND(G14="Nei",I14=0),0,1))</f>
        <v>0</v>
      </c>
      <c r="S14" s="82">
        <f t="shared" ref="S14:S21" si="29">SUM(M14:R14)</f>
        <v>0</v>
      </c>
      <c r="T14" s="83">
        <f t="shared" ref="T14:T21" si="30">IF(S14=6,"OK",IF(S14=0,0,"FEIL"))</f>
        <v>0</v>
      </c>
      <c r="V14" s="36">
        <f t="shared" si="0"/>
        <v>0</v>
      </c>
      <c r="W14" s="22"/>
      <c r="X14" s="36">
        <f t="shared" si="1"/>
        <v>0</v>
      </c>
      <c r="Y14" s="36">
        <f t="shared" si="2"/>
        <v>0</v>
      </c>
      <c r="Z14" s="173">
        <f>VLOOKUP(Y14,Inndata!$B$5:$D$9,3,FALSE)</f>
        <v>0</v>
      </c>
      <c r="AA14" s="22"/>
      <c r="AB14" s="122">
        <f t="shared" ref="AB14:AB21" si="31">E14</f>
        <v>0</v>
      </c>
      <c r="AC14" s="173">
        <f>VLOOKUP(AB14,Inndata!$F$5:$H$10,3,FALSE)</f>
        <v>0</v>
      </c>
      <c r="AD14" s="22"/>
      <c r="AE14" s="36">
        <f t="shared" si="3"/>
        <v>0</v>
      </c>
      <c r="AF14" s="36">
        <f t="shared" si="12"/>
        <v>0</v>
      </c>
      <c r="AG14" s="22"/>
      <c r="AH14" s="128">
        <f t="shared" si="13"/>
        <v>0</v>
      </c>
      <c r="AI14" s="22"/>
      <c r="AJ14" s="24">
        <f t="shared" si="4"/>
        <v>0</v>
      </c>
      <c r="AK14" s="24">
        <f t="shared" si="5"/>
        <v>0</v>
      </c>
      <c r="AL14" s="24">
        <f>IF(AK14=0,0,VLOOKUP(LEFT(AK14,3),Inndata!$B$21:$C$32,2,FALSE))</f>
        <v>0</v>
      </c>
      <c r="AM14" s="24">
        <f t="shared" si="14"/>
        <v>0</v>
      </c>
      <c r="AN14" s="24">
        <f t="shared" si="6"/>
        <v>0</v>
      </c>
      <c r="AO14" s="24">
        <f>IF(AN14=0,0,VLOOKUP(LEFT(AN14,3),Inndata!$B$21:$C$32,2,FALSE))</f>
        <v>0</v>
      </c>
      <c r="AP14" s="24">
        <f t="shared" si="15"/>
        <v>0</v>
      </c>
      <c r="AQ14" s="22"/>
      <c r="AR14" s="36">
        <f>IF(AJ14="Ja",Inndata!$F$17,IF(OR(AL14=0,AO14=0),0,(AP14-AM14)*12+(AO14-AL14)))</f>
        <v>0</v>
      </c>
      <c r="AS14" s="36">
        <f t="shared" si="16"/>
        <v>0</v>
      </c>
      <c r="AT14" s="129">
        <f t="shared" si="17"/>
        <v>0</v>
      </c>
      <c r="AU14" s="22"/>
      <c r="AV14" s="131">
        <f t="shared" si="18"/>
        <v>0</v>
      </c>
      <c r="AX14" s="114"/>
      <c r="AY14" s="15"/>
      <c r="AZ14" s="80"/>
      <c r="BA14" s="50"/>
      <c r="BB14" s="50"/>
      <c r="BC14" s="50"/>
      <c r="BD14" s="50"/>
      <c r="BE14" s="67"/>
      <c r="BF14" s="75">
        <f t="shared" si="19"/>
        <v>0</v>
      </c>
      <c r="BG14" s="75">
        <f t="shared" si="20"/>
        <v>0</v>
      </c>
      <c r="BH14" s="75">
        <f t="shared" si="21"/>
        <v>0</v>
      </c>
      <c r="BI14" s="75">
        <f t="shared" si="22"/>
        <v>0</v>
      </c>
    </row>
    <row r="15" spans="1:64" ht="17.399999999999999" customHeight="1" x14ac:dyDescent="0.4">
      <c r="B15" s="155"/>
      <c r="C15" s="155"/>
      <c r="D15" s="155"/>
      <c r="E15" s="157"/>
      <c r="F15" s="157"/>
      <c r="G15" s="155"/>
      <c r="H15" s="155"/>
      <c r="I15" s="155"/>
      <c r="J15" s="158"/>
      <c r="K15" s="156"/>
      <c r="L15" s="7" t="s">
        <v>1</v>
      </c>
      <c r="M15" s="81">
        <f t="shared" si="23"/>
        <v>0</v>
      </c>
      <c r="N15" s="81">
        <f t="shared" si="24"/>
        <v>0</v>
      </c>
      <c r="O15" s="81">
        <f t="shared" si="25"/>
        <v>0</v>
      </c>
      <c r="P15" s="81">
        <f t="shared" si="26"/>
        <v>0</v>
      </c>
      <c r="Q15" s="82">
        <f t="shared" si="27"/>
        <v>0</v>
      </c>
      <c r="R15" s="82">
        <f t="shared" si="28"/>
        <v>0</v>
      </c>
      <c r="S15" s="82">
        <f t="shared" si="29"/>
        <v>0</v>
      </c>
      <c r="T15" s="83">
        <f t="shared" si="30"/>
        <v>0</v>
      </c>
      <c r="V15" s="10">
        <f t="shared" si="0"/>
        <v>0</v>
      </c>
      <c r="W15" s="22"/>
      <c r="X15" s="10">
        <f t="shared" si="1"/>
        <v>0</v>
      </c>
      <c r="Y15" s="10">
        <f t="shared" si="2"/>
        <v>0</v>
      </c>
      <c r="Z15" s="174">
        <f>VLOOKUP(Y15,Inndata!$B$5:$D$9,3,FALSE)</f>
        <v>0</v>
      </c>
      <c r="AA15" s="22"/>
      <c r="AB15" s="123">
        <f t="shared" si="31"/>
        <v>0</v>
      </c>
      <c r="AC15" s="174">
        <f>VLOOKUP(AB15,Inndata!$F$5:$H$10,3,FALSE)</f>
        <v>0</v>
      </c>
      <c r="AD15" s="22"/>
      <c r="AE15" s="10">
        <f t="shared" si="3"/>
        <v>0</v>
      </c>
      <c r="AF15" s="10">
        <f t="shared" si="12"/>
        <v>0</v>
      </c>
      <c r="AG15" s="22"/>
      <c r="AH15" s="128">
        <f t="shared" si="13"/>
        <v>0</v>
      </c>
      <c r="AI15" s="22"/>
      <c r="AJ15" s="25">
        <f t="shared" si="4"/>
        <v>0</v>
      </c>
      <c r="AK15" s="25">
        <f t="shared" si="5"/>
        <v>0</v>
      </c>
      <c r="AL15" s="25">
        <f>IF(AK15=0,0,VLOOKUP(LEFT(AK15,3),Inndata!$B$21:$C$32,2,FALSE))</f>
        <v>0</v>
      </c>
      <c r="AM15" s="25">
        <f t="shared" si="14"/>
        <v>0</v>
      </c>
      <c r="AN15" s="25">
        <f t="shared" si="6"/>
        <v>0</v>
      </c>
      <c r="AO15" s="25">
        <f>IF(AN15=0,0,VLOOKUP(LEFT(AN15,3),Inndata!$B$21:$C$32,2,FALSE))</f>
        <v>0</v>
      </c>
      <c r="AP15" s="25">
        <f t="shared" si="15"/>
        <v>0</v>
      </c>
      <c r="AQ15" s="22"/>
      <c r="AR15" s="10">
        <f>IF(AJ15="Ja",Inndata!$F$17,IF(OR(AL15=0,AO15=0),0,(AP15-AM15)*12+(AO15-AL15)))</f>
        <v>0</v>
      </c>
      <c r="AS15" s="10">
        <f t="shared" si="16"/>
        <v>0</v>
      </c>
      <c r="AT15" s="130">
        <f t="shared" si="17"/>
        <v>0</v>
      </c>
      <c r="AU15" s="22"/>
      <c r="AV15" s="132">
        <f t="shared" si="18"/>
        <v>0</v>
      </c>
      <c r="AX15" s="114"/>
      <c r="AY15" s="15"/>
      <c r="AZ15" s="68"/>
      <c r="BA15" s="68"/>
      <c r="BB15" s="68"/>
      <c r="BC15" s="68"/>
      <c r="BD15" s="68"/>
      <c r="BE15" s="67"/>
      <c r="BF15" s="75">
        <f t="shared" si="19"/>
        <v>0</v>
      </c>
      <c r="BG15" s="75">
        <f t="shared" si="20"/>
        <v>0</v>
      </c>
      <c r="BH15" s="75">
        <f t="shared" si="21"/>
        <v>0</v>
      </c>
      <c r="BI15" s="75">
        <f t="shared" si="22"/>
        <v>0</v>
      </c>
    </row>
    <row r="16" spans="1:64" ht="17.399999999999999" customHeight="1" x14ac:dyDescent="0.4">
      <c r="B16" s="109"/>
      <c r="C16" s="109"/>
      <c r="D16" s="109"/>
      <c r="E16" s="134"/>
      <c r="F16" s="134"/>
      <c r="G16" s="109"/>
      <c r="H16" s="109"/>
      <c r="I16" s="109"/>
      <c r="J16" s="133"/>
      <c r="K16" s="135"/>
      <c r="L16" s="14" t="s">
        <v>1</v>
      </c>
      <c r="M16" s="81">
        <f t="shared" si="23"/>
        <v>0</v>
      </c>
      <c r="N16" s="81">
        <f t="shared" si="24"/>
        <v>0</v>
      </c>
      <c r="O16" s="81">
        <f t="shared" si="25"/>
        <v>0</v>
      </c>
      <c r="P16" s="81">
        <f t="shared" si="26"/>
        <v>0</v>
      </c>
      <c r="Q16" s="82">
        <f t="shared" si="27"/>
        <v>0</v>
      </c>
      <c r="R16" s="82">
        <f t="shared" si="28"/>
        <v>0</v>
      </c>
      <c r="S16" s="82">
        <f t="shared" si="29"/>
        <v>0</v>
      </c>
      <c r="T16" s="83">
        <f t="shared" si="30"/>
        <v>0</v>
      </c>
      <c r="V16" s="36">
        <f t="shared" si="0"/>
        <v>0</v>
      </c>
      <c r="W16" s="22"/>
      <c r="X16" s="36">
        <f t="shared" si="1"/>
        <v>0</v>
      </c>
      <c r="Y16" s="126">
        <f t="shared" si="2"/>
        <v>0</v>
      </c>
      <c r="Z16" s="173">
        <f>VLOOKUP(Y16,Inndata!$B$5:$D$9,3,FALSE)</f>
        <v>0</v>
      </c>
      <c r="AA16" s="22"/>
      <c r="AB16" s="122">
        <f t="shared" si="31"/>
        <v>0</v>
      </c>
      <c r="AC16" s="173">
        <f>VLOOKUP(AB16,Inndata!$F$5:$H$10,3,FALSE)</f>
        <v>0</v>
      </c>
      <c r="AD16" s="22"/>
      <c r="AE16" s="36">
        <f t="shared" si="3"/>
        <v>0</v>
      </c>
      <c r="AF16" s="36">
        <f t="shared" si="12"/>
        <v>0</v>
      </c>
      <c r="AG16" s="22"/>
      <c r="AH16" s="128">
        <f t="shared" si="13"/>
        <v>0</v>
      </c>
      <c r="AI16" s="22"/>
      <c r="AJ16" s="24">
        <f t="shared" si="4"/>
        <v>0</v>
      </c>
      <c r="AK16" s="24">
        <f t="shared" si="5"/>
        <v>0</v>
      </c>
      <c r="AL16" s="24">
        <f>IF(AK16=0,0,VLOOKUP(LEFT(AK16,3),Inndata!$B$21:$C$32,2,FALSE))</f>
        <v>0</v>
      </c>
      <c r="AM16" s="24">
        <f t="shared" si="14"/>
        <v>0</v>
      </c>
      <c r="AN16" s="26">
        <f t="shared" si="6"/>
        <v>0</v>
      </c>
      <c r="AO16" s="24">
        <f>IF(AN16=0,0,VLOOKUP(LEFT(AN16,3),Inndata!$B$21:$C$32,2,FALSE))</f>
        <v>0</v>
      </c>
      <c r="AP16" s="24">
        <f t="shared" si="15"/>
        <v>0</v>
      </c>
      <c r="AQ16" s="22"/>
      <c r="AR16" s="36">
        <f>IF(AJ16="Ja",Inndata!$F$17,IF(OR(AL16=0,AO16=0),0,(AP16-AM16)*12+(AO16-AL16)))</f>
        <v>0</v>
      </c>
      <c r="AS16" s="36">
        <f t="shared" si="16"/>
        <v>0</v>
      </c>
      <c r="AT16" s="129">
        <f t="shared" si="17"/>
        <v>0</v>
      </c>
      <c r="AU16" s="22"/>
      <c r="AV16" s="131">
        <f t="shared" si="18"/>
        <v>0</v>
      </c>
      <c r="AX16" s="114"/>
      <c r="AY16" s="15"/>
      <c r="AZ16" s="68"/>
      <c r="BA16" s="68"/>
      <c r="BB16" s="68"/>
      <c r="BC16" s="68"/>
      <c r="BD16" s="68"/>
      <c r="BE16" s="67"/>
      <c r="BF16" s="75">
        <f t="shared" si="19"/>
        <v>0</v>
      </c>
      <c r="BG16" s="75">
        <f t="shared" si="20"/>
        <v>0</v>
      </c>
      <c r="BH16" s="75">
        <f t="shared" si="21"/>
        <v>0</v>
      </c>
      <c r="BI16" s="75">
        <f t="shared" si="22"/>
        <v>0</v>
      </c>
    </row>
    <row r="17" spans="2:61" ht="17.399999999999999" customHeight="1" x14ac:dyDescent="0.4">
      <c r="B17" s="155"/>
      <c r="C17" s="155"/>
      <c r="D17" s="155"/>
      <c r="E17" s="157"/>
      <c r="F17" s="157"/>
      <c r="G17" s="155"/>
      <c r="H17" s="155"/>
      <c r="I17" s="155"/>
      <c r="J17" s="158"/>
      <c r="K17" s="156"/>
      <c r="L17" s="7" t="s">
        <v>1</v>
      </c>
      <c r="M17" s="81">
        <f t="shared" si="23"/>
        <v>0</v>
      </c>
      <c r="N17" s="81">
        <f t="shared" si="24"/>
        <v>0</v>
      </c>
      <c r="O17" s="81">
        <f t="shared" si="25"/>
        <v>0</v>
      </c>
      <c r="P17" s="81">
        <f t="shared" si="26"/>
        <v>0</v>
      </c>
      <c r="Q17" s="82">
        <f t="shared" si="27"/>
        <v>0</v>
      </c>
      <c r="R17" s="82">
        <f t="shared" si="28"/>
        <v>0</v>
      </c>
      <c r="S17" s="82">
        <f t="shared" si="29"/>
        <v>0</v>
      </c>
      <c r="T17" s="83">
        <f t="shared" si="30"/>
        <v>0</v>
      </c>
      <c r="V17" s="10">
        <f t="shared" si="0"/>
        <v>0</v>
      </c>
      <c r="W17" s="22"/>
      <c r="X17" s="10">
        <f t="shared" si="1"/>
        <v>0</v>
      </c>
      <c r="Y17" s="10">
        <f t="shared" si="2"/>
        <v>0</v>
      </c>
      <c r="Z17" s="174">
        <f>VLOOKUP(Y17,Inndata!$B$5:$D$9,3,FALSE)</f>
        <v>0</v>
      </c>
      <c r="AA17" s="22"/>
      <c r="AB17" s="123">
        <f t="shared" si="31"/>
        <v>0</v>
      </c>
      <c r="AC17" s="174">
        <f>VLOOKUP(AB17,Inndata!$F$5:$H$10,3,FALSE)</f>
        <v>0</v>
      </c>
      <c r="AD17" s="22"/>
      <c r="AE17" s="10">
        <f t="shared" si="3"/>
        <v>0</v>
      </c>
      <c r="AF17" s="10">
        <f t="shared" si="12"/>
        <v>0</v>
      </c>
      <c r="AG17" s="22"/>
      <c r="AH17" s="128">
        <f t="shared" si="13"/>
        <v>0</v>
      </c>
      <c r="AI17" s="22"/>
      <c r="AJ17" s="25">
        <f t="shared" si="4"/>
        <v>0</v>
      </c>
      <c r="AK17" s="25">
        <f t="shared" si="5"/>
        <v>0</v>
      </c>
      <c r="AL17" s="25">
        <f>IF(AK17=0,0,VLOOKUP(LEFT(AK17,3),Inndata!$B$21:$C$32,2,FALSE))</f>
        <v>0</v>
      </c>
      <c r="AM17" s="25">
        <f t="shared" si="14"/>
        <v>0</v>
      </c>
      <c r="AN17" s="25">
        <f t="shared" si="6"/>
        <v>0</v>
      </c>
      <c r="AO17" s="25">
        <f>IF(AN17=0,0,VLOOKUP(LEFT(AN17,3),Inndata!$B$21:$C$32,2,FALSE))</f>
        <v>0</v>
      </c>
      <c r="AP17" s="25">
        <f t="shared" si="15"/>
        <v>0</v>
      </c>
      <c r="AQ17" s="22"/>
      <c r="AR17" s="10">
        <f>IF(AJ17="Ja",Inndata!$F$17,IF(OR(AL17=0,AO17=0),0,(AP17-AM17)*12+(AO17-AL17)))</f>
        <v>0</v>
      </c>
      <c r="AS17" s="10">
        <f t="shared" si="16"/>
        <v>0</v>
      </c>
      <c r="AT17" s="130">
        <f t="shared" si="17"/>
        <v>0</v>
      </c>
      <c r="AU17" s="22"/>
      <c r="AV17" s="132">
        <f t="shared" si="18"/>
        <v>0</v>
      </c>
      <c r="AX17" s="114"/>
      <c r="AY17" s="15"/>
      <c r="AZ17" s="68"/>
      <c r="BA17" s="68"/>
      <c r="BB17" s="68"/>
      <c r="BC17" s="68"/>
      <c r="BD17" s="68"/>
      <c r="BE17" s="67"/>
      <c r="BF17" s="75">
        <f t="shared" si="19"/>
        <v>0</v>
      </c>
      <c r="BG17" s="75">
        <f t="shared" si="20"/>
        <v>0</v>
      </c>
      <c r="BH17" s="75">
        <f t="shared" si="21"/>
        <v>0</v>
      </c>
      <c r="BI17" s="75">
        <f t="shared" si="22"/>
        <v>0</v>
      </c>
    </row>
    <row r="18" spans="2:61" ht="17.399999999999999" customHeight="1" x14ac:dyDescent="0.4">
      <c r="B18" s="109"/>
      <c r="C18" s="109"/>
      <c r="D18" s="109"/>
      <c r="E18" s="134"/>
      <c r="F18" s="134"/>
      <c r="G18" s="109"/>
      <c r="H18" s="109"/>
      <c r="I18" s="109"/>
      <c r="J18" s="133"/>
      <c r="K18" s="135"/>
      <c r="L18" s="7" t="s">
        <v>1</v>
      </c>
      <c r="M18" s="81">
        <f t="shared" si="23"/>
        <v>0</v>
      </c>
      <c r="N18" s="81">
        <f t="shared" si="24"/>
        <v>0</v>
      </c>
      <c r="O18" s="81">
        <f t="shared" si="25"/>
        <v>0</v>
      </c>
      <c r="P18" s="81">
        <f t="shared" si="26"/>
        <v>0</v>
      </c>
      <c r="Q18" s="82">
        <f t="shared" si="27"/>
        <v>0</v>
      </c>
      <c r="R18" s="82">
        <f t="shared" si="28"/>
        <v>0</v>
      </c>
      <c r="S18" s="82">
        <f t="shared" si="29"/>
        <v>0</v>
      </c>
      <c r="T18" s="83">
        <f t="shared" si="30"/>
        <v>0</v>
      </c>
      <c r="V18" s="36">
        <f t="shared" si="0"/>
        <v>0</v>
      </c>
      <c r="W18" s="22"/>
      <c r="X18" s="36">
        <f t="shared" si="1"/>
        <v>0</v>
      </c>
      <c r="Y18" s="36">
        <f t="shared" si="2"/>
        <v>0</v>
      </c>
      <c r="Z18" s="173">
        <f>VLOOKUP(Y18,Inndata!$B$5:$D$9,3,FALSE)</f>
        <v>0</v>
      </c>
      <c r="AA18" s="22"/>
      <c r="AB18" s="122">
        <f t="shared" si="31"/>
        <v>0</v>
      </c>
      <c r="AC18" s="173">
        <f>VLOOKUP(AB18,Inndata!$F$5:$H$10,3,FALSE)</f>
        <v>0</v>
      </c>
      <c r="AD18" s="22"/>
      <c r="AE18" s="36">
        <f t="shared" si="3"/>
        <v>0</v>
      </c>
      <c r="AF18" s="36">
        <f t="shared" si="12"/>
        <v>0</v>
      </c>
      <c r="AG18" s="22"/>
      <c r="AH18" s="128">
        <f t="shared" si="13"/>
        <v>0</v>
      </c>
      <c r="AI18" s="22"/>
      <c r="AJ18" s="24">
        <f t="shared" si="4"/>
        <v>0</v>
      </c>
      <c r="AK18" s="24">
        <f t="shared" si="5"/>
        <v>0</v>
      </c>
      <c r="AL18" s="24">
        <f>IF(AK18=0,0,VLOOKUP(LEFT(AK18,3),Inndata!$B$21:$C$32,2,FALSE))</f>
        <v>0</v>
      </c>
      <c r="AM18" s="24">
        <f t="shared" si="14"/>
        <v>0</v>
      </c>
      <c r="AN18" s="24">
        <f t="shared" si="6"/>
        <v>0</v>
      </c>
      <c r="AO18" s="24">
        <f>IF(AN18=0,0,VLOOKUP(LEFT(AN18,3),Inndata!$B$21:$C$32,2,FALSE))</f>
        <v>0</v>
      </c>
      <c r="AP18" s="24">
        <f t="shared" si="15"/>
        <v>0</v>
      </c>
      <c r="AQ18" s="22"/>
      <c r="AR18" s="36">
        <f>IF(AJ18="Ja",Inndata!$F$17,IF(OR(AL18=0,AO18=0),0,(AP18-AM18)*12+(AO18-AL18)))</f>
        <v>0</v>
      </c>
      <c r="AS18" s="36">
        <f t="shared" si="16"/>
        <v>0</v>
      </c>
      <c r="AT18" s="129">
        <f t="shared" si="17"/>
        <v>0</v>
      </c>
      <c r="AU18" s="22"/>
      <c r="AV18" s="131">
        <f t="shared" si="18"/>
        <v>0</v>
      </c>
      <c r="AX18" s="114"/>
      <c r="AY18" s="15"/>
      <c r="BE18" s="67"/>
      <c r="BF18" s="75">
        <f t="shared" si="19"/>
        <v>0</v>
      </c>
      <c r="BG18" s="75">
        <f t="shared" si="20"/>
        <v>0</v>
      </c>
      <c r="BH18" s="75">
        <f t="shared" si="21"/>
        <v>0</v>
      </c>
      <c r="BI18" s="75">
        <f t="shared" si="22"/>
        <v>0</v>
      </c>
    </row>
    <row r="19" spans="2:61" ht="17.399999999999999" customHeight="1" x14ac:dyDescent="0.4">
      <c r="B19" s="155"/>
      <c r="C19" s="155"/>
      <c r="D19" s="155"/>
      <c r="E19" s="157"/>
      <c r="F19" s="157"/>
      <c r="G19" s="155"/>
      <c r="H19" s="155"/>
      <c r="I19" s="155"/>
      <c r="J19" s="158"/>
      <c r="K19" s="156"/>
      <c r="L19" s="7" t="s">
        <v>1</v>
      </c>
      <c r="M19" s="81">
        <f t="shared" si="23"/>
        <v>0</v>
      </c>
      <c r="N19" s="81">
        <f t="shared" si="24"/>
        <v>0</v>
      </c>
      <c r="O19" s="81">
        <f t="shared" si="25"/>
        <v>0</v>
      </c>
      <c r="P19" s="81">
        <f t="shared" si="26"/>
        <v>0</v>
      </c>
      <c r="Q19" s="82">
        <f t="shared" si="27"/>
        <v>0</v>
      </c>
      <c r="R19" s="82">
        <f t="shared" si="28"/>
        <v>0</v>
      </c>
      <c r="S19" s="82">
        <f t="shared" si="29"/>
        <v>0</v>
      </c>
      <c r="T19" s="83">
        <f t="shared" si="30"/>
        <v>0</v>
      </c>
      <c r="V19" s="10">
        <f t="shared" si="0"/>
        <v>0</v>
      </c>
      <c r="W19" s="22"/>
      <c r="X19" s="10">
        <f t="shared" si="1"/>
        <v>0</v>
      </c>
      <c r="Y19" s="10">
        <f t="shared" si="2"/>
        <v>0</v>
      </c>
      <c r="Z19" s="174">
        <f>VLOOKUP(Y19,Inndata!$B$5:$D$9,3,FALSE)</f>
        <v>0</v>
      </c>
      <c r="AA19" s="22"/>
      <c r="AB19" s="123">
        <f t="shared" si="31"/>
        <v>0</v>
      </c>
      <c r="AC19" s="174">
        <f>VLOOKUP(AB19,Inndata!$F$5:$H$10,3,FALSE)</f>
        <v>0</v>
      </c>
      <c r="AD19" s="22"/>
      <c r="AE19" s="10">
        <f t="shared" si="3"/>
        <v>0</v>
      </c>
      <c r="AF19" s="10">
        <f t="shared" si="12"/>
        <v>0</v>
      </c>
      <c r="AG19" s="22"/>
      <c r="AH19" s="128">
        <f t="shared" si="13"/>
        <v>0</v>
      </c>
      <c r="AI19" s="22"/>
      <c r="AJ19" s="25">
        <f t="shared" si="4"/>
        <v>0</v>
      </c>
      <c r="AK19" s="25">
        <f t="shared" si="5"/>
        <v>0</v>
      </c>
      <c r="AL19" s="25">
        <f>IF(AK19=0,0,VLOOKUP(LEFT(AK19,3),Inndata!$B$21:$C$32,2,FALSE))</f>
        <v>0</v>
      </c>
      <c r="AM19" s="25">
        <f t="shared" si="14"/>
        <v>0</v>
      </c>
      <c r="AN19" s="25">
        <f t="shared" si="6"/>
        <v>0</v>
      </c>
      <c r="AO19" s="25">
        <f>IF(AN19=0,0,VLOOKUP(LEFT(AN19,3),Inndata!$B$21:$C$32,2,FALSE))</f>
        <v>0</v>
      </c>
      <c r="AP19" s="25">
        <f t="shared" si="15"/>
        <v>0</v>
      </c>
      <c r="AQ19" s="22"/>
      <c r="AR19" s="10">
        <f>IF(AJ19="Ja",Inndata!$F$17,IF(OR(AL19=0,AO19=0),0,(AP19-AM19)*12+(AO19-AL19)))</f>
        <v>0</v>
      </c>
      <c r="AS19" s="10">
        <f t="shared" si="16"/>
        <v>0</v>
      </c>
      <c r="AT19" s="130">
        <f t="shared" si="17"/>
        <v>0</v>
      </c>
      <c r="AU19" s="22"/>
      <c r="AV19" s="132">
        <f t="shared" si="18"/>
        <v>0</v>
      </c>
      <c r="AX19" s="114"/>
      <c r="AY19" s="15"/>
      <c r="BE19" s="67"/>
      <c r="BF19" s="75">
        <f t="shared" si="19"/>
        <v>0</v>
      </c>
      <c r="BG19" s="75">
        <f t="shared" si="20"/>
        <v>0</v>
      </c>
      <c r="BH19" s="75">
        <f t="shared" si="21"/>
        <v>0</v>
      </c>
      <c r="BI19" s="75">
        <f t="shared" si="22"/>
        <v>0</v>
      </c>
    </row>
    <row r="20" spans="2:61" ht="17.399999999999999" customHeight="1" x14ac:dyDescent="0.4">
      <c r="B20" s="109"/>
      <c r="C20" s="109"/>
      <c r="D20" s="109"/>
      <c r="E20" s="134"/>
      <c r="F20" s="134"/>
      <c r="G20" s="109"/>
      <c r="H20" s="109"/>
      <c r="I20" s="109"/>
      <c r="J20" s="133"/>
      <c r="K20" s="135"/>
      <c r="L20" s="7" t="s">
        <v>1</v>
      </c>
      <c r="M20" s="81">
        <f t="shared" si="23"/>
        <v>0</v>
      </c>
      <c r="N20" s="81">
        <f t="shared" si="24"/>
        <v>0</v>
      </c>
      <c r="O20" s="81">
        <f t="shared" si="25"/>
        <v>0</v>
      </c>
      <c r="P20" s="81">
        <f t="shared" si="26"/>
        <v>0</v>
      </c>
      <c r="Q20" s="82">
        <f t="shared" si="27"/>
        <v>0</v>
      </c>
      <c r="R20" s="82">
        <f t="shared" si="28"/>
        <v>0</v>
      </c>
      <c r="S20" s="82">
        <f t="shared" si="29"/>
        <v>0</v>
      </c>
      <c r="T20" s="83">
        <f t="shared" si="30"/>
        <v>0</v>
      </c>
      <c r="V20" s="36">
        <f t="shared" si="0"/>
        <v>0</v>
      </c>
      <c r="W20" s="22"/>
      <c r="X20" s="36">
        <f t="shared" si="1"/>
        <v>0</v>
      </c>
      <c r="Y20" s="36">
        <f t="shared" si="2"/>
        <v>0</v>
      </c>
      <c r="Z20" s="173">
        <f>VLOOKUP(Y20,Inndata!$B$5:$D$9,3,FALSE)</f>
        <v>0</v>
      </c>
      <c r="AA20" s="22"/>
      <c r="AB20" s="122">
        <f t="shared" si="31"/>
        <v>0</v>
      </c>
      <c r="AC20" s="173">
        <f>VLOOKUP(AB20,Inndata!$F$5:$H$10,3,FALSE)</f>
        <v>0</v>
      </c>
      <c r="AD20" s="22"/>
      <c r="AE20" s="36">
        <f t="shared" si="3"/>
        <v>0</v>
      </c>
      <c r="AF20" s="36">
        <f t="shared" si="12"/>
        <v>0</v>
      </c>
      <c r="AG20" s="22"/>
      <c r="AH20" s="128">
        <f t="shared" si="13"/>
        <v>0</v>
      </c>
      <c r="AI20" s="22"/>
      <c r="AJ20" s="24">
        <f t="shared" si="4"/>
        <v>0</v>
      </c>
      <c r="AK20" s="24">
        <f t="shared" si="5"/>
        <v>0</v>
      </c>
      <c r="AL20" s="24">
        <f>IF(AK20=0,0,VLOOKUP(LEFT(AK20,3),Inndata!$B$21:$C$32,2,FALSE))</f>
        <v>0</v>
      </c>
      <c r="AM20" s="24">
        <f t="shared" si="14"/>
        <v>0</v>
      </c>
      <c r="AN20" s="24">
        <f t="shared" si="6"/>
        <v>0</v>
      </c>
      <c r="AO20" s="24">
        <f>IF(AN20=0,0,VLOOKUP(LEFT(AN20,3),Inndata!$B$21:$C$32,2,FALSE))</f>
        <v>0</v>
      </c>
      <c r="AP20" s="24">
        <f t="shared" si="15"/>
        <v>0</v>
      </c>
      <c r="AQ20" s="22"/>
      <c r="AR20" s="36">
        <f>IF(AJ20="Ja",Inndata!$F$17,IF(OR(AL20=0,AO20=0),0,(AP20-AM20)*12+(AO20-AL20)))</f>
        <v>0</v>
      </c>
      <c r="AS20" s="36">
        <f t="shared" si="16"/>
        <v>0</v>
      </c>
      <c r="AT20" s="129">
        <f t="shared" si="17"/>
        <v>0</v>
      </c>
      <c r="AU20" s="22"/>
      <c r="AV20" s="131">
        <f t="shared" si="18"/>
        <v>0</v>
      </c>
      <c r="AX20" s="114"/>
      <c r="AY20" s="15"/>
      <c r="BE20" s="67"/>
      <c r="BF20" s="75">
        <f t="shared" si="19"/>
        <v>0</v>
      </c>
      <c r="BG20" s="75">
        <f t="shared" si="20"/>
        <v>0</v>
      </c>
      <c r="BH20" s="75">
        <f t="shared" si="21"/>
        <v>0</v>
      </c>
      <c r="BI20" s="75">
        <f t="shared" si="22"/>
        <v>0</v>
      </c>
    </row>
    <row r="21" spans="2:61" ht="17.399999999999999" customHeight="1" x14ac:dyDescent="0.4">
      <c r="B21" s="10"/>
      <c r="C21" s="10"/>
      <c r="D21" s="10"/>
      <c r="E21" s="12"/>
      <c r="F21" s="12"/>
      <c r="G21" s="10"/>
      <c r="H21" s="10"/>
      <c r="I21" s="10"/>
      <c r="J21" s="13"/>
      <c r="K21" s="11"/>
      <c r="L21" s="7" t="s">
        <v>1</v>
      </c>
      <c r="M21" s="81">
        <f t="shared" si="23"/>
        <v>0</v>
      </c>
      <c r="N21" s="81">
        <f t="shared" si="24"/>
        <v>0</v>
      </c>
      <c r="O21" s="81">
        <f t="shared" si="25"/>
        <v>0</v>
      </c>
      <c r="P21" s="81">
        <f t="shared" si="26"/>
        <v>0</v>
      </c>
      <c r="Q21" s="82">
        <f t="shared" si="27"/>
        <v>0</v>
      </c>
      <c r="R21" s="82">
        <f t="shared" si="28"/>
        <v>0</v>
      </c>
      <c r="S21" s="82">
        <f t="shared" si="29"/>
        <v>0</v>
      </c>
      <c r="T21" s="83">
        <f t="shared" si="30"/>
        <v>0</v>
      </c>
      <c r="V21" s="10">
        <f t="shared" si="0"/>
        <v>0</v>
      </c>
      <c r="W21" s="22"/>
      <c r="X21" s="10">
        <f t="shared" si="1"/>
        <v>0</v>
      </c>
      <c r="Y21" s="10">
        <f t="shared" si="2"/>
        <v>0</v>
      </c>
      <c r="Z21" s="174">
        <f>VLOOKUP(Y21,Inndata!$B$5:$D$9,3,FALSE)</f>
        <v>0</v>
      </c>
      <c r="AA21" s="22"/>
      <c r="AB21" s="123">
        <f t="shared" si="31"/>
        <v>0</v>
      </c>
      <c r="AC21" s="174">
        <f>VLOOKUP(AB21,Inndata!$F$5:$H$10,3,FALSE)</f>
        <v>0</v>
      </c>
      <c r="AD21" s="22"/>
      <c r="AE21" s="10">
        <f t="shared" si="3"/>
        <v>0</v>
      </c>
      <c r="AF21" s="10">
        <f t="shared" si="12"/>
        <v>0</v>
      </c>
      <c r="AG21" s="22"/>
      <c r="AH21" s="128">
        <f t="shared" si="13"/>
        <v>0</v>
      </c>
      <c r="AI21" s="22"/>
      <c r="AJ21" s="25">
        <f t="shared" si="4"/>
        <v>0</v>
      </c>
      <c r="AK21" s="25">
        <f t="shared" si="5"/>
        <v>0</v>
      </c>
      <c r="AL21" s="25">
        <f>IF(AK21=0,0,VLOOKUP(LEFT(AK21,3),Inndata!$B$21:$C$32,2,FALSE))</f>
        <v>0</v>
      </c>
      <c r="AM21" s="25">
        <f t="shared" si="14"/>
        <v>0</v>
      </c>
      <c r="AN21" s="25">
        <f t="shared" si="6"/>
        <v>0</v>
      </c>
      <c r="AO21" s="25">
        <f>IF(AN21=0,0,VLOOKUP(LEFT(AN21,3),Inndata!$B$21:$C$32,2,FALSE))</f>
        <v>0</v>
      </c>
      <c r="AP21" s="25">
        <f t="shared" si="15"/>
        <v>0</v>
      </c>
      <c r="AQ21" s="22"/>
      <c r="AR21" s="10">
        <f>IF(AJ21="Ja",Inndata!$F$17,IF(OR(AL21=0,AO21=0),0,(AP21-AM21)*12+(AO21-AL21)))</f>
        <v>0</v>
      </c>
      <c r="AS21" s="10">
        <f t="shared" si="16"/>
        <v>0</v>
      </c>
      <c r="AT21" s="130">
        <f t="shared" si="17"/>
        <v>0</v>
      </c>
      <c r="AU21" s="22"/>
      <c r="AV21" s="132">
        <f t="shared" si="18"/>
        <v>0</v>
      </c>
      <c r="AX21" s="114"/>
      <c r="AY21" s="15"/>
      <c r="BE21" s="67"/>
      <c r="BF21" s="75">
        <f t="shared" si="19"/>
        <v>0</v>
      </c>
      <c r="BG21" s="75">
        <f t="shared" si="20"/>
        <v>0</v>
      </c>
      <c r="BH21" s="75">
        <f t="shared" si="21"/>
        <v>0</v>
      </c>
      <c r="BI21" s="75">
        <f t="shared" si="22"/>
        <v>0</v>
      </c>
    </row>
    <row r="22" spans="2:61" ht="17.399999999999999" customHeight="1" x14ac:dyDescent="0.4">
      <c r="E22" s="105"/>
      <c r="H22" s="187" t="s">
        <v>1</v>
      </c>
      <c r="I22" s="187"/>
      <c r="K22" s="28"/>
      <c r="L22" s="6"/>
      <c r="M22" s="28"/>
      <c r="O22" s="34"/>
      <c r="Q22" s="67"/>
      <c r="S22" s="34"/>
      <c r="T22" s="67"/>
      <c r="V22" s="34"/>
      <c r="W22" s="18"/>
      <c r="Z22" s="34"/>
      <c r="AA22" s="18"/>
      <c r="AB22" s="107"/>
      <c r="AC22" s="107"/>
      <c r="AD22" s="107"/>
      <c r="AF22" s="34"/>
      <c r="AG22" s="18"/>
      <c r="AH22" s="34"/>
      <c r="AI22" s="18"/>
      <c r="AP22" s="34"/>
      <c r="AQ22" s="18"/>
      <c r="AT22" s="34"/>
      <c r="AU22" s="15"/>
      <c r="AX22" s="114"/>
      <c r="AY22" s="15"/>
      <c r="BE22" s="67"/>
      <c r="BH22" s="73"/>
      <c r="BI22" s="71"/>
    </row>
    <row r="23" spans="2:61" ht="17.399999999999999" customHeight="1" x14ac:dyDescent="0.4">
      <c r="E23" s="105"/>
      <c r="H23" s="29"/>
      <c r="K23" s="28"/>
      <c r="L23" s="6"/>
      <c r="M23" s="28"/>
      <c r="O23" s="34"/>
      <c r="Q23" s="67"/>
      <c r="S23" s="34"/>
      <c r="T23" s="67"/>
      <c r="V23" s="34"/>
      <c r="W23" s="18"/>
      <c r="Z23" s="34"/>
      <c r="AA23" s="18"/>
      <c r="AB23" s="107"/>
      <c r="AC23" s="107"/>
      <c r="AD23" s="107"/>
      <c r="AF23" s="34"/>
      <c r="AG23" s="18"/>
      <c r="AH23" s="34"/>
      <c r="AI23" s="18"/>
      <c r="AP23" s="34"/>
      <c r="AR23" s="42"/>
      <c r="AS23" s="40" t="s">
        <v>44</v>
      </c>
      <c r="AT23" s="34"/>
      <c r="AU23" s="15"/>
      <c r="AV23" s="44" t="s">
        <v>58</v>
      </c>
      <c r="AX23" s="114"/>
      <c r="AY23" s="15"/>
      <c r="BE23" s="67"/>
      <c r="BH23" s="73"/>
      <c r="BI23" s="71"/>
    </row>
    <row r="24" spans="2:61" ht="17.399999999999999" customHeight="1" x14ac:dyDescent="0.4">
      <c r="C24" s="18"/>
      <c r="D24" s="66"/>
      <c r="E24" s="66"/>
      <c r="F24" s="66"/>
      <c r="H24" s="29"/>
      <c r="K24" s="28"/>
      <c r="L24" s="6"/>
      <c r="M24" s="28"/>
      <c r="O24" s="34"/>
      <c r="Q24" s="67"/>
      <c r="S24" s="34"/>
      <c r="T24" s="67"/>
      <c r="V24" s="34"/>
      <c r="W24" s="18"/>
      <c r="Z24" s="34"/>
      <c r="AA24" s="18"/>
      <c r="AB24" s="107"/>
      <c r="AC24" s="107"/>
      <c r="AD24" s="107"/>
      <c r="AF24" s="34"/>
      <c r="AG24" s="18"/>
      <c r="AH24" s="34"/>
      <c r="AI24" s="18"/>
      <c r="AP24" s="34"/>
      <c r="AQ24" s="18"/>
      <c r="AR24" s="43"/>
      <c r="AS24" s="41">
        <f>SUM(AS12:AS21)</f>
        <v>0</v>
      </c>
      <c r="AT24" s="34"/>
      <c r="AU24" s="15"/>
      <c r="AV24" s="45">
        <f>SUM(AV12:AV21)</f>
        <v>0</v>
      </c>
      <c r="AX24" s="114"/>
      <c r="AY24" s="15"/>
      <c r="BE24" s="67"/>
      <c r="BH24" s="73"/>
      <c r="BI24" s="71"/>
    </row>
    <row r="25" spans="2:61" ht="17.399999999999999" customHeight="1" x14ac:dyDescent="0.4">
      <c r="C25" s="18"/>
      <c r="D25" s="66"/>
      <c r="E25" s="66"/>
      <c r="F25" s="66"/>
      <c r="H25" s="29"/>
      <c r="K25" s="28"/>
      <c r="L25" s="6"/>
      <c r="M25" s="28"/>
      <c r="O25" s="34"/>
      <c r="Q25" s="67"/>
      <c r="S25" s="34"/>
      <c r="T25" s="67"/>
      <c r="V25" s="34"/>
      <c r="W25" s="18"/>
      <c r="Z25" s="34"/>
      <c r="AA25" s="18"/>
      <c r="AB25" s="107"/>
      <c r="AC25" s="107"/>
      <c r="AD25" s="107"/>
      <c r="AF25" s="34"/>
      <c r="AG25" s="18"/>
      <c r="AH25" s="34"/>
      <c r="AI25" s="18"/>
      <c r="AP25" s="34"/>
      <c r="AQ25" s="18"/>
      <c r="AT25" s="34"/>
      <c r="AU25" s="15"/>
      <c r="AX25" s="114"/>
      <c r="AY25" s="15"/>
      <c r="BE25" s="67"/>
      <c r="BH25" s="73"/>
      <c r="BI25" s="71"/>
    </row>
    <row r="26" spans="2:61" ht="17.399999999999999" customHeight="1" x14ac:dyDescent="0.4">
      <c r="C26" s="18"/>
      <c r="D26" s="66"/>
      <c r="E26" s="66"/>
      <c r="F26" s="66"/>
      <c r="H26" s="29"/>
      <c r="K26" s="28"/>
      <c r="L26" s="6"/>
      <c r="M26" s="28"/>
      <c r="O26" s="34"/>
      <c r="Q26" s="67"/>
      <c r="S26" s="34"/>
      <c r="T26" s="67"/>
      <c r="V26" s="34"/>
      <c r="W26" s="18"/>
      <c r="Z26" s="34"/>
      <c r="AA26" s="18"/>
      <c r="AB26" s="107"/>
      <c r="AC26" s="107"/>
      <c r="AD26" s="107"/>
      <c r="AF26" s="34"/>
      <c r="AG26" s="18"/>
      <c r="AH26" s="34"/>
      <c r="AI26" s="18"/>
      <c r="AP26" s="34"/>
      <c r="AQ26" s="18"/>
      <c r="AT26" s="34"/>
      <c r="AU26" s="15"/>
      <c r="AX26" s="114"/>
      <c r="AY26" s="15"/>
      <c r="BE26" s="67"/>
      <c r="BH26" s="73"/>
      <c r="BI26" s="71"/>
    </row>
    <row r="27" spans="2:61" ht="17.399999999999999" customHeight="1" x14ac:dyDescent="0.4">
      <c r="C27" s="18"/>
      <c r="D27" s="66"/>
      <c r="E27" s="66"/>
      <c r="F27" s="66"/>
      <c r="H27" s="29"/>
      <c r="K27" s="28"/>
      <c r="L27" s="6"/>
      <c r="M27" s="28"/>
      <c r="O27" s="34"/>
      <c r="Q27" s="67"/>
      <c r="S27" s="34"/>
      <c r="T27" s="67"/>
      <c r="V27" s="34"/>
      <c r="W27" s="18"/>
      <c r="Z27" s="34"/>
      <c r="AA27" s="18"/>
      <c r="AB27" s="107"/>
      <c r="AC27" s="107"/>
      <c r="AD27" s="107"/>
      <c r="AF27" s="34"/>
      <c r="AG27" s="18"/>
      <c r="AH27" s="34"/>
      <c r="AI27" s="18"/>
      <c r="AP27" s="34"/>
      <c r="AQ27" s="18"/>
      <c r="AT27" s="34"/>
      <c r="AU27" s="15"/>
      <c r="AX27" s="114"/>
      <c r="AY27" s="15"/>
      <c r="BE27" s="67"/>
      <c r="BH27" s="73"/>
      <c r="BI27" s="71"/>
    </row>
    <row r="28" spans="2:61" ht="17.399999999999999" customHeight="1" x14ac:dyDescent="0.4">
      <c r="E28" s="105"/>
      <c r="H28" s="29"/>
      <c r="K28" s="28"/>
      <c r="L28" s="6"/>
      <c r="M28" s="28"/>
      <c r="O28" s="34"/>
      <c r="Q28" s="67"/>
      <c r="S28" s="34"/>
      <c r="T28" s="67"/>
      <c r="V28" s="34"/>
      <c r="W28" s="18"/>
      <c r="Z28" s="34"/>
      <c r="AA28" s="18"/>
      <c r="AB28" s="107"/>
      <c r="AC28" s="107"/>
      <c r="AD28" s="107"/>
      <c r="AF28" s="34"/>
      <c r="AG28" s="18"/>
      <c r="AH28" s="34"/>
      <c r="AI28" s="18"/>
      <c r="AP28" s="34"/>
      <c r="AQ28" s="18"/>
      <c r="AT28" s="34"/>
      <c r="AU28" s="15"/>
      <c r="AX28" s="114"/>
      <c r="AY28" s="15"/>
      <c r="BE28" s="67"/>
      <c r="BH28" s="73"/>
      <c r="BI28" s="71"/>
    </row>
    <row r="29" spans="2:61" ht="17.399999999999999" customHeight="1" x14ac:dyDescent="0.4">
      <c r="G29" s="29"/>
      <c r="J29" s="28"/>
      <c r="K29" s="6"/>
      <c r="L29" s="28"/>
      <c r="AX29" s="114"/>
    </row>
    <row r="30" spans="2:61" ht="17.399999999999999" customHeight="1" x14ac:dyDescent="0.4">
      <c r="AX30" s="114"/>
    </row>
    <row r="31" spans="2:61" ht="17.399999999999999" customHeight="1" x14ac:dyDescent="0.4">
      <c r="AX31" s="114"/>
    </row>
    <row r="32" spans="2:61" ht="17.399999999999999" customHeight="1" x14ac:dyDescent="0.4">
      <c r="AX32" s="114"/>
    </row>
    <row r="33" spans="28:60" s="34" customFormat="1" ht="17.399999999999999" customHeight="1" x14ac:dyDescent="0.4">
      <c r="AB33" s="121"/>
      <c r="AC33" s="121"/>
      <c r="AD33" s="121"/>
      <c r="AF33" s="18"/>
      <c r="AH33" s="18"/>
      <c r="AP33" s="18"/>
      <c r="AT33" s="15"/>
      <c r="AW33" s="106"/>
      <c r="AX33" s="114"/>
      <c r="AY33" s="67"/>
      <c r="AZ33" s="67"/>
      <c r="BA33" s="67"/>
      <c r="BB33" s="67"/>
      <c r="BC33" s="67"/>
      <c r="BD33" s="67"/>
      <c r="BE33" s="71"/>
      <c r="BF33" s="73"/>
      <c r="BG33" s="73"/>
      <c r="BH33" s="71"/>
    </row>
    <row r="34" spans="28:60" s="34" customFormat="1" ht="17.399999999999999" customHeight="1" x14ac:dyDescent="0.4">
      <c r="AB34" s="121"/>
      <c r="AC34" s="121"/>
      <c r="AD34" s="121"/>
      <c r="AF34" s="18"/>
      <c r="AH34" s="18"/>
      <c r="AP34" s="18"/>
      <c r="AT34" s="15"/>
      <c r="AW34" s="106"/>
      <c r="AX34" s="15"/>
      <c r="AY34" s="67"/>
      <c r="AZ34" s="67"/>
      <c r="BA34" s="67"/>
      <c r="BB34" s="67"/>
      <c r="BC34" s="67"/>
      <c r="BD34" s="67"/>
      <c r="BE34" s="71"/>
      <c r="BF34" s="73"/>
      <c r="BG34" s="73"/>
      <c r="BH34" s="71"/>
    </row>
    <row r="35" spans="28:60" s="34" customFormat="1" ht="17.399999999999999" customHeight="1" x14ac:dyDescent="0.4">
      <c r="AB35" s="121"/>
      <c r="AC35" s="121"/>
      <c r="AD35" s="121"/>
      <c r="AF35" s="18"/>
      <c r="AH35" s="18"/>
      <c r="AP35" s="18"/>
      <c r="AT35" s="15"/>
      <c r="AW35" s="106"/>
      <c r="AX35" s="15"/>
      <c r="AY35" s="67"/>
      <c r="AZ35" s="67"/>
      <c r="BA35" s="67"/>
      <c r="BB35" s="67"/>
      <c r="BC35" s="67"/>
      <c r="BD35" s="67"/>
      <c r="BE35" s="71"/>
      <c r="BF35" s="73"/>
      <c r="BG35" s="73"/>
      <c r="BH35" s="71"/>
    </row>
    <row r="36" spans="28:60" s="34" customFormat="1" ht="17.399999999999999" customHeight="1" x14ac:dyDescent="0.4">
      <c r="AB36" s="121"/>
      <c r="AC36" s="121"/>
      <c r="AD36" s="121"/>
      <c r="AF36" s="18"/>
      <c r="AH36" s="18"/>
      <c r="AP36" s="18"/>
      <c r="AT36" s="15"/>
      <c r="AW36" s="106"/>
      <c r="AX36" s="15"/>
      <c r="AY36" s="67"/>
      <c r="AZ36" s="67"/>
      <c r="BA36" s="67"/>
      <c r="BB36" s="67"/>
      <c r="BC36" s="67"/>
      <c r="BD36" s="67"/>
      <c r="BE36" s="71"/>
      <c r="BF36" s="73"/>
      <c r="BG36" s="73"/>
      <c r="BH36" s="71"/>
    </row>
  </sheetData>
  <mergeCells count="6">
    <mergeCell ref="BF10:BI10"/>
    <mergeCell ref="M8:T10"/>
    <mergeCell ref="H22:I22"/>
    <mergeCell ref="B3:J3"/>
    <mergeCell ref="C5:D5"/>
    <mergeCell ref="M11:T11"/>
  </mergeCells>
  <conditionalFormatting sqref="V12:V21">
    <cfRule type="expression" dxfId="249" priority="121">
      <formula>B12=0</formula>
    </cfRule>
  </conditionalFormatting>
  <conditionalFormatting sqref="X12:X21">
    <cfRule type="expression" dxfId="248" priority="120">
      <formula>C12=0</formula>
    </cfRule>
  </conditionalFormatting>
  <conditionalFormatting sqref="Y12:Y21">
    <cfRule type="expression" dxfId="247" priority="119">
      <formula>D12=0</formula>
    </cfRule>
  </conditionalFormatting>
  <conditionalFormatting sqref="AE12:AE21">
    <cfRule type="expression" dxfId="246" priority="116">
      <formula>F12=0</formula>
    </cfRule>
  </conditionalFormatting>
  <conditionalFormatting sqref="AF12:AF21">
    <cfRule type="expression" dxfId="245" priority="115">
      <formula>AE12=0</formula>
    </cfRule>
  </conditionalFormatting>
  <conditionalFormatting sqref="AH12:AH21">
    <cfRule type="expression" dxfId="244" priority="114">
      <formula>X12=0</formula>
    </cfRule>
  </conditionalFormatting>
  <conditionalFormatting sqref="AJ12:AJ21">
    <cfRule type="expression" dxfId="243" priority="113">
      <formula>G12=0</formula>
    </cfRule>
  </conditionalFormatting>
  <conditionalFormatting sqref="AK12:AK21">
    <cfRule type="expression" dxfId="242" priority="112">
      <formula>H12=0</formula>
    </cfRule>
  </conditionalFormatting>
  <conditionalFormatting sqref="AL12:AM21">
    <cfRule type="expression" dxfId="241" priority="111">
      <formula>AK12=0</formula>
    </cfRule>
  </conditionalFormatting>
  <conditionalFormatting sqref="AN12:AN21">
    <cfRule type="expression" dxfId="240" priority="110">
      <formula>I12=0</formula>
    </cfRule>
  </conditionalFormatting>
  <conditionalFormatting sqref="AO12:AP21">
    <cfRule type="expression" dxfId="239" priority="109">
      <formula>AN12=0</formula>
    </cfRule>
  </conditionalFormatting>
  <conditionalFormatting sqref="AV12:AV21">
    <cfRule type="expression" dxfId="238" priority="107">
      <formula>AJ12=0</formula>
    </cfRule>
  </conditionalFormatting>
  <conditionalFormatting sqref="BA13:BD14 BA11:BD11 BF12:BI21">
    <cfRule type="cellIs" dxfId="237" priority="106" operator="equal">
      <formula>0</formula>
    </cfRule>
  </conditionalFormatting>
  <conditionalFormatting sqref="T12:T21">
    <cfRule type="containsText" dxfId="236" priority="100" operator="containsText" text="OK">
      <formula>NOT(ISERROR(SEARCH("OK",T12)))</formula>
    </cfRule>
    <cfRule type="containsText" dxfId="235" priority="101" operator="containsText" text="FEIL">
      <formula>NOT(ISERROR(SEARCH("FEIL",T12)))</formula>
    </cfRule>
    <cfRule type="cellIs" dxfId="234" priority="102" operator="equal">
      <formula>0</formula>
    </cfRule>
  </conditionalFormatting>
  <conditionalFormatting sqref="AR12:AR21">
    <cfRule type="expression" dxfId="233" priority="88">
      <formula>AJ12=0</formula>
    </cfRule>
  </conditionalFormatting>
  <conditionalFormatting sqref="AS12:AS21">
    <cfRule type="expression" dxfId="232" priority="87">
      <formula>AJ12=0</formula>
    </cfRule>
  </conditionalFormatting>
  <conditionalFormatting sqref="AT12:AT21">
    <cfRule type="expression" dxfId="231" priority="86">
      <formula>AJ12=0</formula>
    </cfRule>
  </conditionalFormatting>
  <conditionalFormatting sqref="AB12:AB21">
    <cfRule type="expression" dxfId="230" priority="35">
      <formula>AB12=0</formula>
    </cfRule>
    <cfRule type="expression" dxfId="229" priority="72">
      <formula>AND(ISTEXT(AA12)=TRUE,AA12&lt;&gt;"Elsykkel",AB12=0)</formula>
    </cfRule>
    <cfRule type="expression" dxfId="228" priority="73">
      <formula>AA12="Elsykkel"</formula>
    </cfRule>
  </conditionalFormatting>
  <conditionalFormatting sqref="AC12:AC21">
    <cfRule type="expression" dxfId="227" priority="34">
      <formula>AB12=0</formula>
    </cfRule>
  </conditionalFormatting>
  <conditionalFormatting sqref="C5:D5">
    <cfRule type="containsText" dxfId="226" priority="2" operator="containsText" text="(Skriv inn navn på leverandør her)">
      <formula>NOT(ISERROR(SEARCH("(Skriv inn navn på leverandør her)",C5)))</formula>
    </cfRule>
  </conditionalFormatting>
  <conditionalFormatting sqref="Z12:Z21">
    <cfRule type="expression" dxfId="225" priority="1">
      <formula>Y12=0</formula>
    </cfRule>
  </conditionalFormatting>
  <dataValidations count="1">
    <dataValidation allowBlank="1" showInputMessage="1" showErrorMessage="1" errorTitle="Velg fra rullegardinmeny" error="Det er ikke tillatt å skrive inn egne verdier. Benytt kommentarfelt ved behov." sqref="B12:K21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51" customWidth="1"/>
    <col min="2" max="2" width="20.88671875" style="151" customWidth="1"/>
    <col min="3" max="3" width="20" style="151" customWidth="1"/>
    <col min="4" max="4" width="26.5546875" style="151" customWidth="1"/>
    <col min="5" max="7" width="20" style="151" customWidth="1"/>
    <col min="8" max="9" width="12.33203125" style="151" customWidth="1"/>
    <col min="10" max="10" width="63" style="151" customWidth="1"/>
    <col min="11" max="11" width="37.5546875" style="151" customWidth="1"/>
    <col min="12" max="12" width="11" style="151" customWidth="1"/>
    <col min="13" max="19" width="2.6640625" style="151" customWidth="1"/>
    <col min="20" max="20" width="7.44140625" style="151" customWidth="1"/>
    <col min="21" max="21" width="11.109375" style="151" customWidth="1"/>
    <col min="22" max="22" width="18.5546875" style="107" customWidth="1"/>
    <col min="23" max="23" width="2.33203125" style="151" customWidth="1"/>
    <col min="24" max="24" width="18.33203125" style="151" customWidth="1"/>
    <col min="25" max="25" width="28.44140625" style="151" customWidth="1"/>
    <col min="26" max="26" width="13.109375" style="107" customWidth="1"/>
    <col min="27" max="27" width="2.33203125" style="151" customWidth="1"/>
    <col min="28" max="29" width="13.5546875" style="151" customWidth="1"/>
    <col min="30" max="30" width="2.33203125" style="151" customWidth="1"/>
    <col min="31" max="31" width="11.33203125" style="151" customWidth="1"/>
    <col min="32" max="32" width="14.5546875" style="107" customWidth="1"/>
    <col min="33" max="33" width="2.33203125" style="151" customWidth="1"/>
    <col min="34" max="34" width="20.6640625" style="107" customWidth="1"/>
    <col min="35" max="35" width="2.33203125" style="151" customWidth="1"/>
    <col min="36" max="36" width="18.88671875" style="151" customWidth="1"/>
    <col min="37" max="37" width="12.109375" style="151" customWidth="1"/>
    <col min="38" max="38" width="10" style="151" customWidth="1"/>
    <col min="39" max="39" width="11.44140625" style="151"/>
    <col min="40" max="40" width="11.109375" style="151" customWidth="1"/>
    <col min="41" max="41" width="8.5546875" style="151" customWidth="1"/>
    <col min="42" max="42" width="13.33203125" style="107" customWidth="1"/>
    <col min="43" max="43" width="2.33203125" style="151" customWidth="1"/>
    <col min="44" max="45" width="11.33203125" style="151" customWidth="1"/>
    <col min="46" max="46" width="13.6640625" style="106" customWidth="1"/>
    <col min="47" max="47" width="2.33203125" style="151" customWidth="1"/>
    <col min="48" max="48" width="11.44140625" style="151"/>
    <col min="49" max="49" width="11.33203125" style="106" customWidth="1"/>
    <col min="50" max="50" width="1.33203125" style="106" customWidth="1"/>
    <col min="51" max="51" width="11.33203125" style="151" customWidth="1"/>
    <col min="52" max="52" width="45.6640625" style="151" customWidth="1"/>
    <col min="53" max="56" width="22.109375" style="151" customWidth="1"/>
    <col min="57" max="57" width="11.109375" style="71" customWidth="1"/>
    <col min="58" max="59" width="11.109375" style="102" hidden="1" customWidth="1"/>
    <col min="60" max="60" width="11.109375" style="71" hidden="1" customWidth="1"/>
    <col min="61" max="61" width="0" style="151" hidden="1" customWidth="1"/>
    <col min="62" max="16384" width="11.44140625" style="151"/>
  </cols>
  <sheetData>
    <row r="1" spans="1:61" s="49" customFormat="1" ht="17.399999999999999" customHeight="1" x14ac:dyDescent="0.3">
      <c r="A1" s="47"/>
      <c r="B1" s="47" t="s">
        <v>84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 t="s">
        <v>84</v>
      </c>
      <c r="N1" s="47"/>
      <c r="O1" s="47"/>
      <c r="P1" s="47"/>
      <c r="Q1" s="47"/>
      <c r="R1" s="47"/>
      <c r="S1" s="47"/>
      <c r="T1" s="47"/>
      <c r="U1" s="47"/>
      <c r="V1" s="48"/>
      <c r="W1" s="47"/>
      <c r="X1" s="47"/>
      <c r="Y1" s="47"/>
      <c r="Z1" s="48"/>
      <c r="AA1" s="47"/>
      <c r="AB1" s="47"/>
      <c r="AC1" s="47"/>
      <c r="AD1" s="47"/>
      <c r="AE1" s="47"/>
      <c r="AF1" s="48"/>
      <c r="AG1" s="47"/>
      <c r="AH1" s="48"/>
      <c r="AI1" s="47"/>
      <c r="AJ1" s="47"/>
      <c r="AK1" s="47"/>
      <c r="AL1" s="47"/>
      <c r="AM1" s="47"/>
      <c r="AN1" s="47"/>
      <c r="AO1" s="47"/>
      <c r="AP1" s="48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72"/>
      <c r="BF1" s="72"/>
      <c r="BG1" s="72"/>
      <c r="BH1" s="72"/>
    </row>
    <row r="2" spans="1:61" ht="17.399999999999999" customHeight="1" x14ac:dyDescent="0.4">
      <c r="AX2" s="114"/>
    </row>
    <row r="3" spans="1:61" ht="30" customHeight="1" x14ac:dyDescent="0.4">
      <c r="B3" s="188" t="s">
        <v>13</v>
      </c>
      <c r="C3" s="188"/>
      <c r="D3" s="188"/>
      <c r="E3" s="188"/>
      <c r="F3" s="188"/>
      <c r="G3" s="188"/>
      <c r="H3" s="188"/>
      <c r="I3" s="188"/>
      <c r="J3" s="188"/>
      <c r="K3" s="139"/>
      <c r="L3" s="146"/>
      <c r="AX3" s="114"/>
    </row>
    <row r="4" spans="1:61" ht="17.399999999999999" customHeight="1" x14ac:dyDescent="0.4">
      <c r="B4" s="154"/>
      <c r="C4" s="154"/>
      <c r="D4" s="153"/>
      <c r="E4" s="175"/>
      <c r="F4" s="175"/>
      <c r="G4" s="175"/>
      <c r="H4" s="175"/>
      <c r="I4" s="175"/>
      <c r="J4" s="175"/>
      <c r="K4" s="139"/>
      <c r="M4" s="104" t="s">
        <v>64</v>
      </c>
      <c r="N4" s="108"/>
      <c r="P4" s="108"/>
      <c r="Q4" s="108"/>
      <c r="AX4" s="114"/>
    </row>
    <row r="5" spans="1:61" s="1" customFormat="1" ht="30" customHeight="1" x14ac:dyDescent="0.45">
      <c r="B5" s="46" t="s">
        <v>67</v>
      </c>
      <c r="C5" s="189" t="s">
        <v>15</v>
      </c>
      <c r="D5" s="190"/>
      <c r="E5" s="2"/>
      <c r="F5" s="96" t="s">
        <v>61</v>
      </c>
      <c r="G5" s="97">
        <f>AV24</f>
        <v>0</v>
      </c>
      <c r="H5" s="2"/>
      <c r="I5" s="2"/>
      <c r="J5" s="2"/>
      <c r="K5" s="3"/>
      <c r="M5" s="103" t="s">
        <v>66</v>
      </c>
      <c r="N5" s="108"/>
      <c r="P5" s="108"/>
      <c r="Q5" s="108"/>
      <c r="V5" s="19"/>
      <c r="Z5" s="19"/>
      <c r="AF5" s="19"/>
      <c r="AH5" s="19"/>
      <c r="AP5" s="19"/>
      <c r="AT5" s="16"/>
      <c r="AW5" s="16"/>
      <c r="AX5" s="115"/>
      <c r="BE5" s="71"/>
      <c r="BF5" s="102"/>
      <c r="BG5" s="102"/>
      <c r="BH5" s="71"/>
    </row>
    <row r="6" spans="1:61" ht="17.399999999999999" customHeight="1" x14ac:dyDescent="0.4"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47"/>
      <c r="M6" s="137"/>
      <c r="V6" s="151"/>
      <c r="W6" s="107"/>
      <c r="Z6" s="151"/>
      <c r="AA6" s="107"/>
      <c r="AB6" s="107"/>
      <c r="AC6" s="107"/>
      <c r="AD6" s="107"/>
      <c r="AF6" s="151"/>
      <c r="AG6" s="107"/>
      <c r="AH6" s="151"/>
      <c r="AI6" s="107"/>
      <c r="AP6" s="151"/>
      <c r="AQ6" s="107"/>
      <c r="AT6" s="151"/>
      <c r="AU6" s="106"/>
      <c r="AX6" s="114"/>
      <c r="AY6" s="106"/>
      <c r="BE6" s="151"/>
      <c r="BH6" s="102"/>
      <c r="BI6" s="71"/>
    </row>
    <row r="7" spans="1:61" ht="17.399999999999999" customHeight="1" x14ac:dyDescent="0.4">
      <c r="B7" s="84" t="s">
        <v>14</v>
      </c>
      <c r="C7" s="138"/>
      <c r="D7" s="138"/>
      <c r="E7" s="138"/>
      <c r="F7" s="138"/>
      <c r="G7" s="138"/>
      <c r="H7" s="138"/>
      <c r="I7" s="138"/>
      <c r="J7" s="138"/>
      <c r="K7" s="138"/>
      <c r="L7" s="147"/>
      <c r="M7" s="137"/>
      <c r="V7" s="151"/>
      <c r="W7" s="107"/>
      <c r="Z7" s="151"/>
      <c r="AA7" s="107"/>
      <c r="AB7" s="107"/>
      <c r="AC7" s="107"/>
      <c r="AD7" s="107"/>
      <c r="AF7" s="151"/>
      <c r="AG7" s="107"/>
      <c r="AH7" s="151"/>
      <c r="AI7" s="107"/>
      <c r="AP7" s="151"/>
      <c r="AQ7" s="107"/>
      <c r="AT7" s="111"/>
      <c r="AU7" s="106"/>
      <c r="AX7" s="114"/>
      <c r="AY7" s="106"/>
      <c r="AZ7" s="100" t="s">
        <v>53</v>
      </c>
      <c r="BE7" s="151"/>
      <c r="BH7" s="102"/>
      <c r="BI7" s="71"/>
    </row>
    <row r="8" spans="1:61" ht="17.399999999999999" customHeight="1" x14ac:dyDescent="0.4">
      <c r="B8" s="84" t="s">
        <v>90</v>
      </c>
      <c r="C8" s="138"/>
      <c r="D8" s="138"/>
      <c r="E8" s="138"/>
      <c r="F8" s="138"/>
      <c r="G8" s="138"/>
      <c r="H8" s="138"/>
      <c r="I8" s="138"/>
      <c r="J8" s="138"/>
      <c r="K8" s="138"/>
      <c r="L8" s="147"/>
      <c r="M8" s="185" t="s">
        <v>62</v>
      </c>
      <c r="N8" s="185"/>
      <c r="O8" s="185"/>
      <c r="P8" s="185"/>
      <c r="Q8" s="185"/>
      <c r="R8" s="185"/>
      <c r="S8" s="185"/>
      <c r="T8" s="185"/>
      <c r="V8" s="151"/>
      <c r="W8" s="107"/>
      <c r="Z8" s="151"/>
      <c r="AA8" s="107"/>
      <c r="AB8" s="107"/>
      <c r="AC8" s="107"/>
      <c r="AD8" s="107"/>
      <c r="AF8" s="151"/>
      <c r="AG8" s="107"/>
      <c r="AH8" s="151"/>
      <c r="AI8" s="107"/>
      <c r="AP8" s="151"/>
      <c r="AQ8" s="107"/>
      <c r="AT8" s="151"/>
      <c r="AU8" s="106"/>
      <c r="AX8" s="114"/>
      <c r="AY8" s="106"/>
      <c r="AZ8" s="151" t="s">
        <v>52</v>
      </c>
      <c r="BE8" s="151"/>
      <c r="BH8" s="102"/>
      <c r="BI8" s="71"/>
    </row>
    <row r="9" spans="1:61" ht="17.399999999999999" customHeight="1" x14ac:dyDescent="0.4"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47"/>
      <c r="M9" s="185"/>
      <c r="N9" s="185"/>
      <c r="O9" s="185"/>
      <c r="P9" s="185"/>
      <c r="Q9" s="185"/>
      <c r="R9" s="185"/>
      <c r="S9" s="185"/>
      <c r="T9" s="185"/>
      <c r="V9" s="151"/>
      <c r="W9" s="107"/>
      <c r="Z9" s="151"/>
      <c r="AA9" s="107"/>
      <c r="AB9" s="107"/>
      <c r="AC9" s="107"/>
      <c r="AD9" s="107"/>
      <c r="AF9" s="151"/>
      <c r="AG9" s="107"/>
      <c r="AH9" s="151"/>
      <c r="AI9" s="107"/>
      <c r="AP9" s="151"/>
      <c r="AQ9" s="107"/>
      <c r="AT9" s="151"/>
      <c r="AU9" s="106"/>
      <c r="AX9" s="114"/>
      <c r="AY9" s="106"/>
      <c r="BE9" s="151"/>
      <c r="BF9" s="151"/>
      <c r="BG9" s="151"/>
      <c r="BH9" s="151"/>
    </row>
    <row r="10" spans="1:61" ht="17.399999999999999" customHeight="1" x14ac:dyDescent="0.4">
      <c r="B10" s="136">
        <v>1</v>
      </c>
      <c r="C10" s="136">
        <v>2</v>
      </c>
      <c r="D10" s="136">
        <v>3</v>
      </c>
      <c r="E10" s="136">
        <v>4</v>
      </c>
      <c r="F10" s="136">
        <v>5</v>
      </c>
      <c r="G10" s="136">
        <v>6</v>
      </c>
      <c r="H10" s="136">
        <v>7</v>
      </c>
      <c r="I10" s="136">
        <v>8</v>
      </c>
      <c r="J10" s="136">
        <v>9</v>
      </c>
      <c r="K10" s="136">
        <v>10</v>
      </c>
      <c r="L10" s="147"/>
      <c r="M10" s="186"/>
      <c r="N10" s="186"/>
      <c r="O10" s="186"/>
      <c r="P10" s="186"/>
      <c r="Q10" s="186"/>
      <c r="R10" s="186"/>
      <c r="S10" s="186"/>
      <c r="T10" s="186"/>
      <c r="V10" s="136">
        <v>1</v>
      </c>
      <c r="W10" s="20"/>
      <c r="X10" s="136">
        <v>2</v>
      </c>
      <c r="Y10" s="136">
        <v>3</v>
      </c>
      <c r="Z10" s="136"/>
      <c r="AA10" s="20"/>
      <c r="AB10" s="20">
        <v>4</v>
      </c>
      <c r="AC10" s="20"/>
      <c r="AD10" s="20"/>
      <c r="AE10" s="136">
        <v>5</v>
      </c>
      <c r="AF10" s="136"/>
      <c r="AG10" s="20"/>
      <c r="AH10" s="136"/>
      <c r="AI10" s="20"/>
      <c r="AJ10" s="136">
        <v>6</v>
      </c>
      <c r="AK10" s="136">
        <v>7</v>
      </c>
      <c r="AL10" s="136"/>
      <c r="AM10" s="136"/>
      <c r="AN10" s="136">
        <v>8</v>
      </c>
      <c r="AO10" s="136"/>
      <c r="AP10" s="136"/>
      <c r="AQ10" s="20"/>
      <c r="AR10" s="136"/>
      <c r="AS10" s="136"/>
      <c r="AT10" s="136"/>
      <c r="AU10" s="17"/>
      <c r="AV10" s="136"/>
      <c r="AX10" s="114"/>
      <c r="AY10" s="106"/>
      <c r="BA10" s="77" t="s">
        <v>54</v>
      </c>
      <c r="BB10" s="77" t="str">
        <f>Inndata!$B$6</f>
        <v>Biogass</v>
      </c>
      <c r="BC10" s="77" t="s">
        <v>55</v>
      </c>
      <c r="BD10" s="77" t="s">
        <v>56</v>
      </c>
      <c r="BE10" s="151"/>
      <c r="BF10" s="184" t="s">
        <v>51</v>
      </c>
      <c r="BG10" s="184"/>
      <c r="BH10" s="184"/>
      <c r="BI10" s="184"/>
    </row>
    <row r="11" spans="1:61" ht="48" customHeight="1" x14ac:dyDescent="0.4">
      <c r="B11" s="140" t="s">
        <v>4</v>
      </c>
      <c r="C11" s="141" t="s">
        <v>6</v>
      </c>
      <c r="D11" s="141" t="s">
        <v>7</v>
      </c>
      <c r="E11" s="141" t="s">
        <v>78</v>
      </c>
      <c r="F11" s="141" t="s">
        <v>8</v>
      </c>
      <c r="G11" s="141" t="s">
        <v>9</v>
      </c>
      <c r="H11" s="140" t="s">
        <v>10</v>
      </c>
      <c r="I11" s="140" t="s">
        <v>11</v>
      </c>
      <c r="J11" s="142" t="s">
        <v>79</v>
      </c>
      <c r="K11" s="142" t="s">
        <v>5</v>
      </c>
      <c r="L11" s="147"/>
      <c r="M11" s="191" t="s">
        <v>63</v>
      </c>
      <c r="N11" s="192"/>
      <c r="O11" s="192"/>
      <c r="P11" s="192"/>
      <c r="Q11" s="192"/>
      <c r="R11" s="192"/>
      <c r="S11" s="192"/>
      <c r="T11" s="193"/>
      <c r="V11" s="140" t="s">
        <v>4</v>
      </c>
      <c r="W11" s="21"/>
      <c r="X11" s="140" t="s">
        <v>6</v>
      </c>
      <c r="Y11" s="140" t="s">
        <v>7</v>
      </c>
      <c r="Z11" s="35" t="s">
        <v>46</v>
      </c>
      <c r="AA11" s="21"/>
      <c r="AB11" s="140" t="s">
        <v>80</v>
      </c>
      <c r="AC11" s="35" t="s">
        <v>81</v>
      </c>
      <c r="AD11" s="21"/>
      <c r="AE11" s="140" t="s">
        <v>21</v>
      </c>
      <c r="AF11" s="35" t="s">
        <v>45</v>
      </c>
      <c r="AG11" s="21"/>
      <c r="AH11" s="35" t="s">
        <v>88</v>
      </c>
      <c r="AI11" s="21"/>
      <c r="AJ11" s="140" t="s">
        <v>9</v>
      </c>
      <c r="AK11" s="140" t="s">
        <v>10</v>
      </c>
      <c r="AL11" s="35" t="s">
        <v>39</v>
      </c>
      <c r="AM11" s="35" t="s">
        <v>40</v>
      </c>
      <c r="AN11" s="140" t="s">
        <v>11</v>
      </c>
      <c r="AO11" s="35" t="s">
        <v>42</v>
      </c>
      <c r="AP11" s="35" t="s">
        <v>43</v>
      </c>
      <c r="AQ11" s="21"/>
      <c r="AR11" s="35" t="s">
        <v>22</v>
      </c>
      <c r="AS11" s="35" t="s">
        <v>23</v>
      </c>
      <c r="AT11" s="35" t="s">
        <v>24</v>
      </c>
      <c r="AU11" s="21"/>
      <c r="AV11" s="35" t="s">
        <v>65</v>
      </c>
      <c r="AX11" s="114"/>
      <c r="AY11" s="106"/>
      <c r="AZ11" s="78" t="s">
        <v>57</v>
      </c>
      <c r="BA11" s="79">
        <f>SUM(BF12:BF21)</f>
        <v>0</v>
      </c>
      <c r="BB11" s="79">
        <f>SUM(BG12:BG21)</f>
        <v>0</v>
      </c>
      <c r="BC11" s="79">
        <f>SUM(BH12:BH21)</f>
        <v>0</v>
      </c>
      <c r="BD11" s="79">
        <f>SUM(BI12:BI21)</f>
        <v>0</v>
      </c>
      <c r="BE11" s="151"/>
      <c r="BF11" s="74" t="str">
        <f>Inndata!$B$5</f>
        <v>Batterielektrisk / hydrogen</v>
      </c>
      <c r="BG11" s="74" t="str">
        <f>Inndata!$B$6</f>
        <v>Biogass</v>
      </c>
      <c r="BH11" s="74" t="str">
        <f>Inndata!$B$7</f>
        <v>HVO / biodiesel / bioetanol</v>
      </c>
      <c r="BI11" s="74" t="str">
        <f>Inndata!$B$8</f>
        <v>Diesel / bensin / naturgass</v>
      </c>
    </row>
    <row r="12" spans="1:61" ht="17.399999999999999" customHeight="1" x14ac:dyDescent="0.4">
      <c r="B12" s="143"/>
      <c r="C12" s="143"/>
      <c r="D12" s="143"/>
      <c r="E12" s="145"/>
      <c r="F12" s="145"/>
      <c r="G12" s="143"/>
      <c r="H12" s="143"/>
      <c r="I12" s="143"/>
      <c r="J12" s="150"/>
      <c r="K12" s="149"/>
      <c r="L12" s="148" t="s">
        <v>1</v>
      </c>
      <c r="M12" s="81">
        <f>IF(B12&gt;0,1,0)</f>
        <v>0</v>
      </c>
      <c r="N12" s="81">
        <f>IF(C12=0,0,1)</f>
        <v>0</v>
      </c>
      <c r="O12" s="81">
        <f>IF(C12="Elsykkel",1,IF(D12=0,0,1))</f>
        <v>0</v>
      </c>
      <c r="P12" s="81">
        <f>IF(G12=0,0,1)</f>
        <v>0</v>
      </c>
      <c r="Q12" s="82">
        <f>IF(AND(G12=0,H12=0),0,IF(AND(G12="Nei",H12=0),0,1))</f>
        <v>0</v>
      </c>
      <c r="R12" s="82">
        <f>IF(AND(G12=0,H12=0),0,IF(AND(G12="Nei",I12=0),0,1))</f>
        <v>0</v>
      </c>
      <c r="S12" s="82">
        <f>SUM(M12:R12)</f>
        <v>0</v>
      </c>
      <c r="T12" s="83">
        <f>IF(S12=6,"OK",IF(S12=0,0,"FEIL"))</f>
        <v>0</v>
      </c>
      <c r="V12" s="143">
        <f t="shared" ref="V12:V21" si="0">B12</f>
        <v>0</v>
      </c>
      <c r="W12" s="23"/>
      <c r="X12" s="143">
        <f t="shared" ref="X12:Y21" si="1">C12</f>
        <v>0</v>
      </c>
      <c r="Y12" s="143">
        <f t="shared" si="1"/>
        <v>0</v>
      </c>
      <c r="Z12" s="173">
        <f>VLOOKUP(Y12,Inndata!$B$5:$D$9,3,FALSE)</f>
        <v>0</v>
      </c>
      <c r="AA12" s="22"/>
      <c r="AB12" s="143">
        <f>E12</f>
        <v>0</v>
      </c>
      <c r="AC12" s="173">
        <f>VLOOKUP(AB12,Inndata!$F$5:$H$10,3,FALSE)</f>
        <v>0</v>
      </c>
      <c r="AD12" s="22"/>
      <c r="AE12" s="143">
        <f t="shared" ref="AE12:AE21" si="2">F12</f>
        <v>0</v>
      </c>
      <c r="AF12" s="143">
        <f>IF(AE12=0,0,IF(AE12="Nei",0,1))</f>
        <v>0</v>
      </c>
      <c r="AG12" s="22"/>
      <c r="AH12" s="128">
        <f>IF(Z12+AC12+AF12&gt;10,10,Z12+AC12+AF12)</f>
        <v>0</v>
      </c>
      <c r="AI12" s="22"/>
      <c r="AJ12" s="24">
        <f t="shared" ref="AJ12:AK21" si="3">G12</f>
        <v>0</v>
      </c>
      <c r="AK12" s="24">
        <f t="shared" si="3"/>
        <v>0</v>
      </c>
      <c r="AL12" s="24">
        <f>IF(AK12=0,0,VLOOKUP(LEFT(AK12,3),Inndata!$B$21:$C$32,2,FALSE))</f>
        <v>0</v>
      </c>
      <c r="AM12" s="24">
        <f>IF(AK12=0,0,MID(AK12,6,4))</f>
        <v>0</v>
      </c>
      <c r="AN12" s="24">
        <f t="shared" ref="AN12:AN21" si="4">I12</f>
        <v>0</v>
      </c>
      <c r="AO12" s="24">
        <f>IF(AN12=0,0,VLOOKUP(LEFT(AN12,3),Inndata!$B$21:$C$32,2,FALSE))</f>
        <v>0</v>
      </c>
      <c r="AP12" s="24">
        <f>IF(AN12=0,0,MID(AN12,6,4))</f>
        <v>0</v>
      </c>
      <c r="AQ12" s="22"/>
      <c r="AR12" s="143">
        <f>IF(AJ12="Ja",Inndata!$F$17,IF(OR(AL12=0,AO12=0),0,(AP12-AM12)*12+(AO12-AL12)))</f>
        <v>0</v>
      </c>
      <c r="AS12" s="143">
        <f>V12*AR12</f>
        <v>0</v>
      </c>
      <c r="AT12" s="129">
        <f>IF(AR12=0,0,AS12/$AS$24)</f>
        <v>0</v>
      </c>
      <c r="AU12" s="22"/>
      <c r="AV12" s="131">
        <f>AH12*AT12</f>
        <v>0</v>
      </c>
      <c r="AX12" s="114"/>
      <c r="AY12" s="106"/>
      <c r="BE12" s="151"/>
      <c r="BF12" s="75">
        <f>IF(Y12=$BF$11,AT12,0)</f>
        <v>0</v>
      </c>
      <c r="BG12" s="75">
        <f>IF(Y12=$BG$11,AT12,0)</f>
        <v>0</v>
      </c>
      <c r="BH12" s="75">
        <f>IF(Y12=$BH$11,AT12,0)</f>
        <v>0</v>
      </c>
      <c r="BI12" s="75">
        <f>IF(Y12=$BI$11,AT12,0)</f>
        <v>0</v>
      </c>
    </row>
    <row r="13" spans="1:61" ht="17.399999999999999" customHeight="1" x14ac:dyDescent="0.4">
      <c r="B13" s="155"/>
      <c r="C13" s="155"/>
      <c r="D13" s="155"/>
      <c r="E13" s="157"/>
      <c r="F13" s="157"/>
      <c r="G13" s="155"/>
      <c r="H13" s="155"/>
      <c r="I13" s="155"/>
      <c r="J13" s="158"/>
      <c r="K13" s="156"/>
      <c r="L13" s="148" t="s">
        <v>1</v>
      </c>
      <c r="M13" s="81">
        <f>IF(B13&gt;0,1,0)</f>
        <v>0</v>
      </c>
      <c r="N13" s="81">
        <f>IF(C13=0,0,1)</f>
        <v>0</v>
      </c>
      <c r="O13" s="81">
        <f>IF(C13="Elsykkel",1,IF(D13=0,0,1))</f>
        <v>0</v>
      </c>
      <c r="P13" s="81">
        <f t="shared" ref="P13:P21" si="5">IF(G13=0,0,1)</f>
        <v>0</v>
      </c>
      <c r="Q13" s="82">
        <f t="shared" ref="Q13:Q21" si="6">IF(AND(G13=0,H13=0),0,IF(AND(G13="Nei",H13=0),0,1))</f>
        <v>0</v>
      </c>
      <c r="R13" s="82">
        <f t="shared" ref="R13:R21" si="7">IF(AND(G13=0,H13=0),0,IF(AND(G13="Nei",I13=0),0,1))</f>
        <v>0</v>
      </c>
      <c r="S13" s="82">
        <f t="shared" ref="S13:S21" si="8">SUM(M13:R13)</f>
        <v>0</v>
      </c>
      <c r="T13" s="83">
        <f t="shared" ref="T13:T21" si="9">IF(S13=6,"OK",IF(S13=0,0,"FEIL"))</f>
        <v>0</v>
      </c>
      <c r="V13" s="155">
        <f t="shared" si="0"/>
        <v>0</v>
      </c>
      <c r="W13" s="22"/>
      <c r="X13" s="155">
        <f t="shared" si="1"/>
        <v>0</v>
      </c>
      <c r="Y13" s="155">
        <f t="shared" si="1"/>
        <v>0</v>
      </c>
      <c r="Z13" s="174">
        <f>VLOOKUP(Y13,Inndata!$B$5:$D$9,3,FALSE)</f>
        <v>0</v>
      </c>
      <c r="AA13" s="22"/>
      <c r="AB13" s="155">
        <f>E13</f>
        <v>0</v>
      </c>
      <c r="AC13" s="174">
        <f>VLOOKUP(AB13,Inndata!$F$5:$H$10,3,FALSE)</f>
        <v>0</v>
      </c>
      <c r="AD13" s="22"/>
      <c r="AE13" s="155">
        <f t="shared" si="2"/>
        <v>0</v>
      </c>
      <c r="AF13" s="155">
        <f t="shared" ref="AF13:AF21" si="10">IF(AE13=0,0,IF(AE13="Nei",0,1))</f>
        <v>0</v>
      </c>
      <c r="AG13" s="22"/>
      <c r="AH13" s="128">
        <f t="shared" ref="AH13:AH21" si="11">IF(Z13+AC13+AF13&gt;10,10,Z13+AC13+AF13)</f>
        <v>0</v>
      </c>
      <c r="AI13" s="22"/>
      <c r="AJ13" s="25">
        <f t="shared" si="3"/>
        <v>0</v>
      </c>
      <c r="AK13" s="25">
        <f t="shared" si="3"/>
        <v>0</v>
      </c>
      <c r="AL13" s="25">
        <f>IF(AK13=0,0,VLOOKUP(LEFT(AK13,3),Inndata!$B$21:$C$32,2,FALSE))</f>
        <v>0</v>
      </c>
      <c r="AM13" s="25">
        <f t="shared" ref="AM13:AM21" si="12">IF(AK13=0,0,MID(AK13,6,4))</f>
        <v>0</v>
      </c>
      <c r="AN13" s="25">
        <f t="shared" si="4"/>
        <v>0</v>
      </c>
      <c r="AO13" s="25">
        <f>IF(AN13=0,0,VLOOKUP(LEFT(AN13,3),Inndata!$B$21:$C$32,2,FALSE))</f>
        <v>0</v>
      </c>
      <c r="AP13" s="25">
        <f t="shared" ref="AP13:AP21" si="13">IF(AN13=0,0,MID(AN13,6,4))</f>
        <v>0</v>
      </c>
      <c r="AQ13" s="22"/>
      <c r="AR13" s="155">
        <f>IF(AJ13="Ja",Inndata!$F$17,IF(OR(AL13=0,AO13=0),0,(AP13-AM13)*12+(AO13-AL13)))</f>
        <v>0</v>
      </c>
      <c r="AS13" s="155">
        <f t="shared" ref="AS13:AS21" si="14">V13*AR13</f>
        <v>0</v>
      </c>
      <c r="AT13" s="130">
        <f t="shared" ref="AT13:AT21" si="15">IF(AR13=0,0,AS13/$AS$24)</f>
        <v>0</v>
      </c>
      <c r="AU13" s="22"/>
      <c r="AV13" s="132">
        <f t="shared" ref="AV13:AV21" si="16">AH13*AT13</f>
        <v>0</v>
      </c>
      <c r="AX13" s="114"/>
      <c r="AY13" s="106"/>
      <c r="AZ13" s="80"/>
      <c r="BA13" s="50"/>
      <c r="BB13" s="50"/>
      <c r="BC13" s="50"/>
      <c r="BD13" s="50"/>
      <c r="BE13" s="151"/>
      <c r="BF13" s="75">
        <f t="shared" ref="BF13:BF21" si="17">IF(Y13=$BF$11,AT13,0)</f>
        <v>0</v>
      </c>
      <c r="BG13" s="75">
        <f t="shared" ref="BG13:BG21" si="18">IF(Z13=$BG$11,AT13,0)</f>
        <v>0</v>
      </c>
      <c r="BH13" s="75">
        <f t="shared" ref="BH13:BH21" si="19">IF(Y13=$BH$11,AT13,0)</f>
        <v>0</v>
      </c>
      <c r="BI13" s="75">
        <f t="shared" ref="BI13:BI21" si="20">IF(Y13=$BI$11,AT13,0)</f>
        <v>0</v>
      </c>
    </row>
    <row r="14" spans="1:61" ht="17.399999999999999" customHeight="1" x14ac:dyDescent="0.4">
      <c r="B14" s="143"/>
      <c r="C14" s="143"/>
      <c r="D14" s="143"/>
      <c r="E14" s="145"/>
      <c r="F14" s="145"/>
      <c r="G14" s="143"/>
      <c r="H14" s="143"/>
      <c r="I14" s="143"/>
      <c r="J14" s="150"/>
      <c r="K14" s="135"/>
      <c r="L14" s="148" t="s">
        <v>1</v>
      </c>
      <c r="M14" s="81">
        <f t="shared" ref="M14:M21" si="21">IF(B14&gt;0,1,0)</f>
        <v>0</v>
      </c>
      <c r="N14" s="81">
        <f t="shared" ref="N14:N21" si="22">IF(C14=0,0,1)</f>
        <v>0</v>
      </c>
      <c r="O14" s="81">
        <f t="shared" ref="O14:O21" si="23">IF(C14="Elsykkel",1,IF(D14=0,0,1))</f>
        <v>0</v>
      </c>
      <c r="P14" s="81">
        <f t="shared" si="5"/>
        <v>0</v>
      </c>
      <c r="Q14" s="82">
        <f t="shared" si="6"/>
        <v>0</v>
      </c>
      <c r="R14" s="82">
        <f t="shared" si="7"/>
        <v>0</v>
      </c>
      <c r="S14" s="82">
        <f t="shared" si="8"/>
        <v>0</v>
      </c>
      <c r="T14" s="83">
        <f t="shared" si="9"/>
        <v>0</v>
      </c>
      <c r="V14" s="143">
        <f t="shared" si="0"/>
        <v>0</v>
      </c>
      <c r="W14" s="22"/>
      <c r="X14" s="143">
        <f t="shared" si="1"/>
        <v>0</v>
      </c>
      <c r="Y14" s="143">
        <f t="shared" si="1"/>
        <v>0</v>
      </c>
      <c r="Z14" s="173">
        <f>VLOOKUP(Y14,Inndata!$B$5:$D$9,3,FALSE)</f>
        <v>0</v>
      </c>
      <c r="AA14" s="22"/>
      <c r="AB14" s="143">
        <f t="shared" ref="AB14:AB21" si="24">E14</f>
        <v>0</v>
      </c>
      <c r="AC14" s="173">
        <f>VLOOKUP(AB14,Inndata!$F$5:$H$10,3,FALSE)</f>
        <v>0</v>
      </c>
      <c r="AD14" s="22"/>
      <c r="AE14" s="143">
        <f t="shared" si="2"/>
        <v>0</v>
      </c>
      <c r="AF14" s="143">
        <f t="shared" si="10"/>
        <v>0</v>
      </c>
      <c r="AG14" s="22"/>
      <c r="AH14" s="128">
        <f t="shared" si="11"/>
        <v>0</v>
      </c>
      <c r="AI14" s="22"/>
      <c r="AJ14" s="24">
        <f t="shared" si="3"/>
        <v>0</v>
      </c>
      <c r="AK14" s="24">
        <f t="shared" si="3"/>
        <v>0</v>
      </c>
      <c r="AL14" s="24">
        <f>IF(AK14=0,0,VLOOKUP(LEFT(AK14,3),Inndata!$B$21:$C$32,2,FALSE))</f>
        <v>0</v>
      </c>
      <c r="AM14" s="24">
        <f t="shared" si="12"/>
        <v>0</v>
      </c>
      <c r="AN14" s="24">
        <f t="shared" si="4"/>
        <v>0</v>
      </c>
      <c r="AO14" s="24">
        <f>IF(AN14=0,0,VLOOKUP(LEFT(AN14,3),Inndata!$B$21:$C$32,2,FALSE))</f>
        <v>0</v>
      </c>
      <c r="AP14" s="24">
        <f t="shared" si="13"/>
        <v>0</v>
      </c>
      <c r="AQ14" s="22"/>
      <c r="AR14" s="143">
        <f>IF(AJ14="Ja",Inndata!$F$17,IF(OR(AL14=0,AO14=0),0,(AP14-AM14)*12+(AO14-AL14)))</f>
        <v>0</v>
      </c>
      <c r="AS14" s="143">
        <f t="shared" si="14"/>
        <v>0</v>
      </c>
      <c r="AT14" s="129">
        <f t="shared" si="15"/>
        <v>0</v>
      </c>
      <c r="AU14" s="22"/>
      <c r="AV14" s="131">
        <f t="shared" si="16"/>
        <v>0</v>
      </c>
      <c r="AX14" s="114"/>
      <c r="AY14" s="106"/>
      <c r="AZ14" s="80"/>
      <c r="BA14" s="50"/>
      <c r="BB14" s="50"/>
      <c r="BC14" s="50"/>
      <c r="BD14" s="50"/>
      <c r="BE14" s="151"/>
      <c r="BF14" s="75">
        <f t="shared" si="17"/>
        <v>0</v>
      </c>
      <c r="BG14" s="75">
        <f t="shared" si="18"/>
        <v>0</v>
      </c>
      <c r="BH14" s="75">
        <f t="shared" si="19"/>
        <v>0</v>
      </c>
      <c r="BI14" s="75">
        <f t="shared" si="20"/>
        <v>0</v>
      </c>
    </row>
    <row r="15" spans="1:61" ht="17.399999999999999" customHeight="1" x14ac:dyDescent="0.4">
      <c r="B15" s="155"/>
      <c r="C15" s="155"/>
      <c r="D15" s="155"/>
      <c r="E15" s="157"/>
      <c r="F15" s="157"/>
      <c r="G15" s="155"/>
      <c r="H15" s="155"/>
      <c r="I15" s="155"/>
      <c r="J15" s="158"/>
      <c r="K15" s="156"/>
      <c r="L15" s="148" t="s">
        <v>1</v>
      </c>
      <c r="M15" s="81">
        <f t="shared" si="21"/>
        <v>0</v>
      </c>
      <c r="N15" s="81">
        <f t="shared" si="22"/>
        <v>0</v>
      </c>
      <c r="O15" s="81">
        <f t="shared" si="23"/>
        <v>0</v>
      </c>
      <c r="P15" s="81">
        <f t="shared" si="5"/>
        <v>0</v>
      </c>
      <c r="Q15" s="82">
        <f t="shared" si="6"/>
        <v>0</v>
      </c>
      <c r="R15" s="82">
        <f t="shared" si="7"/>
        <v>0</v>
      </c>
      <c r="S15" s="82">
        <f t="shared" si="8"/>
        <v>0</v>
      </c>
      <c r="T15" s="83">
        <f t="shared" si="9"/>
        <v>0</v>
      </c>
      <c r="V15" s="155">
        <f t="shared" si="0"/>
        <v>0</v>
      </c>
      <c r="W15" s="22"/>
      <c r="X15" s="155">
        <f t="shared" si="1"/>
        <v>0</v>
      </c>
      <c r="Y15" s="155">
        <f t="shared" si="1"/>
        <v>0</v>
      </c>
      <c r="Z15" s="174">
        <f>VLOOKUP(Y15,Inndata!$B$5:$D$9,3,FALSE)</f>
        <v>0</v>
      </c>
      <c r="AA15" s="22"/>
      <c r="AB15" s="155">
        <f t="shared" si="24"/>
        <v>0</v>
      </c>
      <c r="AC15" s="174">
        <f>VLOOKUP(AB15,Inndata!$F$5:$H$10,3,FALSE)</f>
        <v>0</v>
      </c>
      <c r="AD15" s="22"/>
      <c r="AE15" s="155">
        <f t="shared" si="2"/>
        <v>0</v>
      </c>
      <c r="AF15" s="155">
        <f t="shared" si="10"/>
        <v>0</v>
      </c>
      <c r="AG15" s="22"/>
      <c r="AH15" s="128">
        <f t="shared" si="11"/>
        <v>0</v>
      </c>
      <c r="AI15" s="22"/>
      <c r="AJ15" s="25">
        <f t="shared" si="3"/>
        <v>0</v>
      </c>
      <c r="AK15" s="25">
        <f t="shared" si="3"/>
        <v>0</v>
      </c>
      <c r="AL15" s="25">
        <f>IF(AK15=0,0,VLOOKUP(LEFT(AK15,3),Inndata!$B$21:$C$32,2,FALSE))</f>
        <v>0</v>
      </c>
      <c r="AM15" s="25">
        <f t="shared" si="12"/>
        <v>0</v>
      </c>
      <c r="AN15" s="25">
        <f t="shared" si="4"/>
        <v>0</v>
      </c>
      <c r="AO15" s="25">
        <f>IF(AN15=0,0,VLOOKUP(LEFT(AN15,3),Inndata!$B$21:$C$32,2,FALSE))</f>
        <v>0</v>
      </c>
      <c r="AP15" s="25">
        <f t="shared" si="13"/>
        <v>0</v>
      </c>
      <c r="AQ15" s="22"/>
      <c r="AR15" s="155">
        <f>IF(AJ15="Ja",Inndata!$F$17,IF(OR(AL15=0,AO15=0),0,(AP15-AM15)*12+(AO15-AL15)))</f>
        <v>0</v>
      </c>
      <c r="AS15" s="155">
        <f t="shared" si="14"/>
        <v>0</v>
      </c>
      <c r="AT15" s="130">
        <f t="shared" si="15"/>
        <v>0</v>
      </c>
      <c r="AU15" s="22"/>
      <c r="AV15" s="132">
        <f t="shared" si="16"/>
        <v>0</v>
      </c>
      <c r="AX15" s="114"/>
      <c r="AY15" s="106"/>
      <c r="AZ15" s="152"/>
      <c r="BA15" s="152"/>
      <c r="BB15" s="152"/>
      <c r="BC15" s="152"/>
      <c r="BD15" s="152"/>
      <c r="BE15" s="151"/>
      <c r="BF15" s="75">
        <f t="shared" si="17"/>
        <v>0</v>
      </c>
      <c r="BG15" s="75">
        <f t="shared" si="18"/>
        <v>0</v>
      </c>
      <c r="BH15" s="75">
        <f t="shared" si="19"/>
        <v>0</v>
      </c>
      <c r="BI15" s="75">
        <f t="shared" si="20"/>
        <v>0</v>
      </c>
    </row>
    <row r="16" spans="1:61" ht="17.399999999999999" customHeight="1" x14ac:dyDescent="0.4">
      <c r="B16" s="109"/>
      <c r="C16" s="109"/>
      <c r="D16" s="109"/>
      <c r="E16" s="134"/>
      <c r="F16" s="134"/>
      <c r="G16" s="109"/>
      <c r="H16" s="109"/>
      <c r="I16" s="109"/>
      <c r="J16" s="133"/>
      <c r="K16" s="135"/>
      <c r="L16" s="159" t="s">
        <v>1</v>
      </c>
      <c r="M16" s="81">
        <f t="shared" si="21"/>
        <v>0</v>
      </c>
      <c r="N16" s="81">
        <f t="shared" si="22"/>
        <v>0</v>
      </c>
      <c r="O16" s="81">
        <f t="shared" si="23"/>
        <v>0</v>
      </c>
      <c r="P16" s="81">
        <f t="shared" si="5"/>
        <v>0</v>
      </c>
      <c r="Q16" s="82">
        <f t="shared" si="6"/>
        <v>0</v>
      </c>
      <c r="R16" s="82">
        <f t="shared" si="7"/>
        <v>0</v>
      </c>
      <c r="S16" s="82">
        <f t="shared" si="8"/>
        <v>0</v>
      </c>
      <c r="T16" s="83">
        <f t="shared" si="9"/>
        <v>0</v>
      </c>
      <c r="V16" s="143">
        <f t="shared" si="0"/>
        <v>0</v>
      </c>
      <c r="W16" s="22"/>
      <c r="X16" s="143">
        <f t="shared" si="1"/>
        <v>0</v>
      </c>
      <c r="Y16" s="143">
        <f t="shared" si="1"/>
        <v>0</v>
      </c>
      <c r="Z16" s="173">
        <f>VLOOKUP(Y16,Inndata!$B$5:$D$9,3,FALSE)</f>
        <v>0</v>
      </c>
      <c r="AA16" s="22"/>
      <c r="AB16" s="143">
        <f t="shared" si="24"/>
        <v>0</v>
      </c>
      <c r="AC16" s="173">
        <f>VLOOKUP(AB16,Inndata!$F$5:$H$10,3,FALSE)</f>
        <v>0</v>
      </c>
      <c r="AD16" s="22"/>
      <c r="AE16" s="143">
        <f t="shared" si="2"/>
        <v>0</v>
      </c>
      <c r="AF16" s="143">
        <f t="shared" si="10"/>
        <v>0</v>
      </c>
      <c r="AG16" s="22"/>
      <c r="AH16" s="128">
        <f t="shared" si="11"/>
        <v>0</v>
      </c>
      <c r="AI16" s="22"/>
      <c r="AJ16" s="24">
        <f t="shared" si="3"/>
        <v>0</v>
      </c>
      <c r="AK16" s="24">
        <f t="shared" si="3"/>
        <v>0</v>
      </c>
      <c r="AL16" s="24">
        <f>IF(AK16=0,0,VLOOKUP(LEFT(AK16,3),Inndata!$B$21:$C$32,2,FALSE))</f>
        <v>0</v>
      </c>
      <c r="AM16" s="24">
        <f t="shared" si="12"/>
        <v>0</v>
      </c>
      <c r="AN16" s="26">
        <f t="shared" si="4"/>
        <v>0</v>
      </c>
      <c r="AO16" s="24">
        <f>IF(AN16=0,0,VLOOKUP(LEFT(AN16,3),Inndata!$B$21:$C$32,2,FALSE))</f>
        <v>0</v>
      </c>
      <c r="AP16" s="24">
        <f t="shared" si="13"/>
        <v>0</v>
      </c>
      <c r="AQ16" s="22"/>
      <c r="AR16" s="143">
        <f>IF(AJ16="Ja",Inndata!$F$17,IF(OR(AL16=0,AO16=0),0,(AP16-AM16)*12+(AO16-AL16)))</f>
        <v>0</v>
      </c>
      <c r="AS16" s="143">
        <f t="shared" si="14"/>
        <v>0</v>
      </c>
      <c r="AT16" s="129">
        <f t="shared" si="15"/>
        <v>0</v>
      </c>
      <c r="AU16" s="22"/>
      <c r="AV16" s="131">
        <f t="shared" si="16"/>
        <v>0</v>
      </c>
      <c r="AX16" s="114"/>
      <c r="AY16" s="106"/>
      <c r="AZ16" s="152"/>
      <c r="BA16" s="152"/>
      <c r="BB16" s="152"/>
      <c r="BC16" s="152"/>
      <c r="BD16" s="152"/>
      <c r="BE16" s="151"/>
      <c r="BF16" s="75">
        <f t="shared" si="17"/>
        <v>0</v>
      </c>
      <c r="BG16" s="75">
        <f t="shared" si="18"/>
        <v>0</v>
      </c>
      <c r="BH16" s="75">
        <f t="shared" si="19"/>
        <v>0</v>
      </c>
      <c r="BI16" s="75">
        <f t="shared" si="20"/>
        <v>0</v>
      </c>
    </row>
    <row r="17" spans="2:61" ht="17.399999999999999" customHeight="1" x14ac:dyDescent="0.4">
      <c r="B17" s="155"/>
      <c r="C17" s="155"/>
      <c r="D17" s="155"/>
      <c r="E17" s="157"/>
      <c r="F17" s="157"/>
      <c r="G17" s="155"/>
      <c r="H17" s="155"/>
      <c r="I17" s="155"/>
      <c r="J17" s="158"/>
      <c r="K17" s="156"/>
      <c r="L17" s="148" t="s">
        <v>1</v>
      </c>
      <c r="M17" s="81">
        <f t="shared" si="21"/>
        <v>0</v>
      </c>
      <c r="N17" s="81">
        <f t="shared" si="22"/>
        <v>0</v>
      </c>
      <c r="O17" s="81">
        <f t="shared" si="23"/>
        <v>0</v>
      </c>
      <c r="P17" s="81">
        <f t="shared" si="5"/>
        <v>0</v>
      </c>
      <c r="Q17" s="82">
        <f t="shared" si="6"/>
        <v>0</v>
      </c>
      <c r="R17" s="82">
        <f t="shared" si="7"/>
        <v>0</v>
      </c>
      <c r="S17" s="82">
        <f t="shared" si="8"/>
        <v>0</v>
      </c>
      <c r="T17" s="83">
        <f t="shared" si="9"/>
        <v>0</v>
      </c>
      <c r="V17" s="155">
        <f t="shared" si="0"/>
        <v>0</v>
      </c>
      <c r="W17" s="22"/>
      <c r="X17" s="155">
        <f t="shared" si="1"/>
        <v>0</v>
      </c>
      <c r="Y17" s="155">
        <f t="shared" si="1"/>
        <v>0</v>
      </c>
      <c r="Z17" s="174">
        <f>VLOOKUP(Y17,Inndata!$B$5:$D$9,3,FALSE)</f>
        <v>0</v>
      </c>
      <c r="AA17" s="22"/>
      <c r="AB17" s="155">
        <f t="shared" si="24"/>
        <v>0</v>
      </c>
      <c r="AC17" s="174">
        <f>VLOOKUP(AB17,Inndata!$F$5:$H$10,3,FALSE)</f>
        <v>0</v>
      </c>
      <c r="AD17" s="22"/>
      <c r="AE17" s="155">
        <f t="shared" si="2"/>
        <v>0</v>
      </c>
      <c r="AF17" s="155">
        <f t="shared" si="10"/>
        <v>0</v>
      </c>
      <c r="AG17" s="22"/>
      <c r="AH17" s="128">
        <f t="shared" si="11"/>
        <v>0</v>
      </c>
      <c r="AI17" s="22"/>
      <c r="AJ17" s="25">
        <f t="shared" si="3"/>
        <v>0</v>
      </c>
      <c r="AK17" s="25">
        <f t="shared" si="3"/>
        <v>0</v>
      </c>
      <c r="AL17" s="25">
        <f>IF(AK17=0,0,VLOOKUP(LEFT(AK17,3),Inndata!$B$21:$C$32,2,FALSE))</f>
        <v>0</v>
      </c>
      <c r="AM17" s="25">
        <f t="shared" si="12"/>
        <v>0</v>
      </c>
      <c r="AN17" s="25">
        <f t="shared" si="4"/>
        <v>0</v>
      </c>
      <c r="AO17" s="25">
        <f>IF(AN17=0,0,VLOOKUP(LEFT(AN17,3),Inndata!$B$21:$C$32,2,FALSE))</f>
        <v>0</v>
      </c>
      <c r="AP17" s="25">
        <f t="shared" si="13"/>
        <v>0</v>
      </c>
      <c r="AQ17" s="22"/>
      <c r="AR17" s="155">
        <f>IF(AJ17="Ja",Inndata!$F$17,IF(OR(AL17=0,AO17=0),0,(AP17-AM17)*12+(AO17-AL17)))</f>
        <v>0</v>
      </c>
      <c r="AS17" s="155">
        <f t="shared" si="14"/>
        <v>0</v>
      </c>
      <c r="AT17" s="130">
        <f t="shared" si="15"/>
        <v>0</v>
      </c>
      <c r="AU17" s="22"/>
      <c r="AV17" s="132">
        <f t="shared" si="16"/>
        <v>0</v>
      </c>
      <c r="AX17" s="114"/>
      <c r="AY17" s="106"/>
      <c r="AZ17" s="152"/>
      <c r="BA17" s="152"/>
      <c r="BB17" s="152"/>
      <c r="BC17" s="152"/>
      <c r="BD17" s="152"/>
      <c r="BE17" s="151"/>
      <c r="BF17" s="75">
        <f t="shared" si="17"/>
        <v>0</v>
      </c>
      <c r="BG17" s="75">
        <f t="shared" si="18"/>
        <v>0</v>
      </c>
      <c r="BH17" s="75">
        <f t="shared" si="19"/>
        <v>0</v>
      </c>
      <c r="BI17" s="75">
        <f t="shared" si="20"/>
        <v>0</v>
      </c>
    </row>
    <row r="18" spans="2:61" ht="17.399999999999999" customHeight="1" x14ac:dyDescent="0.4">
      <c r="B18" s="109"/>
      <c r="C18" s="109"/>
      <c r="D18" s="109"/>
      <c r="E18" s="134"/>
      <c r="F18" s="134"/>
      <c r="G18" s="109"/>
      <c r="H18" s="109"/>
      <c r="I18" s="109"/>
      <c r="J18" s="133"/>
      <c r="K18" s="135"/>
      <c r="L18" s="148" t="s">
        <v>1</v>
      </c>
      <c r="M18" s="81">
        <f t="shared" si="21"/>
        <v>0</v>
      </c>
      <c r="N18" s="81">
        <f t="shared" si="22"/>
        <v>0</v>
      </c>
      <c r="O18" s="81">
        <f t="shared" si="23"/>
        <v>0</v>
      </c>
      <c r="P18" s="81">
        <f t="shared" si="5"/>
        <v>0</v>
      </c>
      <c r="Q18" s="82">
        <f t="shared" si="6"/>
        <v>0</v>
      </c>
      <c r="R18" s="82">
        <f t="shared" si="7"/>
        <v>0</v>
      </c>
      <c r="S18" s="82">
        <f t="shared" si="8"/>
        <v>0</v>
      </c>
      <c r="T18" s="83">
        <f t="shared" si="9"/>
        <v>0</v>
      </c>
      <c r="V18" s="143">
        <f t="shared" si="0"/>
        <v>0</v>
      </c>
      <c r="W18" s="22"/>
      <c r="X18" s="143">
        <f t="shared" si="1"/>
        <v>0</v>
      </c>
      <c r="Y18" s="143">
        <f t="shared" si="1"/>
        <v>0</v>
      </c>
      <c r="Z18" s="173">
        <f>VLOOKUP(Y18,Inndata!$B$5:$D$9,3,FALSE)</f>
        <v>0</v>
      </c>
      <c r="AA18" s="22"/>
      <c r="AB18" s="143">
        <f t="shared" si="24"/>
        <v>0</v>
      </c>
      <c r="AC18" s="173">
        <f>VLOOKUP(AB18,Inndata!$F$5:$H$10,3,FALSE)</f>
        <v>0</v>
      </c>
      <c r="AD18" s="22"/>
      <c r="AE18" s="143">
        <f t="shared" si="2"/>
        <v>0</v>
      </c>
      <c r="AF18" s="143">
        <f t="shared" si="10"/>
        <v>0</v>
      </c>
      <c r="AG18" s="22"/>
      <c r="AH18" s="128">
        <f t="shared" si="11"/>
        <v>0</v>
      </c>
      <c r="AI18" s="22"/>
      <c r="AJ18" s="24">
        <f t="shared" si="3"/>
        <v>0</v>
      </c>
      <c r="AK18" s="24">
        <f t="shared" si="3"/>
        <v>0</v>
      </c>
      <c r="AL18" s="24">
        <f>IF(AK18=0,0,VLOOKUP(LEFT(AK18,3),Inndata!$B$21:$C$32,2,FALSE))</f>
        <v>0</v>
      </c>
      <c r="AM18" s="24">
        <f t="shared" si="12"/>
        <v>0</v>
      </c>
      <c r="AN18" s="24">
        <f t="shared" si="4"/>
        <v>0</v>
      </c>
      <c r="AO18" s="24">
        <f>IF(AN18=0,0,VLOOKUP(LEFT(AN18,3),Inndata!$B$21:$C$32,2,FALSE))</f>
        <v>0</v>
      </c>
      <c r="AP18" s="24">
        <f t="shared" si="13"/>
        <v>0</v>
      </c>
      <c r="AQ18" s="22"/>
      <c r="AR18" s="143">
        <f>IF(AJ18="Ja",Inndata!$F$17,IF(OR(AL18=0,AO18=0),0,(AP18-AM18)*12+(AO18-AL18)))</f>
        <v>0</v>
      </c>
      <c r="AS18" s="143">
        <f t="shared" si="14"/>
        <v>0</v>
      </c>
      <c r="AT18" s="129">
        <f t="shared" si="15"/>
        <v>0</v>
      </c>
      <c r="AU18" s="22"/>
      <c r="AV18" s="131">
        <f t="shared" si="16"/>
        <v>0</v>
      </c>
      <c r="AX18" s="114"/>
      <c r="AY18" s="106"/>
      <c r="BE18" s="151"/>
      <c r="BF18" s="75">
        <f t="shared" si="17"/>
        <v>0</v>
      </c>
      <c r="BG18" s="75">
        <f t="shared" si="18"/>
        <v>0</v>
      </c>
      <c r="BH18" s="75">
        <f t="shared" si="19"/>
        <v>0</v>
      </c>
      <c r="BI18" s="75">
        <f t="shared" si="20"/>
        <v>0</v>
      </c>
    </row>
    <row r="19" spans="2:61" ht="17.399999999999999" customHeight="1" x14ac:dyDescent="0.4">
      <c r="B19" s="155"/>
      <c r="C19" s="155"/>
      <c r="D19" s="155"/>
      <c r="E19" s="157"/>
      <c r="F19" s="157"/>
      <c r="G19" s="155"/>
      <c r="H19" s="155"/>
      <c r="I19" s="155"/>
      <c r="J19" s="158"/>
      <c r="K19" s="156"/>
      <c r="L19" s="148" t="s">
        <v>1</v>
      </c>
      <c r="M19" s="81">
        <f t="shared" si="21"/>
        <v>0</v>
      </c>
      <c r="N19" s="81">
        <f t="shared" si="22"/>
        <v>0</v>
      </c>
      <c r="O19" s="81">
        <f t="shared" si="23"/>
        <v>0</v>
      </c>
      <c r="P19" s="81">
        <f t="shared" si="5"/>
        <v>0</v>
      </c>
      <c r="Q19" s="82">
        <f t="shared" si="6"/>
        <v>0</v>
      </c>
      <c r="R19" s="82">
        <f t="shared" si="7"/>
        <v>0</v>
      </c>
      <c r="S19" s="82">
        <f t="shared" si="8"/>
        <v>0</v>
      </c>
      <c r="T19" s="83">
        <f t="shared" si="9"/>
        <v>0</v>
      </c>
      <c r="V19" s="155">
        <f t="shared" si="0"/>
        <v>0</v>
      </c>
      <c r="W19" s="22"/>
      <c r="X19" s="155">
        <f t="shared" si="1"/>
        <v>0</v>
      </c>
      <c r="Y19" s="155">
        <f t="shared" si="1"/>
        <v>0</v>
      </c>
      <c r="Z19" s="174">
        <f>VLOOKUP(Y19,Inndata!$B$5:$D$9,3,FALSE)</f>
        <v>0</v>
      </c>
      <c r="AA19" s="22"/>
      <c r="AB19" s="155">
        <f t="shared" si="24"/>
        <v>0</v>
      </c>
      <c r="AC19" s="174">
        <f>VLOOKUP(AB19,Inndata!$F$5:$H$10,3,FALSE)</f>
        <v>0</v>
      </c>
      <c r="AD19" s="22"/>
      <c r="AE19" s="155">
        <f t="shared" si="2"/>
        <v>0</v>
      </c>
      <c r="AF19" s="155">
        <f t="shared" si="10"/>
        <v>0</v>
      </c>
      <c r="AG19" s="22"/>
      <c r="AH19" s="128">
        <f t="shared" si="11"/>
        <v>0</v>
      </c>
      <c r="AI19" s="22"/>
      <c r="AJ19" s="25">
        <f t="shared" si="3"/>
        <v>0</v>
      </c>
      <c r="AK19" s="25">
        <f t="shared" si="3"/>
        <v>0</v>
      </c>
      <c r="AL19" s="25">
        <f>IF(AK19=0,0,VLOOKUP(LEFT(AK19,3),Inndata!$B$21:$C$32,2,FALSE))</f>
        <v>0</v>
      </c>
      <c r="AM19" s="25">
        <f t="shared" si="12"/>
        <v>0</v>
      </c>
      <c r="AN19" s="25">
        <f t="shared" si="4"/>
        <v>0</v>
      </c>
      <c r="AO19" s="25">
        <f>IF(AN19=0,0,VLOOKUP(LEFT(AN19,3),Inndata!$B$21:$C$32,2,FALSE))</f>
        <v>0</v>
      </c>
      <c r="AP19" s="25">
        <f t="shared" si="13"/>
        <v>0</v>
      </c>
      <c r="AQ19" s="22"/>
      <c r="AR19" s="155">
        <f>IF(AJ19="Ja",Inndata!$F$17,IF(OR(AL19=0,AO19=0),0,(AP19-AM19)*12+(AO19-AL19)))</f>
        <v>0</v>
      </c>
      <c r="AS19" s="155">
        <f t="shared" si="14"/>
        <v>0</v>
      </c>
      <c r="AT19" s="130">
        <f t="shared" si="15"/>
        <v>0</v>
      </c>
      <c r="AU19" s="22"/>
      <c r="AV19" s="132">
        <f t="shared" si="16"/>
        <v>0</v>
      </c>
      <c r="AX19" s="114"/>
      <c r="AY19" s="106"/>
      <c r="BE19" s="151"/>
      <c r="BF19" s="75">
        <f t="shared" si="17"/>
        <v>0</v>
      </c>
      <c r="BG19" s="75">
        <f t="shared" si="18"/>
        <v>0</v>
      </c>
      <c r="BH19" s="75">
        <f t="shared" si="19"/>
        <v>0</v>
      </c>
      <c r="BI19" s="75">
        <f t="shared" si="20"/>
        <v>0</v>
      </c>
    </row>
    <row r="20" spans="2:61" ht="17.399999999999999" customHeight="1" x14ac:dyDescent="0.4">
      <c r="B20" s="109"/>
      <c r="C20" s="109"/>
      <c r="D20" s="109"/>
      <c r="E20" s="134"/>
      <c r="F20" s="134"/>
      <c r="G20" s="109"/>
      <c r="H20" s="109"/>
      <c r="I20" s="109"/>
      <c r="J20" s="133"/>
      <c r="K20" s="135"/>
      <c r="L20" s="148" t="s">
        <v>1</v>
      </c>
      <c r="M20" s="81">
        <f t="shared" si="21"/>
        <v>0</v>
      </c>
      <c r="N20" s="81">
        <f t="shared" si="22"/>
        <v>0</v>
      </c>
      <c r="O20" s="81">
        <f t="shared" si="23"/>
        <v>0</v>
      </c>
      <c r="P20" s="81">
        <f t="shared" si="5"/>
        <v>0</v>
      </c>
      <c r="Q20" s="82">
        <f t="shared" si="6"/>
        <v>0</v>
      </c>
      <c r="R20" s="82">
        <f t="shared" si="7"/>
        <v>0</v>
      </c>
      <c r="S20" s="82">
        <f t="shared" si="8"/>
        <v>0</v>
      </c>
      <c r="T20" s="83">
        <f t="shared" si="9"/>
        <v>0</v>
      </c>
      <c r="V20" s="143">
        <f t="shared" si="0"/>
        <v>0</v>
      </c>
      <c r="W20" s="22"/>
      <c r="X20" s="143">
        <f t="shared" si="1"/>
        <v>0</v>
      </c>
      <c r="Y20" s="143">
        <f t="shared" si="1"/>
        <v>0</v>
      </c>
      <c r="Z20" s="173">
        <f>VLOOKUP(Y20,Inndata!$B$5:$D$9,3,FALSE)</f>
        <v>0</v>
      </c>
      <c r="AA20" s="22"/>
      <c r="AB20" s="143">
        <f t="shared" si="24"/>
        <v>0</v>
      </c>
      <c r="AC20" s="173">
        <f>VLOOKUP(AB20,Inndata!$F$5:$H$10,3,FALSE)</f>
        <v>0</v>
      </c>
      <c r="AD20" s="22"/>
      <c r="AE20" s="143">
        <f t="shared" si="2"/>
        <v>0</v>
      </c>
      <c r="AF20" s="143">
        <f t="shared" si="10"/>
        <v>0</v>
      </c>
      <c r="AG20" s="22"/>
      <c r="AH20" s="128">
        <f t="shared" si="11"/>
        <v>0</v>
      </c>
      <c r="AI20" s="22"/>
      <c r="AJ20" s="24">
        <f t="shared" si="3"/>
        <v>0</v>
      </c>
      <c r="AK20" s="24">
        <f t="shared" si="3"/>
        <v>0</v>
      </c>
      <c r="AL20" s="24">
        <f>IF(AK20=0,0,VLOOKUP(LEFT(AK20,3),Inndata!$B$21:$C$32,2,FALSE))</f>
        <v>0</v>
      </c>
      <c r="AM20" s="24">
        <f t="shared" si="12"/>
        <v>0</v>
      </c>
      <c r="AN20" s="24">
        <f t="shared" si="4"/>
        <v>0</v>
      </c>
      <c r="AO20" s="24">
        <f>IF(AN20=0,0,VLOOKUP(LEFT(AN20,3),Inndata!$B$21:$C$32,2,FALSE))</f>
        <v>0</v>
      </c>
      <c r="AP20" s="24">
        <f t="shared" si="13"/>
        <v>0</v>
      </c>
      <c r="AQ20" s="22"/>
      <c r="AR20" s="143">
        <f>IF(AJ20="Ja",Inndata!$F$17,IF(OR(AL20=0,AO20=0),0,(AP20-AM20)*12+(AO20-AL20)))</f>
        <v>0</v>
      </c>
      <c r="AS20" s="143">
        <f t="shared" si="14"/>
        <v>0</v>
      </c>
      <c r="AT20" s="129">
        <f t="shared" si="15"/>
        <v>0</v>
      </c>
      <c r="AU20" s="22"/>
      <c r="AV20" s="131">
        <f t="shared" si="16"/>
        <v>0</v>
      </c>
      <c r="AX20" s="114"/>
      <c r="AY20" s="106"/>
      <c r="BE20" s="151"/>
      <c r="BF20" s="75">
        <f t="shared" si="17"/>
        <v>0</v>
      </c>
      <c r="BG20" s="75">
        <f t="shared" si="18"/>
        <v>0</v>
      </c>
      <c r="BH20" s="75">
        <f t="shared" si="19"/>
        <v>0</v>
      </c>
      <c r="BI20" s="75">
        <f t="shared" si="20"/>
        <v>0</v>
      </c>
    </row>
    <row r="21" spans="2:61" ht="17.399999999999999" customHeight="1" x14ac:dyDescent="0.4">
      <c r="B21" s="155"/>
      <c r="C21" s="155"/>
      <c r="D21" s="155"/>
      <c r="E21" s="157"/>
      <c r="F21" s="157"/>
      <c r="G21" s="155"/>
      <c r="H21" s="155"/>
      <c r="I21" s="155"/>
      <c r="J21" s="158"/>
      <c r="K21" s="156"/>
      <c r="L21" s="148" t="s">
        <v>1</v>
      </c>
      <c r="M21" s="81">
        <f t="shared" si="21"/>
        <v>0</v>
      </c>
      <c r="N21" s="81">
        <f t="shared" si="22"/>
        <v>0</v>
      </c>
      <c r="O21" s="81">
        <f t="shared" si="23"/>
        <v>0</v>
      </c>
      <c r="P21" s="81">
        <f t="shared" si="5"/>
        <v>0</v>
      </c>
      <c r="Q21" s="82">
        <f t="shared" si="6"/>
        <v>0</v>
      </c>
      <c r="R21" s="82">
        <f t="shared" si="7"/>
        <v>0</v>
      </c>
      <c r="S21" s="82">
        <f t="shared" si="8"/>
        <v>0</v>
      </c>
      <c r="T21" s="83">
        <f t="shared" si="9"/>
        <v>0</v>
      </c>
      <c r="V21" s="155">
        <f t="shared" si="0"/>
        <v>0</v>
      </c>
      <c r="W21" s="22"/>
      <c r="X21" s="155">
        <f t="shared" si="1"/>
        <v>0</v>
      </c>
      <c r="Y21" s="155">
        <f t="shared" si="1"/>
        <v>0</v>
      </c>
      <c r="Z21" s="174">
        <f>VLOOKUP(Y21,Inndata!$B$5:$D$9,3,FALSE)</f>
        <v>0</v>
      </c>
      <c r="AA21" s="22"/>
      <c r="AB21" s="155">
        <f t="shared" si="24"/>
        <v>0</v>
      </c>
      <c r="AC21" s="174">
        <f>VLOOKUP(AB21,Inndata!$F$5:$H$10,3,FALSE)</f>
        <v>0</v>
      </c>
      <c r="AD21" s="22"/>
      <c r="AE21" s="155">
        <f t="shared" si="2"/>
        <v>0</v>
      </c>
      <c r="AF21" s="155">
        <f t="shared" si="10"/>
        <v>0</v>
      </c>
      <c r="AG21" s="22"/>
      <c r="AH21" s="128">
        <f t="shared" si="11"/>
        <v>0</v>
      </c>
      <c r="AI21" s="22"/>
      <c r="AJ21" s="25">
        <f t="shared" si="3"/>
        <v>0</v>
      </c>
      <c r="AK21" s="25">
        <f t="shared" si="3"/>
        <v>0</v>
      </c>
      <c r="AL21" s="25">
        <f>IF(AK21=0,0,VLOOKUP(LEFT(AK21,3),Inndata!$B$21:$C$32,2,FALSE))</f>
        <v>0</v>
      </c>
      <c r="AM21" s="25">
        <f t="shared" si="12"/>
        <v>0</v>
      </c>
      <c r="AN21" s="25">
        <f t="shared" si="4"/>
        <v>0</v>
      </c>
      <c r="AO21" s="25">
        <f>IF(AN21=0,0,VLOOKUP(LEFT(AN21,3),Inndata!$B$21:$C$32,2,FALSE))</f>
        <v>0</v>
      </c>
      <c r="AP21" s="25">
        <f t="shared" si="13"/>
        <v>0</v>
      </c>
      <c r="AQ21" s="22"/>
      <c r="AR21" s="155">
        <f>IF(AJ21="Ja",Inndata!$F$17,IF(OR(AL21=0,AO21=0),0,(AP21-AM21)*12+(AO21-AL21)))</f>
        <v>0</v>
      </c>
      <c r="AS21" s="155">
        <f t="shared" si="14"/>
        <v>0</v>
      </c>
      <c r="AT21" s="130">
        <f t="shared" si="15"/>
        <v>0</v>
      </c>
      <c r="AU21" s="22"/>
      <c r="AV21" s="132">
        <f t="shared" si="16"/>
        <v>0</v>
      </c>
      <c r="AX21" s="114"/>
      <c r="AY21" s="106"/>
      <c r="BE21" s="151"/>
      <c r="BF21" s="75">
        <f t="shared" si="17"/>
        <v>0</v>
      </c>
      <c r="BG21" s="75">
        <f t="shared" si="18"/>
        <v>0</v>
      </c>
      <c r="BH21" s="75">
        <f t="shared" si="19"/>
        <v>0</v>
      </c>
      <c r="BI21" s="75">
        <f t="shared" si="20"/>
        <v>0</v>
      </c>
    </row>
    <row r="22" spans="2:61" ht="17.399999999999999" customHeight="1" x14ac:dyDescent="0.4">
      <c r="H22" s="187" t="s">
        <v>1</v>
      </c>
      <c r="I22" s="187"/>
      <c r="K22" s="137"/>
      <c r="L22" s="147"/>
      <c r="M22" s="137"/>
      <c r="V22" s="151"/>
      <c r="W22" s="107"/>
      <c r="Z22" s="151"/>
      <c r="AA22" s="107"/>
      <c r="AB22" s="107"/>
      <c r="AC22" s="107"/>
      <c r="AD22" s="107"/>
      <c r="AF22" s="151"/>
      <c r="AG22" s="107"/>
      <c r="AH22" s="151"/>
      <c r="AI22" s="107"/>
      <c r="AP22" s="151"/>
      <c r="AQ22" s="107"/>
      <c r="AT22" s="151"/>
      <c r="AU22" s="106"/>
      <c r="AX22" s="114"/>
      <c r="AY22" s="106"/>
      <c r="BE22" s="151"/>
      <c r="BH22" s="102"/>
      <c r="BI22" s="71"/>
    </row>
    <row r="23" spans="2:61" ht="17.399999999999999" customHeight="1" x14ac:dyDescent="0.4">
      <c r="H23" s="138"/>
      <c r="K23" s="137"/>
      <c r="L23" s="147"/>
      <c r="M23" s="137"/>
      <c r="V23" s="151"/>
      <c r="W23" s="107"/>
      <c r="Z23" s="151"/>
      <c r="AA23" s="107"/>
      <c r="AB23" s="107"/>
      <c r="AC23" s="107"/>
      <c r="AD23" s="107"/>
      <c r="AF23" s="151"/>
      <c r="AG23" s="107"/>
      <c r="AH23" s="151"/>
      <c r="AI23" s="107"/>
      <c r="AP23" s="151"/>
      <c r="AR23" s="42"/>
      <c r="AS23" s="40" t="s">
        <v>44</v>
      </c>
      <c r="AT23" s="151"/>
      <c r="AU23" s="106"/>
      <c r="AV23" s="44" t="s">
        <v>58</v>
      </c>
      <c r="AX23" s="114"/>
      <c r="AY23" s="106"/>
      <c r="BE23" s="151"/>
      <c r="BH23" s="102"/>
      <c r="BI23" s="71"/>
    </row>
    <row r="24" spans="2:61" ht="17.399999999999999" customHeight="1" x14ac:dyDescent="0.4">
      <c r="C24" s="107"/>
      <c r="D24" s="144"/>
      <c r="E24" s="144"/>
      <c r="F24" s="144"/>
      <c r="H24" s="138"/>
      <c r="K24" s="137"/>
      <c r="L24" s="147"/>
      <c r="M24" s="137"/>
      <c r="V24" s="151"/>
      <c r="W24" s="107"/>
      <c r="Z24" s="151"/>
      <c r="AA24" s="107"/>
      <c r="AB24" s="107"/>
      <c r="AC24" s="107"/>
      <c r="AD24" s="107"/>
      <c r="AF24" s="151"/>
      <c r="AG24" s="107"/>
      <c r="AH24" s="151"/>
      <c r="AI24" s="107"/>
      <c r="AP24" s="151"/>
      <c r="AQ24" s="107"/>
      <c r="AR24" s="43"/>
      <c r="AS24" s="101">
        <f>SUM(AS12:AS21)</f>
        <v>0</v>
      </c>
      <c r="AT24" s="151"/>
      <c r="AU24" s="106"/>
      <c r="AV24" s="45">
        <f>SUM(AV12:AV21)</f>
        <v>0</v>
      </c>
      <c r="AX24" s="114"/>
      <c r="AY24" s="106"/>
      <c r="BE24" s="151"/>
      <c r="BH24" s="102"/>
      <c r="BI24" s="71"/>
    </row>
    <row r="25" spans="2:61" ht="17.399999999999999" customHeight="1" x14ac:dyDescent="0.4">
      <c r="C25" s="107"/>
      <c r="D25" s="144"/>
      <c r="E25" s="144"/>
      <c r="F25" s="144"/>
      <c r="H25" s="138"/>
      <c r="K25" s="137"/>
      <c r="L25" s="147"/>
      <c r="M25" s="137"/>
      <c r="V25" s="151"/>
      <c r="W25" s="107"/>
      <c r="Z25" s="151"/>
      <c r="AA25" s="107"/>
      <c r="AB25" s="107"/>
      <c r="AC25" s="107"/>
      <c r="AD25" s="107"/>
      <c r="AF25" s="151"/>
      <c r="AG25" s="107"/>
      <c r="AH25" s="151"/>
      <c r="AI25" s="107"/>
      <c r="AP25" s="151"/>
      <c r="AQ25" s="107"/>
      <c r="AT25" s="151"/>
      <c r="AU25" s="106"/>
      <c r="AX25" s="114"/>
      <c r="AY25" s="106"/>
      <c r="BE25" s="151"/>
      <c r="BH25" s="102"/>
      <c r="BI25" s="71"/>
    </row>
    <row r="26" spans="2:61" ht="17.399999999999999" customHeight="1" x14ac:dyDescent="0.4">
      <c r="C26" s="107"/>
      <c r="D26" s="144"/>
      <c r="E26" s="144"/>
      <c r="F26" s="144"/>
      <c r="H26" s="138"/>
      <c r="K26" s="137"/>
      <c r="L26" s="147"/>
      <c r="M26" s="137"/>
      <c r="V26" s="151"/>
      <c r="W26" s="107"/>
      <c r="Z26" s="151"/>
      <c r="AA26" s="107"/>
      <c r="AB26" s="107"/>
      <c r="AC26" s="107"/>
      <c r="AD26" s="107"/>
      <c r="AF26" s="151"/>
      <c r="AG26" s="107"/>
      <c r="AH26" s="151"/>
      <c r="AI26" s="107"/>
      <c r="AP26" s="151"/>
      <c r="AQ26" s="107"/>
      <c r="AT26" s="151"/>
      <c r="AU26" s="106"/>
      <c r="AX26" s="114"/>
      <c r="AY26" s="106"/>
      <c r="BE26" s="151"/>
      <c r="BH26" s="102"/>
      <c r="BI26" s="71"/>
    </row>
    <row r="27" spans="2:61" ht="17.399999999999999" customHeight="1" x14ac:dyDescent="0.4">
      <c r="C27" s="107"/>
      <c r="D27" s="144"/>
      <c r="E27" s="144"/>
      <c r="F27" s="144"/>
      <c r="H27" s="138"/>
      <c r="K27" s="137"/>
      <c r="L27" s="147"/>
      <c r="M27" s="137"/>
      <c r="V27" s="151"/>
      <c r="W27" s="107"/>
      <c r="Z27" s="151"/>
      <c r="AA27" s="107"/>
      <c r="AB27" s="107"/>
      <c r="AC27" s="107"/>
      <c r="AD27" s="107"/>
      <c r="AF27" s="151"/>
      <c r="AG27" s="107"/>
      <c r="AH27" s="151"/>
      <c r="AI27" s="107"/>
      <c r="AP27" s="151"/>
      <c r="AQ27" s="107"/>
      <c r="AT27" s="151"/>
      <c r="AU27" s="106"/>
      <c r="AX27" s="114"/>
      <c r="AY27" s="106"/>
      <c r="BE27" s="151"/>
      <c r="BH27" s="102"/>
      <c r="BI27" s="71"/>
    </row>
    <row r="28" spans="2:61" ht="17.399999999999999" customHeight="1" x14ac:dyDescent="0.4">
      <c r="H28" s="138"/>
      <c r="K28" s="137"/>
      <c r="L28" s="147"/>
      <c r="M28" s="137"/>
      <c r="V28" s="151"/>
      <c r="W28" s="107"/>
      <c r="Z28" s="151"/>
      <c r="AA28" s="107"/>
      <c r="AB28" s="107"/>
      <c r="AC28" s="107"/>
      <c r="AD28" s="107"/>
      <c r="AF28" s="151"/>
      <c r="AG28" s="107"/>
      <c r="AH28" s="151"/>
      <c r="AI28" s="107"/>
      <c r="AP28" s="151"/>
      <c r="AQ28" s="107"/>
      <c r="AT28" s="151"/>
      <c r="AU28" s="106"/>
      <c r="AX28" s="114"/>
      <c r="AY28" s="106"/>
      <c r="BE28" s="151"/>
      <c r="BH28" s="102"/>
      <c r="BI28" s="71"/>
    </row>
    <row r="29" spans="2:61" ht="17.399999999999999" customHeight="1" x14ac:dyDescent="0.4">
      <c r="G29" s="138"/>
      <c r="J29" s="137"/>
      <c r="K29" s="147"/>
      <c r="L29" s="137"/>
      <c r="AX29" s="114"/>
    </row>
    <row r="30" spans="2:61" ht="17.399999999999999" customHeight="1" x14ac:dyDescent="0.4">
      <c r="AX30" s="114"/>
    </row>
    <row r="31" spans="2:61" ht="17.399999999999999" customHeight="1" x14ac:dyDescent="0.4">
      <c r="AX31" s="114"/>
    </row>
    <row r="32" spans="2:61" ht="17.399999999999999" customHeight="1" x14ac:dyDescent="0.4">
      <c r="AX32" s="114"/>
    </row>
    <row r="33" spans="32:60" s="151" customFormat="1" ht="17.399999999999999" customHeight="1" x14ac:dyDescent="0.4">
      <c r="AF33" s="107"/>
      <c r="AH33" s="107"/>
      <c r="AP33" s="107"/>
      <c r="AT33" s="106"/>
      <c r="AW33" s="106"/>
      <c r="AX33" s="114"/>
      <c r="BE33" s="71"/>
      <c r="BF33" s="102"/>
      <c r="BG33" s="102"/>
      <c r="BH33" s="71"/>
    </row>
    <row r="34" spans="32:60" s="151" customFormat="1" ht="17.399999999999999" customHeight="1" x14ac:dyDescent="0.4">
      <c r="AF34" s="107"/>
      <c r="AH34" s="107"/>
      <c r="AP34" s="107"/>
      <c r="AT34" s="106"/>
      <c r="AW34" s="106"/>
      <c r="AX34" s="106"/>
      <c r="BE34" s="71"/>
      <c r="BF34" s="102"/>
      <c r="BG34" s="102"/>
      <c r="BH34" s="71"/>
    </row>
    <row r="35" spans="32:60" s="151" customFormat="1" ht="17.399999999999999" customHeight="1" x14ac:dyDescent="0.4">
      <c r="AF35" s="107"/>
      <c r="AH35" s="107"/>
      <c r="AP35" s="107"/>
      <c r="AT35" s="106"/>
      <c r="AW35" s="106"/>
      <c r="AX35" s="106"/>
      <c r="BE35" s="71"/>
      <c r="BF35" s="102"/>
      <c r="BG35" s="102"/>
      <c r="BH35" s="71"/>
    </row>
    <row r="36" spans="32:60" s="151" customFormat="1" ht="17.399999999999999" customHeight="1" x14ac:dyDescent="0.4">
      <c r="AF36" s="107"/>
      <c r="AH36" s="107"/>
      <c r="AP36" s="107"/>
      <c r="AT36" s="106"/>
      <c r="AW36" s="106"/>
      <c r="AX36" s="106"/>
      <c r="BE36" s="71"/>
      <c r="BF36" s="102"/>
      <c r="BG36" s="102"/>
      <c r="BH36" s="71"/>
    </row>
  </sheetData>
  <mergeCells count="6">
    <mergeCell ref="H22:I22"/>
    <mergeCell ref="B3:J3"/>
    <mergeCell ref="C5:D5"/>
    <mergeCell ref="M8:T10"/>
    <mergeCell ref="BF10:BI10"/>
    <mergeCell ref="M11:T11"/>
  </mergeCells>
  <conditionalFormatting sqref="V12:V21">
    <cfRule type="expression" dxfId="224" priority="25">
      <formula>B12=0</formula>
    </cfRule>
  </conditionalFormatting>
  <conditionalFormatting sqref="X12:X21">
    <cfRule type="expression" dxfId="223" priority="24">
      <formula>C12=0</formula>
    </cfRule>
  </conditionalFormatting>
  <conditionalFormatting sqref="Y12:Y21">
    <cfRule type="expression" dxfId="222" priority="23">
      <formula>D12=0</formula>
    </cfRule>
  </conditionalFormatting>
  <conditionalFormatting sqref="AE12:AE21">
    <cfRule type="expression" dxfId="221" priority="22">
      <formula>F12=0</formula>
    </cfRule>
  </conditionalFormatting>
  <conditionalFormatting sqref="AF12:AF21">
    <cfRule type="expression" dxfId="220" priority="21">
      <formula>AE12=0</formula>
    </cfRule>
  </conditionalFormatting>
  <conditionalFormatting sqref="AH12:AH21">
    <cfRule type="expression" dxfId="219" priority="20">
      <formula>X12=0</formula>
    </cfRule>
  </conditionalFormatting>
  <conditionalFormatting sqref="AJ12:AJ21">
    <cfRule type="expression" dxfId="218" priority="19">
      <formula>G12=0</formula>
    </cfRule>
  </conditionalFormatting>
  <conditionalFormatting sqref="AK12:AK21">
    <cfRule type="expression" dxfId="217" priority="18">
      <formula>H12=0</formula>
    </cfRule>
  </conditionalFormatting>
  <conditionalFormatting sqref="AL12:AM21">
    <cfRule type="expression" dxfId="216" priority="17">
      <formula>AK12=0</formula>
    </cfRule>
  </conditionalFormatting>
  <conditionalFormatting sqref="AN12:AN21">
    <cfRule type="expression" dxfId="215" priority="16">
      <formula>I12=0</formula>
    </cfRule>
  </conditionalFormatting>
  <conditionalFormatting sqref="AO12:AP21">
    <cfRule type="expression" dxfId="214" priority="15">
      <formula>AN12=0</formula>
    </cfRule>
  </conditionalFormatting>
  <conditionalFormatting sqref="AV12:AV21">
    <cfRule type="expression" dxfId="213" priority="14">
      <formula>AJ12=0</formula>
    </cfRule>
  </conditionalFormatting>
  <conditionalFormatting sqref="BA13:BD14 BA11:BD11 BF12:BI21">
    <cfRule type="cellIs" dxfId="212" priority="13" operator="equal">
      <formula>0</formula>
    </cfRule>
  </conditionalFormatting>
  <conditionalFormatting sqref="T12:T21">
    <cfRule type="containsText" dxfId="211" priority="10" operator="containsText" text="OK">
      <formula>NOT(ISERROR(SEARCH("OK",T12)))</formula>
    </cfRule>
    <cfRule type="containsText" dxfId="210" priority="11" operator="containsText" text="FEIL">
      <formula>NOT(ISERROR(SEARCH("FEIL",T12)))</formula>
    </cfRule>
    <cfRule type="cellIs" dxfId="209" priority="12" operator="equal">
      <formula>0</formula>
    </cfRule>
  </conditionalFormatting>
  <conditionalFormatting sqref="AR12:AR21">
    <cfRule type="expression" dxfId="208" priority="9">
      <formula>AJ12=0</formula>
    </cfRule>
  </conditionalFormatting>
  <conditionalFormatting sqref="AS12:AS21">
    <cfRule type="expression" dxfId="207" priority="8">
      <formula>AJ12=0</formula>
    </cfRule>
  </conditionalFormatting>
  <conditionalFormatting sqref="AT12:AT21">
    <cfRule type="expression" dxfId="206" priority="7">
      <formula>AJ12=0</formula>
    </cfRule>
  </conditionalFormatting>
  <conditionalFormatting sqref="AB12:AB21">
    <cfRule type="expression" dxfId="205" priority="4">
      <formula>AB12=0</formula>
    </cfRule>
    <cfRule type="expression" dxfId="204" priority="5">
      <formula>AND(ISTEXT(AA12)=TRUE,AA12&lt;&gt;"Elsykkel",AB12=0)</formula>
    </cfRule>
    <cfRule type="expression" dxfId="203" priority="6">
      <formula>AA12="Elsykkel"</formula>
    </cfRule>
  </conditionalFormatting>
  <conditionalFormatting sqref="AC12:AC21">
    <cfRule type="expression" dxfId="202" priority="3">
      <formula>AB12=0</formula>
    </cfRule>
  </conditionalFormatting>
  <conditionalFormatting sqref="C5:D5">
    <cfRule type="containsText" dxfId="201" priority="2" operator="containsText" text="(Skriv inn navn på leverandør her)">
      <formula>NOT(ISERROR(SEARCH("(Skriv inn navn på leverandør her)",C5)))</formula>
    </cfRule>
  </conditionalFormatting>
  <conditionalFormatting sqref="Z12:Z21">
    <cfRule type="expression" dxfId="200" priority="1">
      <formula>Y12=0</formula>
    </cfRule>
  </conditionalFormatting>
  <dataValidations count="1">
    <dataValidation allowBlank="1" showInputMessage="1" showErrorMessage="1" errorTitle="Velg fra rullegardinmeny" error="Det er ikke tillatt å skrive inn egne verdier. Benytt kommentarfelt ved behov." sqref="B12:K21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51" customWidth="1"/>
    <col min="2" max="2" width="20.88671875" style="151" customWidth="1"/>
    <col min="3" max="3" width="20" style="151" customWidth="1"/>
    <col min="4" max="4" width="26.5546875" style="151" customWidth="1"/>
    <col min="5" max="7" width="20" style="151" customWidth="1"/>
    <col min="8" max="9" width="12.33203125" style="151" customWidth="1"/>
    <col min="10" max="10" width="63" style="151" customWidth="1"/>
    <col min="11" max="11" width="37.5546875" style="151" customWidth="1"/>
    <col min="12" max="12" width="11" style="151" customWidth="1"/>
    <col min="13" max="19" width="2.6640625" style="151" customWidth="1"/>
    <col min="20" max="20" width="7.44140625" style="151" customWidth="1"/>
    <col min="21" max="21" width="11.109375" style="151" customWidth="1"/>
    <col min="22" max="22" width="18.5546875" style="107" customWidth="1"/>
    <col min="23" max="23" width="2.33203125" style="151" customWidth="1"/>
    <col min="24" max="24" width="18.33203125" style="151" customWidth="1"/>
    <col min="25" max="25" width="28.44140625" style="151" customWidth="1"/>
    <col min="26" max="26" width="13.109375" style="107" customWidth="1"/>
    <col min="27" max="27" width="2.33203125" style="151" customWidth="1"/>
    <col min="28" max="29" width="13.5546875" style="151" customWidth="1"/>
    <col min="30" max="30" width="2.33203125" style="151" customWidth="1"/>
    <col min="31" max="31" width="11.33203125" style="151" customWidth="1"/>
    <col min="32" max="32" width="14.5546875" style="107" customWidth="1"/>
    <col min="33" max="33" width="2.33203125" style="151" customWidth="1"/>
    <col min="34" max="34" width="20.6640625" style="107" customWidth="1"/>
    <col min="35" max="35" width="2.33203125" style="151" customWidth="1"/>
    <col min="36" max="36" width="18.88671875" style="151" customWidth="1"/>
    <col min="37" max="37" width="12.109375" style="151" customWidth="1"/>
    <col min="38" max="38" width="10" style="151" customWidth="1"/>
    <col min="39" max="39" width="11.44140625" style="151"/>
    <col min="40" max="40" width="11.109375" style="151" customWidth="1"/>
    <col min="41" max="41" width="8.5546875" style="151" customWidth="1"/>
    <col min="42" max="42" width="13.33203125" style="107" customWidth="1"/>
    <col min="43" max="43" width="2.33203125" style="151" customWidth="1"/>
    <col min="44" max="45" width="11.33203125" style="151" customWidth="1"/>
    <col min="46" max="46" width="13.6640625" style="106" customWidth="1"/>
    <col min="47" max="47" width="2.33203125" style="151" customWidth="1"/>
    <col min="48" max="48" width="11.44140625" style="151"/>
    <col min="49" max="49" width="11.33203125" style="106" customWidth="1"/>
    <col min="50" max="50" width="1.33203125" style="106" customWidth="1"/>
    <col min="51" max="51" width="11.33203125" style="151" customWidth="1"/>
    <col min="52" max="52" width="45.6640625" style="151" customWidth="1"/>
    <col min="53" max="56" width="22.109375" style="151" customWidth="1"/>
    <col min="57" max="57" width="11.109375" style="71" customWidth="1"/>
    <col min="58" max="59" width="11.109375" style="102" hidden="1" customWidth="1"/>
    <col min="60" max="60" width="11.109375" style="71" hidden="1" customWidth="1"/>
    <col min="61" max="61" width="0" style="151" hidden="1" customWidth="1"/>
    <col min="62" max="16384" width="11.44140625" style="151"/>
  </cols>
  <sheetData>
    <row r="1" spans="1:61" s="49" customFormat="1" ht="17.399999999999999" customHeight="1" x14ac:dyDescent="0.3">
      <c r="A1" s="47"/>
      <c r="B1" s="47" t="s">
        <v>84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 t="s">
        <v>84</v>
      </c>
      <c r="N1" s="47"/>
      <c r="O1" s="47"/>
      <c r="P1" s="47"/>
      <c r="Q1" s="47"/>
      <c r="R1" s="47"/>
      <c r="S1" s="47"/>
      <c r="T1" s="47"/>
      <c r="U1" s="47"/>
      <c r="V1" s="48"/>
      <c r="W1" s="47"/>
      <c r="X1" s="47"/>
      <c r="Y1" s="47"/>
      <c r="Z1" s="48"/>
      <c r="AA1" s="47"/>
      <c r="AB1" s="47"/>
      <c r="AC1" s="47"/>
      <c r="AD1" s="47"/>
      <c r="AE1" s="47"/>
      <c r="AF1" s="48"/>
      <c r="AG1" s="47"/>
      <c r="AH1" s="48"/>
      <c r="AI1" s="47"/>
      <c r="AJ1" s="47"/>
      <c r="AK1" s="47"/>
      <c r="AL1" s="47"/>
      <c r="AM1" s="47"/>
      <c r="AN1" s="47"/>
      <c r="AO1" s="47"/>
      <c r="AP1" s="48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72"/>
      <c r="BF1" s="72"/>
      <c r="BG1" s="72"/>
      <c r="BH1" s="72"/>
    </row>
    <row r="2" spans="1:61" ht="17.399999999999999" customHeight="1" x14ac:dyDescent="0.4">
      <c r="AX2" s="114"/>
    </row>
    <row r="3" spans="1:61" ht="30" customHeight="1" x14ac:dyDescent="0.4">
      <c r="B3" s="188" t="s">
        <v>13</v>
      </c>
      <c r="C3" s="188"/>
      <c r="D3" s="188"/>
      <c r="E3" s="188"/>
      <c r="F3" s="188"/>
      <c r="G3" s="188"/>
      <c r="H3" s="188"/>
      <c r="I3" s="188"/>
      <c r="J3" s="188"/>
      <c r="K3" s="139"/>
      <c r="L3" s="146"/>
      <c r="AX3" s="114"/>
    </row>
    <row r="4" spans="1:61" ht="17.399999999999999" customHeight="1" x14ac:dyDescent="0.4">
      <c r="B4" s="154"/>
      <c r="C4" s="154"/>
      <c r="D4" s="153"/>
      <c r="E4" s="175"/>
      <c r="F4" s="175"/>
      <c r="G4" s="175"/>
      <c r="H4" s="175"/>
      <c r="I4" s="175"/>
      <c r="J4" s="175"/>
      <c r="K4" s="139"/>
      <c r="M4" s="104" t="s">
        <v>64</v>
      </c>
      <c r="N4" s="108"/>
      <c r="P4" s="108"/>
      <c r="Q4" s="108"/>
      <c r="AX4" s="114"/>
    </row>
    <row r="5" spans="1:61" s="1" customFormat="1" ht="30" customHeight="1" x14ac:dyDescent="0.45">
      <c r="B5" s="46" t="s">
        <v>68</v>
      </c>
      <c r="C5" s="189" t="s">
        <v>15</v>
      </c>
      <c r="D5" s="190"/>
      <c r="E5" s="2"/>
      <c r="F5" s="96" t="s">
        <v>61</v>
      </c>
      <c r="G5" s="97">
        <f>AV24</f>
        <v>0</v>
      </c>
      <c r="H5" s="2"/>
      <c r="I5" s="2"/>
      <c r="J5" s="2"/>
      <c r="K5" s="3"/>
      <c r="M5" s="103" t="s">
        <v>66</v>
      </c>
      <c r="N5" s="108"/>
      <c r="P5" s="108"/>
      <c r="Q5" s="108"/>
      <c r="V5" s="19"/>
      <c r="Z5" s="19"/>
      <c r="AF5" s="19"/>
      <c r="AH5" s="19"/>
      <c r="AP5" s="19"/>
      <c r="AT5" s="16"/>
      <c r="AW5" s="16"/>
      <c r="AX5" s="115"/>
      <c r="BE5" s="71"/>
      <c r="BF5" s="102"/>
      <c r="BG5" s="102"/>
      <c r="BH5" s="71"/>
    </row>
    <row r="6" spans="1:61" ht="17.399999999999999" customHeight="1" x14ac:dyDescent="0.4"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47"/>
      <c r="M6" s="137"/>
      <c r="V6" s="151"/>
      <c r="W6" s="107"/>
      <c r="Z6" s="151"/>
      <c r="AA6" s="107"/>
      <c r="AB6" s="107"/>
      <c r="AC6" s="107"/>
      <c r="AD6" s="107"/>
      <c r="AF6" s="151"/>
      <c r="AG6" s="107"/>
      <c r="AH6" s="151"/>
      <c r="AI6" s="107"/>
      <c r="AP6" s="151"/>
      <c r="AQ6" s="107"/>
      <c r="AT6" s="151"/>
      <c r="AU6" s="106"/>
      <c r="AX6" s="114"/>
      <c r="AY6" s="106"/>
      <c r="BE6" s="151"/>
      <c r="BH6" s="102"/>
      <c r="BI6" s="71"/>
    </row>
    <row r="7" spans="1:61" ht="17.399999999999999" customHeight="1" x14ac:dyDescent="0.4">
      <c r="B7" s="84" t="s">
        <v>14</v>
      </c>
      <c r="C7" s="138"/>
      <c r="D7" s="138"/>
      <c r="E7" s="138"/>
      <c r="F7" s="138"/>
      <c r="G7" s="138"/>
      <c r="H7" s="138"/>
      <c r="I7" s="138"/>
      <c r="J7" s="138"/>
      <c r="K7" s="138"/>
      <c r="L7" s="147"/>
      <c r="M7" s="137"/>
      <c r="V7" s="151"/>
      <c r="W7" s="107"/>
      <c r="Z7" s="151"/>
      <c r="AA7" s="107"/>
      <c r="AB7" s="107"/>
      <c r="AC7" s="107"/>
      <c r="AD7" s="107"/>
      <c r="AF7" s="151"/>
      <c r="AG7" s="107"/>
      <c r="AH7" s="151"/>
      <c r="AI7" s="107"/>
      <c r="AP7" s="151"/>
      <c r="AQ7" s="107"/>
      <c r="AT7" s="111"/>
      <c r="AU7" s="106"/>
      <c r="AX7" s="114"/>
      <c r="AY7" s="106"/>
      <c r="AZ7" s="100" t="s">
        <v>53</v>
      </c>
      <c r="BE7" s="151"/>
      <c r="BH7" s="102"/>
      <c r="BI7" s="71"/>
    </row>
    <row r="8" spans="1:61" ht="17.399999999999999" customHeight="1" x14ac:dyDescent="0.4">
      <c r="B8" s="84" t="s">
        <v>90</v>
      </c>
      <c r="C8" s="138"/>
      <c r="D8" s="138"/>
      <c r="E8" s="138"/>
      <c r="F8" s="138"/>
      <c r="G8" s="138"/>
      <c r="H8" s="138"/>
      <c r="I8" s="138"/>
      <c r="J8" s="138"/>
      <c r="K8" s="138"/>
      <c r="L8" s="147"/>
      <c r="M8" s="185" t="s">
        <v>62</v>
      </c>
      <c r="N8" s="185"/>
      <c r="O8" s="185"/>
      <c r="P8" s="185"/>
      <c r="Q8" s="185"/>
      <c r="R8" s="185"/>
      <c r="S8" s="185"/>
      <c r="T8" s="185"/>
      <c r="V8" s="151"/>
      <c r="W8" s="107"/>
      <c r="Z8" s="151"/>
      <c r="AA8" s="107"/>
      <c r="AB8" s="107"/>
      <c r="AC8" s="107"/>
      <c r="AD8" s="107"/>
      <c r="AF8" s="151"/>
      <c r="AG8" s="107"/>
      <c r="AH8" s="151"/>
      <c r="AI8" s="107"/>
      <c r="AP8" s="151"/>
      <c r="AQ8" s="107"/>
      <c r="AT8" s="151"/>
      <c r="AU8" s="106"/>
      <c r="AX8" s="114"/>
      <c r="AY8" s="106"/>
      <c r="AZ8" s="151" t="s">
        <v>52</v>
      </c>
      <c r="BE8" s="151"/>
      <c r="BH8" s="102"/>
      <c r="BI8" s="71"/>
    </row>
    <row r="9" spans="1:61" ht="17.399999999999999" customHeight="1" x14ac:dyDescent="0.4"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47"/>
      <c r="M9" s="185"/>
      <c r="N9" s="185"/>
      <c r="O9" s="185"/>
      <c r="P9" s="185"/>
      <c r="Q9" s="185"/>
      <c r="R9" s="185"/>
      <c r="S9" s="185"/>
      <c r="T9" s="185"/>
      <c r="V9" s="151"/>
      <c r="W9" s="107"/>
      <c r="Z9" s="151"/>
      <c r="AA9" s="107"/>
      <c r="AB9" s="107"/>
      <c r="AC9" s="107"/>
      <c r="AD9" s="107"/>
      <c r="AF9" s="151"/>
      <c r="AG9" s="107"/>
      <c r="AH9" s="151"/>
      <c r="AI9" s="107"/>
      <c r="AP9" s="151"/>
      <c r="AQ9" s="107"/>
      <c r="AT9" s="151"/>
      <c r="AU9" s="106"/>
      <c r="AX9" s="114"/>
      <c r="AY9" s="106"/>
      <c r="BE9" s="151"/>
      <c r="BF9" s="151"/>
      <c r="BG9" s="151"/>
      <c r="BH9" s="151"/>
    </row>
    <row r="10" spans="1:61" ht="17.399999999999999" customHeight="1" x14ac:dyDescent="0.4">
      <c r="B10" s="136">
        <v>1</v>
      </c>
      <c r="C10" s="136">
        <v>2</v>
      </c>
      <c r="D10" s="136">
        <v>3</v>
      </c>
      <c r="E10" s="136">
        <v>4</v>
      </c>
      <c r="F10" s="136">
        <v>5</v>
      </c>
      <c r="G10" s="136">
        <v>6</v>
      </c>
      <c r="H10" s="136">
        <v>7</v>
      </c>
      <c r="I10" s="136">
        <v>8</v>
      </c>
      <c r="J10" s="136">
        <v>9</v>
      </c>
      <c r="K10" s="136">
        <v>10</v>
      </c>
      <c r="L10" s="147"/>
      <c r="M10" s="186"/>
      <c r="N10" s="186"/>
      <c r="O10" s="186"/>
      <c r="P10" s="186"/>
      <c r="Q10" s="186"/>
      <c r="R10" s="186"/>
      <c r="S10" s="186"/>
      <c r="T10" s="186"/>
      <c r="V10" s="136">
        <v>1</v>
      </c>
      <c r="W10" s="20"/>
      <c r="X10" s="136">
        <v>2</v>
      </c>
      <c r="Y10" s="136">
        <v>3</v>
      </c>
      <c r="Z10" s="136"/>
      <c r="AA10" s="20"/>
      <c r="AB10" s="20">
        <v>4</v>
      </c>
      <c r="AC10" s="20"/>
      <c r="AD10" s="20"/>
      <c r="AE10" s="136">
        <v>5</v>
      </c>
      <c r="AF10" s="136"/>
      <c r="AG10" s="20"/>
      <c r="AH10" s="136"/>
      <c r="AI10" s="20"/>
      <c r="AJ10" s="136">
        <v>6</v>
      </c>
      <c r="AK10" s="136">
        <v>7</v>
      </c>
      <c r="AL10" s="136"/>
      <c r="AM10" s="136"/>
      <c r="AN10" s="136">
        <v>8</v>
      </c>
      <c r="AO10" s="136"/>
      <c r="AP10" s="136"/>
      <c r="AQ10" s="20"/>
      <c r="AR10" s="136"/>
      <c r="AS10" s="136"/>
      <c r="AT10" s="136"/>
      <c r="AU10" s="17"/>
      <c r="AV10" s="136"/>
      <c r="AX10" s="114"/>
      <c r="AY10" s="106"/>
      <c r="BA10" s="77" t="s">
        <v>54</v>
      </c>
      <c r="BB10" s="77" t="str">
        <f>Inndata!$B$6</f>
        <v>Biogass</v>
      </c>
      <c r="BC10" s="77" t="s">
        <v>55</v>
      </c>
      <c r="BD10" s="77" t="s">
        <v>56</v>
      </c>
      <c r="BE10" s="151"/>
      <c r="BF10" s="184" t="s">
        <v>51</v>
      </c>
      <c r="BG10" s="184"/>
      <c r="BH10" s="184"/>
      <c r="BI10" s="184"/>
    </row>
    <row r="11" spans="1:61" ht="48" customHeight="1" x14ac:dyDescent="0.4">
      <c r="B11" s="140" t="s">
        <v>4</v>
      </c>
      <c r="C11" s="141" t="s">
        <v>6</v>
      </c>
      <c r="D11" s="141" t="s">
        <v>7</v>
      </c>
      <c r="E11" s="141" t="s">
        <v>78</v>
      </c>
      <c r="F11" s="141" t="s">
        <v>8</v>
      </c>
      <c r="G11" s="141" t="s">
        <v>9</v>
      </c>
      <c r="H11" s="140" t="s">
        <v>10</v>
      </c>
      <c r="I11" s="140" t="s">
        <v>11</v>
      </c>
      <c r="J11" s="142" t="s">
        <v>79</v>
      </c>
      <c r="K11" s="142" t="s">
        <v>5</v>
      </c>
      <c r="L11" s="147"/>
      <c r="M11" s="191" t="s">
        <v>63</v>
      </c>
      <c r="N11" s="192"/>
      <c r="O11" s="192"/>
      <c r="P11" s="192"/>
      <c r="Q11" s="192"/>
      <c r="R11" s="192"/>
      <c r="S11" s="192"/>
      <c r="T11" s="193"/>
      <c r="V11" s="140" t="s">
        <v>4</v>
      </c>
      <c r="W11" s="21"/>
      <c r="X11" s="140" t="s">
        <v>6</v>
      </c>
      <c r="Y11" s="140" t="s">
        <v>7</v>
      </c>
      <c r="Z11" s="35" t="s">
        <v>46</v>
      </c>
      <c r="AA11" s="21"/>
      <c r="AB11" s="140" t="s">
        <v>80</v>
      </c>
      <c r="AC11" s="35" t="s">
        <v>81</v>
      </c>
      <c r="AD11" s="21"/>
      <c r="AE11" s="140" t="s">
        <v>21</v>
      </c>
      <c r="AF11" s="35" t="s">
        <v>45</v>
      </c>
      <c r="AG11" s="21"/>
      <c r="AH11" s="35" t="s">
        <v>88</v>
      </c>
      <c r="AI11" s="21"/>
      <c r="AJ11" s="140" t="s">
        <v>9</v>
      </c>
      <c r="AK11" s="140" t="s">
        <v>10</v>
      </c>
      <c r="AL11" s="35" t="s">
        <v>39</v>
      </c>
      <c r="AM11" s="35" t="s">
        <v>40</v>
      </c>
      <c r="AN11" s="140" t="s">
        <v>11</v>
      </c>
      <c r="AO11" s="35" t="s">
        <v>42</v>
      </c>
      <c r="AP11" s="35" t="s">
        <v>43</v>
      </c>
      <c r="AQ11" s="21"/>
      <c r="AR11" s="35" t="s">
        <v>22</v>
      </c>
      <c r="AS11" s="35" t="s">
        <v>23</v>
      </c>
      <c r="AT11" s="35" t="s">
        <v>24</v>
      </c>
      <c r="AU11" s="21"/>
      <c r="AV11" s="35" t="s">
        <v>65</v>
      </c>
      <c r="AX11" s="114"/>
      <c r="AY11" s="106"/>
      <c r="AZ11" s="78" t="s">
        <v>57</v>
      </c>
      <c r="BA11" s="79">
        <f>SUM(BF12:BF21)</f>
        <v>0</v>
      </c>
      <c r="BB11" s="79">
        <f>SUM(BG12:BG21)</f>
        <v>0</v>
      </c>
      <c r="BC11" s="79">
        <f>SUM(BH12:BH21)</f>
        <v>0</v>
      </c>
      <c r="BD11" s="79">
        <f>SUM(BI12:BI21)</f>
        <v>0</v>
      </c>
      <c r="BE11" s="151"/>
      <c r="BF11" s="74" t="str">
        <f>Inndata!$B$5</f>
        <v>Batterielektrisk / hydrogen</v>
      </c>
      <c r="BG11" s="74" t="str">
        <f>Inndata!$B$6</f>
        <v>Biogass</v>
      </c>
      <c r="BH11" s="74" t="str">
        <f>Inndata!$B$7</f>
        <v>HVO / biodiesel / bioetanol</v>
      </c>
      <c r="BI11" s="74" t="str">
        <f>Inndata!$B$8</f>
        <v>Diesel / bensin / naturgass</v>
      </c>
    </row>
    <row r="12" spans="1:61" ht="17.399999999999999" customHeight="1" x14ac:dyDescent="0.4">
      <c r="B12" s="143"/>
      <c r="C12" s="143"/>
      <c r="D12" s="143"/>
      <c r="E12" s="145"/>
      <c r="F12" s="145"/>
      <c r="G12" s="143"/>
      <c r="H12" s="143"/>
      <c r="I12" s="143"/>
      <c r="J12" s="150"/>
      <c r="K12" s="149"/>
      <c r="L12" s="148" t="s">
        <v>1</v>
      </c>
      <c r="M12" s="81">
        <f>IF(B12&gt;0,1,0)</f>
        <v>0</v>
      </c>
      <c r="N12" s="81">
        <f>IF(C12=0,0,1)</f>
        <v>0</v>
      </c>
      <c r="O12" s="81">
        <f>IF(C12="Elsykkel",1,IF(D12=0,0,1))</f>
        <v>0</v>
      </c>
      <c r="P12" s="81">
        <f>IF(G12=0,0,1)</f>
        <v>0</v>
      </c>
      <c r="Q12" s="82">
        <f>IF(AND(G12=0,H12=0),0,IF(AND(G12="Nei",H12=0),0,1))</f>
        <v>0</v>
      </c>
      <c r="R12" s="82">
        <f>IF(AND(G12=0,H12=0),0,IF(AND(G12="Nei",I12=0),0,1))</f>
        <v>0</v>
      </c>
      <c r="S12" s="82">
        <f>SUM(M12:R12)</f>
        <v>0</v>
      </c>
      <c r="T12" s="83">
        <f>IF(S12=6,"OK",IF(S12=0,0,"FEIL"))</f>
        <v>0</v>
      </c>
      <c r="V12" s="143">
        <f t="shared" ref="V12:V21" si="0">B12</f>
        <v>0</v>
      </c>
      <c r="W12" s="23"/>
      <c r="X12" s="143">
        <f t="shared" ref="X12:Y21" si="1">C12</f>
        <v>0</v>
      </c>
      <c r="Y12" s="143">
        <f t="shared" si="1"/>
        <v>0</v>
      </c>
      <c r="Z12" s="173">
        <f>VLOOKUP(Y12,Inndata!$B$5:$D$9,3,FALSE)</f>
        <v>0</v>
      </c>
      <c r="AA12" s="22"/>
      <c r="AB12" s="143">
        <f>E12</f>
        <v>0</v>
      </c>
      <c r="AC12" s="173">
        <f>VLOOKUP(AB12,Inndata!$F$5:$H$10,3,FALSE)</f>
        <v>0</v>
      </c>
      <c r="AD12" s="22"/>
      <c r="AE12" s="143">
        <f t="shared" ref="AE12:AE21" si="2">F12</f>
        <v>0</v>
      </c>
      <c r="AF12" s="143">
        <f>IF(AE12=0,0,IF(AE12="Nei",0,1))</f>
        <v>0</v>
      </c>
      <c r="AG12" s="22"/>
      <c r="AH12" s="128">
        <f>IF(Z12+AC12+AF12&gt;10,10,Z12+AC12+AF12)</f>
        <v>0</v>
      </c>
      <c r="AI12" s="22"/>
      <c r="AJ12" s="24">
        <f t="shared" ref="AJ12:AK21" si="3">G12</f>
        <v>0</v>
      </c>
      <c r="AK12" s="24">
        <f t="shared" si="3"/>
        <v>0</v>
      </c>
      <c r="AL12" s="24">
        <f>IF(AK12=0,0,VLOOKUP(LEFT(AK12,3),Inndata!$B$21:$C$32,2,FALSE))</f>
        <v>0</v>
      </c>
      <c r="AM12" s="24">
        <f>IF(AK12=0,0,MID(AK12,6,4))</f>
        <v>0</v>
      </c>
      <c r="AN12" s="24">
        <f t="shared" ref="AN12:AN21" si="4">I12</f>
        <v>0</v>
      </c>
      <c r="AO12" s="24">
        <f>IF(AN12=0,0,VLOOKUP(LEFT(AN12,3),Inndata!$B$21:$C$32,2,FALSE))</f>
        <v>0</v>
      </c>
      <c r="AP12" s="24">
        <f>IF(AN12=0,0,MID(AN12,6,4))</f>
        <v>0</v>
      </c>
      <c r="AQ12" s="22"/>
      <c r="AR12" s="143">
        <f>IF(AJ12="Ja",Inndata!$F$17,IF(OR(AL12=0,AO12=0),0,(AP12-AM12)*12+(AO12-AL12)))</f>
        <v>0</v>
      </c>
      <c r="AS12" s="143">
        <f>V12*AR12</f>
        <v>0</v>
      </c>
      <c r="AT12" s="129">
        <f>IF(AR12=0,0,AS12/$AS$24)</f>
        <v>0</v>
      </c>
      <c r="AU12" s="22"/>
      <c r="AV12" s="131">
        <f>AH12*AT12</f>
        <v>0</v>
      </c>
      <c r="AX12" s="114"/>
      <c r="AY12" s="106"/>
      <c r="BE12" s="151"/>
      <c r="BF12" s="75">
        <f>IF(Y12=$BF$11,AT12,0)</f>
        <v>0</v>
      </c>
      <c r="BG12" s="75">
        <f>IF(Y12=$BG$11,AT12,0)</f>
        <v>0</v>
      </c>
      <c r="BH12" s="75">
        <f>IF(Y12=$BH$11,AT12,0)</f>
        <v>0</v>
      </c>
      <c r="BI12" s="75">
        <f>IF(Y12=$BI$11,AT12,0)</f>
        <v>0</v>
      </c>
    </row>
    <row r="13" spans="1:61" ht="17.399999999999999" customHeight="1" x14ac:dyDescent="0.4">
      <c r="B13" s="155"/>
      <c r="C13" s="155"/>
      <c r="D13" s="155"/>
      <c r="E13" s="157"/>
      <c r="F13" s="157"/>
      <c r="G13" s="155"/>
      <c r="H13" s="155"/>
      <c r="I13" s="155"/>
      <c r="J13" s="158"/>
      <c r="K13" s="156"/>
      <c r="L13" s="148" t="s">
        <v>1</v>
      </c>
      <c r="M13" s="81">
        <f>IF(B13&gt;0,1,0)</f>
        <v>0</v>
      </c>
      <c r="N13" s="81">
        <f>IF(C13=0,0,1)</f>
        <v>0</v>
      </c>
      <c r="O13" s="81">
        <f>IF(C13="Elsykkel",1,IF(D13=0,0,1))</f>
        <v>0</v>
      </c>
      <c r="P13" s="81">
        <f t="shared" ref="P13:P21" si="5">IF(G13=0,0,1)</f>
        <v>0</v>
      </c>
      <c r="Q13" s="82">
        <f t="shared" ref="Q13:Q21" si="6">IF(AND(G13=0,H13=0),0,IF(AND(G13="Nei",H13=0),0,1))</f>
        <v>0</v>
      </c>
      <c r="R13" s="82">
        <f t="shared" ref="R13:R21" si="7">IF(AND(G13=0,H13=0),0,IF(AND(G13="Nei",I13=0),0,1))</f>
        <v>0</v>
      </c>
      <c r="S13" s="82">
        <f t="shared" ref="S13:S21" si="8">SUM(M13:R13)</f>
        <v>0</v>
      </c>
      <c r="T13" s="83">
        <f t="shared" ref="T13:T21" si="9">IF(S13=6,"OK",IF(S13=0,0,"FEIL"))</f>
        <v>0</v>
      </c>
      <c r="V13" s="155">
        <f t="shared" si="0"/>
        <v>0</v>
      </c>
      <c r="W13" s="22"/>
      <c r="X13" s="155">
        <f t="shared" si="1"/>
        <v>0</v>
      </c>
      <c r="Y13" s="155">
        <f t="shared" si="1"/>
        <v>0</v>
      </c>
      <c r="Z13" s="174">
        <f>VLOOKUP(Y13,Inndata!$B$5:$D$9,3,FALSE)</f>
        <v>0</v>
      </c>
      <c r="AA13" s="22"/>
      <c r="AB13" s="155">
        <f>E13</f>
        <v>0</v>
      </c>
      <c r="AC13" s="174">
        <f>VLOOKUP(AB13,Inndata!$F$5:$H$10,3,FALSE)</f>
        <v>0</v>
      </c>
      <c r="AD13" s="22"/>
      <c r="AE13" s="155">
        <f t="shared" si="2"/>
        <v>0</v>
      </c>
      <c r="AF13" s="155">
        <f t="shared" ref="AF13:AF21" si="10">IF(AE13=0,0,IF(AE13="Nei",0,1))</f>
        <v>0</v>
      </c>
      <c r="AG13" s="22"/>
      <c r="AH13" s="128">
        <f t="shared" ref="AH13:AH21" si="11">IF(Z13+AC13+AF13&gt;10,10,Z13+AC13+AF13)</f>
        <v>0</v>
      </c>
      <c r="AI13" s="22"/>
      <c r="AJ13" s="25">
        <f t="shared" si="3"/>
        <v>0</v>
      </c>
      <c r="AK13" s="25">
        <f t="shared" si="3"/>
        <v>0</v>
      </c>
      <c r="AL13" s="25">
        <f>IF(AK13=0,0,VLOOKUP(LEFT(AK13,3),Inndata!$B$21:$C$32,2,FALSE))</f>
        <v>0</v>
      </c>
      <c r="AM13" s="25">
        <f t="shared" ref="AM13:AM21" si="12">IF(AK13=0,0,MID(AK13,6,4))</f>
        <v>0</v>
      </c>
      <c r="AN13" s="25">
        <f t="shared" si="4"/>
        <v>0</v>
      </c>
      <c r="AO13" s="25">
        <f>IF(AN13=0,0,VLOOKUP(LEFT(AN13,3),Inndata!$B$21:$C$32,2,FALSE))</f>
        <v>0</v>
      </c>
      <c r="AP13" s="25">
        <f t="shared" ref="AP13:AP21" si="13">IF(AN13=0,0,MID(AN13,6,4))</f>
        <v>0</v>
      </c>
      <c r="AQ13" s="22"/>
      <c r="AR13" s="155">
        <f>IF(AJ13="Ja",Inndata!$F$17,IF(OR(AL13=0,AO13=0),0,(AP13-AM13)*12+(AO13-AL13)))</f>
        <v>0</v>
      </c>
      <c r="AS13" s="155">
        <f t="shared" ref="AS13:AS21" si="14">V13*AR13</f>
        <v>0</v>
      </c>
      <c r="AT13" s="130">
        <f t="shared" ref="AT13:AT21" si="15">IF(AR13=0,0,AS13/$AS$24)</f>
        <v>0</v>
      </c>
      <c r="AU13" s="22"/>
      <c r="AV13" s="132">
        <f t="shared" ref="AV13:AV21" si="16">AH13*AT13</f>
        <v>0</v>
      </c>
      <c r="AX13" s="114"/>
      <c r="AY13" s="106"/>
      <c r="AZ13" s="80"/>
      <c r="BA13" s="50"/>
      <c r="BB13" s="50"/>
      <c r="BC13" s="50"/>
      <c r="BD13" s="50"/>
      <c r="BE13" s="151"/>
      <c r="BF13" s="75">
        <f t="shared" ref="BF13:BF21" si="17">IF(Y13=$BF$11,AT13,0)</f>
        <v>0</v>
      </c>
      <c r="BG13" s="75">
        <f t="shared" ref="BG13:BG21" si="18">IF(Z13=$BG$11,AT13,0)</f>
        <v>0</v>
      </c>
      <c r="BH13" s="75">
        <f t="shared" ref="BH13:BH21" si="19">IF(Y13=$BH$11,AT13,0)</f>
        <v>0</v>
      </c>
      <c r="BI13" s="75">
        <f t="shared" ref="BI13:BI21" si="20">IF(Y13=$BI$11,AT13,0)</f>
        <v>0</v>
      </c>
    </row>
    <row r="14" spans="1:61" ht="17.399999999999999" customHeight="1" x14ac:dyDescent="0.4">
      <c r="B14" s="143"/>
      <c r="C14" s="143"/>
      <c r="D14" s="143"/>
      <c r="E14" s="145"/>
      <c r="F14" s="145"/>
      <c r="G14" s="143"/>
      <c r="H14" s="143"/>
      <c r="I14" s="143"/>
      <c r="J14" s="150"/>
      <c r="K14" s="135"/>
      <c r="L14" s="148" t="s">
        <v>1</v>
      </c>
      <c r="M14" s="81">
        <f t="shared" ref="M14:M21" si="21">IF(B14&gt;0,1,0)</f>
        <v>0</v>
      </c>
      <c r="N14" s="81">
        <f t="shared" ref="N14:N21" si="22">IF(C14=0,0,1)</f>
        <v>0</v>
      </c>
      <c r="O14" s="81">
        <f t="shared" ref="O14:O21" si="23">IF(C14="Elsykkel",1,IF(D14=0,0,1))</f>
        <v>0</v>
      </c>
      <c r="P14" s="81">
        <f t="shared" si="5"/>
        <v>0</v>
      </c>
      <c r="Q14" s="82">
        <f t="shared" si="6"/>
        <v>0</v>
      </c>
      <c r="R14" s="82">
        <f t="shared" si="7"/>
        <v>0</v>
      </c>
      <c r="S14" s="82">
        <f t="shared" si="8"/>
        <v>0</v>
      </c>
      <c r="T14" s="83">
        <f t="shared" si="9"/>
        <v>0</v>
      </c>
      <c r="V14" s="143">
        <f t="shared" si="0"/>
        <v>0</v>
      </c>
      <c r="W14" s="22"/>
      <c r="X14" s="143">
        <f t="shared" si="1"/>
        <v>0</v>
      </c>
      <c r="Y14" s="143">
        <f t="shared" si="1"/>
        <v>0</v>
      </c>
      <c r="Z14" s="173">
        <f>VLOOKUP(Y14,Inndata!$B$5:$D$9,3,FALSE)</f>
        <v>0</v>
      </c>
      <c r="AA14" s="22"/>
      <c r="AB14" s="143">
        <f t="shared" ref="AB14:AB21" si="24">E14</f>
        <v>0</v>
      </c>
      <c r="AC14" s="173">
        <f>VLOOKUP(AB14,Inndata!$F$5:$H$10,3,FALSE)</f>
        <v>0</v>
      </c>
      <c r="AD14" s="22"/>
      <c r="AE14" s="143">
        <f t="shared" si="2"/>
        <v>0</v>
      </c>
      <c r="AF14" s="143">
        <f t="shared" si="10"/>
        <v>0</v>
      </c>
      <c r="AG14" s="22"/>
      <c r="AH14" s="128">
        <f t="shared" si="11"/>
        <v>0</v>
      </c>
      <c r="AI14" s="22"/>
      <c r="AJ14" s="24">
        <f t="shared" si="3"/>
        <v>0</v>
      </c>
      <c r="AK14" s="24">
        <f t="shared" si="3"/>
        <v>0</v>
      </c>
      <c r="AL14" s="24">
        <f>IF(AK14=0,0,VLOOKUP(LEFT(AK14,3),Inndata!$B$21:$C$32,2,FALSE))</f>
        <v>0</v>
      </c>
      <c r="AM14" s="24">
        <f t="shared" si="12"/>
        <v>0</v>
      </c>
      <c r="AN14" s="24">
        <f t="shared" si="4"/>
        <v>0</v>
      </c>
      <c r="AO14" s="24">
        <f>IF(AN14=0,0,VLOOKUP(LEFT(AN14,3),Inndata!$B$21:$C$32,2,FALSE))</f>
        <v>0</v>
      </c>
      <c r="AP14" s="24">
        <f t="shared" si="13"/>
        <v>0</v>
      </c>
      <c r="AQ14" s="22"/>
      <c r="AR14" s="143">
        <f>IF(AJ14="Ja",Inndata!$F$17,IF(OR(AL14=0,AO14=0),0,(AP14-AM14)*12+(AO14-AL14)))</f>
        <v>0</v>
      </c>
      <c r="AS14" s="143">
        <f t="shared" si="14"/>
        <v>0</v>
      </c>
      <c r="AT14" s="129">
        <f t="shared" si="15"/>
        <v>0</v>
      </c>
      <c r="AU14" s="22"/>
      <c r="AV14" s="131">
        <f t="shared" si="16"/>
        <v>0</v>
      </c>
      <c r="AX14" s="114"/>
      <c r="AY14" s="106"/>
      <c r="AZ14" s="80"/>
      <c r="BA14" s="50"/>
      <c r="BB14" s="50"/>
      <c r="BC14" s="50"/>
      <c r="BD14" s="50"/>
      <c r="BE14" s="151"/>
      <c r="BF14" s="75">
        <f t="shared" si="17"/>
        <v>0</v>
      </c>
      <c r="BG14" s="75">
        <f t="shared" si="18"/>
        <v>0</v>
      </c>
      <c r="BH14" s="75">
        <f t="shared" si="19"/>
        <v>0</v>
      </c>
      <c r="BI14" s="75">
        <f t="shared" si="20"/>
        <v>0</v>
      </c>
    </row>
    <row r="15" spans="1:61" ht="17.399999999999999" customHeight="1" x14ac:dyDescent="0.4">
      <c r="B15" s="155"/>
      <c r="C15" s="155"/>
      <c r="D15" s="155"/>
      <c r="E15" s="157"/>
      <c r="F15" s="157"/>
      <c r="G15" s="155"/>
      <c r="H15" s="155"/>
      <c r="I15" s="155"/>
      <c r="J15" s="158"/>
      <c r="K15" s="156"/>
      <c r="L15" s="148" t="s">
        <v>1</v>
      </c>
      <c r="M15" s="81">
        <f t="shared" si="21"/>
        <v>0</v>
      </c>
      <c r="N15" s="81">
        <f t="shared" si="22"/>
        <v>0</v>
      </c>
      <c r="O15" s="81">
        <f t="shared" si="23"/>
        <v>0</v>
      </c>
      <c r="P15" s="81">
        <f t="shared" si="5"/>
        <v>0</v>
      </c>
      <c r="Q15" s="82">
        <f t="shared" si="6"/>
        <v>0</v>
      </c>
      <c r="R15" s="82">
        <f t="shared" si="7"/>
        <v>0</v>
      </c>
      <c r="S15" s="82">
        <f t="shared" si="8"/>
        <v>0</v>
      </c>
      <c r="T15" s="83">
        <f t="shared" si="9"/>
        <v>0</v>
      </c>
      <c r="V15" s="155">
        <f t="shared" si="0"/>
        <v>0</v>
      </c>
      <c r="W15" s="22"/>
      <c r="X15" s="155">
        <f t="shared" si="1"/>
        <v>0</v>
      </c>
      <c r="Y15" s="155">
        <f t="shared" si="1"/>
        <v>0</v>
      </c>
      <c r="Z15" s="174">
        <f>VLOOKUP(Y15,Inndata!$B$5:$D$9,3,FALSE)</f>
        <v>0</v>
      </c>
      <c r="AA15" s="22"/>
      <c r="AB15" s="155">
        <f t="shared" si="24"/>
        <v>0</v>
      </c>
      <c r="AC15" s="174">
        <f>VLOOKUP(AB15,Inndata!$F$5:$H$10,3,FALSE)</f>
        <v>0</v>
      </c>
      <c r="AD15" s="22"/>
      <c r="AE15" s="155">
        <f t="shared" si="2"/>
        <v>0</v>
      </c>
      <c r="AF15" s="155">
        <f t="shared" si="10"/>
        <v>0</v>
      </c>
      <c r="AG15" s="22"/>
      <c r="AH15" s="128">
        <f t="shared" si="11"/>
        <v>0</v>
      </c>
      <c r="AI15" s="22"/>
      <c r="AJ15" s="25">
        <f t="shared" si="3"/>
        <v>0</v>
      </c>
      <c r="AK15" s="25">
        <f t="shared" si="3"/>
        <v>0</v>
      </c>
      <c r="AL15" s="25">
        <f>IF(AK15=0,0,VLOOKUP(LEFT(AK15,3),Inndata!$B$21:$C$32,2,FALSE))</f>
        <v>0</v>
      </c>
      <c r="AM15" s="25">
        <f t="shared" si="12"/>
        <v>0</v>
      </c>
      <c r="AN15" s="25">
        <f t="shared" si="4"/>
        <v>0</v>
      </c>
      <c r="AO15" s="25">
        <f>IF(AN15=0,0,VLOOKUP(LEFT(AN15,3),Inndata!$B$21:$C$32,2,FALSE))</f>
        <v>0</v>
      </c>
      <c r="AP15" s="25">
        <f t="shared" si="13"/>
        <v>0</v>
      </c>
      <c r="AQ15" s="22"/>
      <c r="AR15" s="155">
        <f>IF(AJ15="Ja",Inndata!$F$17,IF(OR(AL15=0,AO15=0),0,(AP15-AM15)*12+(AO15-AL15)))</f>
        <v>0</v>
      </c>
      <c r="AS15" s="155">
        <f t="shared" si="14"/>
        <v>0</v>
      </c>
      <c r="AT15" s="130">
        <f t="shared" si="15"/>
        <v>0</v>
      </c>
      <c r="AU15" s="22"/>
      <c r="AV15" s="132">
        <f t="shared" si="16"/>
        <v>0</v>
      </c>
      <c r="AX15" s="114"/>
      <c r="AY15" s="106"/>
      <c r="AZ15" s="152"/>
      <c r="BA15" s="152"/>
      <c r="BB15" s="152"/>
      <c r="BC15" s="152"/>
      <c r="BD15" s="152"/>
      <c r="BE15" s="151"/>
      <c r="BF15" s="75">
        <f t="shared" si="17"/>
        <v>0</v>
      </c>
      <c r="BG15" s="75">
        <f t="shared" si="18"/>
        <v>0</v>
      </c>
      <c r="BH15" s="75">
        <f t="shared" si="19"/>
        <v>0</v>
      </c>
      <c r="BI15" s="75">
        <f t="shared" si="20"/>
        <v>0</v>
      </c>
    </row>
    <row r="16" spans="1:61" ht="17.399999999999999" customHeight="1" x14ac:dyDescent="0.4">
      <c r="B16" s="109"/>
      <c r="C16" s="109"/>
      <c r="D16" s="109"/>
      <c r="E16" s="134"/>
      <c r="F16" s="134"/>
      <c r="G16" s="109"/>
      <c r="H16" s="109"/>
      <c r="I16" s="109"/>
      <c r="J16" s="133"/>
      <c r="K16" s="135"/>
      <c r="L16" s="159" t="s">
        <v>1</v>
      </c>
      <c r="M16" s="81">
        <f t="shared" si="21"/>
        <v>0</v>
      </c>
      <c r="N16" s="81">
        <f t="shared" si="22"/>
        <v>0</v>
      </c>
      <c r="O16" s="81">
        <f t="shared" si="23"/>
        <v>0</v>
      </c>
      <c r="P16" s="81">
        <f t="shared" si="5"/>
        <v>0</v>
      </c>
      <c r="Q16" s="82">
        <f t="shared" si="6"/>
        <v>0</v>
      </c>
      <c r="R16" s="82">
        <f t="shared" si="7"/>
        <v>0</v>
      </c>
      <c r="S16" s="82">
        <f t="shared" si="8"/>
        <v>0</v>
      </c>
      <c r="T16" s="83">
        <f t="shared" si="9"/>
        <v>0</v>
      </c>
      <c r="V16" s="143">
        <f t="shared" si="0"/>
        <v>0</v>
      </c>
      <c r="W16" s="22"/>
      <c r="X16" s="143">
        <f t="shared" si="1"/>
        <v>0</v>
      </c>
      <c r="Y16" s="143">
        <f t="shared" si="1"/>
        <v>0</v>
      </c>
      <c r="Z16" s="173">
        <f>VLOOKUP(Y16,Inndata!$B$5:$D$9,3,FALSE)</f>
        <v>0</v>
      </c>
      <c r="AA16" s="22"/>
      <c r="AB16" s="143">
        <f t="shared" si="24"/>
        <v>0</v>
      </c>
      <c r="AC16" s="173">
        <f>VLOOKUP(AB16,Inndata!$F$5:$H$10,3,FALSE)</f>
        <v>0</v>
      </c>
      <c r="AD16" s="22"/>
      <c r="AE16" s="143">
        <f t="shared" si="2"/>
        <v>0</v>
      </c>
      <c r="AF16" s="143">
        <f t="shared" si="10"/>
        <v>0</v>
      </c>
      <c r="AG16" s="22"/>
      <c r="AH16" s="128">
        <f t="shared" si="11"/>
        <v>0</v>
      </c>
      <c r="AI16" s="22"/>
      <c r="AJ16" s="24">
        <f t="shared" si="3"/>
        <v>0</v>
      </c>
      <c r="AK16" s="24">
        <f t="shared" si="3"/>
        <v>0</v>
      </c>
      <c r="AL16" s="24">
        <f>IF(AK16=0,0,VLOOKUP(LEFT(AK16,3),Inndata!$B$21:$C$32,2,FALSE))</f>
        <v>0</v>
      </c>
      <c r="AM16" s="24">
        <f t="shared" si="12"/>
        <v>0</v>
      </c>
      <c r="AN16" s="26">
        <f t="shared" si="4"/>
        <v>0</v>
      </c>
      <c r="AO16" s="24">
        <f>IF(AN16=0,0,VLOOKUP(LEFT(AN16,3),Inndata!$B$21:$C$32,2,FALSE))</f>
        <v>0</v>
      </c>
      <c r="AP16" s="24">
        <f t="shared" si="13"/>
        <v>0</v>
      </c>
      <c r="AQ16" s="22"/>
      <c r="AR16" s="143">
        <f>IF(AJ16="Ja",Inndata!$F$17,IF(OR(AL16=0,AO16=0),0,(AP16-AM16)*12+(AO16-AL16)))</f>
        <v>0</v>
      </c>
      <c r="AS16" s="143">
        <f t="shared" si="14"/>
        <v>0</v>
      </c>
      <c r="AT16" s="129">
        <f t="shared" si="15"/>
        <v>0</v>
      </c>
      <c r="AU16" s="22"/>
      <c r="AV16" s="131">
        <f t="shared" si="16"/>
        <v>0</v>
      </c>
      <c r="AX16" s="114"/>
      <c r="AY16" s="106"/>
      <c r="AZ16" s="152"/>
      <c r="BA16" s="152"/>
      <c r="BB16" s="152"/>
      <c r="BC16" s="152"/>
      <c r="BD16" s="152"/>
      <c r="BE16" s="151"/>
      <c r="BF16" s="75">
        <f t="shared" si="17"/>
        <v>0</v>
      </c>
      <c r="BG16" s="75">
        <f t="shared" si="18"/>
        <v>0</v>
      </c>
      <c r="BH16" s="75">
        <f t="shared" si="19"/>
        <v>0</v>
      </c>
      <c r="BI16" s="75">
        <f t="shared" si="20"/>
        <v>0</v>
      </c>
    </row>
    <row r="17" spans="2:61" ht="17.399999999999999" customHeight="1" x14ac:dyDescent="0.4">
      <c r="B17" s="155"/>
      <c r="C17" s="155"/>
      <c r="D17" s="155"/>
      <c r="E17" s="157"/>
      <c r="F17" s="157"/>
      <c r="G17" s="155"/>
      <c r="H17" s="155"/>
      <c r="I17" s="155"/>
      <c r="J17" s="158"/>
      <c r="K17" s="156"/>
      <c r="L17" s="148" t="s">
        <v>1</v>
      </c>
      <c r="M17" s="81">
        <f t="shared" si="21"/>
        <v>0</v>
      </c>
      <c r="N17" s="81">
        <f t="shared" si="22"/>
        <v>0</v>
      </c>
      <c r="O17" s="81">
        <f t="shared" si="23"/>
        <v>0</v>
      </c>
      <c r="P17" s="81">
        <f t="shared" si="5"/>
        <v>0</v>
      </c>
      <c r="Q17" s="82">
        <f t="shared" si="6"/>
        <v>0</v>
      </c>
      <c r="R17" s="82">
        <f t="shared" si="7"/>
        <v>0</v>
      </c>
      <c r="S17" s="82">
        <f t="shared" si="8"/>
        <v>0</v>
      </c>
      <c r="T17" s="83">
        <f t="shared" si="9"/>
        <v>0</v>
      </c>
      <c r="V17" s="155">
        <f t="shared" si="0"/>
        <v>0</v>
      </c>
      <c r="W17" s="22"/>
      <c r="X17" s="155">
        <f t="shared" si="1"/>
        <v>0</v>
      </c>
      <c r="Y17" s="155">
        <f t="shared" si="1"/>
        <v>0</v>
      </c>
      <c r="Z17" s="174">
        <f>VLOOKUP(Y17,Inndata!$B$5:$D$9,3,FALSE)</f>
        <v>0</v>
      </c>
      <c r="AA17" s="22"/>
      <c r="AB17" s="155">
        <f t="shared" si="24"/>
        <v>0</v>
      </c>
      <c r="AC17" s="174">
        <f>VLOOKUP(AB17,Inndata!$F$5:$H$10,3,FALSE)</f>
        <v>0</v>
      </c>
      <c r="AD17" s="22"/>
      <c r="AE17" s="155">
        <f t="shared" si="2"/>
        <v>0</v>
      </c>
      <c r="AF17" s="155">
        <f t="shared" si="10"/>
        <v>0</v>
      </c>
      <c r="AG17" s="22"/>
      <c r="AH17" s="128">
        <f t="shared" si="11"/>
        <v>0</v>
      </c>
      <c r="AI17" s="22"/>
      <c r="AJ17" s="25">
        <f t="shared" si="3"/>
        <v>0</v>
      </c>
      <c r="AK17" s="25">
        <f t="shared" si="3"/>
        <v>0</v>
      </c>
      <c r="AL17" s="25">
        <f>IF(AK17=0,0,VLOOKUP(LEFT(AK17,3),Inndata!$B$21:$C$32,2,FALSE))</f>
        <v>0</v>
      </c>
      <c r="AM17" s="25">
        <f t="shared" si="12"/>
        <v>0</v>
      </c>
      <c r="AN17" s="25">
        <f t="shared" si="4"/>
        <v>0</v>
      </c>
      <c r="AO17" s="25">
        <f>IF(AN17=0,0,VLOOKUP(LEFT(AN17,3),Inndata!$B$21:$C$32,2,FALSE))</f>
        <v>0</v>
      </c>
      <c r="AP17" s="25">
        <f t="shared" si="13"/>
        <v>0</v>
      </c>
      <c r="AQ17" s="22"/>
      <c r="AR17" s="155">
        <f>IF(AJ17="Ja",Inndata!$F$17,IF(OR(AL17=0,AO17=0),0,(AP17-AM17)*12+(AO17-AL17)))</f>
        <v>0</v>
      </c>
      <c r="AS17" s="155">
        <f t="shared" si="14"/>
        <v>0</v>
      </c>
      <c r="AT17" s="130">
        <f t="shared" si="15"/>
        <v>0</v>
      </c>
      <c r="AU17" s="22"/>
      <c r="AV17" s="132">
        <f t="shared" si="16"/>
        <v>0</v>
      </c>
      <c r="AX17" s="114"/>
      <c r="AY17" s="106"/>
      <c r="AZ17" s="152"/>
      <c r="BA17" s="152"/>
      <c r="BB17" s="152"/>
      <c r="BC17" s="152"/>
      <c r="BD17" s="152"/>
      <c r="BE17" s="151"/>
      <c r="BF17" s="75">
        <f t="shared" si="17"/>
        <v>0</v>
      </c>
      <c r="BG17" s="75">
        <f t="shared" si="18"/>
        <v>0</v>
      </c>
      <c r="BH17" s="75">
        <f t="shared" si="19"/>
        <v>0</v>
      </c>
      <c r="BI17" s="75">
        <f t="shared" si="20"/>
        <v>0</v>
      </c>
    </row>
    <row r="18" spans="2:61" ht="17.399999999999999" customHeight="1" x14ac:dyDescent="0.4">
      <c r="B18" s="109"/>
      <c r="C18" s="109"/>
      <c r="D18" s="109"/>
      <c r="E18" s="134"/>
      <c r="F18" s="134"/>
      <c r="G18" s="109"/>
      <c r="H18" s="109"/>
      <c r="I18" s="109"/>
      <c r="J18" s="133"/>
      <c r="K18" s="135"/>
      <c r="L18" s="148" t="s">
        <v>1</v>
      </c>
      <c r="M18" s="81">
        <f t="shared" si="21"/>
        <v>0</v>
      </c>
      <c r="N18" s="81">
        <f t="shared" si="22"/>
        <v>0</v>
      </c>
      <c r="O18" s="81">
        <f t="shared" si="23"/>
        <v>0</v>
      </c>
      <c r="P18" s="81">
        <f t="shared" si="5"/>
        <v>0</v>
      </c>
      <c r="Q18" s="82">
        <f t="shared" si="6"/>
        <v>0</v>
      </c>
      <c r="R18" s="82">
        <f t="shared" si="7"/>
        <v>0</v>
      </c>
      <c r="S18" s="82">
        <f t="shared" si="8"/>
        <v>0</v>
      </c>
      <c r="T18" s="83">
        <f t="shared" si="9"/>
        <v>0</v>
      </c>
      <c r="V18" s="143">
        <f t="shared" si="0"/>
        <v>0</v>
      </c>
      <c r="W18" s="22"/>
      <c r="X18" s="143">
        <f t="shared" si="1"/>
        <v>0</v>
      </c>
      <c r="Y18" s="143">
        <f t="shared" si="1"/>
        <v>0</v>
      </c>
      <c r="Z18" s="173">
        <f>VLOOKUP(Y18,Inndata!$B$5:$D$9,3,FALSE)</f>
        <v>0</v>
      </c>
      <c r="AA18" s="22"/>
      <c r="AB18" s="143">
        <f t="shared" si="24"/>
        <v>0</v>
      </c>
      <c r="AC18" s="173">
        <f>VLOOKUP(AB18,Inndata!$F$5:$H$10,3,FALSE)</f>
        <v>0</v>
      </c>
      <c r="AD18" s="22"/>
      <c r="AE18" s="143">
        <f t="shared" si="2"/>
        <v>0</v>
      </c>
      <c r="AF18" s="143">
        <f t="shared" si="10"/>
        <v>0</v>
      </c>
      <c r="AG18" s="22"/>
      <c r="AH18" s="128">
        <f t="shared" si="11"/>
        <v>0</v>
      </c>
      <c r="AI18" s="22"/>
      <c r="AJ18" s="24">
        <f t="shared" si="3"/>
        <v>0</v>
      </c>
      <c r="AK18" s="24">
        <f t="shared" si="3"/>
        <v>0</v>
      </c>
      <c r="AL18" s="24">
        <f>IF(AK18=0,0,VLOOKUP(LEFT(AK18,3),Inndata!$B$21:$C$32,2,FALSE))</f>
        <v>0</v>
      </c>
      <c r="AM18" s="24">
        <f t="shared" si="12"/>
        <v>0</v>
      </c>
      <c r="AN18" s="24">
        <f t="shared" si="4"/>
        <v>0</v>
      </c>
      <c r="AO18" s="24">
        <f>IF(AN18=0,0,VLOOKUP(LEFT(AN18,3),Inndata!$B$21:$C$32,2,FALSE))</f>
        <v>0</v>
      </c>
      <c r="AP18" s="24">
        <f t="shared" si="13"/>
        <v>0</v>
      </c>
      <c r="AQ18" s="22"/>
      <c r="AR18" s="143">
        <f>IF(AJ18="Ja",Inndata!$F$17,IF(OR(AL18=0,AO18=0),0,(AP18-AM18)*12+(AO18-AL18)))</f>
        <v>0</v>
      </c>
      <c r="AS18" s="143">
        <f t="shared" si="14"/>
        <v>0</v>
      </c>
      <c r="AT18" s="129">
        <f t="shared" si="15"/>
        <v>0</v>
      </c>
      <c r="AU18" s="22"/>
      <c r="AV18" s="131">
        <f t="shared" si="16"/>
        <v>0</v>
      </c>
      <c r="AX18" s="114"/>
      <c r="AY18" s="106"/>
      <c r="BE18" s="151"/>
      <c r="BF18" s="75">
        <f t="shared" si="17"/>
        <v>0</v>
      </c>
      <c r="BG18" s="75">
        <f t="shared" si="18"/>
        <v>0</v>
      </c>
      <c r="BH18" s="75">
        <f t="shared" si="19"/>
        <v>0</v>
      </c>
      <c r="BI18" s="75">
        <f t="shared" si="20"/>
        <v>0</v>
      </c>
    </row>
    <row r="19" spans="2:61" ht="17.399999999999999" customHeight="1" x14ac:dyDescent="0.4">
      <c r="B19" s="155"/>
      <c r="C19" s="155"/>
      <c r="D19" s="155"/>
      <c r="E19" s="157"/>
      <c r="F19" s="157"/>
      <c r="G19" s="155"/>
      <c r="H19" s="155"/>
      <c r="I19" s="155"/>
      <c r="J19" s="158"/>
      <c r="K19" s="156"/>
      <c r="L19" s="148" t="s">
        <v>1</v>
      </c>
      <c r="M19" s="81">
        <f t="shared" si="21"/>
        <v>0</v>
      </c>
      <c r="N19" s="81">
        <f t="shared" si="22"/>
        <v>0</v>
      </c>
      <c r="O19" s="81">
        <f t="shared" si="23"/>
        <v>0</v>
      </c>
      <c r="P19" s="81">
        <f t="shared" si="5"/>
        <v>0</v>
      </c>
      <c r="Q19" s="82">
        <f t="shared" si="6"/>
        <v>0</v>
      </c>
      <c r="R19" s="82">
        <f t="shared" si="7"/>
        <v>0</v>
      </c>
      <c r="S19" s="82">
        <f t="shared" si="8"/>
        <v>0</v>
      </c>
      <c r="T19" s="83">
        <f t="shared" si="9"/>
        <v>0</v>
      </c>
      <c r="V19" s="155">
        <f t="shared" si="0"/>
        <v>0</v>
      </c>
      <c r="W19" s="22"/>
      <c r="X19" s="155">
        <f t="shared" si="1"/>
        <v>0</v>
      </c>
      <c r="Y19" s="155">
        <f t="shared" si="1"/>
        <v>0</v>
      </c>
      <c r="Z19" s="174">
        <f>VLOOKUP(Y19,Inndata!$B$5:$D$9,3,FALSE)</f>
        <v>0</v>
      </c>
      <c r="AA19" s="22"/>
      <c r="AB19" s="155">
        <f t="shared" si="24"/>
        <v>0</v>
      </c>
      <c r="AC19" s="174">
        <f>VLOOKUP(AB19,Inndata!$F$5:$H$10,3,FALSE)</f>
        <v>0</v>
      </c>
      <c r="AD19" s="22"/>
      <c r="AE19" s="155">
        <f t="shared" si="2"/>
        <v>0</v>
      </c>
      <c r="AF19" s="155">
        <f t="shared" si="10"/>
        <v>0</v>
      </c>
      <c r="AG19" s="22"/>
      <c r="AH19" s="128">
        <f t="shared" si="11"/>
        <v>0</v>
      </c>
      <c r="AI19" s="22"/>
      <c r="AJ19" s="25">
        <f t="shared" si="3"/>
        <v>0</v>
      </c>
      <c r="AK19" s="25">
        <f t="shared" si="3"/>
        <v>0</v>
      </c>
      <c r="AL19" s="25">
        <f>IF(AK19=0,0,VLOOKUP(LEFT(AK19,3),Inndata!$B$21:$C$32,2,FALSE))</f>
        <v>0</v>
      </c>
      <c r="AM19" s="25">
        <f t="shared" si="12"/>
        <v>0</v>
      </c>
      <c r="AN19" s="25">
        <f t="shared" si="4"/>
        <v>0</v>
      </c>
      <c r="AO19" s="25">
        <f>IF(AN19=0,0,VLOOKUP(LEFT(AN19,3),Inndata!$B$21:$C$32,2,FALSE))</f>
        <v>0</v>
      </c>
      <c r="AP19" s="25">
        <f t="shared" si="13"/>
        <v>0</v>
      </c>
      <c r="AQ19" s="22"/>
      <c r="AR19" s="155">
        <f>IF(AJ19="Ja",Inndata!$F$17,IF(OR(AL19=0,AO19=0),0,(AP19-AM19)*12+(AO19-AL19)))</f>
        <v>0</v>
      </c>
      <c r="AS19" s="155">
        <f t="shared" si="14"/>
        <v>0</v>
      </c>
      <c r="AT19" s="130">
        <f t="shared" si="15"/>
        <v>0</v>
      </c>
      <c r="AU19" s="22"/>
      <c r="AV19" s="132">
        <f t="shared" si="16"/>
        <v>0</v>
      </c>
      <c r="AX19" s="114"/>
      <c r="AY19" s="106"/>
      <c r="BE19" s="151"/>
      <c r="BF19" s="75">
        <f t="shared" si="17"/>
        <v>0</v>
      </c>
      <c r="BG19" s="75">
        <f t="shared" si="18"/>
        <v>0</v>
      </c>
      <c r="BH19" s="75">
        <f t="shared" si="19"/>
        <v>0</v>
      </c>
      <c r="BI19" s="75">
        <f t="shared" si="20"/>
        <v>0</v>
      </c>
    </row>
    <row r="20" spans="2:61" ht="17.399999999999999" customHeight="1" x14ac:dyDescent="0.4">
      <c r="B20" s="109"/>
      <c r="C20" s="109"/>
      <c r="D20" s="109"/>
      <c r="E20" s="134"/>
      <c r="F20" s="134"/>
      <c r="G20" s="109"/>
      <c r="H20" s="109"/>
      <c r="I20" s="109"/>
      <c r="J20" s="133"/>
      <c r="K20" s="135"/>
      <c r="L20" s="148" t="s">
        <v>1</v>
      </c>
      <c r="M20" s="81">
        <f t="shared" si="21"/>
        <v>0</v>
      </c>
      <c r="N20" s="81">
        <f t="shared" si="22"/>
        <v>0</v>
      </c>
      <c r="O20" s="81">
        <f t="shared" si="23"/>
        <v>0</v>
      </c>
      <c r="P20" s="81">
        <f t="shared" si="5"/>
        <v>0</v>
      </c>
      <c r="Q20" s="82">
        <f t="shared" si="6"/>
        <v>0</v>
      </c>
      <c r="R20" s="82">
        <f t="shared" si="7"/>
        <v>0</v>
      </c>
      <c r="S20" s="82">
        <f t="shared" si="8"/>
        <v>0</v>
      </c>
      <c r="T20" s="83">
        <f t="shared" si="9"/>
        <v>0</v>
      </c>
      <c r="V20" s="143">
        <f t="shared" si="0"/>
        <v>0</v>
      </c>
      <c r="W20" s="22"/>
      <c r="X20" s="143">
        <f t="shared" si="1"/>
        <v>0</v>
      </c>
      <c r="Y20" s="143">
        <f t="shared" si="1"/>
        <v>0</v>
      </c>
      <c r="Z20" s="173">
        <f>VLOOKUP(Y20,Inndata!$B$5:$D$9,3,FALSE)</f>
        <v>0</v>
      </c>
      <c r="AA20" s="22"/>
      <c r="AB20" s="143">
        <f t="shared" si="24"/>
        <v>0</v>
      </c>
      <c r="AC20" s="173">
        <f>VLOOKUP(AB20,Inndata!$F$5:$H$10,3,FALSE)</f>
        <v>0</v>
      </c>
      <c r="AD20" s="22"/>
      <c r="AE20" s="143">
        <f t="shared" si="2"/>
        <v>0</v>
      </c>
      <c r="AF20" s="143">
        <f t="shared" si="10"/>
        <v>0</v>
      </c>
      <c r="AG20" s="22"/>
      <c r="AH20" s="128">
        <f t="shared" si="11"/>
        <v>0</v>
      </c>
      <c r="AI20" s="22"/>
      <c r="AJ20" s="24">
        <f t="shared" si="3"/>
        <v>0</v>
      </c>
      <c r="AK20" s="24">
        <f t="shared" si="3"/>
        <v>0</v>
      </c>
      <c r="AL20" s="24">
        <f>IF(AK20=0,0,VLOOKUP(LEFT(AK20,3),Inndata!$B$21:$C$32,2,FALSE))</f>
        <v>0</v>
      </c>
      <c r="AM20" s="24">
        <f t="shared" si="12"/>
        <v>0</v>
      </c>
      <c r="AN20" s="24">
        <f t="shared" si="4"/>
        <v>0</v>
      </c>
      <c r="AO20" s="24">
        <f>IF(AN20=0,0,VLOOKUP(LEFT(AN20,3),Inndata!$B$21:$C$32,2,FALSE))</f>
        <v>0</v>
      </c>
      <c r="AP20" s="24">
        <f t="shared" si="13"/>
        <v>0</v>
      </c>
      <c r="AQ20" s="22"/>
      <c r="AR20" s="143">
        <f>IF(AJ20="Ja",Inndata!$F$17,IF(OR(AL20=0,AO20=0),0,(AP20-AM20)*12+(AO20-AL20)))</f>
        <v>0</v>
      </c>
      <c r="AS20" s="143">
        <f t="shared" si="14"/>
        <v>0</v>
      </c>
      <c r="AT20" s="129">
        <f t="shared" si="15"/>
        <v>0</v>
      </c>
      <c r="AU20" s="22"/>
      <c r="AV20" s="131">
        <f t="shared" si="16"/>
        <v>0</v>
      </c>
      <c r="AX20" s="114"/>
      <c r="AY20" s="106"/>
      <c r="BE20" s="151"/>
      <c r="BF20" s="75">
        <f t="shared" si="17"/>
        <v>0</v>
      </c>
      <c r="BG20" s="75">
        <f t="shared" si="18"/>
        <v>0</v>
      </c>
      <c r="BH20" s="75">
        <f t="shared" si="19"/>
        <v>0</v>
      </c>
      <c r="BI20" s="75">
        <f t="shared" si="20"/>
        <v>0</v>
      </c>
    </row>
    <row r="21" spans="2:61" ht="17.399999999999999" customHeight="1" x14ac:dyDescent="0.4">
      <c r="B21" s="155"/>
      <c r="C21" s="155"/>
      <c r="D21" s="155"/>
      <c r="E21" s="157"/>
      <c r="F21" s="157"/>
      <c r="G21" s="155"/>
      <c r="H21" s="155"/>
      <c r="I21" s="155"/>
      <c r="J21" s="158"/>
      <c r="K21" s="156"/>
      <c r="L21" s="148" t="s">
        <v>1</v>
      </c>
      <c r="M21" s="81">
        <f t="shared" si="21"/>
        <v>0</v>
      </c>
      <c r="N21" s="81">
        <f t="shared" si="22"/>
        <v>0</v>
      </c>
      <c r="O21" s="81">
        <f t="shared" si="23"/>
        <v>0</v>
      </c>
      <c r="P21" s="81">
        <f t="shared" si="5"/>
        <v>0</v>
      </c>
      <c r="Q21" s="82">
        <f t="shared" si="6"/>
        <v>0</v>
      </c>
      <c r="R21" s="82">
        <f t="shared" si="7"/>
        <v>0</v>
      </c>
      <c r="S21" s="82">
        <f t="shared" si="8"/>
        <v>0</v>
      </c>
      <c r="T21" s="83">
        <f t="shared" si="9"/>
        <v>0</v>
      </c>
      <c r="V21" s="155">
        <f t="shared" si="0"/>
        <v>0</v>
      </c>
      <c r="W21" s="22"/>
      <c r="X21" s="155">
        <f t="shared" si="1"/>
        <v>0</v>
      </c>
      <c r="Y21" s="155">
        <f t="shared" si="1"/>
        <v>0</v>
      </c>
      <c r="Z21" s="174">
        <f>VLOOKUP(Y21,Inndata!$B$5:$D$9,3,FALSE)</f>
        <v>0</v>
      </c>
      <c r="AA21" s="22"/>
      <c r="AB21" s="155">
        <f t="shared" si="24"/>
        <v>0</v>
      </c>
      <c r="AC21" s="174">
        <f>VLOOKUP(AB21,Inndata!$F$5:$H$10,3,FALSE)</f>
        <v>0</v>
      </c>
      <c r="AD21" s="22"/>
      <c r="AE21" s="155">
        <f t="shared" si="2"/>
        <v>0</v>
      </c>
      <c r="AF21" s="155">
        <f t="shared" si="10"/>
        <v>0</v>
      </c>
      <c r="AG21" s="22"/>
      <c r="AH21" s="128">
        <f t="shared" si="11"/>
        <v>0</v>
      </c>
      <c r="AI21" s="22"/>
      <c r="AJ21" s="25">
        <f t="shared" si="3"/>
        <v>0</v>
      </c>
      <c r="AK21" s="25">
        <f t="shared" si="3"/>
        <v>0</v>
      </c>
      <c r="AL21" s="25">
        <f>IF(AK21=0,0,VLOOKUP(LEFT(AK21,3),Inndata!$B$21:$C$32,2,FALSE))</f>
        <v>0</v>
      </c>
      <c r="AM21" s="25">
        <f t="shared" si="12"/>
        <v>0</v>
      </c>
      <c r="AN21" s="25">
        <f t="shared" si="4"/>
        <v>0</v>
      </c>
      <c r="AO21" s="25">
        <f>IF(AN21=0,0,VLOOKUP(LEFT(AN21,3),Inndata!$B$21:$C$32,2,FALSE))</f>
        <v>0</v>
      </c>
      <c r="AP21" s="25">
        <f t="shared" si="13"/>
        <v>0</v>
      </c>
      <c r="AQ21" s="22"/>
      <c r="AR21" s="155">
        <f>IF(AJ21="Ja",Inndata!$F$17,IF(OR(AL21=0,AO21=0),0,(AP21-AM21)*12+(AO21-AL21)))</f>
        <v>0</v>
      </c>
      <c r="AS21" s="155">
        <f t="shared" si="14"/>
        <v>0</v>
      </c>
      <c r="AT21" s="130">
        <f t="shared" si="15"/>
        <v>0</v>
      </c>
      <c r="AU21" s="22"/>
      <c r="AV21" s="132">
        <f t="shared" si="16"/>
        <v>0</v>
      </c>
      <c r="AX21" s="114"/>
      <c r="AY21" s="106"/>
      <c r="BE21" s="151"/>
      <c r="BF21" s="75">
        <f t="shared" si="17"/>
        <v>0</v>
      </c>
      <c r="BG21" s="75">
        <f t="shared" si="18"/>
        <v>0</v>
      </c>
      <c r="BH21" s="75">
        <f t="shared" si="19"/>
        <v>0</v>
      </c>
      <c r="BI21" s="75">
        <f t="shared" si="20"/>
        <v>0</v>
      </c>
    </row>
    <row r="22" spans="2:61" ht="17.399999999999999" customHeight="1" x14ac:dyDescent="0.4">
      <c r="H22" s="187" t="s">
        <v>1</v>
      </c>
      <c r="I22" s="187"/>
      <c r="K22" s="137"/>
      <c r="L22" s="147"/>
      <c r="M22" s="137"/>
      <c r="V22" s="151"/>
      <c r="W22" s="107"/>
      <c r="Z22" s="151"/>
      <c r="AA22" s="107"/>
      <c r="AB22" s="107"/>
      <c r="AC22" s="107"/>
      <c r="AD22" s="107"/>
      <c r="AF22" s="151"/>
      <c r="AG22" s="107"/>
      <c r="AH22" s="151"/>
      <c r="AI22" s="107"/>
      <c r="AP22" s="151"/>
      <c r="AQ22" s="107"/>
      <c r="AT22" s="151"/>
      <c r="AU22" s="106"/>
      <c r="AX22" s="114"/>
      <c r="AY22" s="106"/>
      <c r="BE22" s="151"/>
      <c r="BH22" s="102"/>
      <c r="BI22" s="71"/>
    </row>
    <row r="23" spans="2:61" ht="17.399999999999999" customHeight="1" x14ac:dyDescent="0.4">
      <c r="H23" s="138"/>
      <c r="K23" s="137"/>
      <c r="L23" s="147"/>
      <c r="M23" s="137"/>
      <c r="V23" s="151"/>
      <c r="W23" s="107"/>
      <c r="Z23" s="151"/>
      <c r="AA23" s="107"/>
      <c r="AB23" s="107"/>
      <c r="AC23" s="107"/>
      <c r="AD23" s="107"/>
      <c r="AF23" s="151"/>
      <c r="AG23" s="107"/>
      <c r="AH23" s="151"/>
      <c r="AI23" s="107"/>
      <c r="AP23" s="151"/>
      <c r="AR23" s="42"/>
      <c r="AS23" s="40" t="s">
        <v>44</v>
      </c>
      <c r="AT23" s="151"/>
      <c r="AU23" s="106"/>
      <c r="AV23" s="44" t="s">
        <v>58</v>
      </c>
      <c r="AX23" s="114"/>
      <c r="AY23" s="106"/>
      <c r="BE23" s="151"/>
      <c r="BH23" s="102"/>
      <c r="BI23" s="71"/>
    </row>
    <row r="24" spans="2:61" ht="17.399999999999999" customHeight="1" x14ac:dyDescent="0.4">
      <c r="C24" s="107"/>
      <c r="D24" s="144"/>
      <c r="E24" s="144"/>
      <c r="F24" s="144"/>
      <c r="H24" s="138"/>
      <c r="K24" s="137"/>
      <c r="L24" s="147"/>
      <c r="M24" s="137"/>
      <c r="V24" s="151"/>
      <c r="W24" s="107"/>
      <c r="Z24" s="151"/>
      <c r="AA24" s="107"/>
      <c r="AB24" s="107"/>
      <c r="AC24" s="107"/>
      <c r="AD24" s="107"/>
      <c r="AF24" s="151"/>
      <c r="AG24" s="107"/>
      <c r="AH24" s="151"/>
      <c r="AI24" s="107"/>
      <c r="AP24" s="151"/>
      <c r="AQ24" s="107"/>
      <c r="AR24" s="43"/>
      <c r="AS24" s="101">
        <f>SUM(AS12:AS21)</f>
        <v>0</v>
      </c>
      <c r="AT24" s="151"/>
      <c r="AU24" s="106"/>
      <c r="AV24" s="45">
        <f>SUM(AV12:AV21)</f>
        <v>0</v>
      </c>
      <c r="AX24" s="114"/>
      <c r="AY24" s="106"/>
      <c r="BE24" s="151"/>
      <c r="BH24" s="102"/>
      <c r="BI24" s="71"/>
    </row>
    <row r="25" spans="2:61" ht="17.399999999999999" customHeight="1" x14ac:dyDescent="0.4">
      <c r="C25" s="107"/>
      <c r="D25" s="144"/>
      <c r="E25" s="144"/>
      <c r="F25" s="144"/>
      <c r="H25" s="138"/>
      <c r="K25" s="137"/>
      <c r="L25" s="147"/>
      <c r="M25" s="137"/>
      <c r="V25" s="151"/>
      <c r="W25" s="107"/>
      <c r="Z25" s="151"/>
      <c r="AA25" s="107"/>
      <c r="AB25" s="107"/>
      <c r="AC25" s="107"/>
      <c r="AD25" s="107"/>
      <c r="AF25" s="151"/>
      <c r="AG25" s="107"/>
      <c r="AH25" s="151"/>
      <c r="AI25" s="107"/>
      <c r="AP25" s="151"/>
      <c r="AQ25" s="107"/>
      <c r="AT25" s="151"/>
      <c r="AU25" s="106"/>
      <c r="AX25" s="114"/>
      <c r="AY25" s="106"/>
      <c r="BE25" s="151"/>
      <c r="BH25" s="102"/>
      <c r="BI25" s="71"/>
    </row>
    <row r="26" spans="2:61" ht="17.399999999999999" customHeight="1" x14ac:dyDescent="0.4">
      <c r="C26" s="107"/>
      <c r="D26" s="144"/>
      <c r="E26" s="144"/>
      <c r="F26" s="144"/>
      <c r="H26" s="138"/>
      <c r="K26" s="137"/>
      <c r="L26" s="147"/>
      <c r="M26" s="137"/>
      <c r="V26" s="151"/>
      <c r="W26" s="107"/>
      <c r="Z26" s="151"/>
      <c r="AA26" s="107"/>
      <c r="AB26" s="107"/>
      <c r="AC26" s="107"/>
      <c r="AD26" s="107"/>
      <c r="AF26" s="151"/>
      <c r="AG26" s="107"/>
      <c r="AH26" s="151"/>
      <c r="AI26" s="107"/>
      <c r="AP26" s="151"/>
      <c r="AQ26" s="107"/>
      <c r="AT26" s="151"/>
      <c r="AU26" s="106"/>
      <c r="AX26" s="114"/>
      <c r="AY26" s="106"/>
      <c r="BE26" s="151"/>
      <c r="BH26" s="102"/>
      <c r="BI26" s="71"/>
    </row>
    <row r="27" spans="2:61" ht="17.399999999999999" customHeight="1" x14ac:dyDescent="0.4">
      <c r="C27" s="107"/>
      <c r="D27" s="144"/>
      <c r="E27" s="144"/>
      <c r="F27" s="144"/>
      <c r="H27" s="138"/>
      <c r="K27" s="137"/>
      <c r="L27" s="147"/>
      <c r="M27" s="137"/>
      <c r="V27" s="151"/>
      <c r="W27" s="107"/>
      <c r="Z27" s="151"/>
      <c r="AA27" s="107"/>
      <c r="AB27" s="107"/>
      <c r="AC27" s="107"/>
      <c r="AD27" s="107"/>
      <c r="AF27" s="151"/>
      <c r="AG27" s="107"/>
      <c r="AH27" s="151"/>
      <c r="AI27" s="107"/>
      <c r="AP27" s="151"/>
      <c r="AQ27" s="107"/>
      <c r="AT27" s="151"/>
      <c r="AU27" s="106"/>
      <c r="AX27" s="114"/>
      <c r="AY27" s="106"/>
      <c r="BE27" s="151"/>
      <c r="BH27" s="102"/>
      <c r="BI27" s="71"/>
    </row>
    <row r="28" spans="2:61" ht="17.399999999999999" customHeight="1" x14ac:dyDescent="0.4">
      <c r="H28" s="138"/>
      <c r="K28" s="137"/>
      <c r="L28" s="147"/>
      <c r="M28" s="137"/>
      <c r="V28" s="151"/>
      <c r="W28" s="107"/>
      <c r="Z28" s="151"/>
      <c r="AA28" s="107"/>
      <c r="AB28" s="107"/>
      <c r="AC28" s="107"/>
      <c r="AD28" s="107"/>
      <c r="AF28" s="151"/>
      <c r="AG28" s="107"/>
      <c r="AH28" s="151"/>
      <c r="AI28" s="107"/>
      <c r="AP28" s="151"/>
      <c r="AQ28" s="107"/>
      <c r="AT28" s="151"/>
      <c r="AU28" s="106"/>
      <c r="AX28" s="114"/>
      <c r="AY28" s="106"/>
      <c r="BE28" s="151"/>
      <c r="BH28" s="102"/>
      <c r="BI28" s="71"/>
    </row>
    <row r="29" spans="2:61" ht="17.399999999999999" customHeight="1" x14ac:dyDescent="0.4">
      <c r="G29" s="138"/>
      <c r="J29" s="137"/>
      <c r="K29" s="147"/>
      <c r="L29" s="137"/>
      <c r="AX29" s="114"/>
    </row>
    <row r="30" spans="2:61" ht="17.399999999999999" customHeight="1" x14ac:dyDescent="0.4">
      <c r="AX30" s="114"/>
    </row>
    <row r="31" spans="2:61" ht="17.399999999999999" customHeight="1" x14ac:dyDescent="0.4">
      <c r="AX31" s="114"/>
    </row>
    <row r="32" spans="2:61" ht="17.399999999999999" customHeight="1" x14ac:dyDescent="0.4">
      <c r="AX32" s="114"/>
    </row>
    <row r="33" spans="32:60" s="151" customFormat="1" ht="17.399999999999999" customHeight="1" x14ac:dyDescent="0.4">
      <c r="AF33" s="107"/>
      <c r="AH33" s="107"/>
      <c r="AP33" s="107"/>
      <c r="AT33" s="106"/>
      <c r="AW33" s="106"/>
      <c r="AX33" s="114"/>
      <c r="BE33" s="71"/>
      <c r="BF33" s="102"/>
      <c r="BG33" s="102"/>
      <c r="BH33" s="71"/>
    </row>
    <row r="34" spans="32:60" s="151" customFormat="1" ht="17.399999999999999" customHeight="1" x14ac:dyDescent="0.4">
      <c r="AF34" s="107"/>
      <c r="AH34" s="107"/>
      <c r="AP34" s="107"/>
      <c r="AT34" s="106"/>
      <c r="AW34" s="106"/>
      <c r="AX34" s="106"/>
      <c r="BE34" s="71"/>
      <c r="BF34" s="102"/>
      <c r="BG34" s="102"/>
      <c r="BH34" s="71"/>
    </row>
    <row r="35" spans="32:60" s="151" customFormat="1" ht="17.399999999999999" customHeight="1" x14ac:dyDescent="0.4">
      <c r="AF35" s="107"/>
      <c r="AH35" s="107"/>
      <c r="AP35" s="107"/>
      <c r="AT35" s="106"/>
      <c r="AW35" s="106"/>
      <c r="AX35" s="106"/>
      <c r="BE35" s="71"/>
      <c r="BF35" s="102"/>
      <c r="BG35" s="102"/>
      <c r="BH35" s="71"/>
    </row>
    <row r="36" spans="32:60" s="151" customFormat="1" ht="17.399999999999999" customHeight="1" x14ac:dyDescent="0.4">
      <c r="AF36" s="107"/>
      <c r="AH36" s="107"/>
      <c r="AP36" s="107"/>
      <c r="AT36" s="106"/>
      <c r="AW36" s="106"/>
      <c r="AX36" s="106"/>
      <c r="BE36" s="71"/>
      <c r="BF36" s="102"/>
      <c r="BG36" s="102"/>
      <c r="BH36" s="71"/>
    </row>
  </sheetData>
  <mergeCells count="6">
    <mergeCell ref="H22:I22"/>
    <mergeCell ref="B3:J3"/>
    <mergeCell ref="C5:D5"/>
    <mergeCell ref="M8:T10"/>
    <mergeCell ref="BF10:BI10"/>
    <mergeCell ref="M11:T11"/>
  </mergeCells>
  <conditionalFormatting sqref="V12:V21">
    <cfRule type="expression" dxfId="199" priority="25">
      <formula>B12=0</formula>
    </cfRule>
  </conditionalFormatting>
  <conditionalFormatting sqref="X12:X21">
    <cfRule type="expression" dxfId="198" priority="24">
      <formula>C12=0</formula>
    </cfRule>
  </conditionalFormatting>
  <conditionalFormatting sqref="Y12:Y21">
    <cfRule type="expression" dxfId="197" priority="23">
      <formula>D12=0</formula>
    </cfRule>
  </conditionalFormatting>
  <conditionalFormatting sqref="AE12:AE21">
    <cfRule type="expression" dxfId="196" priority="22">
      <formula>F12=0</formula>
    </cfRule>
  </conditionalFormatting>
  <conditionalFormatting sqref="AF12:AF21">
    <cfRule type="expression" dxfId="195" priority="21">
      <formula>AE12=0</formula>
    </cfRule>
  </conditionalFormatting>
  <conditionalFormatting sqref="AH12:AH21">
    <cfRule type="expression" dxfId="194" priority="20">
      <formula>X12=0</formula>
    </cfRule>
  </conditionalFormatting>
  <conditionalFormatting sqref="AJ12:AJ21">
    <cfRule type="expression" dxfId="193" priority="19">
      <formula>G12=0</formula>
    </cfRule>
  </conditionalFormatting>
  <conditionalFormatting sqref="AK12:AK21">
    <cfRule type="expression" dxfId="192" priority="18">
      <formula>H12=0</formula>
    </cfRule>
  </conditionalFormatting>
  <conditionalFormatting sqref="AL12:AM21">
    <cfRule type="expression" dxfId="191" priority="17">
      <formula>AK12=0</formula>
    </cfRule>
  </conditionalFormatting>
  <conditionalFormatting sqref="AN12:AN21">
    <cfRule type="expression" dxfId="190" priority="16">
      <formula>I12=0</formula>
    </cfRule>
  </conditionalFormatting>
  <conditionalFormatting sqref="AO12:AP21">
    <cfRule type="expression" dxfId="189" priority="15">
      <formula>AN12=0</formula>
    </cfRule>
  </conditionalFormatting>
  <conditionalFormatting sqref="AV12:AV21">
    <cfRule type="expression" dxfId="188" priority="14">
      <formula>AJ12=0</formula>
    </cfRule>
  </conditionalFormatting>
  <conditionalFormatting sqref="BA13:BD14 BA11:BD11 BF12:BI21">
    <cfRule type="cellIs" dxfId="187" priority="13" operator="equal">
      <formula>0</formula>
    </cfRule>
  </conditionalFormatting>
  <conditionalFormatting sqref="T12:T21">
    <cfRule type="containsText" dxfId="186" priority="10" operator="containsText" text="OK">
      <formula>NOT(ISERROR(SEARCH("OK",T12)))</formula>
    </cfRule>
    <cfRule type="containsText" dxfId="185" priority="11" operator="containsText" text="FEIL">
      <formula>NOT(ISERROR(SEARCH("FEIL",T12)))</formula>
    </cfRule>
    <cfRule type="cellIs" dxfId="184" priority="12" operator="equal">
      <formula>0</formula>
    </cfRule>
  </conditionalFormatting>
  <conditionalFormatting sqref="AR12:AR21">
    <cfRule type="expression" dxfId="183" priority="9">
      <formula>AJ12=0</formula>
    </cfRule>
  </conditionalFormatting>
  <conditionalFormatting sqref="AS12:AS21">
    <cfRule type="expression" dxfId="182" priority="8">
      <formula>AJ12=0</formula>
    </cfRule>
  </conditionalFormatting>
  <conditionalFormatting sqref="AT12:AT21">
    <cfRule type="expression" dxfId="181" priority="7">
      <formula>AJ12=0</formula>
    </cfRule>
  </conditionalFormatting>
  <conditionalFormatting sqref="AB12:AB21">
    <cfRule type="expression" dxfId="180" priority="4">
      <formula>AB12=0</formula>
    </cfRule>
    <cfRule type="expression" dxfId="179" priority="5">
      <formula>AND(ISTEXT(AA12)=TRUE,AA12&lt;&gt;"Elsykkel",AB12=0)</formula>
    </cfRule>
    <cfRule type="expression" dxfId="178" priority="6">
      <formula>AA12="Elsykkel"</formula>
    </cfRule>
  </conditionalFormatting>
  <conditionalFormatting sqref="AC12:AC21">
    <cfRule type="expression" dxfId="177" priority="3">
      <formula>AB12=0</formula>
    </cfRule>
  </conditionalFormatting>
  <conditionalFormatting sqref="C5:D5">
    <cfRule type="containsText" dxfId="176" priority="2" operator="containsText" text="(Skriv inn navn på leverandør her)">
      <formula>NOT(ISERROR(SEARCH("(Skriv inn navn på leverandør her)",C5)))</formula>
    </cfRule>
  </conditionalFormatting>
  <conditionalFormatting sqref="Z12:Z21">
    <cfRule type="expression" dxfId="175" priority="1">
      <formula>Y12=0</formula>
    </cfRule>
  </conditionalFormatting>
  <dataValidations count="1">
    <dataValidation allowBlank="1" showInputMessage="1" showErrorMessage="1" errorTitle="Velg fra rullegardinmeny" error="Det er ikke tillatt å skrive inn egne verdier. Benytt kommentarfelt ved behov." sqref="B12:K21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51" customWidth="1"/>
    <col min="2" max="2" width="20.88671875" style="151" customWidth="1"/>
    <col min="3" max="3" width="20" style="151" customWidth="1"/>
    <col min="4" max="4" width="26.5546875" style="151" customWidth="1"/>
    <col min="5" max="7" width="20" style="151" customWidth="1"/>
    <col min="8" max="9" width="12.33203125" style="151" customWidth="1"/>
    <col min="10" max="10" width="63" style="151" customWidth="1"/>
    <col min="11" max="11" width="37.5546875" style="151" customWidth="1"/>
    <col min="12" max="12" width="11" style="151" customWidth="1"/>
    <col min="13" max="19" width="2.6640625" style="151" customWidth="1"/>
    <col min="20" max="20" width="7.44140625" style="151" customWidth="1"/>
    <col min="21" max="21" width="11.109375" style="151" customWidth="1"/>
    <col min="22" max="22" width="18.5546875" style="107" customWidth="1"/>
    <col min="23" max="23" width="2.33203125" style="151" customWidth="1"/>
    <col min="24" max="24" width="18.33203125" style="151" customWidth="1"/>
    <col min="25" max="25" width="28.44140625" style="151" customWidth="1"/>
    <col min="26" max="26" width="13.109375" style="107" customWidth="1"/>
    <col min="27" max="27" width="2.33203125" style="151" customWidth="1"/>
    <col min="28" max="29" width="13.5546875" style="151" customWidth="1"/>
    <col min="30" max="30" width="2.33203125" style="151" customWidth="1"/>
    <col min="31" max="31" width="11.33203125" style="151" customWidth="1"/>
    <col min="32" max="32" width="14.5546875" style="107" customWidth="1"/>
    <col min="33" max="33" width="2.33203125" style="151" customWidth="1"/>
    <col min="34" max="34" width="20.6640625" style="107" customWidth="1"/>
    <col min="35" max="35" width="2.33203125" style="151" customWidth="1"/>
    <col min="36" max="36" width="18.88671875" style="151" customWidth="1"/>
    <col min="37" max="37" width="12.109375" style="151" customWidth="1"/>
    <col min="38" max="38" width="10" style="151" customWidth="1"/>
    <col min="39" max="39" width="11.44140625" style="151"/>
    <col min="40" max="40" width="11.109375" style="151" customWidth="1"/>
    <col min="41" max="41" width="8.5546875" style="151" customWidth="1"/>
    <col min="42" max="42" width="13.33203125" style="107" customWidth="1"/>
    <col min="43" max="43" width="2.33203125" style="151" customWidth="1"/>
    <col min="44" max="45" width="11.33203125" style="151" customWidth="1"/>
    <col min="46" max="46" width="13.6640625" style="106" customWidth="1"/>
    <col min="47" max="47" width="2.33203125" style="151" customWidth="1"/>
    <col min="48" max="48" width="11.44140625" style="151"/>
    <col min="49" max="49" width="11.33203125" style="106" customWidth="1"/>
    <col min="50" max="50" width="1.33203125" style="106" customWidth="1"/>
    <col min="51" max="51" width="11.33203125" style="151" customWidth="1"/>
    <col min="52" max="52" width="45.6640625" style="151" customWidth="1"/>
    <col min="53" max="56" width="22.109375" style="151" customWidth="1"/>
    <col min="57" max="57" width="11.109375" style="71" customWidth="1"/>
    <col min="58" max="59" width="11.109375" style="102" hidden="1" customWidth="1"/>
    <col min="60" max="60" width="11.109375" style="71" hidden="1" customWidth="1"/>
    <col min="61" max="61" width="0" style="151" hidden="1" customWidth="1"/>
    <col min="62" max="16384" width="11.44140625" style="151"/>
  </cols>
  <sheetData>
    <row r="1" spans="1:61" s="49" customFormat="1" ht="17.399999999999999" customHeight="1" x14ac:dyDescent="0.3">
      <c r="A1" s="47"/>
      <c r="B1" s="47" t="s">
        <v>84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 t="s">
        <v>84</v>
      </c>
      <c r="N1" s="47"/>
      <c r="O1" s="47"/>
      <c r="P1" s="47"/>
      <c r="Q1" s="47"/>
      <c r="R1" s="47"/>
      <c r="S1" s="47"/>
      <c r="T1" s="47"/>
      <c r="U1" s="47"/>
      <c r="V1" s="48"/>
      <c r="W1" s="47"/>
      <c r="X1" s="47"/>
      <c r="Y1" s="47"/>
      <c r="Z1" s="48"/>
      <c r="AA1" s="47"/>
      <c r="AB1" s="47"/>
      <c r="AC1" s="47"/>
      <c r="AD1" s="47"/>
      <c r="AE1" s="47"/>
      <c r="AF1" s="48"/>
      <c r="AG1" s="47"/>
      <c r="AH1" s="48"/>
      <c r="AI1" s="47"/>
      <c r="AJ1" s="47"/>
      <c r="AK1" s="47"/>
      <c r="AL1" s="47"/>
      <c r="AM1" s="47"/>
      <c r="AN1" s="47"/>
      <c r="AO1" s="47"/>
      <c r="AP1" s="48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72"/>
      <c r="BF1" s="72"/>
      <c r="BG1" s="72"/>
      <c r="BH1" s="72"/>
    </row>
    <row r="2" spans="1:61" ht="17.399999999999999" customHeight="1" x14ac:dyDescent="0.4">
      <c r="AX2" s="114"/>
    </row>
    <row r="3" spans="1:61" ht="30" customHeight="1" x14ac:dyDescent="0.4">
      <c r="B3" s="188" t="s">
        <v>13</v>
      </c>
      <c r="C3" s="188"/>
      <c r="D3" s="188"/>
      <c r="E3" s="188"/>
      <c r="F3" s="188"/>
      <c r="G3" s="188"/>
      <c r="H3" s="188"/>
      <c r="I3" s="188"/>
      <c r="J3" s="188"/>
      <c r="K3" s="139"/>
      <c r="L3" s="146"/>
      <c r="AX3" s="114"/>
    </row>
    <row r="4" spans="1:61" ht="17.399999999999999" customHeight="1" x14ac:dyDescent="0.4">
      <c r="B4" s="154"/>
      <c r="C4" s="154"/>
      <c r="D4" s="153"/>
      <c r="E4" s="175"/>
      <c r="F4" s="175"/>
      <c r="G4" s="175"/>
      <c r="H4" s="175"/>
      <c r="I4" s="175"/>
      <c r="J4" s="175"/>
      <c r="K4" s="139"/>
      <c r="M4" s="104" t="s">
        <v>64</v>
      </c>
      <c r="N4" s="108"/>
      <c r="P4" s="108"/>
      <c r="Q4" s="108"/>
      <c r="AX4" s="114"/>
    </row>
    <row r="5" spans="1:61" s="1" customFormat="1" ht="30" customHeight="1" x14ac:dyDescent="0.45">
      <c r="B5" s="46" t="s">
        <v>69</v>
      </c>
      <c r="C5" s="189" t="s">
        <v>15</v>
      </c>
      <c r="D5" s="190"/>
      <c r="E5" s="2"/>
      <c r="F5" s="96" t="s">
        <v>61</v>
      </c>
      <c r="G5" s="97">
        <f>AV24</f>
        <v>0</v>
      </c>
      <c r="H5" s="2"/>
      <c r="I5" s="2"/>
      <c r="J5" s="2"/>
      <c r="K5" s="3"/>
      <c r="M5" s="103" t="s">
        <v>66</v>
      </c>
      <c r="N5" s="108"/>
      <c r="P5" s="108"/>
      <c r="Q5" s="108"/>
      <c r="V5" s="19"/>
      <c r="Z5" s="19"/>
      <c r="AF5" s="19"/>
      <c r="AH5" s="19"/>
      <c r="AP5" s="19"/>
      <c r="AT5" s="16"/>
      <c r="AW5" s="16"/>
      <c r="AX5" s="115"/>
      <c r="BE5" s="71"/>
      <c r="BF5" s="102"/>
      <c r="BG5" s="102"/>
      <c r="BH5" s="71"/>
    </row>
    <row r="6" spans="1:61" ht="17.399999999999999" customHeight="1" x14ac:dyDescent="0.4"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47"/>
      <c r="M6" s="137"/>
      <c r="V6" s="151"/>
      <c r="W6" s="107"/>
      <c r="Z6" s="151"/>
      <c r="AA6" s="107"/>
      <c r="AB6" s="107"/>
      <c r="AC6" s="107"/>
      <c r="AD6" s="107"/>
      <c r="AF6" s="151"/>
      <c r="AG6" s="107"/>
      <c r="AH6" s="151"/>
      <c r="AI6" s="107"/>
      <c r="AP6" s="151"/>
      <c r="AQ6" s="107"/>
      <c r="AT6" s="151"/>
      <c r="AU6" s="106"/>
      <c r="AX6" s="114"/>
      <c r="AY6" s="106"/>
      <c r="BE6" s="151"/>
      <c r="BH6" s="102"/>
      <c r="BI6" s="71"/>
    </row>
    <row r="7" spans="1:61" ht="17.399999999999999" customHeight="1" x14ac:dyDescent="0.4">
      <c r="B7" s="84" t="s">
        <v>14</v>
      </c>
      <c r="C7" s="138"/>
      <c r="D7" s="138"/>
      <c r="E7" s="138"/>
      <c r="F7" s="138"/>
      <c r="G7" s="138"/>
      <c r="H7" s="138"/>
      <c r="I7" s="138"/>
      <c r="J7" s="138"/>
      <c r="K7" s="138"/>
      <c r="L7" s="147"/>
      <c r="M7" s="137"/>
      <c r="V7" s="151"/>
      <c r="W7" s="107"/>
      <c r="Z7" s="151"/>
      <c r="AA7" s="107"/>
      <c r="AB7" s="107"/>
      <c r="AC7" s="107"/>
      <c r="AD7" s="107"/>
      <c r="AF7" s="151"/>
      <c r="AG7" s="107"/>
      <c r="AH7" s="151"/>
      <c r="AI7" s="107"/>
      <c r="AP7" s="151"/>
      <c r="AQ7" s="107"/>
      <c r="AT7" s="111"/>
      <c r="AU7" s="106"/>
      <c r="AX7" s="114"/>
      <c r="AY7" s="106"/>
      <c r="AZ7" s="100" t="s">
        <v>53</v>
      </c>
      <c r="BE7" s="151"/>
      <c r="BH7" s="102"/>
      <c r="BI7" s="71"/>
    </row>
    <row r="8" spans="1:61" ht="17.399999999999999" customHeight="1" x14ac:dyDescent="0.4">
      <c r="B8" s="84" t="s">
        <v>90</v>
      </c>
      <c r="C8" s="138"/>
      <c r="D8" s="138"/>
      <c r="E8" s="138"/>
      <c r="F8" s="138"/>
      <c r="G8" s="138"/>
      <c r="H8" s="138"/>
      <c r="I8" s="138"/>
      <c r="J8" s="138"/>
      <c r="K8" s="138"/>
      <c r="L8" s="147"/>
      <c r="M8" s="185" t="s">
        <v>62</v>
      </c>
      <c r="N8" s="185"/>
      <c r="O8" s="185"/>
      <c r="P8" s="185"/>
      <c r="Q8" s="185"/>
      <c r="R8" s="185"/>
      <c r="S8" s="185"/>
      <c r="T8" s="185"/>
      <c r="V8" s="151"/>
      <c r="W8" s="107"/>
      <c r="Z8" s="151"/>
      <c r="AA8" s="107"/>
      <c r="AB8" s="107"/>
      <c r="AC8" s="107"/>
      <c r="AD8" s="107"/>
      <c r="AF8" s="151"/>
      <c r="AG8" s="107"/>
      <c r="AH8" s="151"/>
      <c r="AI8" s="107"/>
      <c r="AP8" s="151"/>
      <c r="AQ8" s="107"/>
      <c r="AT8" s="151"/>
      <c r="AU8" s="106"/>
      <c r="AX8" s="114"/>
      <c r="AY8" s="106"/>
      <c r="AZ8" s="151" t="s">
        <v>52</v>
      </c>
      <c r="BE8" s="151"/>
      <c r="BH8" s="102"/>
      <c r="BI8" s="71"/>
    </row>
    <row r="9" spans="1:61" ht="17.399999999999999" customHeight="1" x14ac:dyDescent="0.4"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47"/>
      <c r="M9" s="185"/>
      <c r="N9" s="185"/>
      <c r="O9" s="185"/>
      <c r="P9" s="185"/>
      <c r="Q9" s="185"/>
      <c r="R9" s="185"/>
      <c r="S9" s="185"/>
      <c r="T9" s="185"/>
      <c r="V9" s="151"/>
      <c r="W9" s="107"/>
      <c r="Z9" s="151"/>
      <c r="AA9" s="107"/>
      <c r="AB9" s="107"/>
      <c r="AC9" s="107"/>
      <c r="AD9" s="107"/>
      <c r="AF9" s="151"/>
      <c r="AG9" s="107"/>
      <c r="AH9" s="151"/>
      <c r="AI9" s="107"/>
      <c r="AP9" s="151"/>
      <c r="AQ9" s="107"/>
      <c r="AT9" s="151"/>
      <c r="AU9" s="106"/>
      <c r="AX9" s="114"/>
      <c r="AY9" s="106"/>
      <c r="BE9" s="151"/>
      <c r="BF9" s="151"/>
      <c r="BG9" s="151"/>
      <c r="BH9" s="151"/>
    </row>
    <row r="10" spans="1:61" ht="17.399999999999999" customHeight="1" x14ac:dyDescent="0.4">
      <c r="B10" s="136">
        <v>1</v>
      </c>
      <c r="C10" s="136">
        <v>2</v>
      </c>
      <c r="D10" s="136">
        <v>3</v>
      </c>
      <c r="E10" s="136">
        <v>4</v>
      </c>
      <c r="F10" s="136">
        <v>5</v>
      </c>
      <c r="G10" s="136">
        <v>6</v>
      </c>
      <c r="H10" s="136">
        <v>7</v>
      </c>
      <c r="I10" s="136">
        <v>8</v>
      </c>
      <c r="J10" s="136">
        <v>9</v>
      </c>
      <c r="K10" s="136">
        <v>10</v>
      </c>
      <c r="L10" s="147"/>
      <c r="M10" s="186"/>
      <c r="N10" s="186"/>
      <c r="O10" s="186"/>
      <c r="P10" s="186"/>
      <c r="Q10" s="186"/>
      <c r="R10" s="186"/>
      <c r="S10" s="186"/>
      <c r="T10" s="186"/>
      <c r="V10" s="136">
        <v>1</v>
      </c>
      <c r="W10" s="20"/>
      <c r="X10" s="136">
        <v>2</v>
      </c>
      <c r="Y10" s="136">
        <v>3</v>
      </c>
      <c r="Z10" s="136"/>
      <c r="AA10" s="20"/>
      <c r="AB10" s="20">
        <v>4</v>
      </c>
      <c r="AC10" s="20"/>
      <c r="AD10" s="20"/>
      <c r="AE10" s="136">
        <v>5</v>
      </c>
      <c r="AF10" s="136"/>
      <c r="AG10" s="20"/>
      <c r="AH10" s="136"/>
      <c r="AI10" s="20"/>
      <c r="AJ10" s="136">
        <v>6</v>
      </c>
      <c r="AK10" s="136">
        <v>7</v>
      </c>
      <c r="AL10" s="136"/>
      <c r="AM10" s="136"/>
      <c r="AN10" s="136">
        <v>8</v>
      </c>
      <c r="AO10" s="136"/>
      <c r="AP10" s="136"/>
      <c r="AQ10" s="20"/>
      <c r="AR10" s="136"/>
      <c r="AS10" s="136"/>
      <c r="AT10" s="136"/>
      <c r="AU10" s="17"/>
      <c r="AV10" s="136"/>
      <c r="AX10" s="114"/>
      <c r="AY10" s="106"/>
      <c r="BA10" s="77" t="s">
        <v>54</v>
      </c>
      <c r="BB10" s="77" t="str">
        <f>Inndata!$B$6</f>
        <v>Biogass</v>
      </c>
      <c r="BC10" s="77" t="s">
        <v>55</v>
      </c>
      <c r="BD10" s="77" t="s">
        <v>56</v>
      </c>
      <c r="BE10" s="151"/>
      <c r="BF10" s="184" t="s">
        <v>51</v>
      </c>
      <c r="BG10" s="184"/>
      <c r="BH10" s="184"/>
      <c r="BI10" s="184"/>
    </row>
    <row r="11" spans="1:61" ht="48" customHeight="1" x14ac:dyDescent="0.4">
      <c r="B11" s="140" t="s">
        <v>4</v>
      </c>
      <c r="C11" s="141" t="s">
        <v>6</v>
      </c>
      <c r="D11" s="141" t="s">
        <v>7</v>
      </c>
      <c r="E11" s="141" t="s">
        <v>78</v>
      </c>
      <c r="F11" s="141" t="s">
        <v>8</v>
      </c>
      <c r="G11" s="141" t="s">
        <v>9</v>
      </c>
      <c r="H11" s="140" t="s">
        <v>10</v>
      </c>
      <c r="I11" s="140" t="s">
        <v>11</v>
      </c>
      <c r="J11" s="142" t="s">
        <v>79</v>
      </c>
      <c r="K11" s="142" t="s">
        <v>5</v>
      </c>
      <c r="L11" s="147"/>
      <c r="M11" s="191" t="s">
        <v>63</v>
      </c>
      <c r="N11" s="192"/>
      <c r="O11" s="192"/>
      <c r="P11" s="192"/>
      <c r="Q11" s="192"/>
      <c r="R11" s="192"/>
      <c r="S11" s="192"/>
      <c r="T11" s="193"/>
      <c r="V11" s="140" t="s">
        <v>4</v>
      </c>
      <c r="W11" s="21"/>
      <c r="X11" s="140" t="s">
        <v>6</v>
      </c>
      <c r="Y11" s="140" t="s">
        <v>7</v>
      </c>
      <c r="Z11" s="35" t="s">
        <v>46</v>
      </c>
      <c r="AA11" s="21"/>
      <c r="AB11" s="140" t="s">
        <v>80</v>
      </c>
      <c r="AC11" s="35" t="s">
        <v>81</v>
      </c>
      <c r="AD11" s="21"/>
      <c r="AE11" s="140" t="s">
        <v>21</v>
      </c>
      <c r="AF11" s="35" t="s">
        <v>45</v>
      </c>
      <c r="AG11" s="21"/>
      <c r="AH11" s="35" t="s">
        <v>88</v>
      </c>
      <c r="AI11" s="21"/>
      <c r="AJ11" s="140" t="s">
        <v>9</v>
      </c>
      <c r="AK11" s="140" t="s">
        <v>10</v>
      </c>
      <c r="AL11" s="35" t="s">
        <v>39</v>
      </c>
      <c r="AM11" s="35" t="s">
        <v>40</v>
      </c>
      <c r="AN11" s="140" t="s">
        <v>11</v>
      </c>
      <c r="AO11" s="35" t="s">
        <v>42</v>
      </c>
      <c r="AP11" s="35" t="s">
        <v>43</v>
      </c>
      <c r="AQ11" s="21"/>
      <c r="AR11" s="35" t="s">
        <v>22</v>
      </c>
      <c r="AS11" s="35" t="s">
        <v>23</v>
      </c>
      <c r="AT11" s="35" t="s">
        <v>24</v>
      </c>
      <c r="AU11" s="21"/>
      <c r="AV11" s="35" t="s">
        <v>65</v>
      </c>
      <c r="AX11" s="114"/>
      <c r="AY11" s="106"/>
      <c r="AZ11" s="78" t="s">
        <v>57</v>
      </c>
      <c r="BA11" s="79">
        <f>SUM(BF12:BF21)</f>
        <v>0</v>
      </c>
      <c r="BB11" s="79">
        <f>SUM(BG12:BG21)</f>
        <v>0</v>
      </c>
      <c r="BC11" s="79">
        <f>SUM(BH12:BH21)</f>
        <v>0</v>
      </c>
      <c r="BD11" s="79">
        <f>SUM(BI12:BI21)</f>
        <v>0</v>
      </c>
      <c r="BE11" s="151"/>
      <c r="BF11" s="74" t="str">
        <f>Inndata!$B$5</f>
        <v>Batterielektrisk / hydrogen</v>
      </c>
      <c r="BG11" s="74" t="str">
        <f>Inndata!$B$6</f>
        <v>Biogass</v>
      </c>
      <c r="BH11" s="74" t="str">
        <f>Inndata!$B$7</f>
        <v>HVO / biodiesel / bioetanol</v>
      </c>
      <c r="BI11" s="74" t="str">
        <f>Inndata!$B$8</f>
        <v>Diesel / bensin / naturgass</v>
      </c>
    </row>
    <row r="12" spans="1:61" ht="17.399999999999999" customHeight="1" x14ac:dyDescent="0.4">
      <c r="B12" s="143"/>
      <c r="C12" s="143"/>
      <c r="D12" s="143"/>
      <c r="E12" s="145"/>
      <c r="F12" s="145"/>
      <c r="G12" s="143"/>
      <c r="H12" s="143"/>
      <c r="I12" s="143"/>
      <c r="J12" s="150"/>
      <c r="K12" s="149"/>
      <c r="L12" s="148" t="s">
        <v>1</v>
      </c>
      <c r="M12" s="81">
        <f>IF(B12&gt;0,1,0)</f>
        <v>0</v>
      </c>
      <c r="N12" s="81">
        <f>IF(C12=0,0,1)</f>
        <v>0</v>
      </c>
      <c r="O12" s="81">
        <f>IF(C12="Elsykkel",1,IF(D12=0,0,1))</f>
        <v>0</v>
      </c>
      <c r="P12" s="81">
        <f>IF(G12=0,0,1)</f>
        <v>0</v>
      </c>
      <c r="Q12" s="82">
        <f>IF(AND(G12=0,H12=0),0,IF(AND(G12="Nei",H12=0),0,1))</f>
        <v>0</v>
      </c>
      <c r="R12" s="82">
        <f>IF(AND(G12=0,H12=0),0,IF(AND(G12="Nei",I12=0),0,1))</f>
        <v>0</v>
      </c>
      <c r="S12" s="82">
        <f>SUM(M12:R12)</f>
        <v>0</v>
      </c>
      <c r="T12" s="83">
        <f>IF(S12=6,"OK",IF(S12=0,0,"FEIL"))</f>
        <v>0</v>
      </c>
      <c r="V12" s="143">
        <f t="shared" ref="V12:V21" si="0">B12</f>
        <v>0</v>
      </c>
      <c r="W12" s="23"/>
      <c r="X12" s="143">
        <f t="shared" ref="X12:Y21" si="1">C12</f>
        <v>0</v>
      </c>
      <c r="Y12" s="143">
        <f t="shared" si="1"/>
        <v>0</v>
      </c>
      <c r="Z12" s="173">
        <f>VLOOKUP(Y12,Inndata!$B$5:$D$9,3,FALSE)</f>
        <v>0</v>
      </c>
      <c r="AA12" s="22"/>
      <c r="AB12" s="143">
        <f>E12</f>
        <v>0</v>
      </c>
      <c r="AC12" s="173">
        <f>VLOOKUP(AB12,Inndata!$F$5:$H$10,3,FALSE)</f>
        <v>0</v>
      </c>
      <c r="AD12" s="22"/>
      <c r="AE12" s="143">
        <f t="shared" ref="AE12:AE21" si="2">F12</f>
        <v>0</v>
      </c>
      <c r="AF12" s="143">
        <f>IF(AE12=0,0,IF(AE12="Nei",0,1))</f>
        <v>0</v>
      </c>
      <c r="AG12" s="22"/>
      <c r="AH12" s="128">
        <f>IF(Z12+AC12+AF12&gt;10,10,Z12+AC12+AF12)</f>
        <v>0</v>
      </c>
      <c r="AI12" s="22"/>
      <c r="AJ12" s="24">
        <f t="shared" ref="AJ12:AK21" si="3">G12</f>
        <v>0</v>
      </c>
      <c r="AK12" s="24">
        <f t="shared" si="3"/>
        <v>0</v>
      </c>
      <c r="AL12" s="24">
        <f>IF(AK12=0,0,VLOOKUP(LEFT(AK12,3),Inndata!$B$21:$C$32,2,FALSE))</f>
        <v>0</v>
      </c>
      <c r="AM12" s="24">
        <f>IF(AK12=0,0,MID(AK12,6,4))</f>
        <v>0</v>
      </c>
      <c r="AN12" s="24">
        <f t="shared" ref="AN12:AN21" si="4">I12</f>
        <v>0</v>
      </c>
      <c r="AO12" s="24">
        <f>IF(AN12=0,0,VLOOKUP(LEFT(AN12,3),Inndata!$B$21:$C$32,2,FALSE))</f>
        <v>0</v>
      </c>
      <c r="AP12" s="24">
        <f>IF(AN12=0,0,MID(AN12,6,4))</f>
        <v>0</v>
      </c>
      <c r="AQ12" s="22"/>
      <c r="AR12" s="143">
        <f>IF(AJ12="Ja",Inndata!$F$17,IF(OR(AL12=0,AO12=0),0,(AP12-AM12)*12+(AO12-AL12)))</f>
        <v>0</v>
      </c>
      <c r="AS12" s="143">
        <f>V12*AR12</f>
        <v>0</v>
      </c>
      <c r="AT12" s="129">
        <f>IF(AR12=0,0,AS12/$AS$24)</f>
        <v>0</v>
      </c>
      <c r="AU12" s="22"/>
      <c r="AV12" s="131">
        <f>AH12*AT12</f>
        <v>0</v>
      </c>
      <c r="AX12" s="114"/>
      <c r="AY12" s="106"/>
      <c r="BE12" s="151"/>
      <c r="BF12" s="75">
        <f>IF(Y12=$BF$11,AT12,0)</f>
        <v>0</v>
      </c>
      <c r="BG12" s="75">
        <f>IF(Y12=$BG$11,AT12,0)</f>
        <v>0</v>
      </c>
      <c r="BH12" s="75">
        <f>IF(Y12=$BH$11,AT12,0)</f>
        <v>0</v>
      </c>
      <c r="BI12" s="75">
        <f>IF(Y12=$BI$11,AT12,0)</f>
        <v>0</v>
      </c>
    </row>
    <row r="13" spans="1:61" ht="17.399999999999999" customHeight="1" x14ac:dyDescent="0.4">
      <c r="B13" s="155"/>
      <c r="C13" s="155"/>
      <c r="D13" s="155"/>
      <c r="E13" s="157"/>
      <c r="F13" s="157"/>
      <c r="G13" s="155"/>
      <c r="H13" s="155"/>
      <c r="I13" s="155"/>
      <c r="J13" s="158"/>
      <c r="K13" s="156"/>
      <c r="L13" s="148" t="s">
        <v>1</v>
      </c>
      <c r="M13" s="81">
        <f>IF(B13&gt;0,1,0)</f>
        <v>0</v>
      </c>
      <c r="N13" s="81">
        <f>IF(C13=0,0,1)</f>
        <v>0</v>
      </c>
      <c r="O13" s="81">
        <f>IF(C13="Elsykkel",1,IF(D13=0,0,1))</f>
        <v>0</v>
      </c>
      <c r="P13" s="81">
        <f t="shared" ref="P13:P21" si="5">IF(G13=0,0,1)</f>
        <v>0</v>
      </c>
      <c r="Q13" s="82">
        <f t="shared" ref="Q13:Q21" si="6">IF(AND(G13=0,H13=0),0,IF(AND(G13="Nei",H13=0),0,1))</f>
        <v>0</v>
      </c>
      <c r="R13" s="82">
        <f t="shared" ref="R13:R21" si="7">IF(AND(G13=0,H13=0),0,IF(AND(G13="Nei",I13=0),0,1))</f>
        <v>0</v>
      </c>
      <c r="S13" s="82">
        <f t="shared" ref="S13:S21" si="8">SUM(M13:R13)</f>
        <v>0</v>
      </c>
      <c r="T13" s="83">
        <f t="shared" ref="T13:T21" si="9">IF(S13=6,"OK",IF(S13=0,0,"FEIL"))</f>
        <v>0</v>
      </c>
      <c r="V13" s="155">
        <f t="shared" si="0"/>
        <v>0</v>
      </c>
      <c r="W13" s="22"/>
      <c r="X13" s="155">
        <f t="shared" si="1"/>
        <v>0</v>
      </c>
      <c r="Y13" s="155">
        <f t="shared" si="1"/>
        <v>0</v>
      </c>
      <c r="Z13" s="174">
        <f>VLOOKUP(Y13,Inndata!$B$5:$D$9,3,FALSE)</f>
        <v>0</v>
      </c>
      <c r="AA13" s="22"/>
      <c r="AB13" s="155">
        <f>E13</f>
        <v>0</v>
      </c>
      <c r="AC13" s="174">
        <f>VLOOKUP(AB13,Inndata!$F$5:$H$10,3,FALSE)</f>
        <v>0</v>
      </c>
      <c r="AD13" s="22"/>
      <c r="AE13" s="155">
        <f t="shared" si="2"/>
        <v>0</v>
      </c>
      <c r="AF13" s="155">
        <f t="shared" ref="AF13:AF21" si="10">IF(AE13=0,0,IF(AE13="Nei",0,1))</f>
        <v>0</v>
      </c>
      <c r="AG13" s="22"/>
      <c r="AH13" s="128">
        <f t="shared" ref="AH13:AH21" si="11">IF(Z13+AC13+AF13&gt;10,10,Z13+AC13+AF13)</f>
        <v>0</v>
      </c>
      <c r="AI13" s="22"/>
      <c r="AJ13" s="25">
        <f t="shared" si="3"/>
        <v>0</v>
      </c>
      <c r="AK13" s="25">
        <f t="shared" si="3"/>
        <v>0</v>
      </c>
      <c r="AL13" s="25">
        <f>IF(AK13=0,0,VLOOKUP(LEFT(AK13,3),Inndata!$B$21:$C$32,2,FALSE))</f>
        <v>0</v>
      </c>
      <c r="AM13" s="25">
        <f t="shared" ref="AM13:AM21" si="12">IF(AK13=0,0,MID(AK13,6,4))</f>
        <v>0</v>
      </c>
      <c r="AN13" s="25">
        <f t="shared" si="4"/>
        <v>0</v>
      </c>
      <c r="AO13" s="25">
        <f>IF(AN13=0,0,VLOOKUP(LEFT(AN13,3),Inndata!$B$21:$C$32,2,FALSE))</f>
        <v>0</v>
      </c>
      <c r="AP13" s="25">
        <f t="shared" ref="AP13:AP21" si="13">IF(AN13=0,0,MID(AN13,6,4))</f>
        <v>0</v>
      </c>
      <c r="AQ13" s="22"/>
      <c r="AR13" s="155">
        <f>IF(AJ13="Ja",Inndata!$F$17,IF(OR(AL13=0,AO13=0),0,(AP13-AM13)*12+(AO13-AL13)))</f>
        <v>0</v>
      </c>
      <c r="AS13" s="155">
        <f t="shared" ref="AS13:AS21" si="14">V13*AR13</f>
        <v>0</v>
      </c>
      <c r="AT13" s="130">
        <f t="shared" ref="AT13:AT21" si="15">IF(AR13=0,0,AS13/$AS$24)</f>
        <v>0</v>
      </c>
      <c r="AU13" s="22"/>
      <c r="AV13" s="132">
        <f t="shared" ref="AV13:AV21" si="16">AH13*AT13</f>
        <v>0</v>
      </c>
      <c r="AX13" s="114"/>
      <c r="AY13" s="106"/>
      <c r="AZ13" s="80"/>
      <c r="BA13" s="50"/>
      <c r="BB13" s="50"/>
      <c r="BC13" s="50"/>
      <c r="BD13" s="50"/>
      <c r="BE13" s="151"/>
      <c r="BF13" s="75">
        <f t="shared" ref="BF13:BF21" si="17">IF(Y13=$BF$11,AT13,0)</f>
        <v>0</v>
      </c>
      <c r="BG13" s="75">
        <f t="shared" ref="BG13:BG21" si="18">IF(Z13=$BG$11,AT13,0)</f>
        <v>0</v>
      </c>
      <c r="BH13" s="75">
        <f t="shared" ref="BH13:BH21" si="19">IF(Y13=$BH$11,AT13,0)</f>
        <v>0</v>
      </c>
      <c r="BI13" s="75">
        <f t="shared" ref="BI13:BI21" si="20">IF(Y13=$BI$11,AT13,0)</f>
        <v>0</v>
      </c>
    </row>
    <row r="14" spans="1:61" ht="17.399999999999999" customHeight="1" x14ac:dyDescent="0.4">
      <c r="B14" s="143"/>
      <c r="C14" s="143"/>
      <c r="D14" s="143"/>
      <c r="E14" s="145"/>
      <c r="F14" s="145"/>
      <c r="G14" s="143"/>
      <c r="H14" s="143"/>
      <c r="I14" s="143"/>
      <c r="J14" s="150"/>
      <c r="K14" s="135"/>
      <c r="L14" s="148" t="s">
        <v>1</v>
      </c>
      <c r="M14" s="81">
        <f t="shared" ref="M14:M21" si="21">IF(B14&gt;0,1,0)</f>
        <v>0</v>
      </c>
      <c r="N14" s="81">
        <f t="shared" ref="N14:N21" si="22">IF(C14=0,0,1)</f>
        <v>0</v>
      </c>
      <c r="O14" s="81">
        <f t="shared" ref="O14:O21" si="23">IF(C14="Elsykkel",1,IF(D14=0,0,1))</f>
        <v>0</v>
      </c>
      <c r="P14" s="81">
        <f t="shared" si="5"/>
        <v>0</v>
      </c>
      <c r="Q14" s="82">
        <f t="shared" si="6"/>
        <v>0</v>
      </c>
      <c r="R14" s="82">
        <f t="shared" si="7"/>
        <v>0</v>
      </c>
      <c r="S14" s="82">
        <f t="shared" si="8"/>
        <v>0</v>
      </c>
      <c r="T14" s="83">
        <f t="shared" si="9"/>
        <v>0</v>
      </c>
      <c r="V14" s="143">
        <f t="shared" si="0"/>
        <v>0</v>
      </c>
      <c r="W14" s="22"/>
      <c r="X14" s="143">
        <f t="shared" si="1"/>
        <v>0</v>
      </c>
      <c r="Y14" s="143">
        <f t="shared" si="1"/>
        <v>0</v>
      </c>
      <c r="Z14" s="173">
        <f>VLOOKUP(Y14,Inndata!$B$5:$D$9,3,FALSE)</f>
        <v>0</v>
      </c>
      <c r="AA14" s="22"/>
      <c r="AB14" s="143">
        <f t="shared" ref="AB14:AB21" si="24">E14</f>
        <v>0</v>
      </c>
      <c r="AC14" s="173">
        <f>VLOOKUP(AB14,Inndata!$F$5:$H$10,3,FALSE)</f>
        <v>0</v>
      </c>
      <c r="AD14" s="22"/>
      <c r="AE14" s="143">
        <f t="shared" si="2"/>
        <v>0</v>
      </c>
      <c r="AF14" s="143">
        <f t="shared" si="10"/>
        <v>0</v>
      </c>
      <c r="AG14" s="22"/>
      <c r="AH14" s="128">
        <f t="shared" si="11"/>
        <v>0</v>
      </c>
      <c r="AI14" s="22"/>
      <c r="AJ14" s="24">
        <f t="shared" si="3"/>
        <v>0</v>
      </c>
      <c r="AK14" s="24">
        <f t="shared" si="3"/>
        <v>0</v>
      </c>
      <c r="AL14" s="24">
        <f>IF(AK14=0,0,VLOOKUP(LEFT(AK14,3),Inndata!$B$21:$C$32,2,FALSE))</f>
        <v>0</v>
      </c>
      <c r="AM14" s="24">
        <f t="shared" si="12"/>
        <v>0</v>
      </c>
      <c r="AN14" s="24">
        <f t="shared" si="4"/>
        <v>0</v>
      </c>
      <c r="AO14" s="24">
        <f>IF(AN14=0,0,VLOOKUP(LEFT(AN14,3),Inndata!$B$21:$C$32,2,FALSE))</f>
        <v>0</v>
      </c>
      <c r="AP14" s="24">
        <f t="shared" si="13"/>
        <v>0</v>
      </c>
      <c r="AQ14" s="22"/>
      <c r="AR14" s="143">
        <f>IF(AJ14="Ja",Inndata!$F$17,IF(OR(AL14=0,AO14=0),0,(AP14-AM14)*12+(AO14-AL14)))</f>
        <v>0</v>
      </c>
      <c r="AS14" s="143">
        <f t="shared" si="14"/>
        <v>0</v>
      </c>
      <c r="AT14" s="129">
        <f t="shared" si="15"/>
        <v>0</v>
      </c>
      <c r="AU14" s="22"/>
      <c r="AV14" s="131">
        <f t="shared" si="16"/>
        <v>0</v>
      </c>
      <c r="AX14" s="114"/>
      <c r="AY14" s="106"/>
      <c r="AZ14" s="80"/>
      <c r="BA14" s="50"/>
      <c r="BB14" s="50"/>
      <c r="BC14" s="50"/>
      <c r="BD14" s="50"/>
      <c r="BE14" s="151"/>
      <c r="BF14" s="75">
        <f t="shared" si="17"/>
        <v>0</v>
      </c>
      <c r="BG14" s="75">
        <f t="shared" si="18"/>
        <v>0</v>
      </c>
      <c r="BH14" s="75">
        <f t="shared" si="19"/>
        <v>0</v>
      </c>
      <c r="BI14" s="75">
        <f t="shared" si="20"/>
        <v>0</v>
      </c>
    </row>
    <row r="15" spans="1:61" ht="17.399999999999999" customHeight="1" x14ac:dyDescent="0.4">
      <c r="B15" s="155"/>
      <c r="C15" s="155"/>
      <c r="D15" s="155"/>
      <c r="E15" s="157"/>
      <c r="F15" s="157"/>
      <c r="G15" s="155"/>
      <c r="H15" s="155"/>
      <c r="I15" s="155"/>
      <c r="J15" s="158"/>
      <c r="K15" s="156"/>
      <c r="L15" s="148" t="s">
        <v>1</v>
      </c>
      <c r="M15" s="81">
        <f t="shared" si="21"/>
        <v>0</v>
      </c>
      <c r="N15" s="81">
        <f t="shared" si="22"/>
        <v>0</v>
      </c>
      <c r="O15" s="81">
        <f t="shared" si="23"/>
        <v>0</v>
      </c>
      <c r="P15" s="81">
        <f t="shared" si="5"/>
        <v>0</v>
      </c>
      <c r="Q15" s="82">
        <f t="shared" si="6"/>
        <v>0</v>
      </c>
      <c r="R15" s="82">
        <f t="shared" si="7"/>
        <v>0</v>
      </c>
      <c r="S15" s="82">
        <f t="shared" si="8"/>
        <v>0</v>
      </c>
      <c r="T15" s="83">
        <f t="shared" si="9"/>
        <v>0</v>
      </c>
      <c r="V15" s="155">
        <f t="shared" si="0"/>
        <v>0</v>
      </c>
      <c r="W15" s="22"/>
      <c r="X15" s="155">
        <f t="shared" si="1"/>
        <v>0</v>
      </c>
      <c r="Y15" s="155">
        <f t="shared" si="1"/>
        <v>0</v>
      </c>
      <c r="Z15" s="174">
        <f>VLOOKUP(Y15,Inndata!$B$5:$D$9,3,FALSE)</f>
        <v>0</v>
      </c>
      <c r="AA15" s="22"/>
      <c r="AB15" s="155">
        <f t="shared" si="24"/>
        <v>0</v>
      </c>
      <c r="AC15" s="174">
        <f>VLOOKUP(AB15,Inndata!$F$5:$H$10,3,FALSE)</f>
        <v>0</v>
      </c>
      <c r="AD15" s="22"/>
      <c r="AE15" s="155">
        <f t="shared" si="2"/>
        <v>0</v>
      </c>
      <c r="AF15" s="155">
        <f t="shared" si="10"/>
        <v>0</v>
      </c>
      <c r="AG15" s="22"/>
      <c r="AH15" s="128">
        <f t="shared" si="11"/>
        <v>0</v>
      </c>
      <c r="AI15" s="22"/>
      <c r="AJ15" s="25">
        <f t="shared" si="3"/>
        <v>0</v>
      </c>
      <c r="AK15" s="25">
        <f t="shared" si="3"/>
        <v>0</v>
      </c>
      <c r="AL15" s="25">
        <f>IF(AK15=0,0,VLOOKUP(LEFT(AK15,3),Inndata!$B$21:$C$32,2,FALSE))</f>
        <v>0</v>
      </c>
      <c r="AM15" s="25">
        <f t="shared" si="12"/>
        <v>0</v>
      </c>
      <c r="AN15" s="25">
        <f t="shared" si="4"/>
        <v>0</v>
      </c>
      <c r="AO15" s="25">
        <f>IF(AN15=0,0,VLOOKUP(LEFT(AN15,3),Inndata!$B$21:$C$32,2,FALSE))</f>
        <v>0</v>
      </c>
      <c r="AP15" s="25">
        <f t="shared" si="13"/>
        <v>0</v>
      </c>
      <c r="AQ15" s="22"/>
      <c r="AR15" s="155">
        <f>IF(AJ15="Ja",Inndata!$F$17,IF(OR(AL15=0,AO15=0),0,(AP15-AM15)*12+(AO15-AL15)))</f>
        <v>0</v>
      </c>
      <c r="AS15" s="155">
        <f t="shared" si="14"/>
        <v>0</v>
      </c>
      <c r="AT15" s="130">
        <f t="shared" si="15"/>
        <v>0</v>
      </c>
      <c r="AU15" s="22"/>
      <c r="AV15" s="132">
        <f t="shared" si="16"/>
        <v>0</v>
      </c>
      <c r="AX15" s="114"/>
      <c r="AY15" s="106"/>
      <c r="AZ15" s="152"/>
      <c r="BA15" s="152"/>
      <c r="BB15" s="152"/>
      <c r="BC15" s="152"/>
      <c r="BD15" s="152"/>
      <c r="BE15" s="151"/>
      <c r="BF15" s="75">
        <f t="shared" si="17"/>
        <v>0</v>
      </c>
      <c r="BG15" s="75">
        <f t="shared" si="18"/>
        <v>0</v>
      </c>
      <c r="BH15" s="75">
        <f t="shared" si="19"/>
        <v>0</v>
      </c>
      <c r="BI15" s="75">
        <f t="shared" si="20"/>
        <v>0</v>
      </c>
    </row>
    <row r="16" spans="1:61" ht="17.399999999999999" customHeight="1" x14ac:dyDescent="0.4">
      <c r="B16" s="109"/>
      <c r="C16" s="109"/>
      <c r="D16" s="109"/>
      <c r="E16" s="134"/>
      <c r="F16" s="134"/>
      <c r="G16" s="109"/>
      <c r="H16" s="109"/>
      <c r="I16" s="109"/>
      <c r="J16" s="133"/>
      <c r="K16" s="135"/>
      <c r="L16" s="159" t="s">
        <v>1</v>
      </c>
      <c r="M16" s="81">
        <f t="shared" si="21"/>
        <v>0</v>
      </c>
      <c r="N16" s="81">
        <f t="shared" si="22"/>
        <v>0</v>
      </c>
      <c r="O16" s="81">
        <f t="shared" si="23"/>
        <v>0</v>
      </c>
      <c r="P16" s="81">
        <f t="shared" si="5"/>
        <v>0</v>
      </c>
      <c r="Q16" s="82">
        <f t="shared" si="6"/>
        <v>0</v>
      </c>
      <c r="R16" s="82">
        <f t="shared" si="7"/>
        <v>0</v>
      </c>
      <c r="S16" s="82">
        <f t="shared" si="8"/>
        <v>0</v>
      </c>
      <c r="T16" s="83">
        <f t="shared" si="9"/>
        <v>0</v>
      </c>
      <c r="V16" s="143">
        <f t="shared" si="0"/>
        <v>0</v>
      </c>
      <c r="W16" s="22"/>
      <c r="X16" s="143">
        <f t="shared" si="1"/>
        <v>0</v>
      </c>
      <c r="Y16" s="143">
        <f t="shared" si="1"/>
        <v>0</v>
      </c>
      <c r="Z16" s="173">
        <f>VLOOKUP(Y16,Inndata!$B$5:$D$9,3,FALSE)</f>
        <v>0</v>
      </c>
      <c r="AA16" s="22"/>
      <c r="AB16" s="143">
        <f t="shared" si="24"/>
        <v>0</v>
      </c>
      <c r="AC16" s="173">
        <f>VLOOKUP(AB16,Inndata!$F$5:$H$10,3,FALSE)</f>
        <v>0</v>
      </c>
      <c r="AD16" s="22"/>
      <c r="AE16" s="143">
        <f t="shared" si="2"/>
        <v>0</v>
      </c>
      <c r="AF16" s="143">
        <f t="shared" si="10"/>
        <v>0</v>
      </c>
      <c r="AG16" s="22"/>
      <c r="AH16" s="128">
        <f t="shared" si="11"/>
        <v>0</v>
      </c>
      <c r="AI16" s="22"/>
      <c r="AJ16" s="24">
        <f t="shared" si="3"/>
        <v>0</v>
      </c>
      <c r="AK16" s="24">
        <f t="shared" si="3"/>
        <v>0</v>
      </c>
      <c r="AL16" s="24">
        <f>IF(AK16=0,0,VLOOKUP(LEFT(AK16,3),Inndata!$B$21:$C$32,2,FALSE))</f>
        <v>0</v>
      </c>
      <c r="AM16" s="24">
        <f t="shared" si="12"/>
        <v>0</v>
      </c>
      <c r="AN16" s="26">
        <f t="shared" si="4"/>
        <v>0</v>
      </c>
      <c r="AO16" s="24">
        <f>IF(AN16=0,0,VLOOKUP(LEFT(AN16,3),Inndata!$B$21:$C$32,2,FALSE))</f>
        <v>0</v>
      </c>
      <c r="AP16" s="24">
        <f t="shared" si="13"/>
        <v>0</v>
      </c>
      <c r="AQ16" s="22"/>
      <c r="AR16" s="143">
        <f>IF(AJ16="Ja",Inndata!$F$17,IF(OR(AL16=0,AO16=0),0,(AP16-AM16)*12+(AO16-AL16)))</f>
        <v>0</v>
      </c>
      <c r="AS16" s="143">
        <f t="shared" si="14"/>
        <v>0</v>
      </c>
      <c r="AT16" s="129">
        <f t="shared" si="15"/>
        <v>0</v>
      </c>
      <c r="AU16" s="22"/>
      <c r="AV16" s="131">
        <f t="shared" si="16"/>
        <v>0</v>
      </c>
      <c r="AX16" s="114"/>
      <c r="AY16" s="106"/>
      <c r="AZ16" s="152"/>
      <c r="BA16" s="152"/>
      <c r="BB16" s="152"/>
      <c r="BC16" s="152"/>
      <c r="BD16" s="152"/>
      <c r="BE16" s="151"/>
      <c r="BF16" s="75">
        <f t="shared" si="17"/>
        <v>0</v>
      </c>
      <c r="BG16" s="75">
        <f t="shared" si="18"/>
        <v>0</v>
      </c>
      <c r="BH16" s="75">
        <f t="shared" si="19"/>
        <v>0</v>
      </c>
      <c r="BI16" s="75">
        <f t="shared" si="20"/>
        <v>0</v>
      </c>
    </row>
    <row r="17" spans="2:61" ht="17.399999999999999" customHeight="1" x14ac:dyDescent="0.4">
      <c r="B17" s="155"/>
      <c r="C17" s="155"/>
      <c r="D17" s="155"/>
      <c r="E17" s="157"/>
      <c r="F17" s="157"/>
      <c r="G17" s="155"/>
      <c r="H17" s="155"/>
      <c r="I17" s="155"/>
      <c r="J17" s="158"/>
      <c r="K17" s="156"/>
      <c r="L17" s="148" t="s">
        <v>1</v>
      </c>
      <c r="M17" s="81">
        <f t="shared" si="21"/>
        <v>0</v>
      </c>
      <c r="N17" s="81">
        <f t="shared" si="22"/>
        <v>0</v>
      </c>
      <c r="O17" s="81">
        <f t="shared" si="23"/>
        <v>0</v>
      </c>
      <c r="P17" s="81">
        <f t="shared" si="5"/>
        <v>0</v>
      </c>
      <c r="Q17" s="82">
        <f t="shared" si="6"/>
        <v>0</v>
      </c>
      <c r="R17" s="82">
        <f t="shared" si="7"/>
        <v>0</v>
      </c>
      <c r="S17" s="82">
        <f t="shared" si="8"/>
        <v>0</v>
      </c>
      <c r="T17" s="83">
        <f t="shared" si="9"/>
        <v>0</v>
      </c>
      <c r="V17" s="155">
        <f t="shared" si="0"/>
        <v>0</v>
      </c>
      <c r="W17" s="22"/>
      <c r="X17" s="155">
        <f t="shared" si="1"/>
        <v>0</v>
      </c>
      <c r="Y17" s="155">
        <f t="shared" si="1"/>
        <v>0</v>
      </c>
      <c r="Z17" s="174">
        <f>VLOOKUP(Y17,Inndata!$B$5:$D$9,3,FALSE)</f>
        <v>0</v>
      </c>
      <c r="AA17" s="22"/>
      <c r="AB17" s="155">
        <f t="shared" si="24"/>
        <v>0</v>
      </c>
      <c r="AC17" s="174">
        <f>VLOOKUP(AB17,Inndata!$F$5:$H$10,3,FALSE)</f>
        <v>0</v>
      </c>
      <c r="AD17" s="22"/>
      <c r="AE17" s="155">
        <f t="shared" si="2"/>
        <v>0</v>
      </c>
      <c r="AF17" s="155">
        <f t="shared" si="10"/>
        <v>0</v>
      </c>
      <c r="AG17" s="22"/>
      <c r="AH17" s="128">
        <f t="shared" si="11"/>
        <v>0</v>
      </c>
      <c r="AI17" s="22"/>
      <c r="AJ17" s="25">
        <f t="shared" si="3"/>
        <v>0</v>
      </c>
      <c r="AK17" s="25">
        <f t="shared" si="3"/>
        <v>0</v>
      </c>
      <c r="AL17" s="25">
        <f>IF(AK17=0,0,VLOOKUP(LEFT(AK17,3),Inndata!$B$21:$C$32,2,FALSE))</f>
        <v>0</v>
      </c>
      <c r="AM17" s="25">
        <f t="shared" si="12"/>
        <v>0</v>
      </c>
      <c r="AN17" s="25">
        <f t="shared" si="4"/>
        <v>0</v>
      </c>
      <c r="AO17" s="25">
        <f>IF(AN17=0,0,VLOOKUP(LEFT(AN17,3),Inndata!$B$21:$C$32,2,FALSE))</f>
        <v>0</v>
      </c>
      <c r="AP17" s="25">
        <f t="shared" si="13"/>
        <v>0</v>
      </c>
      <c r="AQ17" s="22"/>
      <c r="AR17" s="155">
        <f>IF(AJ17="Ja",Inndata!$F$17,IF(OR(AL17=0,AO17=0),0,(AP17-AM17)*12+(AO17-AL17)))</f>
        <v>0</v>
      </c>
      <c r="AS17" s="155">
        <f t="shared" si="14"/>
        <v>0</v>
      </c>
      <c r="AT17" s="130">
        <f t="shared" si="15"/>
        <v>0</v>
      </c>
      <c r="AU17" s="22"/>
      <c r="AV17" s="132">
        <f t="shared" si="16"/>
        <v>0</v>
      </c>
      <c r="AX17" s="114"/>
      <c r="AY17" s="106"/>
      <c r="AZ17" s="152"/>
      <c r="BA17" s="152"/>
      <c r="BB17" s="152"/>
      <c r="BC17" s="152"/>
      <c r="BD17" s="152"/>
      <c r="BE17" s="151"/>
      <c r="BF17" s="75">
        <f t="shared" si="17"/>
        <v>0</v>
      </c>
      <c r="BG17" s="75">
        <f t="shared" si="18"/>
        <v>0</v>
      </c>
      <c r="BH17" s="75">
        <f t="shared" si="19"/>
        <v>0</v>
      </c>
      <c r="BI17" s="75">
        <f t="shared" si="20"/>
        <v>0</v>
      </c>
    </row>
    <row r="18" spans="2:61" ht="17.399999999999999" customHeight="1" x14ac:dyDescent="0.4">
      <c r="B18" s="109"/>
      <c r="C18" s="109"/>
      <c r="D18" s="109"/>
      <c r="E18" s="134"/>
      <c r="F18" s="134"/>
      <c r="G18" s="109"/>
      <c r="H18" s="109"/>
      <c r="I18" s="109"/>
      <c r="J18" s="133"/>
      <c r="K18" s="135"/>
      <c r="L18" s="148" t="s">
        <v>1</v>
      </c>
      <c r="M18" s="81">
        <f t="shared" si="21"/>
        <v>0</v>
      </c>
      <c r="N18" s="81">
        <f t="shared" si="22"/>
        <v>0</v>
      </c>
      <c r="O18" s="81">
        <f t="shared" si="23"/>
        <v>0</v>
      </c>
      <c r="P18" s="81">
        <f t="shared" si="5"/>
        <v>0</v>
      </c>
      <c r="Q18" s="82">
        <f t="shared" si="6"/>
        <v>0</v>
      </c>
      <c r="R18" s="82">
        <f t="shared" si="7"/>
        <v>0</v>
      </c>
      <c r="S18" s="82">
        <f t="shared" si="8"/>
        <v>0</v>
      </c>
      <c r="T18" s="83">
        <f t="shared" si="9"/>
        <v>0</v>
      </c>
      <c r="V18" s="143">
        <f t="shared" si="0"/>
        <v>0</v>
      </c>
      <c r="W18" s="22"/>
      <c r="X18" s="143">
        <f t="shared" si="1"/>
        <v>0</v>
      </c>
      <c r="Y18" s="143">
        <f t="shared" si="1"/>
        <v>0</v>
      </c>
      <c r="Z18" s="173">
        <f>VLOOKUP(Y18,Inndata!$B$5:$D$9,3,FALSE)</f>
        <v>0</v>
      </c>
      <c r="AA18" s="22"/>
      <c r="AB18" s="143">
        <f t="shared" si="24"/>
        <v>0</v>
      </c>
      <c r="AC18" s="173">
        <f>VLOOKUP(AB18,Inndata!$F$5:$H$10,3,FALSE)</f>
        <v>0</v>
      </c>
      <c r="AD18" s="22"/>
      <c r="AE18" s="143">
        <f t="shared" si="2"/>
        <v>0</v>
      </c>
      <c r="AF18" s="143">
        <f t="shared" si="10"/>
        <v>0</v>
      </c>
      <c r="AG18" s="22"/>
      <c r="AH18" s="128">
        <f t="shared" si="11"/>
        <v>0</v>
      </c>
      <c r="AI18" s="22"/>
      <c r="AJ18" s="24">
        <f t="shared" si="3"/>
        <v>0</v>
      </c>
      <c r="AK18" s="24">
        <f t="shared" si="3"/>
        <v>0</v>
      </c>
      <c r="AL18" s="24">
        <f>IF(AK18=0,0,VLOOKUP(LEFT(AK18,3),Inndata!$B$21:$C$32,2,FALSE))</f>
        <v>0</v>
      </c>
      <c r="AM18" s="24">
        <f t="shared" si="12"/>
        <v>0</v>
      </c>
      <c r="AN18" s="24">
        <f t="shared" si="4"/>
        <v>0</v>
      </c>
      <c r="AO18" s="24">
        <f>IF(AN18=0,0,VLOOKUP(LEFT(AN18,3),Inndata!$B$21:$C$32,2,FALSE))</f>
        <v>0</v>
      </c>
      <c r="AP18" s="24">
        <f t="shared" si="13"/>
        <v>0</v>
      </c>
      <c r="AQ18" s="22"/>
      <c r="AR18" s="143">
        <f>IF(AJ18="Ja",Inndata!$F$17,IF(OR(AL18=0,AO18=0),0,(AP18-AM18)*12+(AO18-AL18)))</f>
        <v>0</v>
      </c>
      <c r="AS18" s="143">
        <f t="shared" si="14"/>
        <v>0</v>
      </c>
      <c r="AT18" s="129">
        <f t="shared" si="15"/>
        <v>0</v>
      </c>
      <c r="AU18" s="22"/>
      <c r="AV18" s="131">
        <f t="shared" si="16"/>
        <v>0</v>
      </c>
      <c r="AX18" s="114"/>
      <c r="AY18" s="106"/>
      <c r="BE18" s="151"/>
      <c r="BF18" s="75">
        <f t="shared" si="17"/>
        <v>0</v>
      </c>
      <c r="BG18" s="75">
        <f t="shared" si="18"/>
        <v>0</v>
      </c>
      <c r="BH18" s="75">
        <f t="shared" si="19"/>
        <v>0</v>
      </c>
      <c r="BI18" s="75">
        <f t="shared" si="20"/>
        <v>0</v>
      </c>
    </row>
    <row r="19" spans="2:61" ht="17.399999999999999" customHeight="1" x14ac:dyDescent="0.4">
      <c r="B19" s="155"/>
      <c r="C19" s="155"/>
      <c r="D19" s="155"/>
      <c r="E19" s="157"/>
      <c r="F19" s="157"/>
      <c r="G19" s="155"/>
      <c r="H19" s="155"/>
      <c r="I19" s="155"/>
      <c r="J19" s="158"/>
      <c r="K19" s="156"/>
      <c r="L19" s="148" t="s">
        <v>1</v>
      </c>
      <c r="M19" s="81">
        <f t="shared" si="21"/>
        <v>0</v>
      </c>
      <c r="N19" s="81">
        <f t="shared" si="22"/>
        <v>0</v>
      </c>
      <c r="O19" s="81">
        <f t="shared" si="23"/>
        <v>0</v>
      </c>
      <c r="P19" s="81">
        <f t="shared" si="5"/>
        <v>0</v>
      </c>
      <c r="Q19" s="82">
        <f t="shared" si="6"/>
        <v>0</v>
      </c>
      <c r="R19" s="82">
        <f t="shared" si="7"/>
        <v>0</v>
      </c>
      <c r="S19" s="82">
        <f t="shared" si="8"/>
        <v>0</v>
      </c>
      <c r="T19" s="83">
        <f t="shared" si="9"/>
        <v>0</v>
      </c>
      <c r="V19" s="155">
        <f t="shared" si="0"/>
        <v>0</v>
      </c>
      <c r="W19" s="22"/>
      <c r="X19" s="155">
        <f t="shared" si="1"/>
        <v>0</v>
      </c>
      <c r="Y19" s="155">
        <f t="shared" si="1"/>
        <v>0</v>
      </c>
      <c r="Z19" s="174">
        <f>VLOOKUP(Y19,Inndata!$B$5:$D$9,3,FALSE)</f>
        <v>0</v>
      </c>
      <c r="AA19" s="22"/>
      <c r="AB19" s="155">
        <f t="shared" si="24"/>
        <v>0</v>
      </c>
      <c r="AC19" s="174">
        <f>VLOOKUP(AB19,Inndata!$F$5:$H$10,3,FALSE)</f>
        <v>0</v>
      </c>
      <c r="AD19" s="22"/>
      <c r="AE19" s="155">
        <f t="shared" si="2"/>
        <v>0</v>
      </c>
      <c r="AF19" s="155">
        <f t="shared" si="10"/>
        <v>0</v>
      </c>
      <c r="AG19" s="22"/>
      <c r="AH19" s="128">
        <f t="shared" si="11"/>
        <v>0</v>
      </c>
      <c r="AI19" s="22"/>
      <c r="AJ19" s="25">
        <f t="shared" si="3"/>
        <v>0</v>
      </c>
      <c r="AK19" s="25">
        <f t="shared" si="3"/>
        <v>0</v>
      </c>
      <c r="AL19" s="25">
        <f>IF(AK19=0,0,VLOOKUP(LEFT(AK19,3),Inndata!$B$21:$C$32,2,FALSE))</f>
        <v>0</v>
      </c>
      <c r="AM19" s="25">
        <f t="shared" si="12"/>
        <v>0</v>
      </c>
      <c r="AN19" s="25">
        <f t="shared" si="4"/>
        <v>0</v>
      </c>
      <c r="AO19" s="25">
        <f>IF(AN19=0,0,VLOOKUP(LEFT(AN19,3),Inndata!$B$21:$C$32,2,FALSE))</f>
        <v>0</v>
      </c>
      <c r="AP19" s="25">
        <f t="shared" si="13"/>
        <v>0</v>
      </c>
      <c r="AQ19" s="22"/>
      <c r="AR19" s="155">
        <f>IF(AJ19="Ja",Inndata!$F$17,IF(OR(AL19=0,AO19=0),0,(AP19-AM19)*12+(AO19-AL19)))</f>
        <v>0</v>
      </c>
      <c r="AS19" s="155">
        <f t="shared" si="14"/>
        <v>0</v>
      </c>
      <c r="AT19" s="130">
        <f t="shared" si="15"/>
        <v>0</v>
      </c>
      <c r="AU19" s="22"/>
      <c r="AV19" s="132">
        <f t="shared" si="16"/>
        <v>0</v>
      </c>
      <c r="AX19" s="114"/>
      <c r="AY19" s="106"/>
      <c r="BE19" s="151"/>
      <c r="BF19" s="75">
        <f t="shared" si="17"/>
        <v>0</v>
      </c>
      <c r="BG19" s="75">
        <f t="shared" si="18"/>
        <v>0</v>
      </c>
      <c r="BH19" s="75">
        <f t="shared" si="19"/>
        <v>0</v>
      </c>
      <c r="BI19" s="75">
        <f t="shared" si="20"/>
        <v>0</v>
      </c>
    </row>
    <row r="20" spans="2:61" ht="17.399999999999999" customHeight="1" x14ac:dyDescent="0.4">
      <c r="B20" s="109"/>
      <c r="C20" s="109"/>
      <c r="D20" s="109"/>
      <c r="E20" s="134"/>
      <c r="F20" s="134"/>
      <c r="G20" s="109"/>
      <c r="H20" s="109"/>
      <c r="I20" s="109"/>
      <c r="J20" s="133"/>
      <c r="K20" s="135"/>
      <c r="L20" s="148" t="s">
        <v>1</v>
      </c>
      <c r="M20" s="81">
        <f t="shared" si="21"/>
        <v>0</v>
      </c>
      <c r="N20" s="81">
        <f t="shared" si="22"/>
        <v>0</v>
      </c>
      <c r="O20" s="81">
        <f t="shared" si="23"/>
        <v>0</v>
      </c>
      <c r="P20" s="81">
        <f t="shared" si="5"/>
        <v>0</v>
      </c>
      <c r="Q20" s="82">
        <f t="shared" si="6"/>
        <v>0</v>
      </c>
      <c r="R20" s="82">
        <f t="shared" si="7"/>
        <v>0</v>
      </c>
      <c r="S20" s="82">
        <f t="shared" si="8"/>
        <v>0</v>
      </c>
      <c r="T20" s="83">
        <f t="shared" si="9"/>
        <v>0</v>
      </c>
      <c r="V20" s="143">
        <f t="shared" si="0"/>
        <v>0</v>
      </c>
      <c r="W20" s="22"/>
      <c r="X20" s="143">
        <f t="shared" si="1"/>
        <v>0</v>
      </c>
      <c r="Y20" s="143">
        <f t="shared" si="1"/>
        <v>0</v>
      </c>
      <c r="Z20" s="173">
        <f>VLOOKUP(Y20,Inndata!$B$5:$D$9,3,FALSE)</f>
        <v>0</v>
      </c>
      <c r="AA20" s="22"/>
      <c r="AB20" s="143">
        <f t="shared" si="24"/>
        <v>0</v>
      </c>
      <c r="AC20" s="173">
        <f>VLOOKUP(AB20,Inndata!$F$5:$H$10,3,FALSE)</f>
        <v>0</v>
      </c>
      <c r="AD20" s="22"/>
      <c r="AE20" s="143">
        <f t="shared" si="2"/>
        <v>0</v>
      </c>
      <c r="AF20" s="143">
        <f t="shared" si="10"/>
        <v>0</v>
      </c>
      <c r="AG20" s="22"/>
      <c r="AH20" s="128">
        <f t="shared" si="11"/>
        <v>0</v>
      </c>
      <c r="AI20" s="22"/>
      <c r="AJ20" s="24">
        <f t="shared" si="3"/>
        <v>0</v>
      </c>
      <c r="AK20" s="24">
        <f t="shared" si="3"/>
        <v>0</v>
      </c>
      <c r="AL20" s="24">
        <f>IF(AK20=0,0,VLOOKUP(LEFT(AK20,3),Inndata!$B$21:$C$32,2,FALSE))</f>
        <v>0</v>
      </c>
      <c r="AM20" s="24">
        <f t="shared" si="12"/>
        <v>0</v>
      </c>
      <c r="AN20" s="24">
        <f t="shared" si="4"/>
        <v>0</v>
      </c>
      <c r="AO20" s="24">
        <f>IF(AN20=0,0,VLOOKUP(LEFT(AN20,3),Inndata!$B$21:$C$32,2,FALSE))</f>
        <v>0</v>
      </c>
      <c r="AP20" s="24">
        <f t="shared" si="13"/>
        <v>0</v>
      </c>
      <c r="AQ20" s="22"/>
      <c r="AR20" s="143">
        <f>IF(AJ20="Ja",Inndata!$F$17,IF(OR(AL20=0,AO20=0),0,(AP20-AM20)*12+(AO20-AL20)))</f>
        <v>0</v>
      </c>
      <c r="AS20" s="143">
        <f t="shared" si="14"/>
        <v>0</v>
      </c>
      <c r="AT20" s="129">
        <f t="shared" si="15"/>
        <v>0</v>
      </c>
      <c r="AU20" s="22"/>
      <c r="AV20" s="131">
        <f t="shared" si="16"/>
        <v>0</v>
      </c>
      <c r="AX20" s="114"/>
      <c r="AY20" s="106"/>
      <c r="BE20" s="151"/>
      <c r="BF20" s="75">
        <f t="shared" si="17"/>
        <v>0</v>
      </c>
      <c r="BG20" s="75">
        <f t="shared" si="18"/>
        <v>0</v>
      </c>
      <c r="BH20" s="75">
        <f t="shared" si="19"/>
        <v>0</v>
      </c>
      <c r="BI20" s="75">
        <f t="shared" si="20"/>
        <v>0</v>
      </c>
    </row>
    <row r="21" spans="2:61" ht="17.399999999999999" customHeight="1" x14ac:dyDescent="0.4">
      <c r="B21" s="155"/>
      <c r="C21" s="155"/>
      <c r="D21" s="155"/>
      <c r="E21" s="157"/>
      <c r="F21" s="157"/>
      <c r="G21" s="155"/>
      <c r="H21" s="155"/>
      <c r="I21" s="155"/>
      <c r="J21" s="158"/>
      <c r="K21" s="156"/>
      <c r="L21" s="148" t="s">
        <v>1</v>
      </c>
      <c r="M21" s="81">
        <f t="shared" si="21"/>
        <v>0</v>
      </c>
      <c r="N21" s="81">
        <f t="shared" si="22"/>
        <v>0</v>
      </c>
      <c r="O21" s="81">
        <f t="shared" si="23"/>
        <v>0</v>
      </c>
      <c r="P21" s="81">
        <f t="shared" si="5"/>
        <v>0</v>
      </c>
      <c r="Q21" s="82">
        <f t="shared" si="6"/>
        <v>0</v>
      </c>
      <c r="R21" s="82">
        <f t="shared" si="7"/>
        <v>0</v>
      </c>
      <c r="S21" s="82">
        <f t="shared" si="8"/>
        <v>0</v>
      </c>
      <c r="T21" s="83">
        <f t="shared" si="9"/>
        <v>0</v>
      </c>
      <c r="V21" s="155">
        <f t="shared" si="0"/>
        <v>0</v>
      </c>
      <c r="W21" s="22"/>
      <c r="X21" s="155">
        <f t="shared" si="1"/>
        <v>0</v>
      </c>
      <c r="Y21" s="155">
        <f t="shared" si="1"/>
        <v>0</v>
      </c>
      <c r="Z21" s="174">
        <f>VLOOKUP(Y21,Inndata!$B$5:$D$9,3,FALSE)</f>
        <v>0</v>
      </c>
      <c r="AA21" s="22"/>
      <c r="AB21" s="155">
        <f t="shared" si="24"/>
        <v>0</v>
      </c>
      <c r="AC21" s="174">
        <f>VLOOKUP(AB21,Inndata!$F$5:$H$10,3,FALSE)</f>
        <v>0</v>
      </c>
      <c r="AD21" s="22"/>
      <c r="AE21" s="155">
        <f t="shared" si="2"/>
        <v>0</v>
      </c>
      <c r="AF21" s="155">
        <f t="shared" si="10"/>
        <v>0</v>
      </c>
      <c r="AG21" s="22"/>
      <c r="AH21" s="128">
        <f t="shared" si="11"/>
        <v>0</v>
      </c>
      <c r="AI21" s="22"/>
      <c r="AJ21" s="25">
        <f t="shared" si="3"/>
        <v>0</v>
      </c>
      <c r="AK21" s="25">
        <f t="shared" si="3"/>
        <v>0</v>
      </c>
      <c r="AL21" s="25">
        <f>IF(AK21=0,0,VLOOKUP(LEFT(AK21,3),Inndata!$B$21:$C$32,2,FALSE))</f>
        <v>0</v>
      </c>
      <c r="AM21" s="25">
        <f t="shared" si="12"/>
        <v>0</v>
      </c>
      <c r="AN21" s="25">
        <f t="shared" si="4"/>
        <v>0</v>
      </c>
      <c r="AO21" s="25">
        <f>IF(AN21=0,0,VLOOKUP(LEFT(AN21,3),Inndata!$B$21:$C$32,2,FALSE))</f>
        <v>0</v>
      </c>
      <c r="AP21" s="25">
        <f t="shared" si="13"/>
        <v>0</v>
      </c>
      <c r="AQ21" s="22"/>
      <c r="AR21" s="155">
        <f>IF(AJ21="Ja",Inndata!$F$17,IF(OR(AL21=0,AO21=0),0,(AP21-AM21)*12+(AO21-AL21)))</f>
        <v>0</v>
      </c>
      <c r="AS21" s="155">
        <f t="shared" si="14"/>
        <v>0</v>
      </c>
      <c r="AT21" s="130">
        <f t="shared" si="15"/>
        <v>0</v>
      </c>
      <c r="AU21" s="22"/>
      <c r="AV21" s="132">
        <f t="shared" si="16"/>
        <v>0</v>
      </c>
      <c r="AX21" s="114"/>
      <c r="AY21" s="106"/>
      <c r="BE21" s="151"/>
      <c r="BF21" s="75">
        <f t="shared" si="17"/>
        <v>0</v>
      </c>
      <c r="BG21" s="75">
        <f t="shared" si="18"/>
        <v>0</v>
      </c>
      <c r="BH21" s="75">
        <f t="shared" si="19"/>
        <v>0</v>
      </c>
      <c r="BI21" s="75">
        <f t="shared" si="20"/>
        <v>0</v>
      </c>
    </row>
    <row r="22" spans="2:61" ht="17.399999999999999" customHeight="1" x14ac:dyDescent="0.4">
      <c r="H22" s="187" t="s">
        <v>1</v>
      </c>
      <c r="I22" s="187"/>
      <c r="K22" s="137"/>
      <c r="L22" s="147"/>
      <c r="M22" s="137"/>
      <c r="V22" s="151"/>
      <c r="W22" s="107"/>
      <c r="Z22" s="151"/>
      <c r="AA22" s="107"/>
      <c r="AB22" s="107"/>
      <c r="AC22" s="107"/>
      <c r="AD22" s="107"/>
      <c r="AF22" s="151"/>
      <c r="AG22" s="107"/>
      <c r="AH22" s="151"/>
      <c r="AI22" s="107"/>
      <c r="AP22" s="151"/>
      <c r="AQ22" s="107"/>
      <c r="AT22" s="151"/>
      <c r="AU22" s="106"/>
      <c r="AX22" s="114"/>
      <c r="AY22" s="106"/>
      <c r="BE22" s="151"/>
      <c r="BH22" s="102"/>
      <c r="BI22" s="71"/>
    </row>
    <row r="23" spans="2:61" ht="17.399999999999999" customHeight="1" x14ac:dyDescent="0.4">
      <c r="H23" s="138"/>
      <c r="K23" s="137"/>
      <c r="L23" s="147"/>
      <c r="M23" s="137"/>
      <c r="V23" s="151"/>
      <c r="W23" s="107"/>
      <c r="Z23" s="151"/>
      <c r="AA23" s="107"/>
      <c r="AB23" s="107"/>
      <c r="AC23" s="107"/>
      <c r="AD23" s="107"/>
      <c r="AF23" s="151"/>
      <c r="AG23" s="107"/>
      <c r="AH23" s="151"/>
      <c r="AI23" s="107"/>
      <c r="AP23" s="151"/>
      <c r="AR23" s="42"/>
      <c r="AS23" s="40" t="s">
        <v>44</v>
      </c>
      <c r="AT23" s="151"/>
      <c r="AU23" s="106"/>
      <c r="AV23" s="44" t="s">
        <v>58</v>
      </c>
      <c r="AX23" s="114"/>
      <c r="AY23" s="106"/>
      <c r="BE23" s="151"/>
      <c r="BH23" s="102"/>
      <c r="BI23" s="71"/>
    </row>
    <row r="24" spans="2:61" ht="17.399999999999999" customHeight="1" x14ac:dyDescent="0.4">
      <c r="C24" s="107"/>
      <c r="D24" s="144"/>
      <c r="E24" s="144"/>
      <c r="F24" s="144"/>
      <c r="H24" s="138"/>
      <c r="K24" s="137"/>
      <c r="L24" s="147"/>
      <c r="M24" s="137"/>
      <c r="V24" s="151"/>
      <c r="W24" s="107"/>
      <c r="Z24" s="151"/>
      <c r="AA24" s="107"/>
      <c r="AB24" s="107"/>
      <c r="AC24" s="107"/>
      <c r="AD24" s="107"/>
      <c r="AF24" s="151"/>
      <c r="AG24" s="107"/>
      <c r="AH24" s="151"/>
      <c r="AI24" s="107"/>
      <c r="AP24" s="151"/>
      <c r="AQ24" s="107"/>
      <c r="AR24" s="43"/>
      <c r="AS24" s="101">
        <f>SUM(AS12:AS21)</f>
        <v>0</v>
      </c>
      <c r="AT24" s="151"/>
      <c r="AU24" s="106"/>
      <c r="AV24" s="45">
        <f>SUM(AV12:AV21)</f>
        <v>0</v>
      </c>
      <c r="AX24" s="114"/>
      <c r="AY24" s="106"/>
      <c r="BE24" s="151"/>
      <c r="BH24" s="102"/>
      <c r="BI24" s="71"/>
    </row>
    <row r="25" spans="2:61" ht="17.399999999999999" customHeight="1" x14ac:dyDescent="0.4">
      <c r="C25" s="107"/>
      <c r="D25" s="144"/>
      <c r="E25" s="144"/>
      <c r="F25" s="144"/>
      <c r="H25" s="138"/>
      <c r="K25" s="137"/>
      <c r="L25" s="147"/>
      <c r="M25" s="137"/>
      <c r="V25" s="151"/>
      <c r="W25" s="107"/>
      <c r="Z25" s="151"/>
      <c r="AA25" s="107"/>
      <c r="AB25" s="107"/>
      <c r="AC25" s="107"/>
      <c r="AD25" s="107"/>
      <c r="AF25" s="151"/>
      <c r="AG25" s="107"/>
      <c r="AH25" s="151"/>
      <c r="AI25" s="107"/>
      <c r="AP25" s="151"/>
      <c r="AQ25" s="107"/>
      <c r="AT25" s="151"/>
      <c r="AU25" s="106"/>
      <c r="AX25" s="114"/>
      <c r="AY25" s="106"/>
      <c r="BE25" s="151"/>
      <c r="BH25" s="102"/>
      <c r="BI25" s="71"/>
    </row>
    <row r="26" spans="2:61" ht="17.399999999999999" customHeight="1" x14ac:dyDescent="0.4">
      <c r="C26" s="107"/>
      <c r="D26" s="144"/>
      <c r="E26" s="144"/>
      <c r="F26" s="144"/>
      <c r="H26" s="138"/>
      <c r="K26" s="137"/>
      <c r="L26" s="147"/>
      <c r="M26" s="137"/>
      <c r="V26" s="151"/>
      <c r="W26" s="107"/>
      <c r="Z26" s="151"/>
      <c r="AA26" s="107"/>
      <c r="AB26" s="107"/>
      <c r="AC26" s="107"/>
      <c r="AD26" s="107"/>
      <c r="AF26" s="151"/>
      <c r="AG26" s="107"/>
      <c r="AH26" s="151"/>
      <c r="AI26" s="107"/>
      <c r="AP26" s="151"/>
      <c r="AQ26" s="107"/>
      <c r="AT26" s="151"/>
      <c r="AU26" s="106"/>
      <c r="AX26" s="114"/>
      <c r="AY26" s="106"/>
      <c r="BE26" s="151"/>
      <c r="BH26" s="102"/>
      <c r="BI26" s="71"/>
    </row>
    <row r="27" spans="2:61" ht="17.399999999999999" customHeight="1" x14ac:dyDescent="0.4">
      <c r="C27" s="107"/>
      <c r="D27" s="144"/>
      <c r="E27" s="144"/>
      <c r="F27" s="144"/>
      <c r="H27" s="138"/>
      <c r="K27" s="137"/>
      <c r="L27" s="147"/>
      <c r="M27" s="137"/>
      <c r="V27" s="151"/>
      <c r="W27" s="107"/>
      <c r="Z27" s="151"/>
      <c r="AA27" s="107"/>
      <c r="AB27" s="107"/>
      <c r="AC27" s="107"/>
      <c r="AD27" s="107"/>
      <c r="AF27" s="151"/>
      <c r="AG27" s="107"/>
      <c r="AH27" s="151"/>
      <c r="AI27" s="107"/>
      <c r="AP27" s="151"/>
      <c r="AQ27" s="107"/>
      <c r="AT27" s="151"/>
      <c r="AU27" s="106"/>
      <c r="AX27" s="114"/>
      <c r="AY27" s="106"/>
      <c r="BE27" s="151"/>
      <c r="BH27" s="102"/>
      <c r="BI27" s="71"/>
    </row>
    <row r="28" spans="2:61" ht="17.399999999999999" customHeight="1" x14ac:dyDescent="0.4">
      <c r="H28" s="138"/>
      <c r="K28" s="137"/>
      <c r="L28" s="147"/>
      <c r="M28" s="137"/>
      <c r="V28" s="151"/>
      <c r="W28" s="107"/>
      <c r="Z28" s="151"/>
      <c r="AA28" s="107"/>
      <c r="AB28" s="107"/>
      <c r="AC28" s="107"/>
      <c r="AD28" s="107"/>
      <c r="AF28" s="151"/>
      <c r="AG28" s="107"/>
      <c r="AH28" s="151"/>
      <c r="AI28" s="107"/>
      <c r="AP28" s="151"/>
      <c r="AQ28" s="107"/>
      <c r="AT28" s="151"/>
      <c r="AU28" s="106"/>
      <c r="AX28" s="114"/>
      <c r="AY28" s="106"/>
      <c r="BE28" s="151"/>
      <c r="BH28" s="102"/>
      <c r="BI28" s="71"/>
    </row>
    <row r="29" spans="2:61" ht="17.399999999999999" customHeight="1" x14ac:dyDescent="0.4">
      <c r="G29" s="138"/>
      <c r="J29" s="137"/>
      <c r="K29" s="147"/>
      <c r="L29" s="137"/>
      <c r="AX29" s="114"/>
    </row>
    <row r="30" spans="2:61" ht="17.399999999999999" customHeight="1" x14ac:dyDescent="0.4">
      <c r="AX30" s="114"/>
    </row>
    <row r="31" spans="2:61" ht="17.399999999999999" customHeight="1" x14ac:dyDescent="0.4">
      <c r="AX31" s="114"/>
    </row>
    <row r="32" spans="2:61" ht="17.399999999999999" customHeight="1" x14ac:dyDescent="0.4">
      <c r="AX32" s="114"/>
    </row>
    <row r="33" spans="32:60" s="151" customFormat="1" ht="17.399999999999999" customHeight="1" x14ac:dyDescent="0.4">
      <c r="AF33" s="107"/>
      <c r="AH33" s="107"/>
      <c r="AP33" s="107"/>
      <c r="AT33" s="106"/>
      <c r="AW33" s="106"/>
      <c r="AX33" s="114"/>
      <c r="BE33" s="71"/>
      <c r="BF33" s="102"/>
      <c r="BG33" s="102"/>
      <c r="BH33" s="71"/>
    </row>
    <row r="34" spans="32:60" s="151" customFormat="1" ht="17.399999999999999" customHeight="1" x14ac:dyDescent="0.4">
      <c r="AF34" s="107"/>
      <c r="AH34" s="107"/>
      <c r="AP34" s="107"/>
      <c r="AT34" s="106"/>
      <c r="AW34" s="106"/>
      <c r="AX34" s="106"/>
      <c r="BE34" s="71"/>
      <c r="BF34" s="102"/>
      <c r="BG34" s="102"/>
      <c r="BH34" s="71"/>
    </row>
    <row r="35" spans="32:60" s="151" customFormat="1" ht="17.399999999999999" customHeight="1" x14ac:dyDescent="0.4">
      <c r="AF35" s="107"/>
      <c r="AH35" s="107"/>
      <c r="AP35" s="107"/>
      <c r="AT35" s="106"/>
      <c r="AW35" s="106"/>
      <c r="AX35" s="106"/>
      <c r="BE35" s="71"/>
      <c r="BF35" s="102"/>
      <c r="BG35" s="102"/>
      <c r="BH35" s="71"/>
    </row>
    <row r="36" spans="32:60" s="151" customFormat="1" ht="17.399999999999999" customHeight="1" x14ac:dyDescent="0.4">
      <c r="AF36" s="107"/>
      <c r="AH36" s="107"/>
      <c r="AP36" s="107"/>
      <c r="AT36" s="106"/>
      <c r="AW36" s="106"/>
      <c r="AX36" s="106"/>
      <c r="BE36" s="71"/>
      <c r="BF36" s="102"/>
      <c r="BG36" s="102"/>
      <c r="BH36" s="71"/>
    </row>
  </sheetData>
  <mergeCells count="6">
    <mergeCell ref="H22:I22"/>
    <mergeCell ref="B3:J3"/>
    <mergeCell ref="C5:D5"/>
    <mergeCell ref="M8:T10"/>
    <mergeCell ref="BF10:BI10"/>
    <mergeCell ref="M11:T11"/>
  </mergeCells>
  <conditionalFormatting sqref="V12:V21">
    <cfRule type="expression" dxfId="174" priority="25">
      <formula>B12=0</formula>
    </cfRule>
  </conditionalFormatting>
  <conditionalFormatting sqref="X12:X21">
    <cfRule type="expression" dxfId="173" priority="24">
      <formula>C12=0</formula>
    </cfRule>
  </conditionalFormatting>
  <conditionalFormatting sqref="Y12:Y21">
    <cfRule type="expression" dxfId="172" priority="23">
      <formula>D12=0</formula>
    </cfRule>
  </conditionalFormatting>
  <conditionalFormatting sqref="AE12:AE21">
    <cfRule type="expression" dxfId="171" priority="22">
      <formula>F12=0</formula>
    </cfRule>
  </conditionalFormatting>
  <conditionalFormatting sqref="AF12:AF21">
    <cfRule type="expression" dxfId="170" priority="21">
      <formula>AE12=0</formula>
    </cfRule>
  </conditionalFormatting>
  <conditionalFormatting sqref="AH12:AH21">
    <cfRule type="expression" dxfId="169" priority="20">
      <formula>X12=0</formula>
    </cfRule>
  </conditionalFormatting>
  <conditionalFormatting sqref="AJ12:AJ21">
    <cfRule type="expression" dxfId="168" priority="19">
      <formula>G12=0</formula>
    </cfRule>
  </conditionalFormatting>
  <conditionalFormatting sqref="AK12:AK21">
    <cfRule type="expression" dxfId="167" priority="18">
      <formula>H12=0</formula>
    </cfRule>
  </conditionalFormatting>
  <conditionalFormatting sqref="AL12:AM21">
    <cfRule type="expression" dxfId="166" priority="17">
      <formula>AK12=0</formula>
    </cfRule>
  </conditionalFormatting>
  <conditionalFormatting sqref="AN12:AN21">
    <cfRule type="expression" dxfId="165" priority="16">
      <formula>I12=0</formula>
    </cfRule>
  </conditionalFormatting>
  <conditionalFormatting sqref="AO12:AP21">
    <cfRule type="expression" dxfId="164" priority="15">
      <formula>AN12=0</formula>
    </cfRule>
  </conditionalFormatting>
  <conditionalFormatting sqref="AV12:AV21">
    <cfRule type="expression" dxfId="163" priority="14">
      <formula>AJ12=0</formula>
    </cfRule>
  </conditionalFormatting>
  <conditionalFormatting sqref="BA13:BD14 BA11:BD11 BF12:BI21">
    <cfRule type="cellIs" dxfId="162" priority="13" operator="equal">
      <formula>0</formula>
    </cfRule>
  </conditionalFormatting>
  <conditionalFormatting sqref="T12:T21">
    <cfRule type="containsText" dxfId="161" priority="10" operator="containsText" text="OK">
      <formula>NOT(ISERROR(SEARCH("OK",T12)))</formula>
    </cfRule>
    <cfRule type="containsText" dxfId="160" priority="11" operator="containsText" text="FEIL">
      <formula>NOT(ISERROR(SEARCH("FEIL",T12)))</formula>
    </cfRule>
    <cfRule type="cellIs" dxfId="159" priority="12" operator="equal">
      <formula>0</formula>
    </cfRule>
  </conditionalFormatting>
  <conditionalFormatting sqref="AR12:AR21">
    <cfRule type="expression" dxfId="158" priority="9">
      <formula>AJ12=0</formula>
    </cfRule>
  </conditionalFormatting>
  <conditionalFormatting sqref="AS12:AS21">
    <cfRule type="expression" dxfId="157" priority="8">
      <formula>AJ12=0</formula>
    </cfRule>
  </conditionalFormatting>
  <conditionalFormatting sqref="AT12:AT21">
    <cfRule type="expression" dxfId="156" priority="7">
      <formula>AJ12=0</formula>
    </cfRule>
  </conditionalFormatting>
  <conditionalFormatting sqref="AB12:AB21">
    <cfRule type="expression" dxfId="155" priority="4">
      <formula>AB12=0</formula>
    </cfRule>
    <cfRule type="expression" dxfId="154" priority="5">
      <formula>AND(ISTEXT(AA12)=TRUE,AA12&lt;&gt;"Elsykkel",AB12=0)</formula>
    </cfRule>
    <cfRule type="expression" dxfId="153" priority="6">
      <formula>AA12="Elsykkel"</formula>
    </cfRule>
  </conditionalFormatting>
  <conditionalFormatting sqref="AC12:AC21">
    <cfRule type="expression" dxfId="152" priority="3">
      <formula>AB12=0</formula>
    </cfRule>
  </conditionalFormatting>
  <conditionalFormatting sqref="C5:D5">
    <cfRule type="containsText" dxfId="151" priority="2" operator="containsText" text="(Skriv inn navn på leverandør her)">
      <formula>NOT(ISERROR(SEARCH("(Skriv inn navn på leverandør her)",C5)))</formula>
    </cfRule>
  </conditionalFormatting>
  <conditionalFormatting sqref="Z12:Z21">
    <cfRule type="expression" dxfId="150" priority="1">
      <formula>Y12=0</formula>
    </cfRule>
  </conditionalFormatting>
  <dataValidations count="1">
    <dataValidation allowBlank="1" showInputMessage="1" showErrorMessage="1" errorTitle="Velg fra rullegardinmeny" error="Det er ikke tillatt å skrive inn egne verdier. Benytt kommentarfelt ved behov." sqref="B12:K21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51" customWidth="1"/>
    <col min="2" max="2" width="20.88671875" style="151" customWidth="1"/>
    <col min="3" max="3" width="20" style="151" customWidth="1"/>
    <col min="4" max="4" width="26.5546875" style="151" customWidth="1"/>
    <col min="5" max="7" width="20" style="151" customWidth="1"/>
    <col min="8" max="9" width="12.33203125" style="151" customWidth="1"/>
    <col min="10" max="10" width="63" style="151" customWidth="1"/>
    <col min="11" max="11" width="37.5546875" style="151" customWidth="1"/>
    <col min="12" max="12" width="11" style="151" customWidth="1"/>
    <col min="13" max="19" width="2.6640625" style="151" customWidth="1"/>
    <col min="20" max="20" width="7.44140625" style="151" customWidth="1"/>
    <col min="21" max="21" width="11.109375" style="151" customWidth="1"/>
    <col min="22" max="22" width="18.5546875" style="107" customWidth="1"/>
    <col min="23" max="23" width="2.33203125" style="151" customWidth="1"/>
    <col min="24" max="24" width="18.33203125" style="151" customWidth="1"/>
    <col min="25" max="25" width="28.44140625" style="151" customWidth="1"/>
    <col min="26" max="26" width="13.109375" style="107" customWidth="1"/>
    <col min="27" max="27" width="2.33203125" style="151" customWidth="1"/>
    <col min="28" max="29" width="13.5546875" style="151" customWidth="1"/>
    <col min="30" max="30" width="2.33203125" style="151" customWidth="1"/>
    <col min="31" max="31" width="11.33203125" style="151" customWidth="1"/>
    <col min="32" max="32" width="14.5546875" style="107" customWidth="1"/>
    <col min="33" max="33" width="2.33203125" style="151" customWidth="1"/>
    <col min="34" max="34" width="20.6640625" style="107" customWidth="1"/>
    <col min="35" max="35" width="2.33203125" style="151" customWidth="1"/>
    <col min="36" max="36" width="18.88671875" style="151" customWidth="1"/>
    <col min="37" max="37" width="12.109375" style="151" customWidth="1"/>
    <col min="38" max="38" width="10" style="151" customWidth="1"/>
    <col min="39" max="39" width="11.44140625" style="151"/>
    <col min="40" max="40" width="11.109375" style="151" customWidth="1"/>
    <col min="41" max="41" width="8.5546875" style="151" customWidth="1"/>
    <col min="42" max="42" width="13.33203125" style="107" customWidth="1"/>
    <col min="43" max="43" width="2.33203125" style="151" customWidth="1"/>
    <col min="44" max="45" width="11.33203125" style="151" customWidth="1"/>
    <col min="46" max="46" width="13.6640625" style="106" customWidth="1"/>
    <col min="47" max="47" width="2.33203125" style="151" customWidth="1"/>
    <col min="48" max="48" width="11.44140625" style="151"/>
    <col min="49" max="49" width="11.33203125" style="106" customWidth="1"/>
    <col min="50" max="50" width="1.33203125" style="106" customWidth="1"/>
    <col min="51" max="51" width="11.33203125" style="151" customWidth="1"/>
    <col min="52" max="52" width="45.6640625" style="151" customWidth="1"/>
    <col min="53" max="56" width="22.109375" style="151" customWidth="1"/>
    <col min="57" max="57" width="11.109375" style="71" customWidth="1"/>
    <col min="58" max="59" width="11.109375" style="102" hidden="1" customWidth="1"/>
    <col min="60" max="60" width="11.109375" style="71" hidden="1" customWidth="1"/>
    <col min="61" max="61" width="0" style="151" hidden="1" customWidth="1"/>
    <col min="62" max="16384" width="11.44140625" style="151"/>
  </cols>
  <sheetData>
    <row r="1" spans="1:61" s="49" customFormat="1" ht="17.399999999999999" customHeight="1" x14ac:dyDescent="0.3">
      <c r="A1" s="47"/>
      <c r="B1" s="47" t="s">
        <v>84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 t="s">
        <v>84</v>
      </c>
      <c r="N1" s="47"/>
      <c r="O1" s="47"/>
      <c r="P1" s="47"/>
      <c r="Q1" s="47"/>
      <c r="R1" s="47"/>
      <c r="S1" s="47"/>
      <c r="T1" s="47"/>
      <c r="U1" s="47"/>
      <c r="V1" s="48"/>
      <c r="W1" s="47"/>
      <c r="X1" s="47"/>
      <c r="Y1" s="47"/>
      <c r="Z1" s="48"/>
      <c r="AA1" s="47"/>
      <c r="AB1" s="47"/>
      <c r="AC1" s="47"/>
      <c r="AD1" s="47"/>
      <c r="AE1" s="47"/>
      <c r="AF1" s="48"/>
      <c r="AG1" s="47"/>
      <c r="AH1" s="48"/>
      <c r="AI1" s="47"/>
      <c r="AJ1" s="47"/>
      <c r="AK1" s="47"/>
      <c r="AL1" s="47"/>
      <c r="AM1" s="47"/>
      <c r="AN1" s="47"/>
      <c r="AO1" s="47"/>
      <c r="AP1" s="48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72"/>
      <c r="BF1" s="72"/>
      <c r="BG1" s="72"/>
      <c r="BH1" s="72"/>
    </row>
    <row r="2" spans="1:61" ht="17.399999999999999" customHeight="1" x14ac:dyDescent="0.4">
      <c r="AX2" s="114"/>
    </row>
    <row r="3" spans="1:61" ht="30" customHeight="1" x14ac:dyDescent="0.4">
      <c r="B3" s="188" t="s">
        <v>13</v>
      </c>
      <c r="C3" s="188"/>
      <c r="D3" s="188"/>
      <c r="E3" s="188"/>
      <c r="F3" s="188"/>
      <c r="G3" s="188"/>
      <c r="H3" s="188"/>
      <c r="I3" s="188"/>
      <c r="J3" s="188"/>
      <c r="K3" s="139"/>
      <c r="L3" s="146"/>
      <c r="AX3" s="114"/>
    </row>
    <row r="4" spans="1:61" ht="17.399999999999999" customHeight="1" x14ac:dyDescent="0.4">
      <c r="B4" s="154"/>
      <c r="C4" s="154"/>
      <c r="D4" s="153"/>
      <c r="E4" s="175"/>
      <c r="F4" s="175"/>
      <c r="G4" s="175"/>
      <c r="H4" s="175"/>
      <c r="I4" s="175"/>
      <c r="J4" s="175"/>
      <c r="K4" s="139"/>
      <c r="M4" s="104" t="s">
        <v>64</v>
      </c>
      <c r="N4" s="108"/>
      <c r="P4" s="108"/>
      <c r="Q4" s="108"/>
      <c r="AX4" s="114"/>
    </row>
    <row r="5" spans="1:61" s="1" customFormat="1" ht="30" customHeight="1" x14ac:dyDescent="0.45">
      <c r="B5" s="46" t="s">
        <v>70</v>
      </c>
      <c r="C5" s="189" t="s">
        <v>15</v>
      </c>
      <c r="D5" s="190"/>
      <c r="E5" s="2"/>
      <c r="F5" s="96" t="s">
        <v>61</v>
      </c>
      <c r="G5" s="97">
        <f>AV24</f>
        <v>0</v>
      </c>
      <c r="H5" s="2"/>
      <c r="I5" s="2"/>
      <c r="J5" s="2"/>
      <c r="K5" s="3"/>
      <c r="M5" s="103" t="s">
        <v>66</v>
      </c>
      <c r="N5" s="108"/>
      <c r="P5" s="108"/>
      <c r="Q5" s="108"/>
      <c r="V5" s="19"/>
      <c r="Z5" s="19"/>
      <c r="AF5" s="19"/>
      <c r="AH5" s="19"/>
      <c r="AP5" s="19"/>
      <c r="AT5" s="16"/>
      <c r="AW5" s="16"/>
      <c r="AX5" s="115"/>
      <c r="BE5" s="71"/>
      <c r="BF5" s="102"/>
      <c r="BG5" s="102"/>
      <c r="BH5" s="71"/>
    </row>
    <row r="6" spans="1:61" ht="17.399999999999999" customHeight="1" x14ac:dyDescent="0.4"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47"/>
      <c r="M6" s="137"/>
      <c r="V6" s="151"/>
      <c r="W6" s="107"/>
      <c r="Z6" s="151"/>
      <c r="AA6" s="107"/>
      <c r="AB6" s="107"/>
      <c r="AC6" s="107"/>
      <c r="AD6" s="107"/>
      <c r="AF6" s="151"/>
      <c r="AG6" s="107"/>
      <c r="AH6" s="151"/>
      <c r="AI6" s="107"/>
      <c r="AP6" s="151"/>
      <c r="AQ6" s="107"/>
      <c r="AT6" s="151"/>
      <c r="AU6" s="106"/>
      <c r="AX6" s="114"/>
      <c r="AY6" s="106"/>
      <c r="BE6" s="151"/>
      <c r="BH6" s="102"/>
      <c r="BI6" s="71"/>
    </row>
    <row r="7" spans="1:61" ht="17.399999999999999" customHeight="1" x14ac:dyDescent="0.4">
      <c r="B7" s="84" t="s">
        <v>14</v>
      </c>
      <c r="C7" s="138"/>
      <c r="D7" s="138"/>
      <c r="E7" s="138"/>
      <c r="F7" s="138"/>
      <c r="G7" s="138"/>
      <c r="H7" s="138"/>
      <c r="I7" s="138"/>
      <c r="J7" s="138"/>
      <c r="K7" s="138"/>
      <c r="L7" s="147"/>
      <c r="M7" s="137"/>
      <c r="V7" s="151"/>
      <c r="W7" s="107"/>
      <c r="Z7" s="151"/>
      <c r="AA7" s="107"/>
      <c r="AB7" s="107"/>
      <c r="AC7" s="107"/>
      <c r="AD7" s="107"/>
      <c r="AF7" s="151"/>
      <c r="AG7" s="107"/>
      <c r="AH7" s="151"/>
      <c r="AI7" s="107"/>
      <c r="AP7" s="151"/>
      <c r="AQ7" s="107"/>
      <c r="AT7" s="111"/>
      <c r="AU7" s="106"/>
      <c r="AX7" s="114"/>
      <c r="AY7" s="106"/>
      <c r="AZ7" s="100" t="s">
        <v>53</v>
      </c>
      <c r="BE7" s="151"/>
      <c r="BH7" s="102"/>
      <c r="BI7" s="71"/>
    </row>
    <row r="8" spans="1:61" ht="17.399999999999999" customHeight="1" x14ac:dyDescent="0.4">
      <c r="B8" s="84" t="s">
        <v>90</v>
      </c>
      <c r="C8" s="138"/>
      <c r="D8" s="138"/>
      <c r="E8" s="138"/>
      <c r="F8" s="138"/>
      <c r="G8" s="138"/>
      <c r="H8" s="138"/>
      <c r="I8" s="138"/>
      <c r="J8" s="138"/>
      <c r="K8" s="138"/>
      <c r="L8" s="147"/>
      <c r="M8" s="185" t="s">
        <v>62</v>
      </c>
      <c r="N8" s="185"/>
      <c r="O8" s="185"/>
      <c r="P8" s="185"/>
      <c r="Q8" s="185"/>
      <c r="R8" s="185"/>
      <c r="S8" s="185"/>
      <c r="T8" s="185"/>
      <c r="V8" s="151"/>
      <c r="W8" s="107"/>
      <c r="Z8" s="151"/>
      <c r="AA8" s="107"/>
      <c r="AB8" s="107"/>
      <c r="AC8" s="107"/>
      <c r="AD8" s="107"/>
      <c r="AF8" s="151"/>
      <c r="AG8" s="107"/>
      <c r="AH8" s="151"/>
      <c r="AI8" s="107"/>
      <c r="AP8" s="151"/>
      <c r="AQ8" s="107"/>
      <c r="AT8" s="151"/>
      <c r="AU8" s="106"/>
      <c r="AX8" s="114"/>
      <c r="AY8" s="106"/>
      <c r="AZ8" s="151" t="s">
        <v>52</v>
      </c>
      <c r="BE8" s="151"/>
      <c r="BH8" s="102"/>
      <c r="BI8" s="71"/>
    </row>
    <row r="9" spans="1:61" ht="17.399999999999999" customHeight="1" x14ac:dyDescent="0.4"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47"/>
      <c r="M9" s="185"/>
      <c r="N9" s="185"/>
      <c r="O9" s="185"/>
      <c r="P9" s="185"/>
      <c r="Q9" s="185"/>
      <c r="R9" s="185"/>
      <c r="S9" s="185"/>
      <c r="T9" s="185"/>
      <c r="V9" s="151"/>
      <c r="W9" s="107"/>
      <c r="Z9" s="151"/>
      <c r="AA9" s="107"/>
      <c r="AB9" s="107"/>
      <c r="AC9" s="107"/>
      <c r="AD9" s="107"/>
      <c r="AF9" s="151"/>
      <c r="AG9" s="107"/>
      <c r="AH9" s="151"/>
      <c r="AI9" s="107"/>
      <c r="AP9" s="151"/>
      <c r="AQ9" s="107"/>
      <c r="AT9" s="151"/>
      <c r="AU9" s="106"/>
      <c r="AX9" s="114"/>
      <c r="AY9" s="106"/>
      <c r="BE9" s="151"/>
      <c r="BF9" s="151"/>
      <c r="BG9" s="151"/>
      <c r="BH9" s="151"/>
    </row>
    <row r="10" spans="1:61" ht="17.399999999999999" customHeight="1" x14ac:dyDescent="0.4">
      <c r="B10" s="136">
        <v>1</v>
      </c>
      <c r="C10" s="136">
        <v>2</v>
      </c>
      <c r="D10" s="136">
        <v>3</v>
      </c>
      <c r="E10" s="136">
        <v>4</v>
      </c>
      <c r="F10" s="136">
        <v>5</v>
      </c>
      <c r="G10" s="136">
        <v>6</v>
      </c>
      <c r="H10" s="136">
        <v>7</v>
      </c>
      <c r="I10" s="136">
        <v>8</v>
      </c>
      <c r="J10" s="136">
        <v>9</v>
      </c>
      <c r="K10" s="136">
        <v>10</v>
      </c>
      <c r="L10" s="147"/>
      <c r="M10" s="186"/>
      <c r="N10" s="186"/>
      <c r="O10" s="186"/>
      <c r="P10" s="186"/>
      <c r="Q10" s="186"/>
      <c r="R10" s="186"/>
      <c r="S10" s="186"/>
      <c r="T10" s="186"/>
      <c r="V10" s="136">
        <v>1</v>
      </c>
      <c r="W10" s="20"/>
      <c r="X10" s="136">
        <v>2</v>
      </c>
      <c r="Y10" s="136">
        <v>3</v>
      </c>
      <c r="Z10" s="136"/>
      <c r="AA10" s="20"/>
      <c r="AB10" s="20">
        <v>4</v>
      </c>
      <c r="AC10" s="20"/>
      <c r="AD10" s="20"/>
      <c r="AE10" s="136">
        <v>5</v>
      </c>
      <c r="AF10" s="136"/>
      <c r="AG10" s="20"/>
      <c r="AH10" s="136"/>
      <c r="AI10" s="20"/>
      <c r="AJ10" s="136">
        <v>6</v>
      </c>
      <c r="AK10" s="136">
        <v>7</v>
      </c>
      <c r="AL10" s="136"/>
      <c r="AM10" s="136"/>
      <c r="AN10" s="136">
        <v>8</v>
      </c>
      <c r="AO10" s="136"/>
      <c r="AP10" s="136"/>
      <c r="AQ10" s="20"/>
      <c r="AR10" s="136"/>
      <c r="AS10" s="136"/>
      <c r="AT10" s="136"/>
      <c r="AU10" s="17"/>
      <c r="AV10" s="136"/>
      <c r="AX10" s="114"/>
      <c r="AY10" s="106"/>
      <c r="BA10" s="77" t="s">
        <v>54</v>
      </c>
      <c r="BB10" s="77" t="str">
        <f>Inndata!$B$6</f>
        <v>Biogass</v>
      </c>
      <c r="BC10" s="77" t="s">
        <v>55</v>
      </c>
      <c r="BD10" s="77" t="s">
        <v>56</v>
      </c>
      <c r="BE10" s="151"/>
      <c r="BF10" s="184" t="s">
        <v>51</v>
      </c>
      <c r="BG10" s="184"/>
      <c r="BH10" s="184"/>
      <c r="BI10" s="184"/>
    </row>
    <row r="11" spans="1:61" ht="48" customHeight="1" x14ac:dyDescent="0.4">
      <c r="B11" s="140" t="s">
        <v>4</v>
      </c>
      <c r="C11" s="141" t="s">
        <v>6</v>
      </c>
      <c r="D11" s="141" t="s">
        <v>7</v>
      </c>
      <c r="E11" s="141" t="s">
        <v>78</v>
      </c>
      <c r="F11" s="141" t="s">
        <v>8</v>
      </c>
      <c r="G11" s="141" t="s">
        <v>9</v>
      </c>
      <c r="H11" s="140" t="s">
        <v>10</v>
      </c>
      <c r="I11" s="140" t="s">
        <v>11</v>
      </c>
      <c r="J11" s="142" t="s">
        <v>79</v>
      </c>
      <c r="K11" s="142" t="s">
        <v>5</v>
      </c>
      <c r="L11" s="147"/>
      <c r="M11" s="191" t="s">
        <v>63</v>
      </c>
      <c r="N11" s="192"/>
      <c r="O11" s="192"/>
      <c r="P11" s="192"/>
      <c r="Q11" s="192"/>
      <c r="R11" s="192"/>
      <c r="S11" s="192"/>
      <c r="T11" s="193"/>
      <c r="V11" s="140" t="s">
        <v>4</v>
      </c>
      <c r="W11" s="21"/>
      <c r="X11" s="140" t="s">
        <v>6</v>
      </c>
      <c r="Y11" s="140" t="s">
        <v>7</v>
      </c>
      <c r="Z11" s="35" t="s">
        <v>46</v>
      </c>
      <c r="AA11" s="21"/>
      <c r="AB11" s="140" t="s">
        <v>80</v>
      </c>
      <c r="AC11" s="35" t="s">
        <v>81</v>
      </c>
      <c r="AD11" s="21"/>
      <c r="AE11" s="140" t="s">
        <v>21</v>
      </c>
      <c r="AF11" s="35" t="s">
        <v>45</v>
      </c>
      <c r="AG11" s="21"/>
      <c r="AH11" s="35" t="s">
        <v>88</v>
      </c>
      <c r="AI11" s="21"/>
      <c r="AJ11" s="140" t="s">
        <v>9</v>
      </c>
      <c r="AK11" s="140" t="s">
        <v>10</v>
      </c>
      <c r="AL11" s="35" t="s">
        <v>39</v>
      </c>
      <c r="AM11" s="35" t="s">
        <v>40</v>
      </c>
      <c r="AN11" s="140" t="s">
        <v>11</v>
      </c>
      <c r="AO11" s="35" t="s">
        <v>42</v>
      </c>
      <c r="AP11" s="35" t="s">
        <v>43</v>
      </c>
      <c r="AQ11" s="21"/>
      <c r="AR11" s="35" t="s">
        <v>22</v>
      </c>
      <c r="AS11" s="35" t="s">
        <v>23</v>
      </c>
      <c r="AT11" s="35" t="s">
        <v>24</v>
      </c>
      <c r="AU11" s="21"/>
      <c r="AV11" s="35" t="s">
        <v>65</v>
      </c>
      <c r="AX11" s="114"/>
      <c r="AY11" s="106"/>
      <c r="AZ11" s="78" t="s">
        <v>57</v>
      </c>
      <c r="BA11" s="79">
        <f>SUM(BF12:BF21)</f>
        <v>0</v>
      </c>
      <c r="BB11" s="79">
        <f>SUM(BG12:BG21)</f>
        <v>0</v>
      </c>
      <c r="BC11" s="79">
        <f>SUM(BH12:BH21)</f>
        <v>0</v>
      </c>
      <c r="BD11" s="79">
        <f>SUM(BI12:BI21)</f>
        <v>0</v>
      </c>
      <c r="BE11" s="151"/>
      <c r="BF11" s="74" t="str">
        <f>Inndata!$B$5</f>
        <v>Batterielektrisk / hydrogen</v>
      </c>
      <c r="BG11" s="74" t="str">
        <f>Inndata!$B$6</f>
        <v>Biogass</v>
      </c>
      <c r="BH11" s="74" t="str">
        <f>Inndata!$B$7</f>
        <v>HVO / biodiesel / bioetanol</v>
      </c>
      <c r="BI11" s="74" t="str">
        <f>Inndata!$B$8</f>
        <v>Diesel / bensin / naturgass</v>
      </c>
    </row>
    <row r="12" spans="1:61" ht="17.399999999999999" customHeight="1" x14ac:dyDescent="0.4">
      <c r="B12" s="143"/>
      <c r="C12" s="143"/>
      <c r="D12" s="143"/>
      <c r="E12" s="145"/>
      <c r="F12" s="145"/>
      <c r="G12" s="143"/>
      <c r="H12" s="143"/>
      <c r="I12" s="143"/>
      <c r="J12" s="150"/>
      <c r="K12" s="149"/>
      <c r="L12" s="148" t="s">
        <v>1</v>
      </c>
      <c r="M12" s="81">
        <f>IF(B12&gt;0,1,0)</f>
        <v>0</v>
      </c>
      <c r="N12" s="81">
        <f>IF(C12=0,0,1)</f>
        <v>0</v>
      </c>
      <c r="O12" s="81">
        <f>IF(C12="Elsykkel",1,IF(D12=0,0,1))</f>
        <v>0</v>
      </c>
      <c r="P12" s="81">
        <f>IF(G12=0,0,1)</f>
        <v>0</v>
      </c>
      <c r="Q12" s="82">
        <f>IF(AND(G12=0,H12=0),0,IF(AND(G12="Nei",H12=0),0,1))</f>
        <v>0</v>
      </c>
      <c r="R12" s="82">
        <f>IF(AND(G12=0,H12=0),0,IF(AND(G12="Nei",I12=0),0,1))</f>
        <v>0</v>
      </c>
      <c r="S12" s="82">
        <f>SUM(M12:R12)</f>
        <v>0</v>
      </c>
      <c r="T12" s="83">
        <f>IF(S12=6,"OK",IF(S12=0,0,"FEIL"))</f>
        <v>0</v>
      </c>
      <c r="V12" s="143">
        <f t="shared" ref="V12:V21" si="0">B12</f>
        <v>0</v>
      </c>
      <c r="W12" s="23"/>
      <c r="X12" s="143">
        <f t="shared" ref="X12:Y21" si="1">C12</f>
        <v>0</v>
      </c>
      <c r="Y12" s="143">
        <f t="shared" si="1"/>
        <v>0</v>
      </c>
      <c r="Z12" s="173">
        <f>VLOOKUP(Y12,Inndata!$B$5:$D$9,3,FALSE)</f>
        <v>0</v>
      </c>
      <c r="AA12" s="22"/>
      <c r="AB12" s="143">
        <f>E12</f>
        <v>0</v>
      </c>
      <c r="AC12" s="173">
        <f>VLOOKUP(AB12,Inndata!$F$5:$H$10,3,FALSE)</f>
        <v>0</v>
      </c>
      <c r="AD12" s="22"/>
      <c r="AE12" s="143">
        <f t="shared" ref="AE12:AE21" si="2">F12</f>
        <v>0</v>
      </c>
      <c r="AF12" s="143">
        <f>IF(AE12=0,0,IF(AE12="Nei",0,1))</f>
        <v>0</v>
      </c>
      <c r="AG12" s="22"/>
      <c r="AH12" s="128">
        <f>IF(Z12+AC12+AF12&gt;10,10,Z12+AC12+AF12)</f>
        <v>0</v>
      </c>
      <c r="AI12" s="22"/>
      <c r="AJ12" s="24">
        <f t="shared" ref="AJ12:AK21" si="3">G12</f>
        <v>0</v>
      </c>
      <c r="AK12" s="24">
        <f t="shared" si="3"/>
        <v>0</v>
      </c>
      <c r="AL12" s="24">
        <f>IF(AK12=0,0,VLOOKUP(LEFT(AK12,3),Inndata!$B$21:$C$32,2,FALSE))</f>
        <v>0</v>
      </c>
      <c r="AM12" s="24">
        <f>IF(AK12=0,0,MID(AK12,6,4))</f>
        <v>0</v>
      </c>
      <c r="AN12" s="24">
        <f t="shared" ref="AN12:AN21" si="4">I12</f>
        <v>0</v>
      </c>
      <c r="AO12" s="24">
        <f>IF(AN12=0,0,VLOOKUP(LEFT(AN12,3),Inndata!$B$21:$C$32,2,FALSE))</f>
        <v>0</v>
      </c>
      <c r="AP12" s="24">
        <f>IF(AN12=0,0,MID(AN12,6,4))</f>
        <v>0</v>
      </c>
      <c r="AQ12" s="22"/>
      <c r="AR12" s="143">
        <f>IF(AJ12="Ja",Inndata!$F$17,IF(OR(AL12=0,AO12=0),0,(AP12-AM12)*12+(AO12-AL12)))</f>
        <v>0</v>
      </c>
      <c r="AS12" s="143">
        <f>V12*AR12</f>
        <v>0</v>
      </c>
      <c r="AT12" s="129">
        <f>IF(AR12=0,0,AS12/$AS$24)</f>
        <v>0</v>
      </c>
      <c r="AU12" s="22"/>
      <c r="AV12" s="131">
        <f>AH12*AT12</f>
        <v>0</v>
      </c>
      <c r="AX12" s="114"/>
      <c r="AY12" s="106"/>
      <c r="BE12" s="151"/>
      <c r="BF12" s="75">
        <f>IF(Y12=$BF$11,AT12,0)</f>
        <v>0</v>
      </c>
      <c r="BG12" s="75">
        <f>IF(Y12=$BG$11,AT12,0)</f>
        <v>0</v>
      </c>
      <c r="BH12" s="75">
        <f>IF(Y12=$BH$11,AT12,0)</f>
        <v>0</v>
      </c>
      <c r="BI12" s="75">
        <f>IF(Y12=$BI$11,AT12,0)</f>
        <v>0</v>
      </c>
    </row>
    <row r="13" spans="1:61" ht="17.399999999999999" customHeight="1" x14ac:dyDescent="0.4">
      <c r="B13" s="155"/>
      <c r="C13" s="155"/>
      <c r="D13" s="155"/>
      <c r="E13" s="157"/>
      <c r="F13" s="157"/>
      <c r="G13" s="155"/>
      <c r="H13" s="155"/>
      <c r="I13" s="155"/>
      <c r="J13" s="158"/>
      <c r="K13" s="156"/>
      <c r="L13" s="148" t="s">
        <v>1</v>
      </c>
      <c r="M13" s="81">
        <f>IF(B13&gt;0,1,0)</f>
        <v>0</v>
      </c>
      <c r="N13" s="81">
        <f>IF(C13=0,0,1)</f>
        <v>0</v>
      </c>
      <c r="O13" s="81">
        <f>IF(C13="Elsykkel",1,IF(D13=0,0,1))</f>
        <v>0</v>
      </c>
      <c r="P13" s="81">
        <f t="shared" ref="P13:P21" si="5">IF(G13=0,0,1)</f>
        <v>0</v>
      </c>
      <c r="Q13" s="82">
        <f t="shared" ref="Q13:Q21" si="6">IF(AND(G13=0,H13=0),0,IF(AND(G13="Nei",H13=0),0,1))</f>
        <v>0</v>
      </c>
      <c r="R13" s="82">
        <f t="shared" ref="R13:R21" si="7">IF(AND(G13=0,H13=0),0,IF(AND(G13="Nei",I13=0),0,1))</f>
        <v>0</v>
      </c>
      <c r="S13" s="82">
        <f t="shared" ref="S13:S21" si="8">SUM(M13:R13)</f>
        <v>0</v>
      </c>
      <c r="T13" s="83">
        <f t="shared" ref="T13:T21" si="9">IF(S13=6,"OK",IF(S13=0,0,"FEIL"))</f>
        <v>0</v>
      </c>
      <c r="V13" s="155">
        <f t="shared" si="0"/>
        <v>0</v>
      </c>
      <c r="W13" s="22"/>
      <c r="X13" s="155">
        <f t="shared" si="1"/>
        <v>0</v>
      </c>
      <c r="Y13" s="155">
        <f t="shared" si="1"/>
        <v>0</v>
      </c>
      <c r="Z13" s="174">
        <f>VLOOKUP(Y13,Inndata!$B$5:$D$9,3,FALSE)</f>
        <v>0</v>
      </c>
      <c r="AA13" s="22"/>
      <c r="AB13" s="155">
        <f>E13</f>
        <v>0</v>
      </c>
      <c r="AC13" s="174">
        <f>VLOOKUP(AB13,Inndata!$F$5:$H$10,3,FALSE)</f>
        <v>0</v>
      </c>
      <c r="AD13" s="22"/>
      <c r="AE13" s="155">
        <f t="shared" si="2"/>
        <v>0</v>
      </c>
      <c r="AF13" s="155">
        <f t="shared" ref="AF13:AF21" si="10">IF(AE13=0,0,IF(AE13="Nei",0,1))</f>
        <v>0</v>
      </c>
      <c r="AG13" s="22"/>
      <c r="AH13" s="128">
        <f t="shared" ref="AH13:AH21" si="11">IF(Z13+AC13+AF13&gt;10,10,Z13+AC13+AF13)</f>
        <v>0</v>
      </c>
      <c r="AI13" s="22"/>
      <c r="AJ13" s="25">
        <f t="shared" si="3"/>
        <v>0</v>
      </c>
      <c r="AK13" s="25">
        <f t="shared" si="3"/>
        <v>0</v>
      </c>
      <c r="AL13" s="25">
        <f>IF(AK13=0,0,VLOOKUP(LEFT(AK13,3),Inndata!$B$21:$C$32,2,FALSE))</f>
        <v>0</v>
      </c>
      <c r="AM13" s="25">
        <f t="shared" ref="AM13:AM21" si="12">IF(AK13=0,0,MID(AK13,6,4))</f>
        <v>0</v>
      </c>
      <c r="AN13" s="25">
        <f t="shared" si="4"/>
        <v>0</v>
      </c>
      <c r="AO13" s="25">
        <f>IF(AN13=0,0,VLOOKUP(LEFT(AN13,3),Inndata!$B$21:$C$32,2,FALSE))</f>
        <v>0</v>
      </c>
      <c r="AP13" s="25">
        <f t="shared" ref="AP13:AP21" si="13">IF(AN13=0,0,MID(AN13,6,4))</f>
        <v>0</v>
      </c>
      <c r="AQ13" s="22"/>
      <c r="AR13" s="155">
        <f>IF(AJ13="Ja",Inndata!$F$17,IF(OR(AL13=0,AO13=0),0,(AP13-AM13)*12+(AO13-AL13)))</f>
        <v>0</v>
      </c>
      <c r="AS13" s="155">
        <f t="shared" ref="AS13:AS21" si="14">V13*AR13</f>
        <v>0</v>
      </c>
      <c r="AT13" s="130">
        <f t="shared" ref="AT13:AT21" si="15">IF(AR13=0,0,AS13/$AS$24)</f>
        <v>0</v>
      </c>
      <c r="AU13" s="22"/>
      <c r="AV13" s="132">
        <f t="shared" ref="AV13:AV21" si="16">AH13*AT13</f>
        <v>0</v>
      </c>
      <c r="AX13" s="114"/>
      <c r="AY13" s="106"/>
      <c r="AZ13" s="80"/>
      <c r="BA13" s="50"/>
      <c r="BB13" s="50"/>
      <c r="BC13" s="50"/>
      <c r="BD13" s="50"/>
      <c r="BE13" s="151"/>
      <c r="BF13" s="75">
        <f t="shared" ref="BF13:BF21" si="17">IF(Y13=$BF$11,AT13,0)</f>
        <v>0</v>
      </c>
      <c r="BG13" s="75">
        <f t="shared" ref="BG13:BG21" si="18">IF(Z13=$BG$11,AT13,0)</f>
        <v>0</v>
      </c>
      <c r="BH13" s="75">
        <f t="shared" ref="BH13:BH21" si="19">IF(Y13=$BH$11,AT13,0)</f>
        <v>0</v>
      </c>
      <c r="BI13" s="75">
        <f t="shared" ref="BI13:BI21" si="20">IF(Y13=$BI$11,AT13,0)</f>
        <v>0</v>
      </c>
    </row>
    <row r="14" spans="1:61" ht="17.399999999999999" customHeight="1" x14ac:dyDescent="0.4">
      <c r="B14" s="143"/>
      <c r="C14" s="143"/>
      <c r="D14" s="143"/>
      <c r="E14" s="145"/>
      <c r="F14" s="145"/>
      <c r="G14" s="143"/>
      <c r="H14" s="143"/>
      <c r="I14" s="143"/>
      <c r="J14" s="150"/>
      <c r="K14" s="135"/>
      <c r="L14" s="148" t="s">
        <v>1</v>
      </c>
      <c r="M14" s="81">
        <f t="shared" ref="M14:M21" si="21">IF(B14&gt;0,1,0)</f>
        <v>0</v>
      </c>
      <c r="N14" s="81">
        <f t="shared" ref="N14:N21" si="22">IF(C14=0,0,1)</f>
        <v>0</v>
      </c>
      <c r="O14" s="81">
        <f t="shared" ref="O14:O21" si="23">IF(C14="Elsykkel",1,IF(D14=0,0,1))</f>
        <v>0</v>
      </c>
      <c r="P14" s="81">
        <f t="shared" si="5"/>
        <v>0</v>
      </c>
      <c r="Q14" s="82">
        <f t="shared" si="6"/>
        <v>0</v>
      </c>
      <c r="R14" s="82">
        <f t="shared" si="7"/>
        <v>0</v>
      </c>
      <c r="S14" s="82">
        <f t="shared" si="8"/>
        <v>0</v>
      </c>
      <c r="T14" s="83">
        <f t="shared" si="9"/>
        <v>0</v>
      </c>
      <c r="V14" s="143">
        <f t="shared" si="0"/>
        <v>0</v>
      </c>
      <c r="W14" s="22"/>
      <c r="X14" s="143">
        <f t="shared" si="1"/>
        <v>0</v>
      </c>
      <c r="Y14" s="143">
        <f t="shared" si="1"/>
        <v>0</v>
      </c>
      <c r="Z14" s="173">
        <f>VLOOKUP(Y14,Inndata!$B$5:$D$9,3,FALSE)</f>
        <v>0</v>
      </c>
      <c r="AA14" s="22"/>
      <c r="AB14" s="143">
        <f t="shared" ref="AB14:AB21" si="24">E14</f>
        <v>0</v>
      </c>
      <c r="AC14" s="173">
        <f>VLOOKUP(AB14,Inndata!$F$5:$H$10,3,FALSE)</f>
        <v>0</v>
      </c>
      <c r="AD14" s="22"/>
      <c r="AE14" s="143">
        <f t="shared" si="2"/>
        <v>0</v>
      </c>
      <c r="AF14" s="143">
        <f t="shared" si="10"/>
        <v>0</v>
      </c>
      <c r="AG14" s="22"/>
      <c r="AH14" s="128">
        <f t="shared" si="11"/>
        <v>0</v>
      </c>
      <c r="AI14" s="22"/>
      <c r="AJ14" s="24">
        <f t="shared" si="3"/>
        <v>0</v>
      </c>
      <c r="AK14" s="24">
        <f t="shared" si="3"/>
        <v>0</v>
      </c>
      <c r="AL14" s="24">
        <f>IF(AK14=0,0,VLOOKUP(LEFT(AK14,3),Inndata!$B$21:$C$32,2,FALSE))</f>
        <v>0</v>
      </c>
      <c r="AM14" s="24">
        <f t="shared" si="12"/>
        <v>0</v>
      </c>
      <c r="AN14" s="24">
        <f t="shared" si="4"/>
        <v>0</v>
      </c>
      <c r="AO14" s="24">
        <f>IF(AN14=0,0,VLOOKUP(LEFT(AN14,3),Inndata!$B$21:$C$32,2,FALSE))</f>
        <v>0</v>
      </c>
      <c r="AP14" s="24">
        <f t="shared" si="13"/>
        <v>0</v>
      </c>
      <c r="AQ14" s="22"/>
      <c r="AR14" s="143">
        <f>IF(AJ14="Ja",Inndata!$F$17,IF(OR(AL14=0,AO14=0),0,(AP14-AM14)*12+(AO14-AL14)))</f>
        <v>0</v>
      </c>
      <c r="AS14" s="143">
        <f t="shared" si="14"/>
        <v>0</v>
      </c>
      <c r="AT14" s="129">
        <f t="shared" si="15"/>
        <v>0</v>
      </c>
      <c r="AU14" s="22"/>
      <c r="AV14" s="131">
        <f t="shared" si="16"/>
        <v>0</v>
      </c>
      <c r="AX14" s="114"/>
      <c r="AY14" s="106"/>
      <c r="AZ14" s="80"/>
      <c r="BA14" s="50"/>
      <c r="BB14" s="50"/>
      <c r="BC14" s="50"/>
      <c r="BD14" s="50"/>
      <c r="BE14" s="151"/>
      <c r="BF14" s="75">
        <f t="shared" si="17"/>
        <v>0</v>
      </c>
      <c r="BG14" s="75">
        <f t="shared" si="18"/>
        <v>0</v>
      </c>
      <c r="BH14" s="75">
        <f t="shared" si="19"/>
        <v>0</v>
      </c>
      <c r="BI14" s="75">
        <f t="shared" si="20"/>
        <v>0</v>
      </c>
    </row>
    <row r="15" spans="1:61" ht="17.399999999999999" customHeight="1" x14ac:dyDescent="0.4">
      <c r="B15" s="155"/>
      <c r="C15" s="155"/>
      <c r="D15" s="155"/>
      <c r="E15" s="157"/>
      <c r="F15" s="157"/>
      <c r="G15" s="155"/>
      <c r="H15" s="155"/>
      <c r="I15" s="155"/>
      <c r="J15" s="158"/>
      <c r="K15" s="156"/>
      <c r="L15" s="148" t="s">
        <v>1</v>
      </c>
      <c r="M15" s="81">
        <f t="shared" si="21"/>
        <v>0</v>
      </c>
      <c r="N15" s="81">
        <f t="shared" si="22"/>
        <v>0</v>
      </c>
      <c r="O15" s="81">
        <f t="shared" si="23"/>
        <v>0</v>
      </c>
      <c r="P15" s="81">
        <f t="shared" si="5"/>
        <v>0</v>
      </c>
      <c r="Q15" s="82">
        <f t="shared" si="6"/>
        <v>0</v>
      </c>
      <c r="R15" s="82">
        <f t="shared" si="7"/>
        <v>0</v>
      </c>
      <c r="S15" s="82">
        <f t="shared" si="8"/>
        <v>0</v>
      </c>
      <c r="T15" s="83">
        <f t="shared" si="9"/>
        <v>0</v>
      </c>
      <c r="V15" s="155">
        <f t="shared" si="0"/>
        <v>0</v>
      </c>
      <c r="W15" s="22"/>
      <c r="X15" s="155">
        <f t="shared" si="1"/>
        <v>0</v>
      </c>
      <c r="Y15" s="155">
        <f t="shared" si="1"/>
        <v>0</v>
      </c>
      <c r="Z15" s="174">
        <f>VLOOKUP(Y15,Inndata!$B$5:$D$9,3,FALSE)</f>
        <v>0</v>
      </c>
      <c r="AA15" s="22"/>
      <c r="AB15" s="155">
        <f t="shared" si="24"/>
        <v>0</v>
      </c>
      <c r="AC15" s="174">
        <f>VLOOKUP(AB15,Inndata!$F$5:$H$10,3,FALSE)</f>
        <v>0</v>
      </c>
      <c r="AD15" s="22"/>
      <c r="AE15" s="155">
        <f t="shared" si="2"/>
        <v>0</v>
      </c>
      <c r="AF15" s="155">
        <f t="shared" si="10"/>
        <v>0</v>
      </c>
      <c r="AG15" s="22"/>
      <c r="AH15" s="128">
        <f t="shared" si="11"/>
        <v>0</v>
      </c>
      <c r="AI15" s="22"/>
      <c r="AJ15" s="25">
        <f t="shared" si="3"/>
        <v>0</v>
      </c>
      <c r="AK15" s="25">
        <f t="shared" si="3"/>
        <v>0</v>
      </c>
      <c r="AL15" s="25">
        <f>IF(AK15=0,0,VLOOKUP(LEFT(AK15,3),Inndata!$B$21:$C$32,2,FALSE))</f>
        <v>0</v>
      </c>
      <c r="AM15" s="25">
        <f t="shared" si="12"/>
        <v>0</v>
      </c>
      <c r="AN15" s="25">
        <f t="shared" si="4"/>
        <v>0</v>
      </c>
      <c r="AO15" s="25">
        <f>IF(AN15=0,0,VLOOKUP(LEFT(AN15,3),Inndata!$B$21:$C$32,2,FALSE))</f>
        <v>0</v>
      </c>
      <c r="AP15" s="25">
        <f t="shared" si="13"/>
        <v>0</v>
      </c>
      <c r="AQ15" s="22"/>
      <c r="AR15" s="155">
        <f>IF(AJ15="Ja",Inndata!$F$17,IF(OR(AL15=0,AO15=0),0,(AP15-AM15)*12+(AO15-AL15)))</f>
        <v>0</v>
      </c>
      <c r="AS15" s="155">
        <f t="shared" si="14"/>
        <v>0</v>
      </c>
      <c r="AT15" s="130">
        <f t="shared" si="15"/>
        <v>0</v>
      </c>
      <c r="AU15" s="22"/>
      <c r="AV15" s="132">
        <f t="shared" si="16"/>
        <v>0</v>
      </c>
      <c r="AX15" s="114"/>
      <c r="AY15" s="106"/>
      <c r="AZ15" s="152"/>
      <c r="BA15" s="152"/>
      <c r="BB15" s="152"/>
      <c r="BC15" s="152"/>
      <c r="BD15" s="152"/>
      <c r="BE15" s="151"/>
      <c r="BF15" s="75">
        <f t="shared" si="17"/>
        <v>0</v>
      </c>
      <c r="BG15" s="75">
        <f t="shared" si="18"/>
        <v>0</v>
      </c>
      <c r="BH15" s="75">
        <f t="shared" si="19"/>
        <v>0</v>
      </c>
      <c r="BI15" s="75">
        <f t="shared" si="20"/>
        <v>0</v>
      </c>
    </row>
    <row r="16" spans="1:61" ht="17.399999999999999" customHeight="1" x14ac:dyDescent="0.4">
      <c r="B16" s="109"/>
      <c r="C16" s="109"/>
      <c r="D16" s="109"/>
      <c r="E16" s="134"/>
      <c r="F16" s="134"/>
      <c r="G16" s="109"/>
      <c r="H16" s="109"/>
      <c r="I16" s="109"/>
      <c r="J16" s="133"/>
      <c r="K16" s="135"/>
      <c r="L16" s="159" t="s">
        <v>1</v>
      </c>
      <c r="M16" s="81">
        <f t="shared" si="21"/>
        <v>0</v>
      </c>
      <c r="N16" s="81">
        <f t="shared" si="22"/>
        <v>0</v>
      </c>
      <c r="O16" s="81">
        <f t="shared" si="23"/>
        <v>0</v>
      </c>
      <c r="P16" s="81">
        <f t="shared" si="5"/>
        <v>0</v>
      </c>
      <c r="Q16" s="82">
        <f t="shared" si="6"/>
        <v>0</v>
      </c>
      <c r="R16" s="82">
        <f t="shared" si="7"/>
        <v>0</v>
      </c>
      <c r="S16" s="82">
        <f t="shared" si="8"/>
        <v>0</v>
      </c>
      <c r="T16" s="83">
        <f t="shared" si="9"/>
        <v>0</v>
      </c>
      <c r="V16" s="143">
        <f t="shared" si="0"/>
        <v>0</v>
      </c>
      <c r="W16" s="22"/>
      <c r="X16" s="143">
        <f t="shared" si="1"/>
        <v>0</v>
      </c>
      <c r="Y16" s="143">
        <f t="shared" si="1"/>
        <v>0</v>
      </c>
      <c r="Z16" s="173">
        <f>VLOOKUP(Y16,Inndata!$B$5:$D$9,3,FALSE)</f>
        <v>0</v>
      </c>
      <c r="AA16" s="22"/>
      <c r="AB16" s="143">
        <f t="shared" si="24"/>
        <v>0</v>
      </c>
      <c r="AC16" s="173">
        <f>VLOOKUP(AB16,Inndata!$F$5:$H$10,3,FALSE)</f>
        <v>0</v>
      </c>
      <c r="AD16" s="22"/>
      <c r="AE16" s="143">
        <f t="shared" si="2"/>
        <v>0</v>
      </c>
      <c r="AF16" s="143">
        <f t="shared" si="10"/>
        <v>0</v>
      </c>
      <c r="AG16" s="22"/>
      <c r="AH16" s="128">
        <f t="shared" si="11"/>
        <v>0</v>
      </c>
      <c r="AI16" s="22"/>
      <c r="AJ16" s="24">
        <f t="shared" si="3"/>
        <v>0</v>
      </c>
      <c r="AK16" s="24">
        <f t="shared" si="3"/>
        <v>0</v>
      </c>
      <c r="AL16" s="24">
        <f>IF(AK16=0,0,VLOOKUP(LEFT(AK16,3),Inndata!$B$21:$C$32,2,FALSE))</f>
        <v>0</v>
      </c>
      <c r="AM16" s="24">
        <f t="shared" si="12"/>
        <v>0</v>
      </c>
      <c r="AN16" s="26">
        <f t="shared" si="4"/>
        <v>0</v>
      </c>
      <c r="AO16" s="24">
        <f>IF(AN16=0,0,VLOOKUP(LEFT(AN16,3),Inndata!$B$21:$C$32,2,FALSE))</f>
        <v>0</v>
      </c>
      <c r="AP16" s="24">
        <f t="shared" si="13"/>
        <v>0</v>
      </c>
      <c r="AQ16" s="22"/>
      <c r="AR16" s="143">
        <f>IF(AJ16="Ja",Inndata!$F$17,IF(OR(AL16=0,AO16=0),0,(AP16-AM16)*12+(AO16-AL16)))</f>
        <v>0</v>
      </c>
      <c r="AS16" s="143">
        <f t="shared" si="14"/>
        <v>0</v>
      </c>
      <c r="AT16" s="129">
        <f t="shared" si="15"/>
        <v>0</v>
      </c>
      <c r="AU16" s="22"/>
      <c r="AV16" s="131">
        <f t="shared" si="16"/>
        <v>0</v>
      </c>
      <c r="AX16" s="114"/>
      <c r="AY16" s="106"/>
      <c r="AZ16" s="152"/>
      <c r="BA16" s="152"/>
      <c r="BB16" s="152"/>
      <c r="BC16" s="152"/>
      <c r="BD16" s="152"/>
      <c r="BE16" s="151"/>
      <c r="BF16" s="75">
        <f t="shared" si="17"/>
        <v>0</v>
      </c>
      <c r="BG16" s="75">
        <f t="shared" si="18"/>
        <v>0</v>
      </c>
      <c r="BH16" s="75">
        <f t="shared" si="19"/>
        <v>0</v>
      </c>
      <c r="BI16" s="75">
        <f t="shared" si="20"/>
        <v>0</v>
      </c>
    </row>
    <row r="17" spans="2:61" ht="17.399999999999999" customHeight="1" x14ac:dyDescent="0.4">
      <c r="B17" s="155"/>
      <c r="C17" s="155"/>
      <c r="D17" s="155"/>
      <c r="E17" s="157"/>
      <c r="F17" s="157"/>
      <c r="G17" s="155"/>
      <c r="H17" s="155"/>
      <c r="I17" s="155"/>
      <c r="J17" s="158"/>
      <c r="K17" s="156"/>
      <c r="L17" s="148" t="s">
        <v>1</v>
      </c>
      <c r="M17" s="81">
        <f t="shared" si="21"/>
        <v>0</v>
      </c>
      <c r="N17" s="81">
        <f t="shared" si="22"/>
        <v>0</v>
      </c>
      <c r="O17" s="81">
        <f t="shared" si="23"/>
        <v>0</v>
      </c>
      <c r="P17" s="81">
        <f t="shared" si="5"/>
        <v>0</v>
      </c>
      <c r="Q17" s="82">
        <f t="shared" si="6"/>
        <v>0</v>
      </c>
      <c r="R17" s="82">
        <f t="shared" si="7"/>
        <v>0</v>
      </c>
      <c r="S17" s="82">
        <f t="shared" si="8"/>
        <v>0</v>
      </c>
      <c r="T17" s="83">
        <f t="shared" si="9"/>
        <v>0</v>
      </c>
      <c r="V17" s="155">
        <f t="shared" si="0"/>
        <v>0</v>
      </c>
      <c r="W17" s="22"/>
      <c r="X17" s="155">
        <f t="shared" si="1"/>
        <v>0</v>
      </c>
      <c r="Y17" s="155">
        <f t="shared" si="1"/>
        <v>0</v>
      </c>
      <c r="Z17" s="174">
        <f>VLOOKUP(Y17,Inndata!$B$5:$D$9,3,FALSE)</f>
        <v>0</v>
      </c>
      <c r="AA17" s="22"/>
      <c r="AB17" s="155">
        <f t="shared" si="24"/>
        <v>0</v>
      </c>
      <c r="AC17" s="174">
        <f>VLOOKUP(AB17,Inndata!$F$5:$H$10,3,FALSE)</f>
        <v>0</v>
      </c>
      <c r="AD17" s="22"/>
      <c r="AE17" s="155">
        <f t="shared" si="2"/>
        <v>0</v>
      </c>
      <c r="AF17" s="155">
        <f t="shared" si="10"/>
        <v>0</v>
      </c>
      <c r="AG17" s="22"/>
      <c r="AH17" s="128">
        <f t="shared" si="11"/>
        <v>0</v>
      </c>
      <c r="AI17" s="22"/>
      <c r="AJ17" s="25">
        <f t="shared" si="3"/>
        <v>0</v>
      </c>
      <c r="AK17" s="25">
        <f t="shared" si="3"/>
        <v>0</v>
      </c>
      <c r="AL17" s="25">
        <f>IF(AK17=0,0,VLOOKUP(LEFT(AK17,3),Inndata!$B$21:$C$32,2,FALSE))</f>
        <v>0</v>
      </c>
      <c r="AM17" s="25">
        <f t="shared" si="12"/>
        <v>0</v>
      </c>
      <c r="AN17" s="25">
        <f t="shared" si="4"/>
        <v>0</v>
      </c>
      <c r="AO17" s="25">
        <f>IF(AN17=0,0,VLOOKUP(LEFT(AN17,3),Inndata!$B$21:$C$32,2,FALSE))</f>
        <v>0</v>
      </c>
      <c r="AP17" s="25">
        <f t="shared" si="13"/>
        <v>0</v>
      </c>
      <c r="AQ17" s="22"/>
      <c r="AR17" s="155">
        <f>IF(AJ17="Ja",Inndata!$F$17,IF(OR(AL17=0,AO17=0),0,(AP17-AM17)*12+(AO17-AL17)))</f>
        <v>0</v>
      </c>
      <c r="AS17" s="155">
        <f t="shared" si="14"/>
        <v>0</v>
      </c>
      <c r="AT17" s="130">
        <f t="shared" si="15"/>
        <v>0</v>
      </c>
      <c r="AU17" s="22"/>
      <c r="AV17" s="132">
        <f t="shared" si="16"/>
        <v>0</v>
      </c>
      <c r="AX17" s="114"/>
      <c r="AY17" s="106"/>
      <c r="AZ17" s="152"/>
      <c r="BA17" s="152"/>
      <c r="BB17" s="152"/>
      <c r="BC17" s="152"/>
      <c r="BD17" s="152"/>
      <c r="BE17" s="151"/>
      <c r="BF17" s="75">
        <f t="shared" si="17"/>
        <v>0</v>
      </c>
      <c r="BG17" s="75">
        <f t="shared" si="18"/>
        <v>0</v>
      </c>
      <c r="BH17" s="75">
        <f t="shared" si="19"/>
        <v>0</v>
      </c>
      <c r="BI17" s="75">
        <f t="shared" si="20"/>
        <v>0</v>
      </c>
    </row>
    <row r="18" spans="2:61" ht="17.399999999999999" customHeight="1" x14ac:dyDescent="0.4">
      <c r="B18" s="109"/>
      <c r="C18" s="109"/>
      <c r="D18" s="109"/>
      <c r="E18" s="134"/>
      <c r="F18" s="134"/>
      <c r="G18" s="109"/>
      <c r="H18" s="109"/>
      <c r="I18" s="109"/>
      <c r="J18" s="133"/>
      <c r="K18" s="135"/>
      <c r="L18" s="148" t="s">
        <v>1</v>
      </c>
      <c r="M18" s="81">
        <f t="shared" si="21"/>
        <v>0</v>
      </c>
      <c r="N18" s="81">
        <f t="shared" si="22"/>
        <v>0</v>
      </c>
      <c r="O18" s="81">
        <f t="shared" si="23"/>
        <v>0</v>
      </c>
      <c r="P18" s="81">
        <f t="shared" si="5"/>
        <v>0</v>
      </c>
      <c r="Q18" s="82">
        <f t="shared" si="6"/>
        <v>0</v>
      </c>
      <c r="R18" s="82">
        <f t="shared" si="7"/>
        <v>0</v>
      </c>
      <c r="S18" s="82">
        <f t="shared" si="8"/>
        <v>0</v>
      </c>
      <c r="T18" s="83">
        <f t="shared" si="9"/>
        <v>0</v>
      </c>
      <c r="V18" s="143">
        <f t="shared" si="0"/>
        <v>0</v>
      </c>
      <c r="W18" s="22"/>
      <c r="X18" s="143">
        <f t="shared" si="1"/>
        <v>0</v>
      </c>
      <c r="Y18" s="143">
        <f t="shared" si="1"/>
        <v>0</v>
      </c>
      <c r="Z18" s="173">
        <f>VLOOKUP(Y18,Inndata!$B$5:$D$9,3,FALSE)</f>
        <v>0</v>
      </c>
      <c r="AA18" s="22"/>
      <c r="AB18" s="143">
        <f t="shared" si="24"/>
        <v>0</v>
      </c>
      <c r="AC18" s="173">
        <f>VLOOKUP(AB18,Inndata!$F$5:$H$10,3,FALSE)</f>
        <v>0</v>
      </c>
      <c r="AD18" s="22"/>
      <c r="AE18" s="143">
        <f t="shared" si="2"/>
        <v>0</v>
      </c>
      <c r="AF18" s="143">
        <f t="shared" si="10"/>
        <v>0</v>
      </c>
      <c r="AG18" s="22"/>
      <c r="AH18" s="128">
        <f t="shared" si="11"/>
        <v>0</v>
      </c>
      <c r="AI18" s="22"/>
      <c r="AJ18" s="24">
        <f t="shared" si="3"/>
        <v>0</v>
      </c>
      <c r="AK18" s="24">
        <f t="shared" si="3"/>
        <v>0</v>
      </c>
      <c r="AL18" s="24">
        <f>IF(AK18=0,0,VLOOKUP(LEFT(AK18,3),Inndata!$B$21:$C$32,2,FALSE))</f>
        <v>0</v>
      </c>
      <c r="AM18" s="24">
        <f t="shared" si="12"/>
        <v>0</v>
      </c>
      <c r="AN18" s="24">
        <f t="shared" si="4"/>
        <v>0</v>
      </c>
      <c r="AO18" s="24">
        <f>IF(AN18=0,0,VLOOKUP(LEFT(AN18,3),Inndata!$B$21:$C$32,2,FALSE))</f>
        <v>0</v>
      </c>
      <c r="AP18" s="24">
        <f t="shared" si="13"/>
        <v>0</v>
      </c>
      <c r="AQ18" s="22"/>
      <c r="AR18" s="143">
        <f>IF(AJ18="Ja",Inndata!$F$17,IF(OR(AL18=0,AO18=0),0,(AP18-AM18)*12+(AO18-AL18)))</f>
        <v>0</v>
      </c>
      <c r="AS18" s="143">
        <f t="shared" si="14"/>
        <v>0</v>
      </c>
      <c r="AT18" s="129">
        <f t="shared" si="15"/>
        <v>0</v>
      </c>
      <c r="AU18" s="22"/>
      <c r="AV18" s="131">
        <f t="shared" si="16"/>
        <v>0</v>
      </c>
      <c r="AX18" s="114"/>
      <c r="AY18" s="106"/>
      <c r="BE18" s="151"/>
      <c r="BF18" s="75">
        <f t="shared" si="17"/>
        <v>0</v>
      </c>
      <c r="BG18" s="75">
        <f t="shared" si="18"/>
        <v>0</v>
      </c>
      <c r="BH18" s="75">
        <f t="shared" si="19"/>
        <v>0</v>
      </c>
      <c r="BI18" s="75">
        <f t="shared" si="20"/>
        <v>0</v>
      </c>
    </row>
    <row r="19" spans="2:61" ht="17.399999999999999" customHeight="1" x14ac:dyDescent="0.4">
      <c r="B19" s="155"/>
      <c r="C19" s="155"/>
      <c r="D19" s="155"/>
      <c r="E19" s="157"/>
      <c r="F19" s="157"/>
      <c r="G19" s="155"/>
      <c r="H19" s="155"/>
      <c r="I19" s="155"/>
      <c r="J19" s="158"/>
      <c r="K19" s="156"/>
      <c r="L19" s="148" t="s">
        <v>1</v>
      </c>
      <c r="M19" s="81">
        <f t="shared" si="21"/>
        <v>0</v>
      </c>
      <c r="N19" s="81">
        <f t="shared" si="22"/>
        <v>0</v>
      </c>
      <c r="O19" s="81">
        <f t="shared" si="23"/>
        <v>0</v>
      </c>
      <c r="P19" s="81">
        <f t="shared" si="5"/>
        <v>0</v>
      </c>
      <c r="Q19" s="82">
        <f t="shared" si="6"/>
        <v>0</v>
      </c>
      <c r="R19" s="82">
        <f t="shared" si="7"/>
        <v>0</v>
      </c>
      <c r="S19" s="82">
        <f t="shared" si="8"/>
        <v>0</v>
      </c>
      <c r="T19" s="83">
        <f t="shared" si="9"/>
        <v>0</v>
      </c>
      <c r="V19" s="155">
        <f t="shared" si="0"/>
        <v>0</v>
      </c>
      <c r="W19" s="22"/>
      <c r="X19" s="155">
        <f t="shared" si="1"/>
        <v>0</v>
      </c>
      <c r="Y19" s="155">
        <f t="shared" si="1"/>
        <v>0</v>
      </c>
      <c r="Z19" s="174">
        <f>VLOOKUP(Y19,Inndata!$B$5:$D$9,3,FALSE)</f>
        <v>0</v>
      </c>
      <c r="AA19" s="22"/>
      <c r="AB19" s="155">
        <f t="shared" si="24"/>
        <v>0</v>
      </c>
      <c r="AC19" s="174">
        <f>VLOOKUP(AB19,Inndata!$F$5:$H$10,3,FALSE)</f>
        <v>0</v>
      </c>
      <c r="AD19" s="22"/>
      <c r="AE19" s="155">
        <f t="shared" si="2"/>
        <v>0</v>
      </c>
      <c r="AF19" s="155">
        <f t="shared" si="10"/>
        <v>0</v>
      </c>
      <c r="AG19" s="22"/>
      <c r="AH19" s="128">
        <f t="shared" si="11"/>
        <v>0</v>
      </c>
      <c r="AI19" s="22"/>
      <c r="AJ19" s="25">
        <f t="shared" si="3"/>
        <v>0</v>
      </c>
      <c r="AK19" s="25">
        <f t="shared" si="3"/>
        <v>0</v>
      </c>
      <c r="AL19" s="25">
        <f>IF(AK19=0,0,VLOOKUP(LEFT(AK19,3),Inndata!$B$21:$C$32,2,FALSE))</f>
        <v>0</v>
      </c>
      <c r="AM19" s="25">
        <f t="shared" si="12"/>
        <v>0</v>
      </c>
      <c r="AN19" s="25">
        <f t="shared" si="4"/>
        <v>0</v>
      </c>
      <c r="AO19" s="25">
        <f>IF(AN19=0,0,VLOOKUP(LEFT(AN19,3),Inndata!$B$21:$C$32,2,FALSE))</f>
        <v>0</v>
      </c>
      <c r="AP19" s="25">
        <f t="shared" si="13"/>
        <v>0</v>
      </c>
      <c r="AQ19" s="22"/>
      <c r="AR19" s="155">
        <f>IF(AJ19="Ja",Inndata!$F$17,IF(OR(AL19=0,AO19=0),0,(AP19-AM19)*12+(AO19-AL19)))</f>
        <v>0</v>
      </c>
      <c r="AS19" s="155">
        <f t="shared" si="14"/>
        <v>0</v>
      </c>
      <c r="AT19" s="130">
        <f t="shared" si="15"/>
        <v>0</v>
      </c>
      <c r="AU19" s="22"/>
      <c r="AV19" s="132">
        <f t="shared" si="16"/>
        <v>0</v>
      </c>
      <c r="AX19" s="114"/>
      <c r="AY19" s="106"/>
      <c r="BE19" s="151"/>
      <c r="BF19" s="75">
        <f t="shared" si="17"/>
        <v>0</v>
      </c>
      <c r="BG19" s="75">
        <f t="shared" si="18"/>
        <v>0</v>
      </c>
      <c r="BH19" s="75">
        <f t="shared" si="19"/>
        <v>0</v>
      </c>
      <c r="BI19" s="75">
        <f t="shared" si="20"/>
        <v>0</v>
      </c>
    </row>
    <row r="20" spans="2:61" ht="17.399999999999999" customHeight="1" x14ac:dyDescent="0.4">
      <c r="B20" s="109"/>
      <c r="C20" s="109"/>
      <c r="D20" s="109"/>
      <c r="E20" s="134"/>
      <c r="F20" s="134"/>
      <c r="G20" s="109"/>
      <c r="H20" s="109"/>
      <c r="I20" s="109"/>
      <c r="J20" s="133"/>
      <c r="K20" s="135"/>
      <c r="L20" s="148" t="s">
        <v>1</v>
      </c>
      <c r="M20" s="81">
        <f t="shared" si="21"/>
        <v>0</v>
      </c>
      <c r="N20" s="81">
        <f t="shared" si="22"/>
        <v>0</v>
      </c>
      <c r="O20" s="81">
        <f t="shared" si="23"/>
        <v>0</v>
      </c>
      <c r="P20" s="81">
        <f t="shared" si="5"/>
        <v>0</v>
      </c>
      <c r="Q20" s="82">
        <f t="shared" si="6"/>
        <v>0</v>
      </c>
      <c r="R20" s="82">
        <f t="shared" si="7"/>
        <v>0</v>
      </c>
      <c r="S20" s="82">
        <f t="shared" si="8"/>
        <v>0</v>
      </c>
      <c r="T20" s="83">
        <f t="shared" si="9"/>
        <v>0</v>
      </c>
      <c r="V20" s="143">
        <f t="shared" si="0"/>
        <v>0</v>
      </c>
      <c r="W20" s="22"/>
      <c r="X20" s="143">
        <f t="shared" si="1"/>
        <v>0</v>
      </c>
      <c r="Y20" s="143">
        <f t="shared" si="1"/>
        <v>0</v>
      </c>
      <c r="Z20" s="173">
        <f>VLOOKUP(Y20,Inndata!$B$5:$D$9,3,FALSE)</f>
        <v>0</v>
      </c>
      <c r="AA20" s="22"/>
      <c r="AB20" s="143">
        <f t="shared" si="24"/>
        <v>0</v>
      </c>
      <c r="AC20" s="173">
        <f>VLOOKUP(AB20,Inndata!$F$5:$H$10,3,FALSE)</f>
        <v>0</v>
      </c>
      <c r="AD20" s="22"/>
      <c r="AE20" s="143">
        <f t="shared" si="2"/>
        <v>0</v>
      </c>
      <c r="AF20" s="143">
        <f t="shared" si="10"/>
        <v>0</v>
      </c>
      <c r="AG20" s="22"/>
      <c r="AH20" s="128">
        <f t="shared" si="11"/>
        <v>0</v>
      </c>
      <c r="AI20" s="22"/>
      <c r="AJ20" s="24">
        <f t="shared" si="3"/>
        <v>0</v>
      </c>
      <c r="AK20" s="24">
        <f t="shared" si="3"/>
        <v>0</v>
      </c>
      <c r="AL20" s="24">
        <f>IF(AK20=0,0,VLOOKUP(LEFT(AK20,3),Inndata!$B$21:$C$32,2,FALSE))</f>
        <v>0</v>
      </c>
      <c r="AM20" s="24">
        <f t="shared" si="12"/>
        <v>0</v>
      </c>
      <c r="AN20" s="24">
        <f t="shared" si="4"/>
        <v>0</v>
      </c>
      <c r="AO20" s="24">
        <f>IF(AN20=0,0,VLOOKUP(LEFT(AN20,3),Inndata!$B$21:$C$32,2,FALSE))</f>
        <v>0</v>
      </c>
      <c r="AP20" s="24">
        <f t="shared" si="13"/>
        <v>0</v>
      </c>
      <c r="AQ20" s="22"/>
      <c r="AR20" s="143">
        <f>IF(AJ20="Ja",Inndata!$F$17,IF(OR(AL20=0,AO20=0),0,(AP20-AM20)*12+(AO20-AL20)))</f>
        <v>0</v>
      </c>
      <c r="AS20" s="143">
        <f t="shared" si="14"/>
        <v>0</v>
      </c>
      <c r="AT20" s="129">
        <f t="shared" si="15"/>
        <v>0</v>
      </c>
      <c r="AU20" s="22"/>
      <c r="AV20" s="131">
        <f t="shared" si="16"/>
        <v>0</v>
      </c>
      <c r="AX20" s="114"/>
      <c r="AY20" s="106"/>
      <c r="BE20" s="151"/>
      <c r="BF20" s="75">
        <f t="shared" si="17"/>
        <v>0</v>
      </c>
      <c r="BG20" s="75">
        <f t="shared" si="18"/>
        <v>0</v>
      </c>
      <c r="BH20" s="75">
        <f t="shared" si="19"/>
        <v>0</v>
      </c>
      <c r="BI20" s="75">
        <f t="shared" si="20"/>
        <v>0</v>
      </c>
    </row>
    <row r="21" spans="2:61" ht="17.399999999999999" customHeight="1" x14ac:dyDescent="0.4">
      <c r="B21" s="155"/>
      <c r="C21" s="155"/>
      <c r="D21" s="155"/>
      <c r="E21" s="157"/>
      <c r="F21" s="157"/>
      <c r="G21" s="155"/>
      <c r="H21" s="155"/>
      <c r="I21" s="155"/>
      <c r="J21" s="158"/>
      <c r="K21" s="156"/>
      <c r="L21" s="148" t="s">
        <v>1</v>
      </c>
      <c r="M21" s="81">
        <f t="shared" si="21"/>
        <v>0</v>
      </c>
      <c r="N21" s="81">
        <f t="shared" si="22"/>
        <v>0</v>
      </c>
      <c r="O21" s="81">
        <f t="shared" si="23"/>
        <v>0</v>
      </c>
      <c r="P21" s="81">
        <f t="shared" si="5"/>
        <v>0</v>
      </c>
      <c r="Q21" s="82">
        <f t="shared" si="6"/>
        <v>0</v>
      </c>
      <c r="R21" s="82">
        <f t="shared" si="7"/>
        <v>0</v>
      </c>
      <c r="S21" s="82">
        <f t="shared" si="8"/>
        <v>0</v>
      </c>
      <c r="T21" s="83">
        <f t="shared" si="9"/>
        <v>0</v>
      </c>
      <c r="V21" s="155">
        <f t="shared" si="0"/>
        <v>0</v>
      </c>
      <c r="W21" s="22"/>
      <c r="X21" s="155">
        <f t="shared" si="1"/>
        <v>0</v>
      </c>
      <c r="Y21" s="155">
        <f t="shared" si="1"/>
        <v>0</v>
      </c>
      <c r="Z21" s="174">
        <f>VLOOKUP(Y21,Inndata!$B$5:$D$9,3,FALSE)</f>
        <v>0</v>
      </c>
      <c r="AA21" s="22"/>
      <c r="AB21" s="155">
        <f t="shared" si="24"/>
        <v>0</v>
      </c>
      <c r="AC21" s="174">
        <f>VLOOKUP(AB21,Inndata!$F$5:$H$10,3,FALSE)</f>
        <v>0</v>
      </c>
      <c r="AD21" s="22"/>
      <c r="AE21" s="155">
        <f t="shared" si="2"/>
        <v>0</v>
      </c>
      <c r="AF21" s="155">
        <f t="shared" si="10"/>
        <v>0</v>
      </c>
      <c r="AG21" s="22"/>
      <c r="AH21" s="128">
        <f t="shared" si="11"/>
        <v>0</v>
      </c>
      <c r="AI21" s="22"/>
      <c r="AJ21" s="25">
        <f t="shared" si="3"/>
        <v>0</v>
      </c>
      <c r="AK21" s="25">
        <f t="shared" si="3"/>
        <v>0</v>
      </c>
      <c r="AL21" s="25">
        <f>IF(AK21=0,0,VLOOKUP(LEFT(AK21,3),Inndata!$B$21:$C$32,2,FALSE))</f>
        <v>0</v>
      </c>
      <c r="AM21" s="25">
        <f t="shared" si="12"/>
        <v>0</v>
      </c>
      <c r="AN21" s="25">
        <f t="shared" si="4"/>
        <v>0</v>
      </c>
      <c r="AO21" s="25">
        <f>IF(AN21=0,0,VLOOKUP(LEFT(AN21,3),Inndata!$B$21:$C$32,2,FALSE))</f>
        <v>0</v>
      </c>
      <c r="AP21" s="25">
        <f t="shared" si="13"/>
        <v>0</v>
      </c>
      <c r="AQ21" s="22"/>
      <c r="AR21" s="155">
        <f>IF(AJ21="Ja",Inndata!$F$17,IF(OR(AL21=0,AO21=0),0,(AP21-AM21)*12+(AO21-AL21)))</f>
        <v>0</v>
      </c>
      <c r="AS21" s="155">
        <f t="shared" si="14"/>
        <v>0</v>
      </c>
      <c r="AT21" s="130">
        <f t="shared" si="15"/>
        <v>0</v>
      </c>
      <c r="AU21" s="22"/>
      <c r="AV21" s="132">
        <f t="shared" si="16"/>
        <v>0</v>
      </c>
      <c r="AX21" s="114"/>
      <c r="AY21" s="106"/>
      <c r="BE21" s="151"/>
      <c r="BF21" s="75">
        <f t="shared" si="17"/>
        <v>0</v>
      </c>
      <c r="BG21" s="75">
        <f t="shared" si="18"/>
        <v>0</v>
      </c>
      <c r="BH21" s="75">
        <f t="shared" si="19"/>
        <v>0</v>
      </c>
      <c r="BI21" s="75">
        <f t="shared" si="20"/>
        <v>0</v>
      </c>
    </row>
    <row r="22" spans="2:61" ht="17.399999999999999" customHeight="1" x14ac:dyDescent="0.4">
      <c r="H22" s="187" t="s">
        <v>1</v>
      </c>
      <c r="I22" s="187"/>
      <c r="K22" s="137"/>
      <c r="L22" s="147"/>
      <c r="M22" s="137"/>
      <c r="V22" s="151"/>
      <c r="W22" s="107"/>
      <c r="Z22" s="151"/>
      <c r="AA22" s="107"/>
      <c r="AB22" s="107"/>
      <c r="AC22" s="107"/>
      <c r="AD22" s="107"/>
      <c r="AF22" s="151"/>
      <c r="AG22" s="107"/>
      <c r="AH22" s="151"/>
      <c r="AI22" s="107"/>
      <c r="AP22" s="151"/>
      <c r="AQ22" s="107"/>
      <c r="AT22" s="151"/>
      <c r="AU22" s="106"/>
      <c r="AX22" s="114"/>
      <c r="AY22" s="106"/>
      <c r="BE22" s="151"/>
      <c r="BH22" s="102"/>
      <c r="BI22" s="71"/>
    </row>
    <row r="23" spans="2:61" ht="17.399999999999999" customHeight="1" x14ac:dyDescent="0.4">
      <c r="H23" s="138"/>
      <c r="K23" s="137"/>
      <c r="L23" s="147"/>
      <c r="M23" s="137"/>
      <c r="V23" s="151"/>
      <c r="W23" s="107"/>
      <c r="Z23" s="151"/>
      <c r="AA23" s="107"/>
      <c r="AB23" s="107"/>
      <c r="AC23" s="107"/>
      <c r="AD23" s="107"/>
      <c r="AF23" s="151"/>
      <c r="AG23" s="107"/>
      <c r="AH23" s="151"/>
      <c r="AI23" s="107"/>
      <c r="AP23" s="151"/>
      <c r="AR23" s="42"/>
      <c r="AS23" s="40" t="s">
        <v>44</v>
      </c>
      <c r="AT23" s="151"/>
      <c r="AU23" s="106"/>
      <c r="AV23" s="44" t="s">
        <v>58</v>
      </c>
      <c r="AX23" s="114"/>
      <c r="AY23" s="106"/>
      <c r="BE23" s="151"/>
      <c r="BH23" s="102"/>
      <c r="BI23" s="71"/>
    </row>
    <row r="24" spans="2:61" ht="17.399999999999999" customHeight="1" x14ac:dyDescent="0.4">
      <c r="C24" s="107"/>
      <c r="D24" s="144"/>
      <c r="E24" s="144"/>
      <c r="F24" s="144"/>
      <c r="H24" s="138"/>
      <c r="K24" s="137"/>
      <c r="L24" s="147"/>
      <c r="M24" s="137"/>
      <c r="V24" s="151"/>
      <c r="W24" s="107"/>
      <c r="Z24" s="151"/>
      <c r="AA24" s="107"/>
      <c r="AB24" s="107"/>
      <c r="AC24" s="107"/>
      <c r="AD24" s="107"/>
      <c r="AF24" s="151"/>
      <c r="AG24" s="107"/>
      <c r="AH24" s="151"/>
      <c r="AI24" s="107"/>
      <c r="AP24" s="151"/>
      <c r="AQ24" s="107"/>
      <c r="AR24" s="43"/>
      <c r="AS24" s="101">
        <f>SUM(AS12:AS21)</f>
        <v>0</v>
      </c>
      <c r="AT24" s="151"/>
      <c r="AU24" s="106"/>
      <c r="AV24" s="45">
        <f>SUM(AV12:AV21)</f>
        <v>0</v>
      </c>
      <c r="AX24" s="114"/>
      <c r="AY24" s="106"/>
      <c r="BE24" s="151"/>
      <c r="BH24" s="102"/>
      <c r="BI24" s="71"/>
    </row>
    <row r="25" spans="2:61" ht="17.399999999999999" customHeight="1" x14ac:dyDescent="0.4">
      <c r="C25" s="107"/>
      <c r="D25" s="144"/>
      <c r="E25" s="144"/>
      <c r="F25" s="144"/>
      <c r="H25" s="138"/>
      <c r="K25" s="137"/>
      <c r="L25" s="147"/>
      <c r="M25" s="137"/>
      <c r="V25" s="151"/>
      <c r="W25" s="107"/>
      <c r="Z25" s="151"/>
      <c r="AA25" s="107"/>
      <c r="AB25" s="107"/>
      <c r="AC25" s="107"/>
      <c r="AD25" s="107"/>
      <c r="AF25" s="151"/>
      <c r="AG25" s="107"/>
      <c r="AH25" s="151"/>
      <c r="AI25" s="107"/>
      <c r="AP25" s="151"/>
      <c r="AQ25" s="107"/>
      <c r="AT25" s="151"/>
      <c r="AU25" s="106"/>
      <c r="AX25" s="114"/>
      <c r="AY25" s="106"/>
      <c r="BE25" s="151"/>
      <c r="BH25" s="102"/>
      <c r="BI25" s="71"/>
    </row>
    <row r="26" spans="2:61" ht="17.399999999999999" customHeight="1" x14ac:dyDescent="0.4">
      <c r="C26" s="107"/>
      <c r="D26" s="144"/>
      <c r="E26" s="144"/>
      <c r="F26" s="144"/>
      <c r="H26" s="138"/>
      <c r="K26" s="137"/>
      <c r="L26" s="147"/>
      <c r="M26" s="137"/>
      <c r="V26" s="151"/>
      <c r="W26" s="107"/>
      <c r="Z26" s="151"/>
      <c r="AA26" s="107"/>
      <c r="AB26" s="107"/>
      <c r="AC26" s="107"/>
      <c r="AD26" s="107"/>
      <c r="AF26" s="151"/>
      <c r="AG26" s="107"/>
      <c r="AH26" s="151"/>
      <c r="AI26" s="107"/>
      <c r="AP26" s="151"/>
      <c r="AQ26" s="107"/>
      <c r="AT26" s="151"/>
      <c r="AU26" s="106"/>
      <c r="AX26" s="114"/>
      <c r="AY26" s="106"/>
      <c r="BE26" s="151"/>
      <c r="BH26" s="102"/>
      <c r="BI26" s="71"/>
    </row>
    <row r="27" spans="2:61" ht="17.399999999999999" customHeight="1" x14ac:dyDescent="0.4">
      <c r="C27" s="107"/>
      <c r="D27" s="144"/>
      <c r="E27" s="144"/>
      <c r="F27" s="144"/>
      <c r="H27" s="138"/>
      <c r="K27" s="137"/>
      <c r="L27" s="147"/>
      <c r="M27" s="137"/>
      <c r="V27" s="151"/>
      <c r="W27" s="107"/>
      <c r="Z27" s="151"/>
      <c r="AA27" s="107"/>
      <c r="AB27" s="107"/>
      <c r="AC27" s="107"/>
      <c r="AD27" s="107"/>
      <c r="AF27" s="151"/>
      <c r="AG27" s="107"/>
      <c r="AH27" s="151"/>
      <c r="AI27" s="107"/>
      <c r="AP27" s="151"/>
      <c r="AQ27" s="107"/>
      <c r="AT27" s="151"/>
      <c r="AU27" s="106"/>
      <c r="AX27" s="114"/>
      <c r="AY27" s="106"/>
      <c r="BE27" s="151"/>
      <c r="BH27" s="102"/>
      <c r="BI27" s="71"/>
    </row>
    <row r="28" spans="2:61" ht="17.399999999999999" customHeight="1" x14ac:dyDescent="0.4">
      <c r="H28" s="138"/>
      <c r="K28" s="137"/>
      <c r="L28" s="147"/>
      <c r="M28" s="137"/>
      <c r="V28" s="151"/>
      <c r="W28" s="107"/>
      <c r="Z28" s="151"/>
      <c r="AA28" s="107"/>
      <c r="AB28" s="107"/>
      <c r="AC28" s="107"/>
      <c r="AD28" s="107"/>
      <c r="AF28" s="151"/>
      <c r="AG28" s="107"/>
      <c r="AH28" s="151"/>
      <c r="AI28" s="107"/>
      <c r="AP28" s="151"/>
      <c r="AQ28" s="107"/>
      <c r="AT28" s="151"/>
      <c r="AU28" s="106"/>
      <c r="AX28" s="114"/>
      <c r="AY28" s="106"/>
      <c r="BE28" s="151"/>
      <c r="BH28" s="102"/>
      <c r="BI28" s="71"/>
    </row>
    <row r="29" spans="2:61" ht="17.399999999999999" customHeight="1" x14ac:dyDescent="0.4">
      <c r="G29" s="138"/>
      <c r="J29" s="137"/>
      <c r="K29" s="147"/>
      <c r="L29" s="137"/>
      <c r="AX29" s="114"/>
    </row>
    <row r="30" spans="2:61" ht="17.399999999999999" customHeight="1" x14ac:dyDescent="0.4">
      <c r="AX30" s="114"/>
    </row>
    <row r="31" spans="2:61" ht="17.399999999999999" customHeight="1" x14ac:dyDescent="0.4">
      <c r="AX31" s="114"/>
    </row>
    <row r="32" spans="2:61" ht="17.399999999999999" customHeight="1" x14ac:dyDescent="0.4">
      <c r="AX32" s="114"/>
    </row>
    <row r="33" spans="32:60" s="151" customFormat="1" ht="17.399999999999999" customHeight="1" x14ac:dyDescent="0.4">
      <c r="AF33" s="107"/>
      <c r="AH33" s="107"/>
      <c r="AP33" s="107"/>
      <c r="AT33" s="106"/>
      <c r="AW33" s="106"/>
      <c r="AX33" s="114"/>
      <c r="BE33" s="71"/>
      <c r="BF33" s="102"/>
      <c r="BG33" s="102"/>
      <c r="BH33" s="71"/>
    </row>
    <row r="34" spans="32:60" s="151" customFormat="1" ht="17.399999999999999" customHeight="1" x14ac:dyDescent="0.4">
      <c r="AF34" s="107"/>
      <c r="AH34" s="107"/>
      <c r="AP34" s="107"/>
      <c r="AT34" s="106"/>
      <c r="AW34" s="106"/>
      <c r="AX34" s="106"/>
      <c r="BE34" s="71"/>
      <c r="BF34" s="102"/>
      <c r="BG34" s="102"/>
      <c r="BH34" s="71"/>
    </row>
    <row r="35" spans="32:60" s="151" customFormat="1" ht="17.399999999999999" customHeight="1" x14ac:dyDescent="0.4">
      <c r="AF35" s="107"/>
      <c r="AH35" s="107"/>
      <c r="AP35" s="107"/>
      <c r="AT35" s="106"/>
      <c r="AW35" s="106"/>
      <c r="AX35" s="106"/>
      <c r="BE35" s="71"/>
      <c r="BF35" s="102"/>
      <c r="BG35" s="102"/>
      <c r="BH35" s="71"/>
    </row>
    <row r="36" spans="32:60" s="151" customFormat="1" ht="17.399999999999999" customHeight="1" x14ac:dyDescent="0.4">
      <c r="AF36" s="107"/>
      <c r="AH36" s="107"/>
      <c r="AP36" s="107"/>
      <c r="AT36" s="106"/>
      <c r="AW36" s="106"/>
      <c r="AX36" s="106"/>
      <c r="BE36" s="71"/>
      <c r="BF36" s="102"/>
      <c r="BG36" s="102"/>
      <c r="BH36" s="71"/>
    </row>
  </sheetData>
  <mergeCells count="6">
    <mergeCell ref="H22:I22"/>
    <mergeCell ref="B3:J3"/>
    <mergeCell ref="C5:D5"/>
    <mergeCell ref="M8:T10"/>
    <mergeCell ref="BF10:BI10"/>
    <mergeCell ref="M11:T11"/>
  </mergeCells>
  <conditionalFormatting sqref="V12:V21">
    <cfRule type="expression" dxfId="149" priority="25">
      <formula>B12=0</formula>
    </cfRule>
  </conditionalFormatting>
  <conditionalFormatting sqref="X12:X21">
    <cfRule type="expression" dxfId="148" priority="24">
      <formula>C12=0</formula>
    </cfRule>
  </conditionalFormatting>
  <conditionalFormatting sqref="Y12:Y21">
    <cfRule type="expression" dxfId="147" priority="23">
      <formula>D12=0</formula>
    </cfRule>
  </conditionalFormatting>
  <conditionalFormatting sqref="AE12:AE21">
    <cfRule type="expression" dxfId="146" priority="22">
      <formula>F12=0</formula>
    </cfRule>
  </conditionalFormatting>
  <conditionalFormatting sqref="AF12:AF21">
    <cfRule type="expression" dxfId="145" priority="21">
      <formula>AE12=0</formula>
    </cfRule>
  </conditionalFormatting>
  <conditionalFormatting sqref="AH12:AH21">
    <cfRule type="expression" dxfId="144" priority="20">
      <formula>X12=0</formula>
    </cfRule>
  </conditionalFormatting>
  <conditionalFormatting sqref="AJ12:AJ21">
    <cfRule type="expression" dxfId="143" priority="19">
      <formula>G12=0</formula>
    </cfRule>
  </conditionalFormatting>
  <conditionalFormatting sqref="AK12:AK21">
    <cfRule type="expression" dxfId="142" priority="18">
      <formula>H12=0</formula>
    </cfRule>
  </conditionalFormatting>
  <conditionalFormatting sqref="AL12:AM21">
    <cfRule type="expression" dxfId="141" priority="17">
      <formula>AK12=0</formula>
    </cfRule>
  </conditionalFormatting>
  <conditionalFormatting sqref="AN12:AN21">
    <cfRule type="expression" dxfId="140" priority="16">
      <formula>I12=0</formula>
    </cfRule>
  </conditionalFormatting>
  <conditionalFormatting sqref="AO12:AP21">
    <cfRule type="expression" dxfId="139" priority="15">
      <formula>AN12=0</formula>
    </cfRule>
  </conditionalFormatting>
  <conditionalFormatting sqref="AV12:AV21">
    <cfRule type="expression" dxfId="138" priority="14">
      <formula>AJ12=0</formula>
    </cfRule>
  </conditionalFormatting>
  <conditionalFormatting sqref="BA13:BD14 BA11:BD11 BF12:BI21">
    <cfRule type="cellIs" dxfId="137" priority="13" operator="equal">
      <formula>0</formula>
    </cfRule>
  </conditionalFormatting>
  <conditionalFormatting sqref="T12:T21">
    <cfRule type="containsText" dxfId="136" priority="10" operator="containsText" text="OK">
      <formula>NOT(ISERROR(SEARCH("OK",T12)))</formula>
    </cfRule>
    <cfRule type="containsText" dxfId="135" priority="11" operator="containsText" text="FEIL">
      <formula>NOT(ISERROR(SEARCH("FEIL",T12)))</formula>
    </cfRule>
    <cfRule type="cellIs" dxfId="134" priority="12" operator="equal">
      <formula>0</formula>
    </cfRule>
  </conditionalFormatting>
  <conditionalFormatting sqref="AR12:AR21">
    <cfRule type="expression" dxfId="133" priority="9">
      <formula>AJ12=0</formula>
    </cfRule>
  </conditionalFormatting>
  <conditionalFormatting sqref="AS12:AS21">
    <cfRule type="expression" dxfId="132" priority="8">
      <formula>AJ12=0</formula>
    </cfRule>
  </conditionalFormatting>
  <conditionalFormatting sqref="AT12:AT21">
    <cfRule type="expression" dxfId="131" priority="7">
      <formula>AJ12=0</formula>
    </cfRule>
  </conditionalFormatting>
  <conditionalFormatting sqref="AB12:AB21">
    <cfRule type="expression" dxfId="130" priority="4">
      <formula>AB12=0</formula>
    </cfRule>
    <cfRule type="expression" dxfId="129" priority="5">
      <formula>AND(ISTEXT(AA12)=TRUE,AA12&lt;&gt;"Elsykkel",AB12=0)</formula>
    </cfRule>
    <cfRule type="expression" dxfId="128" priority="6">
      <formula>AA12="Elsykkel"</formula>
    </cfRule>
  </conditionalFormatting>
  <conditionalFormatting sqref="AC12:AC21">
    <cfRule type="expression" dxfId="127" priority="3">
      <formula>AB12=0</formula>
    </cfRule>
  </conditionalFormatting>
  <conditionalFormatting sqref="C5:D5">
    <cfRule type="containsText" dxfId="126" priority="2" operator="containsText" text="(Skriv inn navn på leverandør her)">
      <formula>NOT(ISERROR(SEARCH("(Skriv inn navn på leverandør her)",C5)))</formula>
    </cfRule>
  </conditionalFormatting>
  <conditionalFormatting sqref="Z12:Z21">
    <cfRule type="expression" dxfId="125" priority="1">
      <formula>Y12=0</formula>
    </cfRule>
  </conditionalFormatting>
  <dataValidations count="1">
    <dataValidation allowBlank="1" showInputMessage="1" showErrorMessage="1" errorTitle="Velg fra rullegardinmeny" error="Det er ikke tillatt å skrive inn egne verdier. Benytt kommentarfelt ved behov." sqref="B12:K21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51" customWidth="1"/>
    <col min="2" max="2" width="20.88671875" style="151" customWidth="1"/>
    <col min="3" max="3" width="20" style="151" customWidth="1"/>
    <col min="4" max="4" width="26.5546875" style="151" customWidth="1"/>
    <col min="5" max="7" width="20" style="151" customWidth="1"/>
    <col min="8" max="9" width="12.33203125" style="151" customWidth="1"/>
    <col min="10" max="10" width="63" style="151" customWidth="1"/>
    <col min="11" max="11" width="37.5546875" style="151" customWidth="1"/>
    <col min="12" max="12" width="11" style="151" customWidth="1"/>
    <col min="13" max="19" width="2.6640625" style="151" customWidth="1"/>
    <col min="20" max="20" width="7.44140625" style="151" customWidth="1"/>
    <col min="21" max="21" width="11.109375" style="151" customWidth="1"/>
    <col min="22" max="22" width="18.5546875" style="107" customWidth="1"/>
    <col min="23" max="23" width="2.33203125" style="151" customWidth="1"/>
    <col min="24" max="24" width="18.33203125" style="151" customWidth="1"/>
    <col min="25" max="25" width="28.44140625" style="151" customWidth="1"/>
    <col min="26" max="26" width="13.109375" style="107" customWidth="1"/>
    <col min="27" max="27" width="2.33203125" style="151" customWidth="1"/>
    <col min="28" max="29" width="13.5546875" style="151" customWidth="1"/>
    <col min="30" max="30" width="2.33203125" style="151" customWidth="1"/>
    <col min="31" max="31" width="11.33203125" style="151" customWidth="1"/>
    <col min="32" max="32" width="14.5546875" style="107" customWidth="1"/>
    <col min="33" max="33" width="2.33203125" style="151" customWidth="1"/>
    <col min="34" max="34" width="20.6640625" style="107" customWidth="1"/>
    <col min="35" max="35" width="2.33203125" style="151" customWidth="1"/>
    <col min="36" max="36" width="18.88671875" style="151" customWidth="1"/>
    <col min="37" max="37" width="12.109375" style="151" customWidth="1"/>
    <col min="38" max="38" width="10" style="151" customWidth="1"/>
    <col min="39" max="39" width="11.44140625" style="151"/>
    <col min="40" max="40" width="11.109375" style="151" customWidth="1"/>
    <col min="41" max="41" width="8.5546875" style="151" customWidth="1"/>
    <col min="42" max="42" width="13.33203125" style="107" customWidth="1"/>
    <col min="43" max="43" width="2.33203125" style="151" customWidth="1"/>
    <col min="44" max="45" width="11.33203125" style="151" customWidth="1"/>
    <col min="46" max="46" width="13.6640625" style="106" customWidth="1"/>
    <col min="47" max="47" width="2.33203125" style="151" customWidth="1"/>
    <col min="48" max="48" width="11.44140625" style="151"/>
    <col min="49" max="49" width="11.33203125" style="106" customWidth="1"/>
    <col min="50" max="50" width="1.33203125" style="106" customWidth="1"/>
    <col min="51" max="51" width="11.33203125" style="151" customWidth="1"/>
    <col min="52" max="52" width="45.6640625" style="151" customWidth="1"/>
    <col min="53" max="56" width="22.109375" style="151" customWidth="1"/>
    <col min="57" max="57" width="11.109375" style="71" customWidth="1"/>
    <col min="58" max="59" width="11.109375" style="102" hidden="1" customWidth="1"/>
    <col min="60" max="60" width="11.109375" style="71" hidden="1" customWidth="1"/>
    <col min="61" max="61" width="0" style="151" hidden="1" customWidth="1"/>
    <col min="62" max="16384" width="11.44140625" style="151"/>
  </cols>
  <sheetData>
    <row r="1" spans="1:61" s="49" customFormat="1" ht="17.399999999999999" customHeight="1" x14ac:dyDescent="0.3">
      <c r="A1" s="47"/>
      <c r="B1" s="47" t="s">
        <v>84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 t="s">
        <v>84</v>
      </c>
      <c r="N1" s="47"/>
      <c r="O1" s="47"/>
      <c r="P1" s="47"/>
      <c r="Q1" s="47"/>
      <c r="R1" s="47"/>
      <c r="S1" s="47"/>
      <c r="T1" s="47"/>
      <c r="U1" s="47"/>
      <c r="V1" s="48"/>
      <c r="W1" s="47"/>
      <c r="X1" s="47"/>
      <c r="Y1" s="47"/>
      <c r="Z1" s="48"/>
      <c r="AA1" s="47"/>
      <c r="AB1" s="47"/>
      <c r="AC1" s="47"/>
      <c r="AD1" s="47"/>
      <c r="AE1" s="47"/>
      <c r="AF1" s="48"/>
      <c r="AG1" s="47"/>
      <c r="AH1" s="48"/>
      <c r="AI1" s="47"/>
      <c r="AJ1" s="47"/>
      <c r="AK1" s="47"/>
      <c r="AL1" s="47"/>
      <c r="AM1" s="47"/>
      <c r="AN1" s="47"/>
      <c r="AO1" s="47"/>
      <c r="AP1" s="48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72"/>
      <c r="BF1" s="72"/>
      <c r="BG1" s="72"/>
      <c r="BH1" s="72"/>
    </row>
    <row r="2" spans="1:61" ht="17.399999999999999" customHeight="1" x14ac:dyDescent="0.4">
      <c r="AX2" s="114"/>
    </row>
    <row r="3" spans="1:61" ht="30" customHeight="1" x14ac:dyDescent="0.4">
      <c r="B3" s="188" t="s">
        <v>13</v>
      </c>
      <c r="C3" s="188"/>
      <c r="D3" s="188"/>
      <c r="E3" s="188"/>
      <c r="F3" s="188"/>
      <c r="G3" s="188"/>
      <c r="H3" s="188"/>
      <c r="I3" s="188"/>
      <c r="J3" s="188"/>
      <c r="K3" s="139"/>
      <c r="L3" s="146"/>
      <c r="AX3" s="114"/>
    </row>
    <row r="4" spans="1:61" ht="17.399999999999999" customHeight="1" x14ac:dyDescent="0.4">
      <c r="B4" s="154"/>
      <c r="C4" s="154"/>
      <c r="D4" s="153"/>
      <c r="E4" s="175"/>
      <c r="F4" s="175"/>
      <c r="G4" s="175"/>
      <c r="H4" s="175"/>
      <c r="I4" s="175"/>
      <c r="J4" s="175"/>
      <c r="K4" s="139"/>
      <c r="M4" s="104" t="s">
        <v>64</v>
      </c>
      <c r="N4" s="108"/>
      <c r="P4" s="108"/>
      <c r="Q4" s="108"/>
      <c r="AX4" s="114"/>
    </row>
    <row r="5" spans="1:61" s="1" customFormat="1" ht="30" customHeight="1" x14ac:dyDescent="0.45">
      <c r="B5" s="46" t="s">
        <v>71</v>
      </c>
      <c r="C5" s="189" t="s">
        <v>15</v>
      </c>
      <c r="D5" s="190"/>
      <c r="E5" s="2"/>
      <c r="F5" s="96" t="s">
        <v>61</v>
      </c>
      <c r="G5" s="97">
        <f>AV24</f>
        <v>0</v>
      </c>
      <c r="H5" s="2"/>
      <c r="I5" s="2"/>
      <c r="J5" s="2"/>
      <c r="K5" s="3"/>
      <c r="M5" s="103" t="s">
        <v>66</v>
      </c>
      <c r="N5" s="108"/>
      <c r="P5" s="108"/>
      <c r="Q5" s="108"/>
      <c r="V5" s="19"/>
      <c r="Z5" s="19"/>
      <c r="AF5" s="19"/>
      <c r="AH5" s="19"/>
      <c r="AP5" s="19"/>
      <c r="AT5" s="16"/>
      <c r="AW5" s="16"/>
      <c r="AX5" s="115"/>
      <c r="BE5" s="71"/>
      <c r="BF5" s="102"/>
      <c r="BG5" s="102"/>
      <c r="BH5" s="71"/>
    </row>
    <row r="6" spans="1:61" ht="17.399999999999999" customHeight="1" x14ac:dyDescent="0.4"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47"/>
      <c r="M6" s="137"/>
      <c r="V6" s="151"/>
      <c r="W6" s="107"/>
      <c r="Z6" s="151"/>
      <c r="AA6" s="107"/>
      <c r="AB6" s="107"/>
      <c r="AC6" s="107"/>
      <c r="AD6" s="107"/>
      <c r="AF6" s="151"/>
      <c r="AG6" s="107"/>
      <c r="AH6" s="151"/>
      <c r="AI6" s="107"/>
      <c r="AP6" s="151"/>
      <c r="AQ6" s="107"/>
      <c r="AT6" s="151"/>
      <c r="AU6" s="106"/>
      <c r="AX6" s="114"/>
      <c r="AY6" s="106"/>
      <c r="BE6" s="151"/>
      <c r="BH6" s="102"/>
      <c r="BI6" s="71"/>
    </row>
    <row r="7" spans="1:61" ht="17.399999999999999" customHeight="1" x14ac:dyDescent="0.4">
      <c r="B7" s="84" t="s">
        <v>14</v>
      </c>
      <c r="C7" s="138"/>
      <c r="D7" s="138"/>
      <c r="E7" s="138"/>
      <c r="F7" s="138"/>
      <c r="G7" s="138"/>
      <c r="H7" s="138"/>
      <c r="I7" s="138"/>
      <c r="J7" s="138"/>
      <c r="K7" s="138"/>
      <c r="L7" s="147"/>
      <c r="M7" s="137"/>
      <c r="V7" s="151"/>
      <c r="W7" s="107"/>
      <c r="Z7" s="151"/>
      <c r="AA7" s="107"/>
      <c r="AB7" s="107"/>
      <c r="AC7" s="107"/>
      <c r="AD7" s="107"/>
      <c r="AF7" s="151"/>
      <c r="AG7" s="107"/>
      <c r="AH7" s="151"/>
      <c r="AI7" s="107"/>
      <c r="AP7" s="151"/>
      <c r="AQ7" s="107"/>
      <c r="AT7" s="111"/>
      <c r="AU7" s="106"/>
      <c r="AX7" s="114"/>
      <c r="AY7" s="106"/>
      <c r="AZ7" s="100" t="s">
        <v>53</v>
      </c>
      <c r="BE7" s="151"/>
      <c r="BH7" s="102"/>
      <c r="BI7" s="71"/>
    </row>
    <row r="8" spans="1:61" ht="17.399999999999999" customHeight="1" x14ac:dyDescent="0.4">
      <c r="B8" s="84" t="s">
        <v>90</v>
      </c>
      <c r="C8" s="138"/>
      <c r="D8" s="138"/>
      <c r="E8" s="138"/>
      <c r="F8" s="138"/>
      <c r="G8" s="138"/>
      <c r="H8" s="138"/>
      <c r="I8" s="138"/>
      <c r="J8" s="138"/>
      <c r="K8" s="138"/>
      <c r="L8" s="147"/>
      <c r="M8" s="185" t="s">
        <v>62</v>
      </c>
      <c r="N8" s="185"/>
      <c r="O8" s="185"/>
      <c r="P8" s="185"/>
      <c r="Q8" s="185"/>
      <c r="R8" s="185"/>
      <c r="S8" s="185"/>
      <c r="T8" s="185"/>
      <c r="V8" s="151"/>
      <c r="W8" s="107"/>
      <c r="Z8" s="151"/>
      <c r="AA8" s="107"/>
      <c r="AB8" s="107"/>
      <c r="AC8" s="107"/>
      <c r="AD8" s="107"/>
      <c r="AF8" s="151"/>
      <c r="AG8" s="107"/>
      <c r="AH8" s="151"/>
      <c r="AI8" s="107"/>
      <c r="AP8" s="151"/>
      <c r="AQ8" s="107"/>
      <c r="AT8" s="151"/>
      <c r="AU8" s="106"/>
      <c r="AX8" s="114"/>
      <c r="AY8" s="106"/>
      <c r="AZ8" s="151" t="s">
        <v>52</v>
      </c>
      <c r="BE8" s="151"/>
      <c r="BH8" s="102"/>
      <c r="BI8" s="71"/>
    </row>
    <row r="9" spans="1:61" ht="17.399999999999999" customHeight="1" x14ac:dyDescent="0.4"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47"/>
      <c r="M9" s="185"/>
      <c r="N9" s="185"/>
      <c r="O9" s="185"/>
      <c r="P9" s="185"/>
      <c r="Q9" s="185"/>
      <c r="R9" s="185"/>
      <c r="S9" s="185"/>
      <c r="T9" s="185"/>
      <c r="V9" s="151"/>
      <c r="W9" s="107"/>
      <c r="Z9" s="151"/>
      <c r="AA9" s="107"/>
      <c r="AB9" s="107"/>
      <c r="AC9" s="107"/>
      <c r="AD9" s="107"/>
      <c r="AF9" s="151"/>
      <c r="AG9" s="107"/>
      <c r="AH9" s="151"/>
      <c r="AI9" s="107"/>
      <c r="AP9" s="151"/>
      <c r="AQ9" s="107"/>
      <c r="AT9" s="151"/>
      <c r="AU9" s="106"/>
      <c r="AX9" s="114"/>
      <c r="AY9" s="106"/>
      <c r="BE9" s="151"/>
      <c r="BF9" s="151"/>
      <c r="BG9" s="151"/>
      <c r="BH9" s="151"/>
    </row>
    <row r="10" spans="1:61" ht="17.399999999999999" customHeight="1" x14ac:dyDescent="0.4">
      <c r="B10" s="136">
        <v>1</v>
      </c>
      <c r="C10" s="136">
        <v>2</v>
      </c>
      <c r="D10" s="136">
        <v>3</v>
      </c>
      <c r="E10" s="136">
        <v>4</v>
      </c>
      <c r="F10" s="136">
        <v>5</v>
      </c>
      <c r="G10" s="136">
        <v>6</v>
      </c>
      <c r="H10" s="136">
        <v>7</v>
      </c>
      <c r="I10" s="136">
        <v>8</v>
      </c>
      <c r="J10" s="136">
        <v>9</v>
      </c>
      <c r="K10" s="136">
        <v>10</v>
      </c>
      <c r="L10" s="147"/>
      <c r="M10" s="186"/>
      <c r="N10" s="186"/>
      <c r="O10" s="186"/>
      <c r="P10" s="186"/>
      <c r="Q10" s="186"/>
      <c r="R10" s="186"/>
      <c r="S10" s="186"/>
      <c r="T10" s="186"/>
      <c r="V10" s="136">
        <v>1</v>
      </c>
      <c r="W10" s="20"/>
      <c r="X10" s="136">
        <v>2</v>
      </c>
      <c r="Y10" s="136">
        <v>3</v>
      </c>
      <c r="Z10" s="136"/>
      <c r="AA10" s="20"/>
      <c r="AB10" s="20">
        <v>4</v>
      </c>
      <c r="AC10" s="20"/>
      <c r="AD10" s="20"/>
      <c r="AE10" s="136">
        <v>5</v>
      </c>
      <c r="AF10" s="136"/>
      <c r="AG10" s="20"/>
      <c r="AH10" s="136"/>
      <c r="AI10" s="20"/>
      <c r="AJ10" s="136">
        <v>6</v>
      </c>
      <c r="AK10" s="136">
        <v>7</v>
      </c>
      <c r="AL10" s="136"/>
      <c r="AM10" s="136"/>
      <c r="AN10" s="136">
        <v>8</v>
      </c>
      <c r="AO10" s="136"/>
      <c r="AP10" s="136"/>
      <c r="AQ10" s="20"/>
      <c r="AR10" s="136"/>
      <c r="AS10" s="136"/>
      <c r="AT10" s="136"/>
      <c r="AU10" s="17"/>
      <c r="AV10" s="136"/>
      <c r="AX10" s="114"/>
      <c r="AY10" s="106"/>
      <c r="BA10" s="77" t="s">
        <v>54</v>
      </c>
      <c r="BB10" s="77" t="str">
        <f>Inndata!$B$6</f>
        <v>Biogass</v>
      </c>
      <c r="BC10" s="77" t="s">
        <v>55</v>
      </c>
      <c r="BD10" s="77" t="s">
        <v>56</v>
      </c>
      <c r="BE10" s="151"/>
      <c r="BF10" s="184" t="s">
        <v>51</v>
      </c>
      <c r="BG10" s="184"/>
      <c r="BH10" s="184"/>
      <c r="BI10" s="184"/>
    </row>
    <row r="11" spans="1:61" ht="48" customHeight="1" x14ac:dyDescent="0.4">
      <c r="B11" s="140" t="s">
        <v>4</v>
      </c>
      <c r="C11" s="141" t="s">
        <v>6</v>
      </c>
      <c r="D11" s="141" t="s">
        <v>7</v>
      </c>
      <c r="E11" s="141" t="s">
        <v>78</v>
      </c>
      <c r="F11" s="141" t="s">
        <v>8</v>
      </c>
      <c r="G11" s="141" t="s">
        <v>9</v>
      </c>
      <c r="H11" s="140" t="s">
        <v>10</v>
      </c>
      <c r="I11" s="140" t="s">
        <v>11</v>
      </c>
      <c r="J11" s="142" t="s">
        <v>79</v>
      </c>
      <c r="K11" s="142" t="s">
        <v>5</v>
      </c>
      <c r="L11" s="147"/>
      <c r="M11" s="191" t="s">
        <v>63</v>
      </c>
      <c r="N11" s="192"/>
      <c r="O11" s="192"/>
      <c r="P11" s="192"/>
      <c r="Q11" s="192"/>
      <c r="R11" s="192"/>
      <c r="S11" s="192"/>
      <c r="T11" s="193"/>
      <c r="V11" s="140" t="s">
        <v>4</v>
      </c>
      <c r="W11" s="21"/>
      <c r="X11" s="140" t="s">
        <v>6</v>
      </c>
      <c r="Y11" s="140" t="s">
        <v>7</v>
      </c>
      <c r="Z11" s="35" t="s">
        <v>46</v>
      </c>
      <c r="AA11" s="21"/>
      <c r="AB11" s="140" t="s">
        <v>80</v>
      </c>
      <c r="AC11" s="35" t="s">
        <v>81</v>
      </c>
      <c r="AD11" s="21"/>
      <c r="AE11" s="140" t="s">
        <v>21</v>
      </c>
      <c r="AF11" s="35" t="s">
        <v>45</v>
      </c>
      <c r="AG11" s="21"/>
      <c r="AH11" s="35" t="s">
        <v>88</v>
      </c>
      <c r="AI11" s="21"/>
      <c r="AJ11" s="140" t="s">
        <v>9</v>
      </c>
      <c r="AK11" s="140" t="s">
        <v>10</v>
      </c>
      <c r="AL11" s="35" t="s">
        <v>39</v>
      </c>
      <c r="AM11" s="35" t="s">
        <v>40</v>
      </c>
      <c r="AN11" s="140" t="s">
        <v>11</v>
      </c>
      <c r="AO11" s="35" t="s">
        <v>42</v>
      </c>
      <c r="AP11" s="35" t="s">
        <v>43</v>
      </c>
      <c r="AQ11" s="21"/>
      <c r="AR11" s="35" t="s">
        <v>22</v>
      </c>
      <c r="AS11" s="35" t="s">
        <v>23</v>
      </c>
      <c r="AT11" s="35" t="s">
        <v>24</v>
      </c>
      <c r="AU11" s="21"/>
      <c r="AV11" s="35" t="s">
        <v>65</v>
      </c>
      <c r="AX11" s="114"/>
      <c r="AY11" s="106"/>
      <c r="AZ11" s="78" t="s">
        <v>57</v>
      </c>
      <c r="BA11" s="79">
        <f>SUM(BF12:BF21)</f>
        <v>0</v>
      </c>
      <c r="BB11" s="79">
        <f>SUM(BG12:BG21)</f>
        <v>0</v>
      </c>
      <c r="BC11" s="79">
        <f>SUM(BH12:BH21)</f>
        <v>0</v>
      </c>
      <c r="BD11" s="79">
        <f>SUM(BI12:BI21)</f>
        <v>0</v>
      </c>
      <c r="BE11" s="151"/>
      <c r="BF11" s="74" t="str">
        <f>Inndata!$B$5</f>
        <v>Batterielektrisk / hydrogen</v>
      </c>
      <c r="BG11" s="74" t="str">
        <f>Inndata!$B$6</f>
        <v>Biogass</v>
      </c>
      <c r="BH11" s="74" t="str">
        <f>Inndata!$B$7</f>
        <v>HVO / biodiesel / bioetanol</v>
      </c>
      <c r="BI11" s="74" t="str">
        <f>Inndata!$B$8</f>
        <v>Diesel / bensin / naturgass</v>
      </c>
    </row>
    <row r="12" spans="1:61" ht="17.399999999999999" customHeight="1" x14ac:dyDescent="0.4">
      <c r="B12" s="143"/>
      <c r="C12" s="143"/>
      <c r="D12" s="143"/>
      <c r="E12" s="145"/>
      <c r="F12" s="145"/>
      <c r="G12" s="143"/>
      <c r="H12" s="143"/>
      <c r="I12" s="143"/>
      <c r="J12" s="150"/>
      <c r="K12" s="149"/>
      <c r="L12" s="148" t="s">
        <v>1</v>
      </c>
      <c r="M12" s="81">
        <f>IF(B12&gt;0,1,0)</f>
        <v>0</v>
      </c>
      <c r="N12" s="81">
        <f>IF(C12=0,0,1)</f>
        <v>0</v>
      </c>
      <c r="O12" s="81">
        <f>IF(C12="Elsykkel",1,IF(D12=0,0,1))</f>
        <v>0</v>
      </c>
      <c r="P12" s="81">
        <f>IF(G12=0,0,1)</f>
        <v>0</v>
      </c>
      <c r="Q12" s="82">
        <f>IF(AND(G12=0,H12=0),0,IF(AND(G12="Nei",H12=0),0,1))</f>
        <v>0</v>
      </c>
      <c r="R12" s="82">
        <f>IF(AND(G12=0,H12=0),0,IF(AND(G12="Nei",I12=0),0,1))</f>
        <v>0</v>
      </c>
      <c r="S12" s="82">
        <f>SUM(M12:R12)</f>
        <v>0</v>
      </c>
      <c r="T12" s="83">
        <f>IF(S12=6,"OK",IF(S12=0,0,"FEIL"))</f>
        <v>0</v>
      </c>
      <c r="V12" s="143">
        <f t="shared" ref="V12:V21" si="0">B12</f>
        <v>0</v>
      </c>
      <c r="W12" s="23"/>
      <c r="X12" s="143">
        <f t="shared" ref="X12:Y21" si="1">C12</f>
        <v>0</v>
      </c>
      <c r="Y12" s="143">
        <f t="shared" si="1"/>
        <v>0</v>
      </c>
      <c r="Z12" s="173">
        <f>VLOOKUP(Y12,Inndata!$B$5:$D$9,3,FALSE)</f>
        <v>0</v>
      </c>
      <c r="AA12" s="22"/>
      <c r="AB12" s="143">
        <f>E12</f>
        <v>0</v>
      </c>
      <c r="AC12" s="173">
        <f>VLOOKUP(AB12,Inndata!$F$5:$H$10,3,FALSE)</f>
        <v>0</v>
      </c>
      <c r="AD12" s="22"/>
      <c r="AE12" s="143">
        <f t="shared" ref="AE12:AE21" si="2">F12</f>
        <v>0</v>
      </c>
      <c r="AF12" s="143">
        <f>IF(AE12=0,0,IF(AE12="Nei",0,1))</f>
        <v>0</v>
      </c>
      <c r="AG12" s="22"/>
      <c r="AH12" s="128">
        <f>IF(Z12+AC12+AF12&gt;10,10,Z12+AC12+AF12)</f>
        <v>0</v>
      </c>
      <c r="AI12" s="22"/>
      <c r="AJ12" s="24">
        <f t="shared" ref="AJ12:AK21" si="3">G12</f>
        <v>0</v>
      </c>
      <c r="AK12" s="24">
        <f t="shared" si="3"/>
        <v>0</v>
      </c>
      <c r="AL12" s="24">
        <f>IF(AK12=0,0,VLOOKUP(LEFT(AK12,3),Inndata!$B$21:$C$32,2,FALSE))</f>
        <v>0</v>
      </c>
      <c r="AM12" s="24">
        <f>IF(AK12=0,0,MID(AK12,6,4))</f>
        <v>0</v>
      </c>
      <c r="AN12" s="24">
        <f t="shared" ref="AN12:AN21" si="4">I12</f>
        <v>0</v>
      </c>
      <c r="AO12" s="24">
        <f>IF(AN12=0,0,VLOOKUP(LEFT(AN12,3),Inndata!$B$21:$C$32,2,FALSE))</f>
        <v>0</v>
      </c>
      <c r="AP12" s="24">
        <f>IF(AN12=0,0,MID(AN12,6,4))</f>
        <v>0</v>
      </c>
      <c r="AQ12" s="22"/>
      <c r="AR12" s="143">
        <f>IF(AJ12="Ja",Inndata!$F$17,IF(OR(AL12=0,AO12=0),0,(AP12-AM12)*12+(AO12-AL12)))</f>
        <v>0</v>
      </c>
      <c r="AS12" s="143">
        <f>V12*AR12</f>
        <v>0</v>
      </c>
      <c r="AT12" s="129">
        <f>IF(AR12=0,0,AS12/$AS$24)</f>
        <v>0</v>
      </c>
      <c r="AU12" s="22"/>
      <c r="AV12" s="131">
        <f>AH12*AT12</f>
        <v>0</v>
      </c>
      <c r="AX12" s="114"/>
      <c r="AY12" s="106"/>
      <c r="BE12" s="151"/>
      <c r="BF12" s="75">
        <f>IF(Y12=$BF$11,AT12,0)</f>
        <v>0</v>
      </c>
      <c r="BG12" s="75">
        <f>IF(Y12=$BG$11,AT12,0)</f>
        <v>0</v>
      </c>
      <c r="BH12" s="75">
        <f>IF(Y12=$BH$11,AT12,0)</f>
        <v>0</v>
      </c>
      <c r="BI12" s="75">
        <f>IF(Y12=$BI$11,AT12,0)</f>
        <v>0</v>
      </c>
    </row>
    <row r="13" spans="1:61" ht="17.399999999999999" customHeight="1" x14ac:dyDescent="0.4">
      <c r="B13" s="155"/>
      <c r="C13" s="155"/>
      <c r="D13" s="155"/>
      <c r="E13" s="157"/>
      <c r="F13" s="157"/>
      <c r="G13" s="155"/>
      <c r="H13" s="155"/>
      <c r="I13" s="155"/>
      <c r="J13" s="158"/>
      <c r="K13" s="156"/>
      <c r="L13" s="148" t="s">
        <v>1</v>
      </c>
      <c r="M13" s="81">
        <f>IF(B13&gt;0,1,0)</f>
        <v>0</v>
      </c>
      <c r="N13" s="81">
        <f>IF(C13=0,0,1)</f>
        <v>0</v>
      </c>
      <c r="O13" s="81">
        <f>IF(C13="Elsykkel",1,IF(D13=0,0,1))</f>
        <v>0</v>
      </c>
      <c r="P13" s="81">
        <f t="shared" ref="P13:P21" si="5">IF(G13=0,0,1)</f>
        <v>0</v>
      </c>
      <c r="Q13" s="82">
        <f t="shared" ref="Q13:Q21" si="6">IF(AND(G13=0,H13=0),0,IF(AND(G13="Nei",H13=0),0,1))</f>
        <v>0</v>
      </c>
      <c r="R13" s="82">
        <f t="shared" ref="R13:R21" si="7">IF(AND(G13=0,H13=0),0,IF(AND(G13="Nei",I13=0),0,1))</f>
        <v>0</v>
      </c>
      <c r="S13" s="82">
        <f t="shared" ref="S13:S21" si="8">SUM(M13:R13)</f>
        <v>0</v>
      </c>
      <c r="T13" s="83">
        <f t="shared" ref="T13:T21" si="9">IF(S13=6,"OK",IF(S13=0,0,"FEIL"))</f>
        <v>0</v>
      </c>
      <c r="V13" s="155">
        <f t="shared" si="0"/>
        <v>0</v>
      </c>
      <c r="W13" s="22"/>
      <c r="X13" s="155">
        <f t="shared" si="1"/>
        <v>0</v>
      </c>
      <c r="Y13" s="155">
        <f t="shared" si="1"/>
        <v>0</v>
      </c>
      <c r="Z13" s="174">
        <f>VLOOKUP(Y13,Inndata!$B$5:$D$9,3,FALSE)</f>
        <v>0</v>
      </c>
      <c r="AA13" s="22"/>
      <c r="AB13" s="155">
        <f>E13</f>
        <v>0</v>
      </c>
      <c r="AC13" s="174">
        <f>VLOOKUP(AB13,Inndata!$F$5:$H$10,3,FALSE)</f>
        <v>0</v>
      </c>
      <c r="AD13" s="22"/>
      <c r="AE13" s="155">
        <f t="shared" si="2"/>
        <v>0</v>
      </c>
      <c r="AF13" s="155">
        <f t="shared" ref="AF13:AF21" si="10">IF(AE13=0,0,IF(AE13="Nei",0,1))</f>
        <v>0</v>
      </c>
      <c r="AG13" s="22"/>
      <c r="AH13" s="128">
        <f t="shared" ref="AH13:AH21" si="11">IF(Z13+AC13+AF13&gt;10,10,Z13+AC13+AF13)</f>
        <v>0</v>
      </c>
      <c r="AI13" s="22"/>
      <c r="AJ13" s="25">
        <f t="shared" si="3"/>
        <v>0</v>
      </c>
      <c r="AK13" s="25">
        <f t="shared" si="3"/>
        <v>0</v>
      </c>
      <c r="AL13" s="25">
        <f>IF(AK13=0,0,VLOOKUP(LEFT(AK13,3),Inndata!$B$21:$C$32,2,FALSE))</f>
        <v>0</v>
      </c>
      <c r="AM13" s="25">
        <f t="shared" ref="AM13:AM21" si="12">IF(AK13=0,0,MID(AK13,6,4))</f>
        <v>0</v>
      </c>
      <c r="AN13" s="25">
        <f t="shared" si="4"/>
        <v>0</v>
      </c>
      <c r="AO13" s="25">
        <f>IF(AN13=0,0,VLOOKUP(LEFT(AN13,3),Inndata!$B$21:$C$32,2,FALSE))</f>
        <v>0</v>
      </c>
      <c r="AP13" s="25">
        <f t="shared" ref="AP13:AP21" si="13">IF(AN13=0,0,MID(AN13,6,4))</f>
        <v>0</v>
      </c>
      <c r="AQ13" s="22"/>
      <c r="AR13" s="155">
        <f>IF(AJ13="Ja",Inndata!$F$17,IF(OR(AL13=0,AO13=0),0,(AP13-AM13)*12+(AO13-AL13)))</f>
        <v>0</v>
      </c>
      <c r="AS13" s="155">
        <f t="shared" ref="AS13:AS21" si="14">V13*AR13</f>
        <v>0</v>
      </c>
      <c r="AT13" s="130">
        <f t="shared" ref="AT13:AT21" si="15">IF(AR13=0,0,AS13/$AS$24)</f>
        <v>0</v>
      </c>
      <c r="AU13" s="22"/>
      <c r="AV13" s="132">
        <f t="shared" ref="AV13:AV21" si="16">AH13*AT13</f>
        <v>0</v>
      </c>
      <c r="AX13" s="114"/>
      <c r="AY13" s="106"/>
      <c r="AZ13" s="80"/>
      <c r="BA13" s="50"/>
      <c r="BB13" s="50"/>
      <c r="BC13" s="50"/>
      <c r="BD13" s="50"/>
      <c r="BE13" s="151"/>
      <c r="BF13" s="75">
        <f t="shared" ref="BF13:BF21" si="17">IF(Y13=$BF$11,AT13,0)</f>
        <v>0</v>
      </c>
      <c r="BG13" s="75">
        <f t="shared" ref="BG13:BG21" si="18">IF(Z13=$BG$11,AT13,0)</f>
        <v>0</v>
      </c>
      <c r="BH13" s="75">
        <f t="shared" ref="BH13:BH21" si="19">IF(Y13=$BH$11,AT13,0)</f>
        <v>0</v>
      </c>
      <c r="BI13" s="75">
        <f t="shared" ref="BI13:BI21" si="20">IF(Y13=$BI$11,AT13,0)</f>
        <v>0</v>
      </c>
    </row>
    <row r="14" spans="1:61" ht="17.399999999999999" customHeight="1" x14ac:dyDescent="0.4">
      <c r="B14" s="143"/>
      <c r="C14" s="143"/>
      <c r="D14" s="143"/>
      <c r="E14" s="145"/>
      <c r="F14" s="145"/>
      <c r="G14" s="143"/>
      <c r="H14" s="143"/>
      <c r="I14" s="143"/>
      <c r="J14" s="150"/>
      <c r="K14" s="135"/>
      <c r="L14" s="148" t="s">
        <v>1</v>
      </c>
      <c r="M14" s="81">
        <f t="shared" ref="M14:M21" si="21">IF(B14&gt;0,1,0)</f>
        <v>0</v>
      </c>
      <c r="N14" s="81">
        <f t="shared" ref="N14:N21" si="22">IF(C14=0,0,1)</f>
        <v>0</v>
      </c>
      <c r="O14" s="81">
        <f t="shared" ref="O14:O21" si="23">IF(C14="Elsykkel",1,IF(D14=0,0,1))</f>
        <v>0</v>
      </c>
      <c r="P14" s="81">
        <f t="shared" si="5"/>
        <v>0</v>
      </c>
      <c r="Q14" s="82">
        <f t="shared" si="6"/>
        <v>0</v>
      </c>
      <c r="R14" s="82">
        <f t="shared" si="7"/>
        <v>0</v>
      </c>
      <c r="S14" s="82">
        <f t="shared" si="8"/>
        <v>0</v>
      </c>
      <c r="T14" s="83">
        <f t="shared" si="9"/>
        <v>0</v>
      </c>
      <c r="V14" s="143">
        <f t="shared" si="0"/>
        <v>0</v>
      </c>
      <c r="W14" s="22"/>
      <c r="X14" s="143">
        <f t="shared" si="1"/>
        <v>0</v>
      </c>
      <c r="Y14" s="143">
        <f t="shared" si="1"/>
        <v>0</v>
      </c>
      <c r="Z14" s="173">
        <f>VLOOKUP(Y14,Inndata!$B$5:$D$9,3,FALSE)</f>
        <v>0</v>
      </c>
      <c r="AA14" s="22"/>
      <c r="AB14" s="143">
        <f t="shared" ref="AB14:AB21" si="24">E14</f>
        <v>0</v>
      </c>
      <c r="AC14" s="173">
        <f>VLOOKUP(AB14,Inndata!$F$5:$H$10,3,FALSE)</f>
        <v>0</v>
      </c>
      <c r="AD14" s="22"/>
      <c r="AE14" s="143">
        <f t="shared" si="2"/>
        <v>0</v>
      </c>
      <c r="AF14" s="143">
        <f t="shared" si="10"/>
        <v>0</v>
      </c>
      <c r="AG14" s="22"/>
      <c r="AH14" s="128">
        <f t="shared" si="11"/>
        <v>0</v>
      </c>
      <c r="AI14" s="22"/>
      <c r="AJ14" s="24">
        <f t="shared" si="3"/>
        <v>0</v>
      </c>
      <c r="AK14" s="24">
        <f t="shared" si="3"/>
        <v>0</v>
      </c>
      <c r="AL14" s="24">
        <f>IF(AK14=0,0,VLOOKUP(LEFT(AK14,3),Inndata!$B$21:$C$32,2,FALSE))</f>
        <v>0</v>
      </c>
      <c r="AM14" s="24">
        <f t="shared" si="12"/>
        <v>0</v>
      </c>
      <c r="AN14" s="24">
        <f t="shared" si="4"/>
        <v>0</v>
      </c>
      <c r="AO14" s="24">
        <f>IF(AN14=0,0,VLOOKUP(LEFT(AN14,3),Inndata!$B$21:$C$32,2,FALSE))</f>
        <v>0</v>
      </c>
      <c r="AP14" s="24">
        <f t="shared" si="13"/>
        <v>0</v>
      </c>
      <c r="AQ14" s="22"/>
      <c r="AR14" s="143">
        <f>IF(AJ14="Ja",Inndata!$F$17,IF(OR(AL14=0,AO14=0),0,(AP14-AM14)*12+(AO14-AL14)))</f>
        <v>0</v>
      </c>
      <c r="AS14" s="143">
        <f t="shared" si="14"/>
        <v>0</v>
      </c>
      <c r="AT14" s="129">
        <f t="shared" si="15"/>
        <v>0</v>
      </c>
      <c r="AU14" s="22"/>
      <c r="AV14" s="131">
        <f t="shared" si="16"/>
        <v>0</v>
      </c>
      <c r="AX14" s="114"/>
      <c r="AY14" s="106"/>
      <c r="AZ14" s="80"/>
      <c r="BA14" s="50"/>
      <c r="BB14" s="50"/>
      <c r="BC14" s="50"/>
      <c r="BD14" s="50"/>
      <c r="BE14" s="151"/>
      <c r="BF14" s="75">
        <f t="shared" si="17"/>
        <v>0</v>
      </c>
      <c r="BG14" s="75">
        <f t="shared" si="18"/>
        <v>0</v>
      </c>
      <c r="BH14" s="75">
        <f t="shared" si="19"/>
        <v>0</v>
      </c>
      <c r="BI14" s="75">
        <f t="shared" si="20"/>
        <v>0</v>
      </c>
    </row>
    <row r="15" spans="1:61" ht="17.399999999999999" customHeight="1" x14ac:dyDescent="0.4">
      <c r="B15" s="155"/>
      <c r="C15" s="155"/>
      <c r="D15" s="155"/>
      <c r="E15" s="157"/>
      <c r="F15" s="157"/>
      <c r="G15" s="155"/>
      <c r="H15" s="155"/>
      <c r="I15" s="155"/>
      <c r="J15" s="158"/>
      <c r="K15" s="156"/>
      <c r="L15" s="148" t="s">
        <v>1</v>
      </c>
      <c r="M15" s="81">
        <f t="shared" si="21"/>
        <v>0</v>
      </c>
      <c r="N15" s="81">
        <f t="shared" si="22"/>
        <v>0</v>
      </c>
      <c r="O15" s="81">
        <f t="shared" si="23"/>
        <v>0</v>
      </c>
      <c r="P15" s="81">
        <f t="shared" si="5"/>
        <v>0</v>
      </c>
      <c r="Q15" s="82">
        <f t="shared" si="6"/>
        <v>0</v>
      </c>
      <c r="R15" s="82">
        <f t="shared" si="7"/>
        <v>0</v>
      </c>
      <c r="S15" s="82">
        <f t="shared" si="8"/>
        <v>0</v>
      </c>
      <c r="T15" s="83">
        <f t="shared" si="9"/>
        <v>0</v>
      </c>
      <c r="V15" s="155">
        <f t="shared" si="0"/>
        <v>0</v>
      </c>
      <c r="W15" s="22"/>
      <c r="X15" s="155">
        <f t="shared" si="1"/>
        <v>0</v>
      </c>
      <c r="Y15" s="155">
        <f t="shared" si="1"/>
        <v>0</v>
      </c>
      <c r="Z15" s="174">
        <f>VLOOKUP(Y15,Inndata!$B$5:$D$9,3,FALSE)</f>
        <v>0</v>
      </c>
      <c r="AA15" s="22"/>
      <c r="AB15" s="155">
        <f t="shared" si="24"/>
        <v>0</v>
      </c>
      <c r="AC15" s="174">
        <f>VLOOKUP(AB15,Inndata!$F$5:$H$10,3,FALSE)</f>
        <v>0</v>
      </c>
      <c r="AD15" s="22"/>
      <c r="AE15" s="155">
        <f t="shared" si="2"/>
        <v>0</v>
      </c>
      <c r="AF15" s="155">
        <f t="shared" si="10"/>
        <v>0</v>
      </c>
      <c r="AG15" s="22"/>
      <c r="AH15" s="128">
        <f t="shared" si="11"/>
        <v>0</v>
      </c>
      <c r="AI15" s="22"/>
      <c r="AJ15" s="25">
        <f t="shared" si="3"/>
        <v>0</v>
      </c>
      <c r="AK15" s="25">
        <f t="shared" si="3"/>
        <v>0</v>
      </c>
      <c r="AL15" s="25">
        <f>IF(AK15=0,0,VLOOKUP(LEFT(AK15,3),Inndata!$B$21:$C$32,2,FALSE))</f>
        <v>0</v>
      </c>
      <c r="AM15" s="25">
        <f t="shared" si="12"/>
        <v>0</v>
      </c>
      <c r="AN15" s="25">
        <f t="shared" si="4"/>
        <v>0</v>
      </c>
      <c r="AO15" s="25">
        <f>IF(AN15=0,0,VLOOKUP(LEFT(AN15,3),Inndata!$B$21:$C$32,2,FALSE))</f>
        <v>0</v>
      </c>
      <c r="AP15" s="25">
        <f t="shared" si="13"/>
        <v>0</v>
      </c>
      <c r="AQ15" s="22"/>
      <c r="AR15" s="155">
        <f>IF(AJ15="Ja",Inndata!$F$17,IF(OR(AL15=0,AO15=0),0,(AP15-AM15)*12+(AO15-AL15)))</f>
        <v>0</v>
      </c>
      <c r="AS15" s="155">
        <f t="shared" si="14"/>
        <v>0</v>
      </c>
      <c r="AT15" s="130">
        <f t="shared" si="15"/>
        <v>0</v>
      </c>
      <c r="AU15" s="22"/>
      <c r="AV15" s="132">
        <f t="shared" si="16"/>
        <v>0</v>
      </c>
      <c r="AX15" s="114"/>
      <c r="AY15" s="106"/>
      <c r="AZ15" s="152"/>
      <c r="BA15" s="152"/>
      <c r="BB15" s="152"/>
      <c r="BC15" s="152"/>
      <c r="BD15" s="152"/>
      <c r="BE15" s="151"/>
      <c r="BF15" s="75">
        <f t="shared" si="17"/>
        <v>0</v>
      </c>
      <c r="BG15" s="75">
        <f t="shared" si="18"/>
        <v>0</v>
      </c>
      <c r="BH15" s="75">
        <f t="shared" si="19"/>
        <v>0</v>
      </c>
      <c r="BI15" s="75">
        <f t="shared" si="20"/>
        <v>0</v>
      </c>
    </row>
    <row r="16" spans="1:61" ht="17.399999999999999" customHeight="1" x14ac:dyDescent="0.4">
      <c r="B16" s="109"/>
      <c r="C16" s="109"/>
      <c r="D16" s="109"/>
      <c r="E16" s="134"/>
      <c r="F16" s="134"/>
      <c r="G16" s="109"/>
      <c r="H16" s="109"/>
      <c r="I16" s="109"/>
      <c r="J16" s="133"/>
      <c r="K16" s="135"/>
      <c r="L16" s="159" t="s">
        <v>1</v>
      </c>
      <c r="M16" s="81">
        <f t="shared" si="21"/>
        <v>0</v>
      </c>
      <c r="N16" s="81">
        <f t="shared" si="22"/>
        <v>0</v>
      </c>
      <c r="O16" s="81">
        <f t="shared" si="23"/>
        <v>0</v>
      </c>
      <c r="P16" s="81">
        <f t="shared" si="5"/>
        <v>0</v>
      </c>
      <c r="Q16" s="82">
        <f t="shared" si="6"/>
        <v>0</v>
      </c>
      <c r="R16" s="82">
        <f t="shared" si="7"/>
        <v>0</v>
      </c>
      <c r="S16" s="82">
        <f t="shared" si="8"/>
        <v>0</v>
      </c>
      <c r="T16" s="83">
        <f t="shared" si="9"/>
        <v>0</v>
      </c>
      <c r="V16" s="143">
        <f t="shared" si="0"/>
        <v>0</v>
      </c>
      <c r="W16" s="22"/>
      <c r="X16" s="143">
        <f t="shared" si="1"/>
        <v>0</v>
      </c>
      <c r="Y16" s="143">
        <f t="shared" si="1"/>
        <v>0</v>
      </c>
      <c r="Z16" s="173">
        <f>VLOOKUP(Y16,Inndata!$B$5:$D$9,3,FALSE)</f>
        <v>0</v>
      </c>
      <c r="AA16" s="22"/>
      <c r="AB16" s="143">
        <f t="shared" si="24"/>
        <v>0</v>
      </c>
      <c r="AC16" s="173">
        <f>VLOOKUP(AB16,Inndata!$F$5:$H$10,3,FALSE)</f>
        <v>0</v>
      </c>
      <c r="AD16" s="22"/>
      <c r="AE16" s="143">
        <f t="shared" si="2"/>
        <v>0</v>
      </c>
      <c r="AF16" s="143">
        <f t="shared" si="10"/>
        <v>0</v>
      </c>
      <c r="AG16" s="22"/>
      <c r="AH16" s="128">
        <f t="shared" si="11"/>
        <v>0</v>
      </c>
      <c r="AI16" s="22"/>
      <c r="AJ16" s="24">
        <f t="shared" si="3"/>
        <v>0</v>
      </c>
      <c r="AK16" s="24">
        <f t="shared" si="3"/>
        <v>0</v>
      </c>
      <c r="AL16" s="24">
        <f>IF(AK16=0,0,VLOOKUP(LEFT(AK16,3),Inndata!$B$21:$C$32,2,FALSE))</f>
        <v>0</v>
      </c>
      <c r="AM16" s="24">
        <f t="shared" si="12"/>
        <v>0</v>
      </c>
      <c r="AN16" s="26">
        <f t="shared" si="4"/>
        <v>0</v>
      </c>
      <c r="AO16" s="24">
        <f>IF(AN16=0,0,VLOOKUP(LEFT(AN16,3),Inndata!$B$21:$C$32,2,FALSE))</f>
        <v>0</v>
      </c>
      <c r="AP16" s="24">
        <f t="shared" si="13"/>
        <v>0</v>
      </c>
      <c r="AQ16" s="22"/>
      <c r="AR16" s="143">
        <f>IF(AJ16="Ja",Inndata!$F$17,IF(OR(AL16=0,AO16=0),0,(AP16-AM16)*12+(AO16-AL16)))</f>
        <v>0</v>
      </c>
      <c r="AS16" s="143">
        <f t="shared" si="14"/>
        <v>0</v>
      </c>
      <c r="AT16" s="129">
        <f t="shared" si="15"/>
        <v>0</v>
      </c>
      <c r="AU16" s="22"/>
      <c r="AV16" s="131">
        <f t="shared" si="16"/>
        <v>0</v>
      </c>
      <c r="AX16" s="114"/>
      <c r="AY16" s="106"/>
      <c r="AZ16" s="152"/>
      <c r="BA16" s="152"/>
      <c r="BB16" s="152"/>
      <c r="BC16" s="152"/>
      <c r="BD16" s="152"/>
      <c r="BE16" s="151"/>
      <c r="BF16" s="75">
        <f t="shared" si="17"/>
        <v>0</v>
      </c>
      <c r="BG16" s="75">
        <f t="shared" si="18"/>
        <v>0</v>
      </c>
      <c r="BH16" s="75">
        <f t="shared" si="19"/>
        <v>0</v>
      </c>
      <c r="BI16" s="75">
        <f t="shared" si="20"/>
        <v>0</v>
      </c>
    </row>
    <row r="17" spans="2:61" ht="17.399999999999999" customHeight="1" x14ac:dyDescent="0.4">
      <c r="B17" s="155"/>
      <c r="C17" s="155"/>
      <c r="D17" s="155"/>
      <c r="E17" s="157"/>
      <c r="F17" s="157"/>
      <c r="G17" s="155"/>
      <c r="H17" s="155"/>
      <c r="I17" s="155"/>
      <c r="J17" s="158"/>
      <c r="K17" s="156"/>
      <c r="L17" s="148" t="s">
        <v>1</v>
      </c>
      <c r="M17" s="81">
        <f t="shared" si="21"/>
        <v>0</v>
      </c>
      <c r="N17" s="81">
        <f t="shared" si="22"/>
        <v>0</v>
      </c>
      <c r="O17" s="81">
        <f t="shared" si="23"/>
        <v>0</v>
      </c>
      <c r="P17" s="81">
        <f t="shared" si="5"/>
        <v>0</v>
      </c>
      <c r="Q17" s="82">
        <f t="shared" si="6"/>
        <v>0</v>
      </c>
      <c r="R17" s="82">
        <f t="shared" si="7"/>
        <v>0</v>
      </c>
      <c r="S17" s="82">
        <f t="shared" si="8"/>
        <v>0</v>
      </c>
      <c r="T17" s="83">
        <f t="shared" si="9"/>
        <v>0</v>
      </c>
      <c r="V17" s="155">
        <f t="shared" si="0"/>
        <v>0</v>
      </c>
      <c r="W17" s="22"/>
      <c r="X17" s="155">
        <f t="shared" si="1"/>
        <v>0</v>
      </c>
      <c r="Y17" s="155">
        <f t="shared" si="1"/>
        <v>0</v>
      </c>
      <c r="Z17" s="174">
        <f>VLOOKUP(Y17,Inndata!$B$5:$D$9,3,FALSE)</f>
        <v>0</v>
      </c>
      <c r="AA17" s="22"/>
      <c r="AB17" s="155">
        <f t="shared" si="24"/>
        <v>0</v>
      </c>
      <c r="AC17" s="174">
        <f>VLOOKUP(AB17,Inndata!$F$5:$H$10,3,FALSE)</f>
        <v>0</v>
      </c>
      <c r="AD17" s="22"/>
      <c r="AE17" s="155">
        <f t="shared" si="2"/>
        <v>0</v>
      </c>
      <c r="AF17" s="155">
        <f t="shared" si="10"/>
        <v>0</v>
      </c>
      <c r="AG17" s="22"/>
      <c r="AH17" s="128">
        <f t="shared" si="11"/>
        <v>0</v>
      </c>
      <c r="AI17" s="22"/>
      <c r="AJ17" s="25">
        <f t="shared" si="3"/>
        <v>0</v>
      </c>
      <c r="AK17" s="25">
        <f t="shared" si="3"/>
        <v>0</v>
      </c>
      <c r="AL17" s="25">
        <f>IF(AK17=0,0,VLOOKUP(LEFT(AK17,3),Inndata!$B$21:$C$32,2,FALSE))</f>
        <v>0</v>
      </c>
      <c r="AM17" s="25">
        <f t="shared" si="12"/>
        <v>0</v>
      </c>
      <c r="AN17" s="25">
        <f t="shared" si="4"/>
        <v>0</v>
      </c>
      <c r="AO17" s="25">
        <f>IF(AN17=0,0,VLOOKUP(LEFT(AN17,3),Inndata!$B$21:$C$32,2,FALSE))</f>
        <v>0</v>
      </c>
      <c r="AP17" s="25">
        <f t="shared" si="13"/>
        <v>0</v>
      </c>
      <c r="AQ17" s="22"/>
      <c r="AR17" s="155">
        <f>IF(AJ17="Ja",Inndata!$F$17,IF(OR(AL17=0,AO17=0),0,(AP17-AM17)*12+(AO17-AL17)))</f>
        <v>0</v>
      </c>
      <c r="AS17" s="155">
        <f t="shared" si="14"/>
        <v>0</v>
      </c>
      <c r="AT17" s="130">
        <f t="shared" si="15"/>
        <v>0</v>
      </c>
      <c r="AU17" s="22"/>
      <c r="AV17" s="132">
        <f t="shared" si="16"/>
        <v>0</v>
      </c>
      <c r="AX17" s="114"/>
      <c r="AY17" s="106"/>
      <c r="AZ17" s="152"/>
      <c r="BA17" s="152"/>
      <c r="BB17" s="152"/>
      <c r="BC17" s="152"/>
      <c r="BD17" s="152"/>
      <c r="BE17" s="151"/>
      <c r="BF17" s="75">
        <f t="shared" si="17"/>
        <v>0</v>
      </c>
      <c r="BG17" s="75">
        <f t="shared" si="18"/>
        <v>0</v>
      </c>
      <c r="BH17" s="75">
        <f t="shared" si="19"/>
        <v>0</v>
      </c>
      <c r="BI17" s="75">
        <f t="shared" si="20"/>
        <v>0</v>
      </c>
    </row>
    <row r="18" spans="2:61" ht="17.399999999999999" customHeight="1" x14ac:dyDescent="0.4">
      <c r="B18" s="109"/>
      <c r="C18" s="109"/>
      <c r="D18" s="109"/>
      <c r="E18" s="134"/>
      <c r="F18" s="134"/>
      <c r="G18" s="109"/>
      <c r="H18" s="109"/>
      <c r="I18" s="109"/>
      <c r="J18" s="133"/>
      <c r="K18" s="135"/>
      <c r="L18" s="148" t="s">
        <v>1</v>
      </c>
      <c r="M18" s="81">
        <f t="shared" si="21"/>
        <v>0</v>
      </c>
      <c r="N18" s="81">
        <f t="shared" si="22"/>
        <v>0</v>
      </c>
      <c r="O18" s="81">
        <f t="shared" si="23"/>
        <v>0</v>
      </c>
      <c r="P18" s="81">
        <f t="shared" si="5"/>
        <v>0</v>
      </c>
      <c r="Q18" s="82">
        <f t="shared" si="6"/>
        <v>0</v>
      </c>
      <c r="R18" s="82">
        <f t="shared" si="7"/>
        <v>0</v>
      </c>
      <c r="S18" s="82">
        <f t="shared" si="8"/>
        <v>0</v>
      </c>
      <c r="T18" s="83">
        <f t="shared" si="9"/>
        <v>0</v>
      </c>
      <c r="V18" s="143">
        <f t="shared" si="0"/>
        <v>0</v>
      </c>
      <c r="W18" s="22"/>
      <c r="X18" s="143">
        <f t="shared" si="1"/>
        <v>0</v>
      </c>
      <c r="Y18" s="143">
        <f t="shared" si="1"/>
        <v>0</v>
      </c>
      <c r="Z18" s="173">
        <f>VLOOKUP(Y18,Inndata!$B$5:$D$9,3,FALSE)</f>
        <v>0</v>
      </c>
      <c r="AA18" s="22"/>
      <c r="AB18" s="143">
        <f t="shared" si="24"/>
        <v>0</v>
      </c>
      <c r="AC18" s="173">
        <f>VLOOKUP(AB18,Inndata!$F$5:$H$10,3,FALSE)</f>
        <v>0</v>
      </c>
      <c r="AD18" s="22"/>
      <c r="AE18" s="143">
        <f t="shared" si="2"/>
        <v>0</v>
      </c>
      <c r="AF18" s="143">
        <f t="shared" si="10"/>
        <v>0</v>
      </c>
      <c r="AG18" s="22"/>
      <c r="AH18" s="128">
        <f t="shared" si="11"/>
        <v>0</v>
      </c>
      <c r="AI18" s="22"/>
      <c r="AJ18" s="24">
        <f t="shared" si="3"/>
        <v>0</v>
      </c>
      <c r="AK18" s="24">
        <f t="shared" si="3"/>
        <v>0</v>
      </c>
      <c r="AL18" s="24">
        <f>IF(AK18=0,0,VLOOKUP(LEFT(AK18,3),Inndata!$B$21:$C$32,2,FALSE))</f>
        <v>0</v>
      </c>
      <c r="AM18" s="24">
        <f t="shared" si="12"/>
        <v>0</v>
      </c>
      <c r="AN18" s="24">
        <f t="shared" si="4"/>
        <v>0</v>
      </c>
      <c r="AO18" s="24">
        <f>IF(AN18=0,0,VLOOKUP(LEFT(AN18,3),Inndata!$B$21:$C$32,2,FALSE))</f>
        <v>0</v>
      </c>
      <c r="AP18" s="24">
        <f t="shared" si="13"/>
        <v>0</v>
      </c>
      <c r="AQ18" s="22"/>
      <c r="AR18" s="143">
        <f>IF(AJ18="Ja",Inndata!$F$17,IF(OR(AL18=0,AO18=0),0,(AP18-AM18)*12+(AO18-AL18)))</f>
        <v>0</v>
      </c>
      <c r="AS18" s="143">
        <f t="shared" si="14"/>
        <v>0</v>
      </c>
      <c r="AT18" s="129">
        <f t="shared" si="15"/>
        <v>0</v>
      </c>
      <c r="AU18" s="22"/>
      <c r="AV18" s="131">
        <f t="shared" si="16"/>
        <v>0</v>
      </c>
      <c r="AX18" s="114"/>
      <c r="AY18" s="106"/>
      <c r="BE18" s="151"/>
      <c r="BF18" s="75">
        <f t="shared" si="17"/>
        <v>0</v>
      </c>
      <c r="BG18" s="75">
        <f t="shared" si="18"/>
        <v>0</v>
      </c>
      <c r="BH18" s="75">
        <f t="shared" si="19"/>
        <v>0</v>
      </c>
      <c r="BI18" s="75">
        <f t="shared" si="20"/>
        <v>0</v>
      </c>
    </row>
    <row r="19" spans="2:61" ht="17.399999999999999" customHeight="1" x14ac:dyDescent="0.4">
      <c r="B19" s="155"/>
      <c r="C19" s="155"/>
      <c r="D19" s="155"/>
      <c r="E19" s="157"/>
      <c r="F19" s="157"/>
      <c r="G19" s="155"/>
      <c r="H19" s="155"/>
      <c r="I19" s="155"/>
      <c r="J19" s="158"/>
      <c r="K19" s="156"/>
      <c r="L19" s="148" t="s">
        <v>1</v>
      </c>
      <c r="M19" s="81">
        <f t="shared" si="21"/>
        <v>0</v>
      </c>
      <c r="N19" s="81">
        <f t="shared" si="22"/>
        <v>0</v>
      </c>
      <c r="O19" s="81">
        <f t="shared" si="23"/>
        <v>0</v>
      </c>
      <c r="P19" s="81">
        <f t="shared" si="5"/>
        <v>0</v>
      </c>
      <c r="Q19" s="82">
        <f t="shared" si="6"/>
        <v>0</v>
      </c>
      <c r="R19" s="82">
        <f t="shared" si="7"/>
        <v>0</v>
      </c>
      <c r="S19" s="82">
        <f t="shared" si="8"/>
        <v>0</v>
      </c>
      <c r="T19" s="83">
        <f t="shared" si="9"/>
        <v>0</v>
      </c>
      <c r="V19" s="155">
        <f t="shared" si="0"/>
        <v>0</v>
      </c>
      <c r="W19" s="22"/>
      <c r="X19" s="155">
        <f t="shared" si="1"/>
        <v>0</v>
      </c>
      <c r="Y19" s="155">
        <f t="shared" si="1"/>
        <v>0</v>
      </c>
      <c r="Z19" s="174">
        <f>VLOOKUP(Y19,Inndata!$B$5:$D$9,3,FALSE)</f>
        <v>0</v>
      </c>
      <c r="AA19" s="22"/>
      <c r="AB19" s="155">
        <f t="shared" si="24"/>
        <v>0</v>
      </c>
      <c r="AC19" s="174">
        <f>VLOOKUP(AB19,Inndata!$F$5:$H$10,3,FALSE)</f>
        <v>0</v>
      </c>
      <c r="AD19" s="22"/>
      <c r="AE19" s="155">
        <f t="shared" si="2"/>
        <v>0</v>
      </c>
      <c r="AF19" s="155">
        <f t="shared" si="10"/>
        <v>0</v>
      </c>
      <c r="AG19" s="22"/>
      <c r="AH19" s="128">
        <f t="shared" si="11"/>
        <v>0</v>
      </c>
      <c r="AI19" s="22"/>
      <c r="AJ19" s="25">
        <f t="shared" si="3"/>
        <v>0</v>
      </c>
      <c r="AK19" s="25">
        <f t="shared" si="3"/>
        <v>0</v>
      </c>
      <c r="AL19" s="25">
        <f>IF(AK19=0,0,VLOOKUP(LEFT(AK19,3),Inndata!$B$21:$C$32,2,FALSE))</f>
        <v>0</v>
      </c>
      <c r="AM19" s="25">
        <f t="shared" si="12"/>
        <v>0</v>
      </c>
      <c r="AN19" s="25">
        <f t="shared" si="4"/>
        <v>0</v>
      </c>
      <c r="AO19" s="25">
        <f>IF(AN19=0,0,VLOOKUP(LEFT(AN19,3),Inndata!$B$21:$C$32,2,FALSE))</f>
        <v>0</v>
      </c>
      <c r="AP19" s="25">
        <f t="shared" si="13"/>
        <v>0</v>
      </c>
      <c r="AQ19" s="22"/>
      <c r="AR19" s="155">
        <f>IF(AJ19="Ja",Inndata!$F$17,IF(OR(AL19=0,AO19=0),0,(AP19-AM19)*12+(AO19-AL19)))</f>
        <v>0</v>
      </c>
      <c r="AS19" s="155">
        <f t="shared" si="14"/>
        <v>0</v>
      </c>
      <c r="AT19" s="130">
        <f t="shared" si="15"/>
        <v>0</v>
      </c>
      <c r="AU19" s="22"/>
      <c r="AV19" s="132">
        <f t="shared" si="16"/>
        <v>0</v>
      </c>
      <c r="AX19" s="114"/>
      <c r="AY19" s="106"/>
      <c r="BE19" s="151"/>
      <c r="BF19" s="75">
        <f t="shared" si="17"/>
        <v>0</v>
      </c>
      <c r="BG19" s="75">
        <f t="shared" si="18"/>
        <v>0</v>
      </c>
      <c r="BH19" s="75">
        <f t="shared" si="19"/>
        <v>0</v>
      </c>
      <c r="BI19" s="75">
        <f t="shared" si="20"/>
        <v>0</v>
      </c>
    </row>
    <row r="20" spans="2:61" ht="17.399999999999999" customHeight="1" x14ac:dyDescent="0.4">
      <c r="B20" s="109"/>
      <c r="C20" s="109"/>
      <c r="D20" s="109"/>
      <c r="E20" s="134"/>
      <c r="F20" s="134"/>
      <c r="G20" s="109"/>
      <c r="H20" s="109"/>
      <c r="I20" s="109"/>
      <c r="J20" s="133"/>
      <c r="K20" s="135"/>
      <c r="L20" s="148" t="s">
        <v>1</v>
      </c>
      <c r="M20" s="81">
        <f t="shared" si="21"/>
        <v>0</v>
      </c>
      <c r="N20" s="81">
        <f t="shared" si="22"/>
        <v>0</v>
      </c>
      <c r="O20" s="81">
        <f t="shared" si="23"/>
        <v>0</v>
      </c>
      <c r="P20" s="81">
        <f t="shared" si="5"/>
        <v>0</v>
      </c>
      <c r="Q20" s="82">
        <f t="shared" si="6"/>
        <v>0</v>
      </c>
      <c r="R20" s="82">
        <f t="shared" si="7"/>
        <v>0</v>
      </c>
      <c r="S20" s="82">
        <f t="shared" si="8"/>
        <v>0</v>
      </c>
      <c r="T20" s="83">
        <f t="shared" si="9"/>
        <v>0</v>
      </c>
      <c r="V20" s="143">
        <f t="shared" si="0"/>
        <v>0</v>
      </c>
      <c r="W20" s="22"/>
      <c r="X20" s="143">
        <f t="shared" si="1"/>
        <v>0</v>
      </c>
      <c r="Y20" s="143">
        <f t="shared" si="1"/>
        <v>0</v>
      </c>
      <c r="Z20" s="173">
        <f>VLOOKUP(Y20,Inndata!$B$5:$D$9,3,FALSE)</f>
        <v>0</v>
      </c>
      <c r="AA20" s="22"/>
      <c r="AB20" s="143">
        <f t="shared" si="24"/>
        <v>0</v>
      </c>
      <c r="AC20" s="173">
        <f>VLOOKUP(AB20,Inndata!$F$5:$H$10,3,FALSE)</f>
        <v>0</v>
      </c>
      <c r="AD20" s="22"/>
      <c r="AE20" s="143">
        <f t="shared" si="2"/>
        <v>0</v>
      </c>
      <c r="AF20" s="143">
        <f t="shared" si="10"/>
        <v>0</v>
      </c>
      <c r="AG20" s="22"/>
      <c r="AH20" s="128">
        <f t="shared" si="11"/>
        <v>0</v>
      </c>
      <c r="AI20" s="22"/>
      <c r="AJ20" s="24">
        <f t="shared" si="3"/>
        <v>0</v>
      </c>
      <c r="AK20" s="24">
        <f t="shared" si="3"/>
        <v>0</v>
      </c>
      <c r="AL20" s="24">
        <f>IF(AK20=0,0,VLOOKUP(LEFT(AK20,3),Inndata!$B$21:$C$32,2,FALSE))</f>
        <v>0</v>
      </c>
      <c r="AM20" s="24">
        <f t="shared" si="12"/>
        <v>0</v>
      </c>
      <c r="AN20" s="24">
        <f t="shared" si="4"/>
        <v>0</v>
      </c>
      <c r="AO20" s="24">
        <f>IF(AN20=0,0,VLOOKUP(LEFT(AN20,3),Inndata!$B$21:$C$32,2,FALSE))</f>
        <v>0</v>
      </c>
      <c r="AP20" s="24">
        <f t="shared" si="13"/>
        <v>0</v>
      </c>
      <c r="AQ20" s="22"/>
      <c r="AR20" s="143">
        <f>IF(AJ20="Ja",Inndata!$F$17,IF(OR(AL20=0,AO20=0),0,(AP20-AM20)*12+(AO20-AL20)))</f>
        <v>0</v>
      </c>
      <c r="AS20" s="143">
        <f t="shared" si="14"/>
        <v>0</v>
      </c>
      <c r="AT20" s="129">
        <f t="shared" si="15"/>
        <v>0</v>
      </c>
      <c r="AU20" s="22"/>
      <c r="AV20" s="131">
        <f t="shared" si="16"/>
        <v>0</v>
      </c>
      <c r="AX20" s="114"/>
      <c r="AY20" s="106"/>
      <c r="BE20" s="151"/>
      <c r="BF20" s="75">
        <f t="shared" si="17"/>
        <v>0</v>
      </c>
      <c r="BG20" s="75">
        <f t="shared" si="18"/>
        <v>0</v>
      </c>
      <c r="BH20" s="75">
        <f t="shared" si="19"/>
        <v>0</v>
      </c>
      <c r="BI20" s="75">
        <f t="shared" si="20"/>
        <v>0</v>
      </c>
    </row>
    <row r="21" spans="2:61" ht="17.399999999999999" customHeight="1" x14ac:dyDescent="0.4">
      <c r="B21" s="155"/>
      <c r="C21" s="155"/>
      <c r="D21" s="155"/>
      <c r="E21" s="157"/>
      <c r="F21" s="157"/>
      <c r="G21" s="155"/>
      <c r="H21" s="155"/>
      <c r="I21" s="155"/>
      <c r="J21" s="158"/>
      <c r="K21" s="156"/>
      <c r="L21" s="148" t="s">
        <v>1</v>
      </c>
      <c r="M21" s="81">
        <f t="shared" si="21"/>
        <v>0</v>
      </c>
      <c r="N21" s="81">
        <f t="shared" si="22"/>
        <v>0</v>
      </c>
      <c r="O21" s="81">
        <f t="shared" si="23"/>
        <v>0</v>
      </c>
      <c r="P21" s="81">
        <f t="shared" si="5"/>
        <v>0</v>
      </c>
      <c r="Q21" s="82">
        <f t="shared" si="6"/>
        <v>0</v>
      </c>
      <c r="R21" s="82">
        <f t="shared" si="7"/>
        <v>0</v>
      </c>
      <c r="S21" s="82">
        <f t="shared" si="8"/>
        <v>0</v>
      </c>
      <c r="T21" s="83">
        <f t="shared" si="9"/>
        <v>0</v>
      </c>
      <c r="V21" s="155">
        <f t="shared" si="0"/>
        <v>0</v>
      </c>
      <c r="W21" s="22"/>
      <c r="X21" s="155">
        <f t="shared" si="1"/>
        <v>0</v>
      </c>
      <c r="Y21" s="155">
        <f t="shared" si="1"/>
        <v>0</v>
      </c>
      <c r="Z21" s="174">
        <f>VLOOKUP(Y21,Inndata!$B$5:$D$9,3,FALSE)</f>
        <v>0</v>
      </c>
      <c r="AA21" s="22"/>
      <c r="AB21" s="155">
        <f t="shared" si="24"/>
        <v>0</v>
      </c>
      <c r="AC21" s="174">
        <f>VLOOKUP(AB21,Inndata!$F$5:$H$10,3,FALSE)</f>
        <v>0</v>
      </c>
      <c r="AD21" s="22"/>
      <c r="AE21" s="155">
        <f t="shared" si="2"/>
        <v>0</v>
      </c>
      <c r="AF21" s="155">
        <f t="shared" si="10"/>
        <v>0</v>
      </c>
      <c r="AG21" s="22"/>
      <c r="AH21" s="128">
        <f t="shared" si="11"/>
        <v>0</v>
      </c>
      <c r="AI21" s="22"/>
      <c r="AJ21" s="25">
        <f t="shared" si="3"/>
        <v>0</v>
      </c>
      <c r="AK21" s="25">
        <f t="shared" si="3"/>
        <v>0</v>
      </c>
      <c r="AL21" s="25">
        <f>IF(AK21=0,0,VLOOKUP(LEFT(AK21,3),Inndata!$B$21:$C$32,2,FALSE))</f>
        <v>0</v>
      </c>
      <c r="AM21" s="25">
        <f t="shared" si="12"/>
        <v>0</v>
      </c>
      <c r="AN21" s="25">
        <f t="shared" si="4"/>
        <v>0</v>
      </c>
      <c r="AO21" s="25">
        <f>IF(AN21=0,0,VLOOKUP(LEFT(AN21,3),Inndata!$B$21:$C$32,2,FALSE))</f>
        <v>0</v>
      </c>
      <c r="AP21" s="25">
        <f t="shared" si="13"/>
        <v>0</v>
      </c>
      <c r="AQ21" s="22"/>
      <c r="AR21" s="155">
        <f>IF(AJ21="Ja",Inndata!$F$17,IF(OR(AL21=0,AO21=0),0,(AP21-AM21)*12+(AO21-AL21)))</f>
        <v>0</v>
      </c>
      <c r="AS21" s="155">
        <f t="shared" si="14"/>
        <v>0</v>
      </c>
      <c r="AT21" s="130">
        <f t="shared" si="15"/>
        <v>0</v>
      </c>
      <c r="AU21" s="22"/>
      <c r="AV21" s="132">
        <f t="shared" si="16"/>
        <v>0</v>
      </c>
      <c r="AX21" s="114"/>
      <c r="AY21" s="106"/>
      <c r="BE21" s="151"/>
      <c r="BF21" s="75">
        <f t="shared" si="17"/>
        <v>0</v>
      </c>
      <c r="BG21" s="75">
        <f t="shared" si="18"/>
        <v>0</v>
      </c>
      <c r="BH21" s="75">
        <f t="shared" si="19"/>
        <v>0</v>
      </c>
      <c r="BI21" s="75">
        <f t="shared" si="20"/>
        <v>0</v>
      </c>
    </row>
    <row r="22" spans="2:61" ht="17.399999999999999" customHeight="1" x14ac:dyDescent="0.4">
      <c r="H22" s="187" t="s">
        <v>1</v>
      </c>
      <c r="I22" s="187"/>
      <c r="K22" s="137"/>
      <c r="L22" s="147"/>
      <c r="M22" s="137"/>
      <c r="V22" s="151"/>
      <c r="W22" s="107"/>
      <c r="Z22" s="151"/>
      <c r="AA22" s="107"/>
      <c r="AB22" s="107"/>
      <c r="AC22" s="107"/>
      <c r="AD22" s="107"/>
      <c r="AF22" s="151"/>
      <c r="AG22" s="107"/>
      <c r="AH22" s="151"/>
      <c r="AI22" s="107"/>
      <c r="AP22" s="151"/>
      <c r="AQ22" s="107"/>
      <c r="AT22" s="151"/>
      <c r="AU22" s="106"/>
      <c r="AX22" s="114"/>
      <c r="AY22" s="106"/>
      <c r="BE22" s="151"/>
      <c r="BH22" s="102"/>
      <c r="BI22" s="71"/>
    </row>
    <row r="23" spans="2:61" ht="17.399999999999999" customHeight="1" x14ac:dyDescent="0.4">
      <c r="H23" s="138"/>
      <c r="K23" s="137"/>
      <c r="L23" s="147"/>
      <c r="M23" s="137"/>
      <c r="V23" s="151"/>
      <c r="W23" s="107"/>
      <c r="Z23" s="151"/>
      <c r="AA23" s="107"/>
      <c r="AB23" s="107"/>
      <c r="AC23" s="107"/>
      <c r="AD23" s="107"/>
      <c r="AF23" s="151"/>
      <c r="AG23" s="107"/>
      <c r="AH23" s="151"/>
      <c r="AI23" s="107"/>
      <c r="AP23" s="151"/>
      <c r="AR23" s="42"/>
      <c r="AS23" s="40" t="s">
        <v>44</v>
      </c>
      <c r="AT23" s="151"/>
      <c r="AU23" s="106"/>
      <c r="AV23" s="44" t="s">
        <v>58</v>
      </c>
      <c r="AX23" s="114"/>
      <c r="AY23" s="106"/>
      <c r="BE23" s="151"/>
      <c r="BH23" s="102"/>
      <c r="BI23" s="71"/>
    </row>
    <row r="24" spans="2:61" ht="17.399999999999999" customHeight="1" x14ac:dyDescent="0.4">
      <c r="C24" s="107"/>
      <c r="D24" s="144"/>
      <c r="E24" s="144"/>
      <c r="F24" s="144"/>
      <c r="H24" s="138"/>
      <c r="K24" s="137"/>
      <c r="L24" s="147"/>
      <c r="M24" s="137"/>
      <c r="V24" s="151"/>
      <c r="W24" s="107"/>
      <c r="Z24" s="151"/>
      <c r="AA24" s="107"/>
      <c r="AB24" s="107"/>
      <c r="AC24" s="107"/>
      <c r="AD24" s="107"/>
      <c r="AF24" s="151"/>
      <c r="AG24" s="107"/>
      <c r="AH24" s="151"/>
      <c r="AI24" s="107"/>
      <c r="AP24" s="151"/>
      <c r="AQ24" s="107"/>
      <c r="AR24" s="43"/>
      <c r="AS24" s="101">
        <f>SUM(AS12:AS21)</f>
        <v>0</v>
      </c>
      <c r="AT24" s="151"/>
      <c r="AU24" s="106"/>
      <c r="AV24" s="45">
        <f>SUM(AV12:AV21)</f>
        <v>0</v>
      </c>
      <c r="AX24" s="114"/>
      <c r="AY24" s="106"/>
      <c r="BE24" s="151"/>
      <c r="BH24" s="102"/>
      <c r="BI24" s="71"/>
    </row>
    <row r="25" spans="2:61" ht="17.399999999999999" customHeight="1" x14ac:dyDescent="0.4">
      <c r="C25" s="107"/>
      <c r="D25" s="144"/>
      <c r="E25" s="144"/>
      <c r="F25" s="144"/>
      <c r="H25" s="138"/>
      <c r="K25" s="137"/>
      <c r="L25" s="147"/>
      <c r="M25" s="137"/>
      <c r="V25" s="151"/>
      <c r="W25" s="107"/>
      <c r="Z25" s="151"/>
      <c r="AA25" s="107"/>
      <c r="AB25" s="107"/>
      <c r="AC25" s="107"/>
      <c r="AD25" s="107"/>
      <c r="AF25" s="151"/>
      <c r="AG25" s="107"/>
      <c r="AH25" s="151"/>
      <c r="AI25" s="107"/>
      <c r="AP25" s="151"/>
      <c r="AQ25" s="107"/>
      <c r="AT25" s="151"/>
      <c r="AU25" s="106"/>
      <c r="AX25" s="114"/>
      <c r="AY25" s="106"/>
      <c r="BE25" s="151"/>
      <c r="BH25" s="102"/>
      <c r="BI25" s="71"/>
    </row>
    <row r="26" spans="2:61" ht="17.399999999999999" customHeight="1" x14ac:dyDescent="0.4">
      <c r="C26" s="107"/>
      <c r="D26" s="144"/>
      <c r="E26" s="144"/>
      <c r="F26" s="144"/>
      <c r="H26" s="138"/>
      <c r="K26" s="137"/>
      <c r="L26" s="147"/>
      <c r="M26" s="137"/>
      <c r="V26" s="151"/>
      <c r="W26" s="107"/>
      <c r="Z26" s="151"/>
      <c r="AA26" s="107"/>
      <c r="AB26" s="107"/>
      <c r="AC26" s="107"/>
      <c r="AD26" s="107"/>
      <c r="AF26" s="151"/>
      <c r="AG26" s="107"/>
      <c r="AH26" s="151"/>
      <c r="AI26" s="107"/>
      <c r="AP26" s="151"/>
      <c r="AQ26" s="107"/>
      <c r="AT26" s="151"/>
      <c r="AU26" s="106"/>
      <c r="AX26" s="114"/>
      <c r="AY26" s="106"/>
      <c r="BE26" s="151"/>
      <c r="BH26" s="102"/>
      <c r="BI26" s="71"/>
    </row>
    <row r="27" spans="2:61" ht="17.399999999999999" customHeight="1" x14ac:dyDescent="0.4">
      <c r="C27" s="107"/>
      <c r="D27" s="144"/>
      <c r="E27" s="144"/>
      <c r="F27" s="144"/>
      <c r="H27" s="138"/>
      <c r="K27" s="137"/>
      <c r="L27" s="147"/>
      <c r="M27" s="137"/>
      <c r="V27" s="151"/>
      <c r="W27" s="107"/>
      <c r="Z27" s="151"/>
      <c r="AA27" s="107"/>
      <c r="AB27" s="107"/>
      <c r="AC27" s="107"/>
      <c r="AD27" s="107"/>
      <c r="AF27" s="151"/>
      <c r="AG27" s="107"/>
      <c r="AH27" s="151"/>
      <c r="AI27" s="107"/>
      <c r="AP27" s="151"/>
      <c r="AQ27" s="107"/>
      <c r="AT27" s="151"/>
      <c r="AU27" s="106"/>
      <c r="AX27" s="114"/>
      <c r="AY27" s="106"/>
      <c r="BE27" s="151"/>
      <c r="BH27" s="102"/>
      <c r="BI27" s="71"/>
    </row>
    <row r="28" spans="2:61" ht="17.399999999999999" customHeight="1" x14ac:dyDescent="0.4">
      <c r="H28" s="138"/>
      <c r="K28" s="137"/>
      <c r="L28" s="147"/>
      <c r="M28" s="137"/>
      <c r="V28" s="151"/>
      <c r="W28" s="107"/>
      <c r="Z28" s="151"/>
      <c r="AA28" s="107"/>
      <c r="AB28" s="107"/>
      <c r="AC28" s="107"/>
      <c r="AD28" s="107"/>
      <c r="AF28" s="151"/>
      <c r="AG28" s="107"/>
      <c r="AH28" s="151"/>
      <c r="AI28" s="107"/>
      <c r="AP28" s="151"/>
      <c r="AQ28" s="107"/>
      <c r="AT28" s="151"/>
      <c r="AU28" s="106"/>
      <c r="AX28" s="114"/>
      <c r="AY28" s="106"/>
      <c r="BE28" s="151"/>
      <c r="BH28" s="102"/>
      <c r="BI28" s="71"/>
    </row>
    <row r="29" spans="2:61" ht="17.399999999999999" customHeight="1" x14ac:dyDescent="0.4">
      <c r="G29" s="138"/>
      <c r="J29" s="137"/>
      <c r="K29" s="147"/>
      <c r="L29" s="137"/>
      <c r="AX29" s="114"/>
    </row>
    <row r="30" spans="2:61" ht="17.399999999999999" customHeight="1" x14ac:dyDescent="0.4">
      <c r="AX30" s="114"/>
    </row>
    <row r="31" spans="2:61" ht="17.399999999999999" customHeight="1" x14ac:dyDescent="0.4">
      <c r="AX31" s="114"/>
    </row>
    <row r="32" spans="2:61" ht="17.399999999999999" customHeight="1" x14ac:dyDescent="0.4">
      <c r="AX32" s="114"/>
    </row>
    <row r="33" spans="32:60" s="151" customFormat="1" ht="17.399999999999999" customHeight="1" x14ac:dyDescent="0.4">
      <c r="AF33" s="107"/>
      <c r="AH33" s="107"/>
      <c r="AP33" s="107"/>
      <c r="AT33" s="106"/>
      <c r="AW33" s="106"/>
      <c r="AX33" s="114"/>
      <c r="BE33" s="71"/>
      <c r="BF33" s="102"/>
      <c r="BG33" s="102"/>
      <c r="BH33" s="71"/>
    </row>
    <row r="34" spans="32:60" s="151" customFormat="1" ht="17.399999999999999" customHeight="1" x14ac:dyDescent="0.4">
      <c r="AF34" s="107"/>
      <c r="AH34" s="107"/>
      <c r="AP34" s="107"/>
      <c r="AT34" s="106"/>
      <c r="AW34" s="106"/>
      <c r="AX34" s="106"/>
      <c r="BE34" s="71"/>
      <c r="BF34" s="102"/>
      <c r="BG34" s="102"/>
      <c r="BH34" s="71"/>
    </row>
    <row r="35" spans="32:60" s="151" customFormat="1" ht="17.399999999999999" customHeight="1" x14ac:dyDescent="0.4">
      <c r="AF35" s="107"/>
      <c r="AH35" s="107"/>
      <c r="AP35" s="107"/>
      <c r="AT35" s="106"/>
      <c r="AW35" s="106"/>
      <c r="AX35" s="106"/>
      <c r="BE35" s="71"/>
      <c r="BF35" s="102"/>
      <c r="BG35" s="102"/>
      <c r="BH35" s="71"/>
    </row>
    <row r="36" spans="32:60" s="151" customFormat="1" ht="17.399999999999999" customHeight="1" x14ac:dyDescent="0.4">
      <c r="AF36" s="107"/>
      <c r="AH36" s="107"/>
      <c r="AP36" s="107"/>
      <c r="AT36" s="106"/>
      <c r="AW36" s="106"/>
      <c r="AX36" s="106"/>
      <c r="BE36" s="71"/>
      <c r="BF36" s="102"/>
      <c r="BG36" s="102"/>
      <c r="BH36" s="71"/>
    </row>
  </sheetData>
  <mergeCells count="6">
    <mergeCell ref="H22:I22"/>
    <mergeCell ref="B3:J3"/>
    <mergeCell ref="C5:D5"/>
    <mergeCell ref="M8:T10"/>
    <mergeCell ref="BF10:BI10"/>
    <mergeCell ref="M11:T11"/>
  </mergeCells>
  <conditionalFormatting sqref="V12:V21">
    <cfRule type="expression" dxfId="124" priority="25">
      <formula>B12=0</formula>
    </cfRule>
  </conditionalFormatting>
  <conditionalFormatting sqref="X12:X21">
    <cfRule type="expression" dxfId="123" priority="24">
      <formula>C12=0</formula>
    </cfRule>
  </conditionalFormatting>
  <conditionalFormatting sqref="Y12:Y21">
    <cfRule type="expression" dxfId="122" priority="23">
      <formula>D12=0</formula>
    </cfRule>
  </conditionalFormatting>
  <conditionalFormatting sqref="AE12:AE21">
    <cfRule type="expression" dxfId="121" priority="22">
      <formula>F12=0</formula>
    </cfRule>
  </conditionalFormatting>
  <conditionalFormatting sqref="AF12:AF21">
    <cfRule type="expression" dxfId="120" priority="21">
      <formula>AE12=0</formula>
    </cfRule>
  </conditionalFormatting>
  <conditionalFormatting sqref="AH12:AH21">
    <cfRule type="expression" dxfId="119" priority="20">
      <formula>X12=0</formula>
    </cfRule>
  </conditionalFormatting>
  <conditionalFormatting sqref="AJ12:AJ21">
    <cfRule type="expression" dxfId="118" priority="19">
      <formula>G12=0</formula>
    </cfRule>
  </conditionalFormatting>
  <conditionalFormatting sqref="AK12:AK21">
    <cfRule type="expression" dxfId="117" priority="18">
      <formula>H12=0</formula>
    </cfRule>
  </conditionalFormatting>
  <conditionalFormatting sqref="AL12:AM21">
    <cfRule type="expression" dxfId="116" priority="17">
      <formula>AK12=0</formula>
    </cfRule>
  </conditionalFormatting>
  <conditionalFormatting sqref="AN12:AN21">
    <cfRule type="expression" dxfId="115" priority="16">
      <formula>I12=0</formula>
    </cfRule>
  </conditionalFormatting>
  <conditionalFormatting sqref="AO12:AP21">
    <cfRule type="expression" dxfId="114" priority="15">
      <formula>AN12=0</formula>
    </cfRule>
  </conditionalFormatting>
  <conditionalFormatting sqref="AV12:AV21">
    <cfRule type="expression" dxfId="113" priority="14">
      <formula>AJ12=0</formula>
    </cfRule>
  </conditionalFormatting>
  <conditionalFormatting sqref="BA13:BD14 BA11:BD11 BF12:BI21">
    <cfRule type="cellIs" dxfId="112" priority="13" operator="equal">
      <formula>0</formula>
    </cfRule>
  </conditionalFormatting>
  <conditionalFormatting sqref="T12:T21">
    <cfRule type="containsText" dxfId="111" priority="10" operator="containsText" text="OK">
      <formula>NOT(ISERROR(SEARCH("OK",T12)))</formula>
    </cfRule>
    <cfRule type="containsText" dxfId="110" priority="11" operator="containsText" text="FEIL">
      <formula>NOT(ISERROR(SEARCH("FEIL",T12)))</formula>
    </cfRule>
    <cfRule type="cellIs" dxfId="109" priority="12" operator="equal">
      <formula>0</formula>
    </cfRule>
  </conditionalFormatting>
  <conditionalFormatting sqref="AR12:AR21">
    <cfRule type="expression" dxfId="108" priority="9">
      <formula>AJ12=0</formula>
    </cfRule>
  </conditionalFormatting>
  <conditionalFormatting sqref="AS12:AS21">
    <cfRule type="expression" dxfId="107" priority="8">
      <formula>AJ12=0</formula>
    </cfRule>
  </conditionalFormatting>
  <conditionalFormatting sqref="AT12:AT21">
    <cfRule type="expression" dxfId="106" priority="7">
      <formula>AJ12=0</formula>
    </cfRule>
  </conditionalFormatting>
  <conditionalFormatting sqref="AB12:AB21">
    <cfRule type="expression" dxfId="105" priority="4">
      <formula>AB12=0</formula>
    </cfRule>
    <cfRule type="expression" dxfId="104" priority="5">
      <formula>AND(ISTEXT(AA12)=TRUE,AA12&lt;&gt;"Elsykkel",AB12=0)</formula>
    </cfRule>
    <cfRule type="expression" dxfId="103" priority="6">
      <formula>AA12="Elsykkel"</formula>
    </cfRule>
  </conditionalFormatting>
  <conditionalFormatting sqref="AC12:AC21">
    <cfRule type="expression" dxfId="102" priority="3">
      <formula>AB12=0</formula>
    </cfRule>
  </conditionalFormatting>
  <conditionalFormatting sqref="C5:D5">
    <cfRule type="containsText" dxfId="101" priority="2" operator="containsText" text="(Skriv inn navn på leverandør her)">
      <formula>NOT(ISERROR(SEARCH("(Skriv inn navn på leverandør her)",C5)))</formula>
    </cfRule>
  </conditionalFormatting>
  <conditionalFormatting sqref="Z12:Z21">
    <cfRule type="expression" dxfId="100" priority="1">
      <formula>Y12=0</formula>
    </cfRule>
  </conditionalFormatting>
  <dataValidations count="1">
    <dataValidation allowBlank="1" showInputMessage="1" showErrorMessage="1" errorTitle="Velg fra rullegardinmeny" error="Det er ikke tillatt å skrive inn egne verdier. Benytt kommentarfelt ved behov." sqref="B12:K21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51" customWidth="1"/>
    <col min="2" max="2" width="20.88671875" style="151" customWidth="1"/>
    <col min="3" max="3" width="20" style="151" customWidth="1"/>
    <col min="4" max="4" width="26.5546875" style="151" customWidth="1"/>
    <col min="5" max="7" width="20" style="151" customWidth="1"/>
    <col min="8" max="9" width="12.33203125" style="151" customWidth="1"/>
    <col min="10" max="10" width="63" style="151" customWidth="1"/>
    <col min="11" max="11" width="37.5546875" style="151" customWidth="1"/>
    <col min="12" max="12" width="11" style="151" customWidth="1"/>
    <col min="13" max="19" width="2.6640625" style="151" customWidth="1"/>
    <col min="20" max="20" width="7.44140625" style="151" customWidth="1"/>
    <col min="21" max="21" width="11.109375" style="151" customWidth="1"/>
    <col min="22" max="22" width="18.5546875" style="107" customWidth="1"/>
    <col min="23" max="23" width="2.33203125" style="151" customWidth="1"/>
    <col min="24" max="24" width="18.33203125" style="151" customWidth="1"/>
    <col min="25" max="25" width="28.44140625" style="151" customWidth="1"/>
    <col min="26" max="26" width="13.109375" style="107" customWidth="1"/>
    <col min="27" max="27" width="2.33203125" style="151" customWidth="1"/>
    <col min="28" max="29" width="13.5546875" style="151" customWidth="1"/>
    <col min="30" max="30" width="2.33203125" style="151" customWidth="1"/>
    <col min="31" max="31" width="11.33203125" style="151" customWidth="1"/>
    <col min="32" max="32" width="14.5546875" style="107" customWidth="1"/>
    <col min="33" max="33" width="2.33203125" style="151" customWidth="1"/>
    <col min="34" max="34" width="20.6640625" style="107" customWidth="1"/>
    <col min="35" max="35" width="2.33203125" style="151" customWidth="1"/>
    <col min="36" max="36" width="18.88671875" style="151" customWidth="1"/>
    <col min="37" max="37" width="12.109375" style="151" customWidth="1"/>
    <col min="38" max="38" width="10" style="151" customWidth="1"/>
    <col min="39" max="39" width="11.44140625" style="151"/>
    <col min="40" max="40" width="11.109375" style="151" customWidth="1"/>
    <col min="41" max="41" width="8.5546875" style="151" customWidth="1"/>
    <col min="42" max="42" width="13.33203125" style="107" customWidth="1"/>
    <col min="43" max="43" width="2.33203125" style="151" customWidth="1"/>
    <col min="44" max="45" width="11.33203125" style="151" customWidth="1"/>
    <col min="46" max="46" width="13.6640625" style="106" customWidth="1"/>
    <col min="47" max="47" width="2.33203125" style="151" customWidth="1"/>
    <col min="48" max="48" width="11.44140625" style="151"/>
    <col min="49" max="49" width="11.33203125" style="106" customWidth="1"/>
    <col min="50" max="50" width="1.33203125" style="106" customWidth="1"/>
    <col min="51" max="51" width="11.33203125" style="151" customWidth="1"/>
    <col min="52" max="52" width="45.6640625" style="151" customWidth="1"/>
    <col min="53" max="56" width="22.109375" style="151" customWidth="1"/>
    <col min="57" max="57" width="11.109375" style="71" customWidth="1"/>
    <col min="58" max="59" width="11.109375" style="102" hidden="1" customWidth="1"/>
    <col min="60" max="60" width="11.109375" style="71" hidden="1" customWidth="1"/>
    <col min="61" max="61" width="0" style="151" hidden="1" customWidth="1"/>
    <col min="62" max="16384" width="11.44140625" style="151"/>
  </cols>
  <sheetData>
    <row r="1" spans="1:61" s="49" customFormat="1" ht="17.399999999999999" customHeight="1" x14ac:dyDescent="0.3">
      <c r="A1" s="47"/>
      <c r="B1" s="47" t="s">
        <v>84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 t="s">
        <v>84</v>
      </c>
      <c r="N1" s="47"/>
      <c r="O1" s="47"/>
      <c r="P1" s="47"/>
      <c r="Q1" s="47"/>
      <c r="R1" s="47"/>
      <c r="S1" s="47"/>
      <c r="T1" s="47"/>
      <c r="U1" s="47"/>
      <c r="V1" s="48"/>
      <c r="W1" s="47"/>
      <c r="X1" s="47"/>
      <c r="Y1" s="47"/>
      <c r="Z1" s="48"/>
      <c r="AA1" s="47"/>
      <c r="AB1" s="47"/>
      <c r="AC1" s="47"/>
      <c r="AD1" s="47"/>
      <c r="AE1" s="47"/>
      <c r="AF1" s="48"/>
      <c r="AG1" s="47"/>
      <c r="AH1" s="48"/>
      <c r="AI1" s="47"/>
      <c r="AJ1" s="47"/>
      <c r="AK1" s="47"/>
      <c r="AL1" s="47"/>
      <c r="AM1" s="47"/>
      <c r="AN1" s="47"/>
      <c r="AO1" s="47"/>
      <c r="AP1" s="48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72"/>
      <c r="BF1" s="72"/>
      <c r="BG1" s="72"/>
      <c r="BH1" s="72"/>
    </row>
    <row r="2" spans="1:61" ht="17.399999999999999" customHeight="1" x14ac:dyDescent="0.4">
      <c r="AX2" s="114"/>
    </row>
    <row r="3" spans="1:61" ht="30" customHeight="1" x14ac:dyDescent="0.4">
      <c r="B3" s="188" t="s">
        <v>13</v>
      </c>
      <c r="C3" s="188"/>
      <c r="D3" s="188"/>
      <c r="E3" s="188"/>
      <c r="F3" s="188"/>
      <c r="G3" s="188"/>
      <c r="H3" s="188"/>
      <c r="I3" s="188"/>
      <c r="J3" s="188"/>
      <c r="K3" s="139"/>
      <c r="L3" s="146"/>
      <c r="AX3" s="114"/>
    </row>
    <row r="4" spans="1:61" ht="17.399999999999999" customHeight="1" x14ac:dyDescent="0.4">
      <c r="B4" s="154"/>
      <c r="C4" s="154"/>
      <c r="D4" s="153"/>
      <c r="E4" s="175"/>
      <c r="F4" s="175"/>
      <c r="G4" s="175"/>
      <c r="H4" s="175"/>
      <c r="I4" s="175"/>
      <c r="J4" s="175"/>
      <c r="K4" s="139"/>
      <c r="M4" s="104" t="s">
        <v>64</v>
      </c>
      <c r="N4" s="108"/>
      <c r="P4" s="108"/>
      <c r="Q4" s="108"/>
      <c r="AX4" s="114"/>
    </row>
    <row r="5" spans="1:61" s="1" customFormat="1" ht="30" customHeight="1" x14ac:dyDescent="0.45">
      <c r="B5" s="46" t="s">
        <v>72</v>
      </c>
      <c r="C5" s="189" t="s">
        <v>15</v>
      </c>
      <c r="D5" s="190"/>
      <c r="E5" s="2"/>
      <c r="F5" s="96" t="s">
        <v>61</v>
      </c>
      <c r="G5" s="97">
        <f>AV24</f>
        <v>0</v>
      </c>
      <c r="H5" s="2"/>
      <c r="I5" s="2"/>
      <c r="J5" s="2"/>
      <c r="K5" s="3"/>
      <c r="M5" s="103" t="s">
        <v>66</v>
      </c>
      <c r="N5" s="108"/>
      <c r="P5" s="108"/>
      <c r="Q5" s="108"/>
      <c r="V5" s="19"/>
      <c r="Z5" s="19"/>
      <c r="AF5" s="19"/>
      <c r="AH5" s="19"/>
      <c r="AP5" s="19"/>
      <c r="AT5" s="16"/>
      <c r="AW5" s="16"/>
      <c r="AX5" s="115"/>
      <c r="BE5" s="71"/>
      <c r="BF5" s="102"/>
      <c r="BG5" s="102"/>
      <c r="BH5" s="71"/>
    </row>
    <row r="6" spans="1:61" ht="17.399999999999999" customHeight="1" x14ac:dyDescent="0.4"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47"/>
      <c r="M6" s="137"/>
      <c r="V6" s="151"/>
      <c r="W6" s="107"/>
      <c r="Z6" s="151"/>
      <c r="AA6" s="107"/>
      <c r="AB6" s="107"/>
      <c r="AC6" s="107"/>
      <c r="AD6" s="107"/>
      <c r="AF6" s="151"/>
      <c r="AG6" s="107"/>
      <c r="AH6" s="151"/>
      <c r="AI6" s="107"/>
      <c r="AP6" s="151"/>
      <c r="AQ6" s="107"/>
      <c r="AT6" s="151"/>
      <c r="AU6" s="106"/>
      <c r="AX6" s="114"/>
      <c r="AY6" s="106"/>
      <c r="BE6" s="151"/>
      <c r="BH6" s="102"/>
      <c r="BI6" s="71"/>
    </row>
    <row r="7" spans="1:61" ht="17.399999999999999" customHeight="1" x14ac:dyDescent="0.4">
      <c r="B7" s="84" t="s">
        <v>14</v>
      </c>
      <c r="C7" s="138"/>
      <c r="D7" s="138"/>
      <c r="E7" s="138"/>
      <c r="F7" s="138"/>
      <c r="G7" s="138"/>
      <c r="H7" s="138"/>
      <c r="I7" s="138"/>
      <c r="J7" s="138"/>
      <c r="K7" s="138"/>
      <c r="L7" s="147"/>
      <c r="M7" s="137"/>
      <c r="V7" s="151"/>
      <c r="W7" s="107"/>
      <c r="Z7" s="151"/>
      <c r="AA7" s="107"/>
      <c r="AB7" s="107"/>
      <c r="AC7" s="107"/>
      <c r="AD7" s="107"/>
      <c r="AF7" s="151"/>
      <c r="AG7" s="107"/>
      <c r="AH7" s="151"/>
      <c r="AI7" s="107"/>
      <c r="AP7" s="151"/>
      <c r="AQ7" s="107"/>
      <c r="AT7" s="111"/>
      <c r="AU7" s="106"/>
      <c r="AX7" s="114"/>
      <c r="AY7" s="106"/>
      <c r="AZ7" s="100" t="s">
        <v>53</v>
      </c>
      <c r="BE7" s="151"/>
      <c r="BH7" s="102"/>
      <c r="BI7" s="71"/>
    </row>
    <row r="8" spans="1:61" ht="17.399999999999999" customHeight="1" x14ac:dyDescent="0.4">
      <c r="B8" s="84" t="s">
        <v>90</v>
      </c>
      <c r="C8" s="138"/>
      <c r="D8" s="138"/>
      <c r="E8" s="138"/>
      <c r="F8" s="138"/>
      <c r="G8" s="138"/>
      <c r="H8" s="138"/>
      <c r="I8" s="138"/>
      <c r="J8" s="138"/>
      <c r="K8" s="138"/>
      <c r="L8" s="147"/>
      <c r="M8" s="185" t="s">
        <v>62</v>
      </c>
      <c r="N8" s="185"/>
      <c r="O8" s="185"/>
      <c r="P8" s="185"/>
      <c r="Q8" s="185"/>
      <c r="R8" s="185"/>
      <c r="S8" s="185"/>
      <c r="T8" s="185"/>
      <c r="V8" s="151"/>
      <c r="W8" s="107"/>
      <c r="Z8" s="151"/>
      <c r="AA8" s="107"/>
      <c r="AB8" s="107"/>
      <c r="AC8" s="107"/>
      <c r="AD8" s="107"/>
      <c r="AF8" s="151"/>
      <c r="AG8" s="107"/>
      <c r="AH8" s="151"/>
      <c r="AI8" s="107"/>
      <c r="AP8" s="151"/>
      <c r="AQ8" s="107"/>
      <c r="AT8" s="151"/>
      <c r="AU8" s="106"/>
      <c r="AX8" s="114"/>
      <c r="AY8" s="106"/>
      <c r="AZ8" s="151" t="s">
        <v>52</v>
      </c>
      <c r="BE8" s="151"/>
      <c r="BH8" s="102"/>
      <c r="BI8" s="71"/>
    </row>
    <row r="9" spans="1:61" ht="17.399999999999999" customHeight="1" x14ac:dyDescent="0.4"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47"/>
      <c r="M9" s="185"/>
      <c r="N9" s="185"/>
      <c r="O9" s="185"/>
      <c r="P9" s="185"/>
      <c r="Q9" s="185"/>
      <c r="R9" s="185"/>
      <c r="S9" s="185"/>
      <c r="T9" s="185"/>
      <c r="V9" s="151"/>
      <c r="W9" s="107"/>
      <c r="Z9" s="151"/>
      <c r="AA9" s="107"/>
      <c r="AB9" s="107"/>
      <c r="AC9" s="107"/>
      <c r="AD9" s="107"/>
      <c r="AF9" s="151"/>
      <c r="AG9" s="107"/>
      <c r="AH9" s="151"/>
      <c r="AI9" s="107"/>
      <c r="AP9" s="151"/>
      <c r="AQ9" s="107"/>
      <c r="AT9" s="151"/>
      <c r="AU9" s="106"/>
      <c r="AX9" s="114"/>
      <c r="AY9" s="106"/>
      <c r="BE9" s="151"/>
      <c r="BF9" s="151"/>
      <c r="BG9" s="151"/>
      <c r="BH9" s="151"/>
    </row>
    <row r="10" spans="1:61" ht="17.399999999999999" customHeight="1" x14ac:dyDescent="0.4">
      <c r="B10" s="136">
        <v>1</v>
      </c>
      <c r="C10" s="136">
        <v>2</v>
      </c>
      <c r="D10" s="136">
        <v>3</v>
      </c>
      <c r="E10" s="136">
        <v>4</v>
      </c>
      <c r="F10" s="136">
        <v>5</v>
      </c>
      <c r="G10" s="136">
        <v>6</v>
      </c>
      <c r="H10" s="136">
        <v>7</v>
      </c>
      <c r="I10" s="136">
        <v>8</v>
      </c>
      <c r="J10" s="136">
        <v>9</v>
      </c>
      <c r="K10" s="136">
        <v>10</v>
      </c>
      <c r="L10" s="147"/>
      <c r="M10" s="186"/>
      <c r="N10" s="186"/>
      <c r="O10" s="186"/>
      <c r="P10" s="186"/>
      <c r="Q10" s="186"/>
      <c r="R10" s="186"/>
      <c r="S10" s="186"/>
      <c r="T10" s="186"/>
      <c r="V10" s="136">
        <v>1</v>
      </c>
      <c r="W10" s="20"/>
      <c r="X10" s="136">
        <v>2</v>
      </c>
      <c r="Y10" s="136">
        <v>3</v>
      </c>
      <c r="Z10" s="136"/>
      <c r="AA10" s="20"/>
      <c r="AB10" s="20">
        <v>4</v>
      </c>
      <c r="AC10" s="20"/>
      <c r="AD10" s="20"/>
      <c r="AE10" s="136">
        <v>5</v>
      </c>
      <c r="AF10" s="136"/>
      <c r="AG10" s="20"/>
      <c r="AH10" s="136"/>
      <c r="AI10" s="20"/>
      <c r="AJ10" s="136">
        <v>6</v>
      </c>
      <c r="AK10" s="136">
        <v>7</v>
      </c>
      <c r="AL10" s="136"/>
      <c r="AM10" s="136"/>
      <c r="AN10" s="136">
        <v>8</v>
      </c>
      <c r="AO10" s="136"/>
      <c r="AP10" s="136"/>
      <c r="AQ10" s="20"/>
      <c r="AR10" s="136"/>
      <c r="AS10" s="136"/>
      <c r="AT10" s="136"/>
      <c r="AU10" s="17"/>
      <c r="AV10" s="136"/>
      <c r="AX10" s="114"/>
      <c r="AY10" s="106"/>
      <c r="BA10" s="77" t="s">
        <v>54</v>
      </c>
      <c r="BB10" s="77" t="str">
        <f>Inndata!$B$6</f>
        <v>Biogass</v>
      </c>
      <c r="BC10" s="77" t="s">
        <v>55</v>
      </c>
      <c r="BD10" s="77" t="s">
        <v>56</v>
      </c>
      <c r="BE10" s="151"/>
      <c r="BF10" s="184" t="s">
        <v>51</v>
      </c>
      <c r="BG10" s="184"/>
      <c r="BH10" s="184"/>
      <c r="BI10" s="184"/>
    </row>
    <row r="11" spans="1:61" ht="48" customHeight="1" x14ac:dyDescent="0.4">
      <c r="B11" s="140" t="s">
        <v>4</v>
      </c>
      <c r="C11" s="141" t="s">
        <v>6</v>
      </c>
      <c r="D11" s="141" t="s">
        <v>7</v>
      </c>
      <c r="E11" s="141" t="s">
        <v>78</v>
      </c>
      <c r="F11" s="141" t="s">
        <v>8</v>
      </c>
      <c r="G11" s="141" t="s">
        <v>9</v>
      </c>
      <c r="H11" s="140" t="s">
        <v>10</v>
      </c>
      <c r="I11" s="140" t="s">
        <v>11</v>
      </c>
      <c r="J11" s="142" t="s">
        <v>79</v>
      </c>
      <c r="K11" s="142" t="s">
        <v>5</v>
      </c>
      <c r="L11" s="147"/>
      <c r="M11" s="191" t="s">
        <v>63</v>
      </c>
      <c r="N11" s="192"/>
      <c r="O11" s="192"/>
      <c r="P11" s="192"/>
      <c r="Q11" s="192"/>
      <c r="R11" s="192"/>
      <c r="S11" s="192"/>
      <c r="T11" s="193"/>
      <c r="V11" s="140" t="s">
        <v>4</v>
      </c>
      <c r="W11" s="21"/>
      <c r="X11" s="140" t="s">
        <v>6</v>
      </c>
      <c r="Y11" s="140" t="s">
        <v>7</v>
      </c>
      <c r="Z11" s="35" t="s">
        <v>46</v>
      </c>
      <c r="AA11" s="21"/>
      <c r="AB11" s="140" t="s">
        <v>80</v>
      </c>
      <c r="AC11" s="35" t="s">
        <v>81</v>
      </c>
      <c r="AD11" s="21"/>
      <c r="AE11" s="140" t="s">
        <v>21</v>
      </c>
      <c r="AF11" s="35" t="s">
        <v>45</v>
      </c>
      <c r="AG11" s="21"/>
      <c r="AH11" s="35" t="s">
        <v>88</v>
      </c>
      <c r="AI11" s="21"/>
      <c r="AJ11" s="140" t="s">
        <v>9</v>
      </c>
      <c r="AK11" s="140" t="s">
        <v>10</v>
      </c>
      <c r="AL11" s="35" t="s">
        <v>39</v>
      </c>
      <c r="AM11" s="35" t="s">
        <v>40</v>
      </c>
      <c r="AN11" s="140" t="s">
        <v>11</v>
      </c>
      <c r="AO11" s="35" t="s">
        <v>42</v>
      </c>
      <c r="AP11" s="35" t="s">
        <v>43</v>
      </c>
      <c r="AQ11" s="21"/>
      <c r="AR11" s="35" t="s">
        <v>22</v>
      </c>
      <c r="AS11" s="35" t="s">
        <v>23</v>
      </c>
      <c r="AT11" s="35" t="s">
        <v>24</v>
      </c>
      <c r="AU11" s="21"/>
      <c r="AV11" s="35" t="s">
        <v>65</v>
      </c>
      <c r="AX11" s="114"/>
      <c r="AY11" s="106"/>
      <c r="AZ11" s="78" t="s">
        <v>57</v>
      </c>
      <c r="BA11" s="79">
        <f>SUM(BF12:BF21)</f>
        <v>0</v>
      </c>
      <c r="BB11" s="79">
        <f>SUM(BG12:BG21)</f>
        <v>0</v>
      </c>
      <c r="BC11" s="79">
        <f>SUM(BH12:BH21)</f>
        <v>0</v>
      </c>
      <c r="BD11" s="79">
        <f>SUM(BI12:BI21)</f>
        <v>0</v>
      </c>
      <c r="BE11" s="151"/>
      <c r="BF11" s="74" t="str">
        <f>Inndata!$B$5</f>
        <v>Batterielektrisk / hydrogen</v>
      </c>
      <c r="BG11" s="74" t="str">
        <f>Inndata!$B$6</f>
        <v>Biogass</v>
      </c>
      <c r="BH11" s="74" t="str">
        <f>Inndata!$B$7</f>
        <v>HVO / biodiesel / bioetanol</v>
      </c>
      <c r="BI11" s="74" t="str">
        <f>Inndata!$B$8</f>
        <v>Diesel / bensin / naturgass</v>
      </c>
    </row>
    <row r="12" spans="1:61" ht="17.399999999999999" customHeight="1" x14ac:dyDescent="0.4">
      <c r="B12" s="143"/>
      <c r="C12" s="143"/>
      <c r="D12" s="143"/>
      <c r="E12" s="145"/>
      <c r="F12" s="145"/>
      <c r="G12" s="143"/>
      <c r="H12" s="143"/>
      <c r="I12" s="143"/>
      <c r="J12" s="150"/>
      <c r="K12" s="149"/>
      <c r="L12" s="148" t="s">
        <v>1</v>
      </c>
      <c r="M12" s="81">
        <f>IF(B12&gt;0,1,0)</f>
        <v>0</v>
      </c>
      <c r="N12" s="81">
        <f>IF(C12=0,0,1)</f>
        <v>0</v>
      </c>
      <c r="O12" s="81">
        <f>IF(C12="Elsykkel",1,IF(D12=0,0,1))</f>
        <v>0</v>
      </c>
      <c r="P12" s="81">
        <f>IF(G12=0,0,1)</f>
        <v>0</v>
      </c>
      <c r="Q12" s="82">
        <f>IF(AND(G12=0,H12=0),0,IF(AND(G12="Nei",H12=0),0,1))</f>
        <v>0</v>
      </c>
      <c r="R12" s="82">
        <f>IF(AND(G12=0,H12=0),0,IF(AND(G12="Nei",I12=0),0,1))</f>
        <v>0</v>
      </c>
      <c r="S12" s="82">
        <f>SUM(M12:R12)</f>
        <v>0</v>
      </c>
      <c r="T12" s="83">
        <f>IF(S12=6,"OK",IF(S12=0,0,"FEIL"))</f>
        <v>0</v>
      </c>
      <c r="V12" s="143">
        <f t="shared" ref="V12:V21" si="0">B12</f>
        <v>0</v>
      </c>
      <c r="W12" s="23"/>
      <c r="X12" s="143">
        <f t="shared" ref="X12:Y21" si="1">C12</f>
        <v>0</v>
      </c>
      <c r="Y12" s="143">
        <f t="shared" si="1"/>
        <v>0</v>
      </c>
      <c r="Z12" s="173">
        <f>VLOOKUP(Y12,Inndata!$B$5:$D$9,3,FALSE)</f>
        <v>0</v>
      </c>
      <c r="AA12" s="22"/>
      <c r="AB12" s="143">
        <f>E12</f>
        <v>0</v>
      </c>
      <c r="AC12" s="173">
        <f>VLOOKUP(AB12,Inndata!$F$5:$H$10,3,FALSE)</f>
        <v>0</v>
      </c>
      <c r="AD12" s="22"/>
      <c r="AE12" s="143">
        <f t="shared" ref="AE12:AE21" si="2">F12</f>
        <v>0</v>
      </c>
      <c r="AF12" s="143">
        <f>IF(AE12=0,0,IF(AE12="Nei",0,1))</f>
        <v>0</v>
      </c>
      <c r="AG12" s="22"/>
      <c r="AH12" s="128">
        <f>IF(Z12+AC12+AF12&gt;10,10,Z12+AC12+AF12)</f>
        <v>0</v>
      </c>
      <c r="AI12" s="22"/>
      <c r="AJ12" s="24">
        <f t="shared" ref="AJ12:AK21" si="3">G12</f>
        <v>0</v>
      </c>
      <c r="AK12" s="24">
        <f t="shared" si="3"/>
        <v>0</v>
      </c>
      <c r="AL12" s="24">
        <f>IF(AK12=0,0,VLOOKUP(LEFT(AK12,3),Inndata!$B$21:$C$32,2,FALSE))</f>
        <v>0</v>
      </c>
      <c r="AM12" s="24">
        <f>IF(AK12=0,0,MID(AK12,6,4))</f>
        <v>0</v>
      </c>
      <c r="AN12" s="24">
        <f t="shared" ref="AN12:AN21" si="4">I12</f>
        <v>0</v>
      </c>
      <c r="AO12" s="24">
        <f>IF(AN12=0,0,VLOOKUP(LEFT(AN12,3),Inndata!$B$21:$C$32,2,FALSE))</f>
        <v>0</v>
      </c>
      <c r="AP12" s="24">
        <f>IF(AN12=0,0,MID(AN12,6,4))</f>
        <v>0</v>
      </c>
      <c r="AQ12" s="22"/>
      <c r="AR12" s="143">
        <f>IF(AJ12="Ja",Inndata!$F$17,IF(OR(AL12=0,AO12=0),0,(AP12-AM12)*12+(AO12-AL12)))</f>
        <v>0</v>
      </c>
      <c r="AS12" s="143">
        <f>V12*AR12</f>
        <v>0</v>
      </c>
      <c r="AT12" s="129">
        <f>IF(AR12=0,0,AS12/$AS$24)</f>
        <v>0</v>
      </c>
      <c r="AU12" s="22"/>
      <c r="AV12" s="131">
        <f>AH12*AT12</f>
        <v>0</v>
      </c>
      <c r="AX12" s="114"/>
      <c r="AY12" s="106"/>
      <c r="BE12" s="151"/>
      <c r="BF12" s="75">
        <f>IF(Y12=$BF$11,AT12,0)</f>
        <v>0</v>
      </c>
      <c r="BG12" s="75">
        <f>IF(Y12=$BG$11,AT12,0)</f>
        <v>0</v>
      </c>
      <c r="BH12" s="75">
        <f>IF(Y12=$BH$11,AT12,0)</f>
        <v>0</v>
      </c>
      <c r="BI12" s="75">
        <f>IF(Y12=$BI$11,AT12,0)</f>
        <v>0</v>
      </c>
    </row>
    <row r="13" spans="1:61" ht="17.399999999999999" customHeight="1" x14ac:dyDescent="0.4">
      <c r="B13" s="155"/>
      <c r="C13" s="155"/>
      <c r="D13" s="155"/>
      <c r="E13" s="157"/>
      <c r="F13" s="157"/>
      <c r="G13" s="155"/>
      <c r="H13" s="155"/>
      <c r="I13" s="155"/>
      <c r="J13" s="158"/>
      <c r="K13" s="156"/>
      <c r="L13" s="148" t="s">
        <v>1</v>
      </c>
      <c r="M13" s="81">
        <f>IF(B13&gt;0,1,0)</f>
        <v>0</v>
      </c>
      <c r="N13" s="81">
        <f>IF(C13=0,0,1)</f>
        <v>0</v>
      </c>
      <c r="O13" s="81">
        <f>IF(C13="Elsykkel",1,IF(D13=0,0,1))</f>
        <v>0</v>
      </c>
      <c r="P13" s="81">
        <f t="shared" ref="P13:P21" si="5">IF(G13=0,0,1)</f>
        <v>0</v>
      </c>
      <c r="Q13" s="82">
        <f t="shared" ref="Q13:Q21" si="6">IF(AND(G13=0,H13=0),0,IF(AND(G13="Nei",H13=0),0,1))</f>
        <v>0</v>
      </c>
      <c r="R13" s="82">
        <f t="shared" ref="R13:R21" si="7">IF(AND(G13=0,H13=0),0,IF(AND(G13="Nei",I13=0),0,1))</f>
        <v>0</v>
      </c>
      <c r="S13" s="82">
        <f t="shared" ref="S13:S21" si="8">SUM(M13:R13)</f>
        <v>0</v>
      </c>
      <c r="T13" s="83">
        <f t="shared" ref="T13:T21" si="9">IF(S13=6,"OK",IF(S13=0,0,"FEIL"))</f>
        <v>0</v>
      </c>
      <c r="V13" s="155">
        <f t="shared" si="0"/>
        <v>0</v>
      </c>
      <c r="W13" s="22"/>
      <c r="X13" s="155">
        <f t="shared" si="1"/>
        <v>0</v>
      </c>
      <c r="Y13" s="155">
        <f t="shared" si="1"/>
        <v>0</v>
      </c>
      <c r="Z13" s="174">
        <f>VLOOKUP(Y13,Inndata!$B$5:$D$9,3,FALSE)</f>
        <v>0</v>
      </c>
      <c r="AA13" s="22"/>
      <c r="AB13" s="155">
        <f>E13</f>
        <v>0</v>
      </c>
      <c r="AC13" s="174">
        <f>VLOOKUP(AB13,Inndata!$F$5:$H$10,3,FALSE)</f>
        <v>0</v>
      </c>
      <c r="AD13" s="22"/>
      <c r="AE13" s="155">
        <f t="shared" si="2"/>
        <v>0</v>
      </c>
      <c r="AF13" s="155">
        <f t="shared" ref="AF13:AF21" si="10">IF(AE13=0,0,IF(AE13="Nei",0,1))</f>
        <v>0</v>
      </c>
      <c r="AG13" s="22"/>
      <c r="AH13" s="128">
        <f t="shared" ref="AH13:AH21" si="11">IF(Z13+AC13+AF13&gt;10,10,Z13+AC13+AF13)</f>
        <v>0</v>
      </c>
      <c r="AI13" s="22"/>
      <c r="AJ13" s="25">
        <f t="shared" si="3"/>
        <v>0</v>
      </c>
      <c r="AK13" s="25">
        <f t="shared" si="3"/>
        <v>0</v>
      </c>
      <c r="AL13" s="25">
        <f>IF(AK13=0,0,VLOOKUP(LEFT(AK13,3),Inndata!$B$21:$C$32,2,FALSE))</f>
        <v>0</v>
      </c>
      <c r="AM13" s="25">
        <f t="shared" ref="AM13:AM21" si="12">IF(AK13=0,0,MID(AK13,6,4))</f>
        <v>0</v>
      </c>
      <c r="AN13" s="25">
        <f t="shared" si="4"/>
        <v>0</v>
      </c>
      <c r="AO13" s="25">
        <f>IF(AN13=0,0,VLOOKUP(LEFT(AN13,3),Inndata!$B$21:$C$32,2,FALSE))</f>
        <v>0</v>
      </c>
      <c r="AP13" s="25">
        <f t="shared" ref="AP13:AP21" si="13">IF(AN13=0,0,MID(AN13,6,4))</f>
        <v>0</v>
      </c>
      <c r="AQ13" s="22"/>
      <c r="AR13" s="155">
        <f>IF(AJ13="Ja",Inndata!$F$17,IF(OR(AL13=0,AO13=0),0,(AP13-AM13)*12+(AO13-AL13)))</f>
        <v>0</v>
      </c>
      <c r="AS13" s="155">
        <f t="shared" ref="AS13:AS21" si="14">V13*AR13</f>
        <v>0</v>
      </c>
      <c r="AT13" s="130">
        <f t="shared" ref="AT13:AT21" si="15">IF(AR13=0,0,AS13/$AS$24)</f>
        <v>0</v>
      </c>
      <c r="AU13" s="22"/>
      <c r="AV13" s="132">
        <f t="shared" ref="AV13:AV21" si="16">AH13*AT13</f>
        <v>0</v>
      </c>
      <c r="AX13" s="114"/>
      <c r="AY13" s="106"/>
      <c r="AZ13" s="80"/>
      <c r="BA13" s="50"/>
      <c r="BB13" s="50"/>
      <c r="BC13" s="50"/>
      <c r="BD13" s="50"/>
      <c r="BE13" s="151"/>
      <c r="BF13" s="75">
        <f t="shared" ref="BF13:BF21" si="17">IF(Y13=$BF$11,AT13,0)</f>
        <v>0</v>
      </c>
      <c r="BG13" s="75">
        <f t="shared" ref="BG13:BG21" si="18">IF(Z13=$BG$11,AT13,0)</f>
        <v>0</v>
      </c>
      <c r="BH13" s="75">
        <f t="shared" ref="BH13:BH21" si="19">IF(Y13=$BH$11,AT13,0)</f>
        <v>0</v>
      </c>
      <c r="BI13" s="75">
        <f t="shared" ref="BI13:BI21" si="20">IF(Y13=$BI$11,AT13,0)</f>
        <v>0</v>
      </c>
    </row>
    <row r="14" spans="1:61" ht="17.399999999999999" customHeight="1" x14ac:dyDescent="0.4">
      <c r="B14" s="143"/>
      <c r="C14" s="143"/>
      <c r="D14" s="143"/>
      <c r="E14" s="145"/>
      <c r="F14" s="145"/>
      <c r="G14" s="143"/>
      <c r="H14" s="143"/>
      <c r="I14" s="143"/>
      <c r="J14" s="150"/>
      <c r="K14" s="135"/>
      <c r="L14" s="148" t="s">
        <v>1</v>
      </c>
      <c r="M14" s="81">
        <f t="shared" ref="M14:M21" si="21">IF(B14&gt;0,1,0)</f>
        <v>0</v>
      </c>
      <c r="N14" s="81">
        <f t="shared" ref="N14:N21" si="22">IF(C14=0,0,1)</f>
        <v>0</v>
      </c>
      <c r="O14" s="81">
        <f t="shared" ref="O14:O21" si="23">IF(C14="Elsykkel",1,IF(D14=0,0,1))</f>
        <v>0</v>
      </c>
      <c r="P14" s="81">
        <f t="shared" si="5"/>
        <v>0</v>
      </c>
      <c r="Q14" s="82">
        <f t="shared" si="6"/>
        <v>0</v>
      </c>
      <c r="R14" s="82">
        <f t="shared" si="7"/>
        <v>0</v>
      </c>
      <c r="S14" s="82">
        <f t="shared" si="8"/>
        <v>0</v>
      </c>
      <c r="T14" s="83">
        <f t="shared" si="9"/>
        <v>0</v>
      </c>
      <c r="V14" s="143">
        <f t="shared" si="0"/>
        <v>0</v>
      </c>
      <c r="W14" s="22"/>
      <c r="X14" s="143">
        <f t="shared" si="1"/>
        <v>0</v>
      </c>
      <c r="Y14" s="143">
        <f t="shared" si="1"/>
        <v>0</v>
      </c>
      <c r="Z14" s="173">
        <f>VLOOKUP(Y14,Inndata!$B$5:$D$9,3,FALSE)</f>
        <v>0</v>
      </c>
      <c r="AA14" s="22"/>
      <c r="AB14" s="143">
        <f t="shared" ref="AB14:AB21" si="24">E14</f>
        <v>0</v>
      </c>
      <c r="AC14" s="173">
        <f>VLOOKUP(AB14,Inndata!$F$5:$H$10,3,FALSE)</f>
        <v>0</v>
      </c>
      <c r="AD14" s="22"/>
      <c r="AE14" s="143">
        <f t="shared" si="2"/>
        <v>0</v>
      </c>
      <c r="AF14" s="143">
        <f t="shared" si="10"/>
        <v>0</v>
      </c>
      <c r="AG14" s="22"/>
      <c r="AH14" s="128">
        <f t="shared" si="11"/>
        <v>0</v>
      </c>
      <c r="AI14" s="22"/>
      <c r="AJ14" s="24">
        <f t="shared" si="3"/>
        <v>0</v>
      </c>
      <c r="AK14" s="24">
        <f t="shared" si="3"/>
        <v>0</v>
      </c>
      <c r="AL14" s="24">
        <f>IF(AK14=0,0,VLOOKUP(LEFT(AK14,3),Inndata!$B$21:$C$32,2,FALSE))</f>
        <v>0</v>
      </c>
      <c r="AM14" s="24">
        <f t="shared" si="12"/>
        <v>0</v>
      </c>
      <c r="AN14" s="24">
        <f t="shared" si="4"/>
        <v>0</v>
      </c>
      <c r="AO14" s="24">
        <f>IF(AN14=0,0,VLOOKUP(LEFT(AN14,3),Inndata!$B$21:$C$32,2,FALSE))</f>
        <v>0</v>
      </c>
      <c r="AP14" s="24">
        <f t="shared" si="13"/>
        <v>0</v>
      </c>
      <c r="AQ14" s="22"/>
      <c r="AR14" s="143">
        <f>IF(AJ14="Ja",Inndata!$F$17,IF(OR(AL14=0,AO14=0),0,(AP14-AM14)*12+(AO14-AL14)))</f>
        <v>0</v>
      </c>
      <c r="AS14" s="143">
        <f t="shared" si="14"/>
        <v>0</v>
      </c>
      <c r="AT14" s="129">
        <f t="shared" si="15"/>
        <v>0</v>
      </c>
      <c r="AU14" s="22"/>
      <c r="AV14" s="131">
        <f t="shared" si="16"/>
        <v>0</v>
      </c>
      <c r="AX14" s="114"/>
      <c r="AY14" s="106"/>
      <c r="AZ14" s="80"/>
      <c r="BA14" s="50"/>
      <c r="BB14" s="50"/>
      <c r="BC14" s="50"/>
      <c r="BD14" s="50"/>
      <c r="BE14" s="151"/>
      <c r="BF14" s="75">
        <f t="shared" si="17"/>
        <v>0</v>
      </c>
      <c r="BG14" s="75">
        <f t="shared" si="18"/>
        <v>0</v>
      </c>
      <c r="BH14" s="75">
        <f t="shared" si="19"/>
        <v>0</v>
      </c>
      <c r="BI14" s="75">
        <f t="shared" si="20"/>
        <v>0</v>
      </c>
    </row>
    <row r="15" spans="1:61" ht="17.399999999999999" customHeight="1" x14ac:dyDescent="0.4">
      <c r="B15" s="155"/>
      <c r="C15" s="155"/>
      <c r="D15" s="155"/>
      <c r="E15" s="157"/>
      <c r="F15" s="157"/>
      <c r="G15" s="155"/>
      <c r="H15" s="155"/>
      <c r="I15" s="155"/>
      <c r="J15" s="158"/>
      <c r="K15" s="156"/>
      <c r="L15" s="148" t="s">
        <v>1</v>
      </c>
      <c r="M15" s="81">
        <f t="shared" si="21"/>
        <v>0</v>
      </c>
      <c r="N15" s="81">
        <f t="shared" si="22"/>
        <v>0</v>
      </c>
      <c r="O15" s="81">
        <f t="shared" si="23"/>
        <v>0</v>
      </c>
      <c r="P15" s="81">
        <f t="shared" si="5"/>
        <v>0</v>
      </c>
      <c r="Q15" s="82">
        <f t="shared" si="6"/>
        <v>0</v>
      </c>
      <c r="R15" s="82">
        <f t="shared" si="7"/>
        <v>0</v>
      </c>
      <c r="S15" s="82">
        <f t="shared" si="8"/>
        <v>0</v>
      </c>
      <c r="T15" s="83">
        <f t="shared" si="9"/>
        <v>0</v>
      </c>
      <c r="V15" s="155">
        <f t="shared" si="0"/>
        <v>0</v>
      </c>
      <c r="W15" s="22"/>
      <c r="X15" s="155">
        <f t="shared" si="1"/>
        <v>0</v>
      </c>
      <c r="Y15" s="155">
        <f t="shared" si="1"/>
        <v>0</v>
      </c>
      <c r="Z15" s="174">
        <f>VLOOKUP(Y15,Inndata!$B$5:$D$9,3,FALSE)</f>
        <v>0</v>
      </c>
      <c r="AA15" s="22"/>
      <c r="AB15" s="155">
        <f t="shared" si="24"/>
        <v>0</v>
      </c>
      <c r="AC15" s="174">
        <f>VLOOKUP(AB15,Inndata!$F$5:$H$10,3,FALSE)</f>
        <v>0</v>
      </c>
      <c r="AD15" s="22"/>
      <c r="AE15" s="155">
        <f t="shared" si="2"/>
        <v>0</v>
      </c>
      <c r="AF15" s="155">
        <f t="shared" si="10"/>
        <v>0</v>
      </c>
      <c r="AG15" s="22"/>
      <c r="AH15" s="128">
        <f t="shared" si="11"/>
        <v>0</v>
      </c>
      <c r="AI15" s="22"/>
      <c r="AJ15" s="25">
        <f t="shared" si="3"/>
        <v>0</v>
      </c>
      <c r="AK15" s="25">
        <f t="shared" si="3"/>
        <v>0</v>
      </c>
      <c r="AL15" s="25">
        <f>IF(AK15=0,0,VLOOKUP(LEFT(AK15,3),Inndata!$B$21:$C$32,2,FALSE))</f>
        <v>0</v>
      </c>
      <c r="AM15" s="25">
        <f t="shared" si="12"/>
        <v>0</v>
      </c>
      <c r="AN15" s="25">
        <f t="shared" si="4"/>
        <v>0</v>
      </c>
      <c r="AO15" s="25">
        <f>IF(AN15=0,0,VLOOKUP(LEFT(AN15,3),Inndata!$B$21:$C$32,2,FALSE))</f>
        <v>0</v>
      </c>
      <c r="AP15" s="25">
        <f t="shared" si="13"/>
        <v>0</v>
      </c>
      <c r="AQ15" s="22"/>
      <c r="AR15" s="155">
        <f>IF(AJ15="Ja",Inndata!$F$17,IF(OR(AL15=0,AO15=0),0,(AP15-AM15)*12+(AO15-AL15)))</f>
        <v>0</v>
      </c>
      <c r="AS15" s="155">
        <f t="shared" si="14"/>
        <v>0</v>
      </c>
      <c r="AT15" s="130">
        <f t="shared" si="15"/>
        <v>0</v>
      </c>
      <c r="AU15" s="22"/>
      <c r="AV15" s="132">
        <f t="shared" si="16"/>
        <v>0</v>
      </c>
      <c r="AX15" s="114"/>
      <c r="AY15" s="106"/>
      <c r="AZ15" s="152"/>
      <c r="BA15" s="152"/>
      <c r="BB15" s="152"/>
      <c r="BC15" s="152"/>
      <c r="BD15" s="152"/>
      <c r="BE15" s="151"/>
      <c r="BF15" s="75">
        <f t="shared" si="17"/>
        <v>0</v>
      </c>
      <c r="BG15" s="75">
        <f t="shared" si="18"/>
        <v>0</v>
      </c>
      <c r="BH15" s="75">
        <f t="shared" si="19"/>
        <v>0</v>
      </c>
      <c r="BI15" s="75">
        <f t="shared" si="20"/>
        <v>0</v>
      </c>
    </row>
    <row r="16" spans="1:61" ht="17.399999999999999" customHeight="1" x14ac:dyDescent="0.4">
      <c r="B16" s="109"/>
      <c r="C16" s="109"/>
      <c r="D16" s="109"/>
      <c r="E16" s="134"/>
      <c r="F16" s="134"/>
      <c r="G16" s="109"/>
      <c r="H16" s="109"/>
      <c r="I16" s="109"/>
      <c r="J16" s="133"/>
      <c r="K16" s="135"/>
      <c r="L16" s="159" t="s">
        <v>1</v>
      </c>
      <c r="M16" s="81">
        <f t="shared" si="21"/>
        <v>0</v>
      </c>
      <c r="N16" s="81">
        <f t="shared" si="22"/>
        <v>0</v>
      </c>
      <c r="O16" s="81">
        <f t="shared" si="23"/>
        <v>0</v>
      </c>
      <c r="P16" s="81">
        <f t="shared" si="5"/>
        <v>0</v>
      </c>
      <c r="Q16" s="82">
        <f t="shared" si="6"/>
        <v>0</v>
      </c>
      <c r="R16" s="82">
        <f t="shared" si="7"/>
        <v>0</v>
      </c>
      <c r="S16" s="82">
        <f t="shared" si="8"/>
        <v>0</v>
      </c>
      <c r="T16" s="83">
        <f t="shared" si="9"/>
        <v>0</v>
      </c>
      <c r="V16" s="143">
        <f t="shared" si="0"/>
        <v>0</v>
      </c>
      <c r="W16" s="22"/>
      <c r="X16" s="143">
        <f t="shared" si="1"/>
        <v>0</v>
      </c>
      <c r="Y16" s="143">
        <f t="shared" si="1"/>
        <v>0</v>
      </c>
      <c r="Z16" s="173">
        <f>VLOOKUP(Y16,Inndata!$B$5:$D$9,3,FALSE)</f>
        <v>0</v>
      </c>
      <c r="AA16" s="22"/>
      <c r="AB16" s="143">
        <f t="shared" si="24"/>
        <v>0</v>
      </c>
      <c r="AC16" s="173">
        <f>VLOOKUP(AB16,Inndata!$F$5:$H$10,3,FALSE)</f>
        <v>0</v>
      </c>
      <c r="AD16" s="22"/>
      <c r="AE16" s="143">
        <f t="shared" si="2"/>
        <v>0</v>
      </c>
      <c r="AF16" s="143">
        <f t="shared" si="10"/>
        <v>0</v>
      </c>
      <c r="AG16" s="22"/>
      <c r="AH16" s="128">
        <f t="shared" si="11"/>
        <v>0</v>
      </c>
      <c r="AI16" s="22"/>
      <c r="AJ16" s="24">
        <f t="shared" si="3"/>
        <v>0</v>
      </c>
      <c r="AK16" s="24">
        <f t="shared" si="3"/>
        <v>0</v>
      </c>
      <c r="AL16" s="24">
        <f>IF(AK16=0,0,VLOOKUP(LEFT(AK16,3),Inndata!$B$21:$C$32,2,FALSE))</f>
        <v>0</v>
      </c>
      <c r="AM16" s="24">
        <f t="shared" si="12"/>
        <v>0</v>
      </c>
      <c r="AN16" s="26">
        <f t="shared" si="4"/>
        <v>0</v>
      </c>
      <c r="AO16" s="24">
        <f>IF(AN16=0,0,VLOOKUP(LEFT(AN16,3),Inndata!$B$21:$C$32,2,FALSE))</f>
        <v>0</v>
      </c>
      <c r="AP16" s="24">
        <f t="shared" si="13"/>
        <v>0</v>
      </c>
      <c r="AQ16" s="22"/>
      <c r="AR16" s="143">
        <f>IF(AJ16="Ja",Inndata!$F$17,IF(OR(AL16=0,AO16=0),0,(AP16-AM16)*12+(AO16-AL16)))</f>
        <v>0</v>
      </c>
      <c r="AS16" s="143">
        <f t="shared" si="14"/>
        <v>0</v>
      </c>
      <c r="AT16" s="129">
        <f t="shared" si="15"/>
        <v>0</v>
      </c>
      <c r="AU16" s="22"/>
      <c r="AV16" s="131">
        <f t="shared" si="16"/>
        <v>0</v>
      </c>
      <c r="AX16" s="114"/>
      <c r="AY16" s="106"/>
      <c r="AZ16" s="152"/>
      <c r="BA16" s="152"/>
      <c r="BB16" s="152"/>
      <c r="BC16" s="152"/>
      <c r="BD16" s="152"/>
      <c r="BE16" s="151"/>
      <c r="BF16" s="75">
        <f t="shared" si="17"/>
        <v>0</v>
      </c>
      <c r="BG16" s="75">
        <f t="shared" si="18"/>
        <v>0</v>
      </c>
      <c r="BH16" s="75">
        <f t="shared" si="19"/>
        <v>0</v>
      </c>
      <c r="BI16" s="75">
        <f t="shared" si="20"/>
        <v>0</v>
      </c>
    </row>
    <row r="17" spans="2:61" ht="17.399999999999999" customHeight="1" x14ac:dyDescent="0.4">
      <c r="B17" s="155"/>
      <c r="C17" s="155"/>
      <c r="D17" s="155"/>
      <c r="E17" s="157"/>
      <c r="F17" s="157"/>
      <c r="G17" s="155"/>
      <c r="H17" s="155"/>
      <c r="I17" s="155"/>
      <c r="J17" s="158"/>
      <c r="K17" s="156"/>
      <c r="L17" s="148" t="s">
        <v>1</v>
      </c>
      <c r="M17" s="81">
        <f t="shared" si="21"/>
        <v>0</v>
      </c>
      <c r="N17" s="81">
        <f t="shared" si="22"/>
        <v>0</v>
      </c>
      <c r="O17" s="81">
        <f t="shared" si="23"/>
        <v>0</v>
      </c>
      <c r="P17" s="81">
        <f t="shared" si="5"/>
        <v>0</v>
      </c>
      <c r="Q17" s="82">
        <f t="shared" si="6"/>
        <v>0</v>
      </c>
      <c r="R17" s="82">
        <f t="shared" si="7"/>
        <v>0</v>
      </c>
      <c r="S17" s="82">
        <f t="shared" si="8"/>
        <v>0</v>
      </c>
      <c r="T17" s="83">
        <f t="shared" si="9"/>
        <v>0</v>
      </c>
      <c r="V17" s="155">
        <f t="shared" si="0"/>
        <v>0</v>
      </c>
      <c r="W17" s="22"/>
      <c r="X17" s="155">
        <f t="shared" si="1"/>
        <v>0</v>
      </c>
      <c r="Y17" s="155">
        <f t="shared" si="1"/>
        <v>0</v>
      </c>
      <c r="Z17" s="174">
        <f>VLOOKUP(Y17,Inndata!$B$5:$D$9,3,FALSE)</f>
        <v>0</v>
      </c>
      <c r="AA17" s="22"/>
      <c r="AB17" s="155">
        <f t="shared" si="24"/>
        <v>0</v>
      </c>
      <c r="AC17" s="174">
        <f>VLOOKUP(AB17,Inndata!$F$5:$H$10,3,FALSE)</f>
        <v>0</v>
      </c>
      <c r="AD17" s="22"/>
      <c r="AE17" s="155">
        <f t="shared" si="2"/>
        <v>0</v>
      </c>
      <c r="AF17" s="155">
        <f t="shared" si="10"/>
        <v>0</v>
      </c>
      <c r="AG17" s="22"/>
      <c r="AH17" s="128">
        <f t="shared" si="11"/>
        <v>0</v>
      </c>
      <c r="AI17" s="22"/>
      <c r="AJ17" s="25">
        <f t="shared" si="3"/>
        <v>0</v>
      </c>
      <c r="AK17" s="25">
        <f t="shared" si="3"/>
        <v>0</v>
      </c>
      <c r="AL17" s="25">
        <f>IF(AK17=0,0,VLOOKUP(LEFT(AK17,3),Inndata!$B$21:$C$32,2,FALSE))</f>
        <v>0</v>
      </c>
      <c r="AM17" s="25">
        <f t="shared" si="12"/>
        <v>0</v>
      </c>
      <c r="AN17" s="25">
        <f t="shared" si="4"/>
        <v>0</v>
      </c>
      <c r="AO17" s="25">
        <f>IF(AN17=0,0,VLOOKUP(LEFT(AN17,3),Inndata!$B$21:$C$32,2,FALSE))</f>
        <v>0</v>
      </c>
      <c r="AP17" s="25">
        <f t="shared" si="13"/>
        <v>0</v>
      </c>
      <c r="AQ17" s="22"/>
      <c r="AR17" s="155">
        <f>IF(AJ17="Ja",Inndata!$F$17,IF(OR(AL17=0,AO17=0),0,(AP17-AM17)*12+(AO17-AL17)))</f>
        <v>0</v>
      </c>
      <c r="AS17" s="155">
        <f t="shared" si="14"/>
        <v>0</v>
      </c>
      <c r="AT17" s="130">
        <f t="shared" si="15"/>
        <v>0</v>
      </c>
      <c r="AU17" s="22"/>
      <c r="AV17" s="132">
        <f t="shared" si="16"/>
        <v>0</v>
      </c>
      <c r="AX17" s="114"/>
      <c r="AY17" s="106"/>
      <c r="AZ17" s="152"/>
      <c r="BA17" s="152"/>
      <c r="BB17" s="152"/>
      <c r="BC17" s="152"/>
      <c r="BD17" s="152"/>
      <c r="BE17" s="151"/>
      <c r="BF17" s="75">
        <f t="shared" si="17"/>
        <v>0</v>
      </c>
      <c r="BG17" s="75">
        <f t="shared" si="18"/>
        <v>0</v>
      </c>
      <c r="BH17" s="75">
        <f t="shared" si="19"/>
        <v>0</v>
      </c>
      <c r="BI17" s="75">
        <f t="shared" si="20"/>
        <v>0</v>
      </c>
    </row>
    <row r="18" spans="2:61" ht="17.399999999999999" customHeight="1" x14ac:dyDescent="0.4">
      <c r="B18" s="109"/>
      <c r="C18" s="109"/>
      <c r="D18" s="109"/>
      <c r="E18" s="134"/>
      <c r="F18" s="134"/>
      <c r="G18" s="109"/>
      <c r="H18" s="109"/>
      <c r="I18" s="109"/>
      <c r="J18" s="133"/>
      <c r="K18" s="135"/>
      <c r="L18" s="148" t="s">
        <v>1</v>
      </c>
      <c r="M18" s="81">
        <f t="shared" si="21"/>
        <v>0</v>
      </c>
      <c r="N18" s="81">
        <f t="shared" si="22"/>
        <v>0</v>
      </c>
      <c r="O18" s="81">
        <f t="shared" si="23"/>
        <v>0</v>
      </c>
      <c r="P18" s="81">
        <f t="shared" si="5"/>
        <v>0</v>
      </c>
      <c r="Q18" s="82">
        <f t="shared" si="6"/>
        <v>0</v>
      </c>
      <c r="R18" s="82">
        <f t="shared" si="7"/>
        <v>0</v>
      </c>
      <c r="S18" s="82">
        <f t="shared" si="8"/>
        <v>0</v>
      </c>
      <c r="T18" s="83">
        <f t="shared" si="9"/>
        <v>0</v>
      </c>
      <c r="V18" s="143">
        <f t="shared" si="0"/>
        <v>0</v>
      </c>
      <c r="W18" s="22"/>
      <c r="X18" s="143">
        <f t="shared" si="1"/>
        <v>0</v>
      </c>
      <c r="Y18" s="143">
        <f t="shared" si="1"/>
        <v>0</v>
      </c>
      <c r="Z18" s="173">
        <f>VLOOKUP(Y18,Inndata!$B$5:$D$9,3,FALSE)</f>
        <v>0</v>
      </c>
      <c r="AA18" s="22"/>
      <c r="AB18" s="143">
        <f t="shared" si="24"/>
        <v>0</v>
      </c>
      <c r="AC18" s="173">
        <f>VLOOKUP(AB18,Inndata!$F$5:$H$10,3,FALSE)</f>
        <v>0</v>
      </c>
      <c r="AD18" s="22"/>
      <c r="AE18" s="143">
        <f t="shared" si="2"/>
        <v>0</v>
      </c>
      <c r="AF18" s="143">
        <f t="shared" si="10"/>
        <v>0</v>
      </c>
      <c r="AG18" s="22"/>
      <c r="AH18" s="128">
        <f t="shared" si="11"/>
        <v>0</v>
      </c>
      <c r="AI18" s="22"/>
      <c r="AJ18" s="24">
        <f t="shared" si="3"/>
        <v>0</v>
      </c>
      <c r="AK18" s="24">
        <f t="shared" si="3"/>
        <v>0</v>
      </c>
      <c r="AL18" s="24">
        <f>IF(AK18=0,0,VLOOKUP(LEFT(AK18,3),Inndata!$B$21:$C$32,2,FALSE))</f>
        <v>0</v>
      </c>
      <c r="AM18" s="24">
        <f t="shared" si="12"/>
        <v>0</v>
      </c>
      <c r="AN18" s="24">
        <f t="shared" si="4"/>
        <v>0</v>
      </c>
      <c r="AO18" s="24">
        <f>IF(AN18=0,0,VLOOKUP(LEFT(AN18,3),Inndata!$B$21:$C$32,2,FALSE))</f>
        <v>0</v>
      </c>
      <c r="AP18" s="24">
        <f t="shared" si="13"/>
        <v>0</v>
      </c>
      <c r="AQ18" s="22"/>
      <c r="AR18" s="143">
        <f>IF(AJ18="Ja",Inndata!$F$17,IF(OR(AL18=0,AO18=0),0,(AP18-AM18)*12+(AO18-AL18)))</f>
        <v>0</v>
      </c>
      <c r="AS18" s="143">
        <f t="shared" si="14"/>
        <v>0</v>
      </c>
      <c r="AT18" s="129">
        <f t="shared" si="15"/>
        <v>0</v>
      </c>
      <c r="AU18" s="22"/>
      <c r="AV18" s="131">
        <f t="shared" si="16"/>
        <v>0</v>
      </c>
      <c r="AX18" s="114"/>
      <c r="AY18" s="106"/>
      <c r="BE18" s="151"/>
      <c r="BF18" s="75">
        <f t="shared" si="17"/>
        <v>0</v>
      </c>
      <c r="BG18" s="75">
        <f t="shared" si="18"/>
        <v>0</v>
      </c>
      <c r="BH18" s="75">
        <f t="shared" si="19"/>
        <v>0</v>
      </c>
      <c r="BI18" s="75">
        <f t="shared" si="20"/>
        <v>0</v>
      </c>
    </row>
    <row r="19" spans="2:61" ht="17.399999999999999" customHeight="1" x14ac:dyDescent="0.4">
      <c r="B19" s="155"/>
      <c r="C19" s="155"/>
      <c r="D19" s="155"/>
      <c r="E19" s="157"/>
      <c r="F19" s="157"/>
      <c r="G19" s="155"/>
      <c r="H19" s="155"/>
      <c r="I19" s="155"/>
      <c r="J19" s="158"/>
      <c r="K19" s="156"/>
      <c r="L19" s="148" t="s">
        <v>1</v>
      </c>
      <c r="M19" s="81">
        <f t="shared" si="21"/>
        <v>0</v>
      </c>
      <c r="N19" s="81">
        <f t="shared" si="22"/>
        <v>0</v>
      </c>
      <c r="O19" s="81">
        <f t="shared" si="23"/>
        <v>0</v>
      </c>
      <c r="P19" s="81">
        <f t="shared" si="5"/>
        <v>0</v>
      </c>
      <c r="Q19" s="82">
        <f t="shared" si="6"/>
        <v>0</v>
      </c>
      <c r="R19" s="82">
        <f t="shared" si="7"/>
        <v>0</v>
      </c>
      <c r="S19" s="82">
        <f t="shared" si="8"/>
        <v>0</v>
      </c>
      <c r="T19" s="83">
        <f t="shared" si="9"/>
        <v>0</v>
      </c>
      <c r="V19" s="155">
        <f t="shared" si="0"/>
        <v>0</v>
      </c>
      <c r="W19" s="22"/>
      <c r="X19" s="155">
        <f t="shared" si="1"/>
        <v>0</v>
      </c>
      <c r="Y19" s="155">
        <f t="shared" si="1"/>
        <v>0</v>
      </c>
      <c r="Z19" s="174">
        <f>VLOOKUP(Y19,Inndata!$B$5:$D$9,3,FALSE)</f>
        <v>0</v>
      </c>
      <c r="AA19" s="22"/>
      <c r="AB19" s="155">
        <f t="shared" si="24"/>
        <v>0</v>
      </c>
      <c r="AC19" s="174">
        <f>VLOOKUP(AB19,Inndata!$F$5:$H$10,3,FALSE)</f>
        <v>0</v>
      </c>
      <c r="AD19" s="22"/>
      <c r="AE19" s="155">
        <f t="shared" si="2"/>
        <v>0</v>
      </c>
      <c r="AF19" s="155">
        <f t="shared" si="10"/>
        <v>0</v>
      </c>
      <c r="AG19" s="22"/>
      <c r="AH19" s="128">
        <f t="shared" si="11"/>
        <v>0</v>
      </c>
      <c r="AI19" s="22"/>
      <c r="AJ19" s="25">
        <f t="shared" si="3"/>
        <v>0</v>
      </c>
      <c r="AK19" s="25">
        <f t="shared" si="3"/>
        <v>0</v>
      </c>
      <c r="AL19" s="25">
        <f>IF(AK19=0,0,VLOOKUP(LEFT(AK19,3),Inndata!$B$21:$C$32,2,FALSE))</f>
        <v>0</v>
      </c>
      <c r="AM19" s="25">
        <f t="shared" si="12"/>
        <v>0</v>
      </c>
      <c r="AN19" s="25">
        <f t="shared" si="4"/>
        <v>0</v>
      </c>
      <c r="AO19" s="25">
        <f>IF(AN19=0,0,VLOOKUP(LEFT(AN19,3),Inndata!$B$21:$C$32,2,FALSE))</f>
        <v>0</v>
      </c>
      <c r="AP19" s="25">
        <f t="shared" si="13"/>
        <v>0</v>
      </c>
      <c r="AQ19" s="22"/>
      <c r="AR19" s="155">
        <f>IF(AJ19="Ja",Inndata!$F$17,IF(OR(AL19=0,AO19=0),0,(AP19-AM19)*12+(AO19-AL19)))</f>
        <v>0</v>
      </c>
      <c r="AS19" s="155">
        <f t="shared" si="14"/>
        <v>0</v>
      </c>
      <c r="AT19" s="130">
        <f t="shared" si="15"/>
        <v>0</v>
      </c>
      <c r="AU19" s="22"/>
      <c r="AV19" s="132">
        <f t="shared" si="16"/>
        <v>0</v>
      </c>
      <c r="AX19" s="114"/>
      <c r="AY19" s="106"/>
      <c r="BE19" s="151"/>
      <c r="BF19" s="75">
        <f t="shared" si="17"/>
        <v>0</v>
      </c>
      <c r="BG19" s="75">
        <f t="shared" si="18"/>
        <v>0</v>
      </c>
      <c r="BH19" s="75">
        <f t="shared" si="19"/>
        <v>0</v>
      </c>
      <c r="BI19" s="75">
        <f t="shared" si="20"/>
        <v>0</v>
      </c>
    </row>
    <row r="20" spans="2:61" ht="17.399999999999999" customHeight="1" x14ac:dyDescent="0.4">
      <c r="B20" s="109"/>
      <c r="C20" s="109"/>
      <c r="D20" s="109"/>
      <c r="E20" s="134"/>
      <c r="F20" s="134"/>
      <c r="G20" s="109"/>
      <c r="H20" s="109"/>
      <c r="I20" s="109"/>
      <c r="J20" s="133"/>
      <c r="K20" s="135"/>
      <c r="L20" s="148" t="s">
        <v>1</v>
      </c>
      <c r="M20" s="81">
        <f t="shared" si="21"/>
        <v>0</v>
      </c>
      <c r="N20" s="81">
        <f t="shared" si="22"/>
        <v>0</v>
      </c>
      <c r="O20" s="81">
        <f t="shared" si="23"/>
        <v>0</v>
      </c>
      <c r="P20" s="81">
        <f t="shared" si="5"/>
        <v>0</v>
      </c>
      <c r="Q20" s="82">
        <f t="shared" si="6"/>
        <v>0</v>
      </c>
      <c r="R20" s="82">
        <f t="shared" si="7"/>
        <v>0</v>
      </c>
      <c r="S20" s="82">
        <f t="shared" si="8"/>
        <v>0</v>
      </c>
      <c r="T20" s="83">
        <f t="shared" si="9"/>
        <v>0</v>
      </c>
      <c r="V20" s="143">
        <f t="shared" si="0"/>
        <v>0</v>
      </c>
      <c r="W20" s="22"/>
      <c r="X20" s="143">
        <f t="shared" si="1"/>
        <v>0</v>
      </c>
      <c r="Y20" s="143">
        <f t="shared" si="1"/>
        <v>0</v>
      </c>
      <c r="Z20" s="173">
        <f>VLOOKUP(Y20,Inndata!$B$5:$D$9,3,FALSE)</f>
        <v>0</v>
      </c>
      <c r="AA20" s="22"/>
      <c r="AB20" s="143">
        <f t="shared" si="24"/>
        <v>0</v>
      </c>
      <c r="AC20" s="173">
        <f>VLOOKUP(AB20,Inndata!$F$5:$H$10,3,FALSE)</f>
        <v>0</v>
      </c>
      <c r="AD20" s="22"/>
      <c r="AE20" s="143">
        <f t="shared" si="2"/>
        <v>0</v>
      </c>
      <c r="AF20" s="143">
        <f t="shared" si="10"/>
        <v>0</v>
      </c>
      <c r="AG20" s="22"/>
      <c r="AH20" s="128">
        <f t="shared" si="11"/>
        <v>0</v>
      </c>
      <c r="AI20" s="22"/>
      <c r="AJ20" s="24">
        <f t="shared" si="3"/>
        <v>0</v>
      </c>
      <c r="AK20" s="24">
        <f t="shared" si="3"/>
        <v>0</v>
      </c>
      <c r="AL20" s="24">
        <f>IF(AK20=0,0,VLOOKUP(LEFT(AK20,3),Inndata!$B$21:$C$32,2,FALSE))</f>
        <v>0</v>
      </c>
      <c r="AM20" s="24">
        <f t="shared" si="12"/>
        <v>0</v>
      </c>
      <c r="AN20" s="24">
        <f t="shared" si="4"/>
        <v>0</v>
      </c>
      <c r="AO20" s="24">
        <f>IF(AN20=0,0,VLOOKUP(LEFT(AN20,3),Inndata!$B$21:$C$32,2,FALSE))</f>
        <v>0</v>
      </c>
      <c r="AP20" s="24">
        <f t="shared" si="13"/>
        <v>0</v>
      </c>
      <c r="AQ20" s="22"/>
      <c r="AR20" s="143">
        <f>IF(AJ20="Ja",Inndata!$F$17,IF(OR(AL20=0,AO20=0),0,(AP20-AM20)*12+(AO20-AL20)))</f>
        <v>0</v>
      </c>
      <c r="AS20" s="143">
        <f t="shared" si="14"/>
        <v>0</v>
      </c>
      <c r="AT20" s="129">
        <f t="shared" si="15"/>
        <v>0</v>
      </c>
      <c r="AU20" s="22"/>
      <c r="AV20" s="131">
        <f t="shared" si="16"/>
        <v>0</v>
      </c>
      <c r="AX20" s="114"/>
      <c r="AY20" s="106"/>
      <c r="BE20" s="151"/>
      <c r="BF20" s="75">
        <f t="shared" si="17"/>
        <v>0</v>
      </c>
      <c r="BG20" s="75">
        <f t="shared" si="18"/>
        <v>0</v>
      </c>
      <c r="BH20" s="75">
        <f t="shared" si="19"/>
        <v>0</v>
      </c>
      <c r="BI20" s="75">
        <f t="shared" si="20"/>
        <v>0</v>
      </c>
    </row>
    <row r="21" spans="2:61" ht="17.399999999999999" customHeight="1" x14ac:dyDescent="0.4">
      <c r="B21" s="155"/>
      <c r="C21" s="155"/>
      <c r="D21" s="155"/>
      <c r="E21" s="157"/>
      <c r="F21" s="157"/>
      <c r="G21" s="155"/>
      <c r="H21" s="155"/>
      <c r="I21" s="155"/>
      <c r="J21" s="158"/>
      <c r="K21" s="156"/>
      <c r="L21" s="148" t="s">
        <v>1</v>
      </c>
      <c r="M21" s="81">
        <f t="shared" si="21"/>
        <v>0</v>
      </c>
      <c r="N21" s="81">
        <f t="shared" si="22"/>
        <v>0</v>
      </c>
      <c r="O21" s="81">
        <f t="shared" si="23"/>
        <v>0</v>
      </c>
      <c r="P21" s="81">
        <f t="shared" si="5"/>
        <v>0</v>
      </c>
      <c r="Q21" s="82">
        <f t="shared" si="6"/>
        <v>0</v>
      </c>
      <c r="R21" s="82">
        <f t="shared" si="7"/>
        <v>0</v>
      </c>
      <c r="S21" s="82">
        <f t="shared" si="8"/>
        <v>0</v>
      </c>
      <c r="T21" s="83">
        <f t="shared" si="9"/>
        <v>0</v>
      </c>
      <c r="V21" s="155">
        <f t="shared" si="0"/>
        <v>0</v>
      </c>
      <c r="W21" s="22"/>
      <c r="X21" s="155">
        <f t="shared" si="1"/>
        <v>0</v>
      </c>
      <c r="Y21" s="155">
        <f t="shared" si="1"/>
        <v>0</v>
      </c>
      <c r="Z21" s="174">
        <f>VLOOKUP(Y21,Inndata!$B$5:$D$9,3,FALSE)</f>
        <v>0</v>
      </c>
      <c r="AA21" s="22"/>
      <c r="AB21" s="155">
        <f t="shared" si="24"/>
        <v>0</v>
      </c>
      <c r="AC21" s="174">
        <f>VLOOKUP(AB21,Inndata!$F$5:$H$10,3,FALSE)</f>
        <v>0</v>
      </c>
      <c r="AD21" s="22"/>
      <c r="AE21" s="155">
        <f t="shared" si="2"/>
        <v>0</v>
      </c>
      <c r="AF21" s="155">
        <f t="shared" si="10"/>
        <v>0</v>
      </c>
      <c r="AG21" s="22"/>
      <c r="AH21" s="128">
        <f t="shared" si="11"/>
        <v>0</v>
      </c>
      <c r="AI21" s="22"/>
      <c r="AJ21" s="25">
        <f t="shared" si="3"/>
        <v>0</v>
      </c>
      <c r="AK21" s="25">
        <f t="shared" si="3"/>
        <v>0</v>
      </c>
      <c r="AL21" s="25">
        <f>IF(AK21=0,0,VLOOKUP(LEFT(AK21,3),Inndata!$B$21:$C$32,2,FALSE))</f>
        <v>0</v>
      </c>
      <c r="AM21" s="25">
        <f t="shared" si="12"/>
        <v>0</v>
      </c>
      <c r="AN21" s="25">
        <f t="shared" si="4"/>
        <v>0</v>
      </c>
      <c r="AO21" s="25">
        <f>IF(AN21=0,0,VLOOKUP(LEFT(AN21,3),Inndata!$B$21:$C$32,2,FALSE))</f>
        <v>0</v>
      </c>
      <c r="AP21" s="25">
        <f t="shared" si="13"/>
        <v>0</v>
      </c>
      <c r="AQ21" s="22"/>
      <c r="AR21" s="155">
        <f>IF(AJ21="Ja",Inndata!$F$17,IF(OR(AL21=0,AO21=0),0,(AP21-AM21)*12+(AO21-AL21)))</f>
        <v>0</v>
      </c>
      <c r="AS21" s="155">
        <f t="shared" si="14"/>
        <v>0</v>
      </c>
      <c r="AT21" s="130">
        <f t="shared" si="15"/>
        <v>0</v>
      </c>
      <c r="AU21" s="22"/>
      <c r="AV21" s="132">
        <f t="shared" si="16"/>
        <v>0</v>
      </c>
      <c r="AX21" s="114"/>
      <c r="AY21" s="106"/>
      <c r="BE21" s="151"/>
      <c r="BF21" s="75">
        <f t="shared" si="17"/>
        <v>0</v>
      </c>
      <c r="BG21" s="75">
        <f t="shared" si="18"/>
        <v>0</v>
      </c>
      <c r="BH21" s="75">
        <f t="shared" si="19"/>
        <v>0</v>
      </c>
      <c r="BI21" s="75">
        <f t="shared" si="20"/>
        <v>0</v>
      </c>
    </row>
    <row r="22" spans="2:61" ht="17.399999999999999" customHeight="1" x14ac:dyDescent="0.4">
      <c r="H22" s="187" t="s">
        <v>1</v>
      </c>
      <c r="I22" s="187"/>
      <c r="K22" s="137"/>
      <c r="L22" s="147"/>
      <c r="M22" s="137"/>
      <c r="V22" s="151"/>
      <c r="W22" s="107"/>
      <c r="Z22" s="151"/>
      <c r="AA22" s="107"/>
      <c r="AB22" s="107"/>
      <c r="AC22" s="107"/>
      <c r="AD22" s="107"/>
      <c r="AF22" s="151"/>
      <c r="AG22" s="107"/>
      <c r="AH22" s="151"/>
      <c r="AI22" s="107"/>
      <c r="AP22" s="151"/>
      <c r="AQ22" s="107"/>
      <c r="AT22" s="151"/>
      <c r="AU22" s="106"/>
      <c r="AX22" s="114"/>
      <c r="AY22" s="106"/>
      <c r="BE22" s="151"/>
      <c r="BH22" s="102"/>
      <c r="BI22" s="71"/>
    </row>
    <row r="23" spans="2:61" ht="17.399999999999999" customHeight="1" x14ac:dyDescent="0.4">
      <c r="H23" s="138"/>
      <c r="K23" s="137"/>
      <c r="L23" s="147"/>
      <c r="M23" s="137"/>
      <c r="V23" s="151"/>
      <c r="W23" s="107"/>
      <c r="Z23" s="151"/>
      <c r="AA23" s="107"/>
      <c r="AB23" s="107"/>
      <c r="AC23" s="107"/>
      <c r="AD23" s="107"/>
      <c r="AF23" s="151"/>
      <c r="AG23" s="107"/>
      <c r="AH23" s="151"/>
      <c r="AI23" s="107"/>
      <c r="AP23" s="151"/>
      <c r="AR23" s="42"/>
      <c r="AS23" s="40" t="s">
        <v>44</v>
      </c>
      <c r="AT23" s="151"/>
      <c r="AU23" s="106"/>
      <c r="AV23" s="44" t="s">
        <v>58</v>
      </c>
      <c r="AX23" s="114"/>
      <c r="AY23" s="106"/>
      <c r="BE23" s="151"/>
      <c r="BH23" s="102"/>
      <c r="BI23" s="71"/>
    </row>
    <row r="24" spans="2:61" ht="17.399999999999999" customHeight="1" x14ac:dyDescent="0.4">
      <c r="C24" s="107"/>
      <c r="D24" s="144"/>
      <c r="E24" s="144"/>
      <c r="F24" s="144"/>
      <c r="H24" s="138"/>
      <c r="K24" s="137"/>
      <c r="L24" s="147"/>
      <c r="M24" s="137"/>
      <c r="V24" s="151"/>
      <c r="W24" s="107"/>
      <c r="Z24" s="151"/>
      <c r="AA24" s="107"/>
      <c r="AB24" s="107"/>
      <c r="AC24" s="107"/>
      <c r="AD24" s="107"/>
      <c r="AF24" s="151"/>
      <c r="AG24" s="107"/>
      <c r="AH24" s="151"/>
      <c r="AI24" s="107"/>
      <c r="AP24" s="151"/>
      <c r="AQ24" s="107"/>
      <c r="AR24" s="43"/>
      <c r="AS24" s="101">
        <f>SUM(AS12:AS21)</f>
        <v>0</v>
      </c>
      <c r="AT24" s="151"/>
      <c r="AU24" s="106"/>
      <c r="AV24" s="45">
        <f>SUM(AV12:AV21)</f>
        <v>0</v>
      </c>
      <c r="AX24" s="114"/>
      <c r="AY24" s="106"/>
      <c r="BE24" s="151"/>
      <c r="BH24" s="102"/>
      <c r="BI24" s="71"/>
    </row>
    <row r="25" spans="2:61" ht="17.399999999999999" customHeight="1" x14ac:dyDescent="0.4">
      <c r="C25" s="107"/>
      <c r="D25" s="144"/>
      <c r="E25" s="144"/>
      <c r="F25" s="144"/>
      <c r="H25" s="138"/>
      <c r="K25" s="137"/>
      <c r="L25" s="147"/>
      <c r="M25" s="137"/>
      <c r="V25" s="151"/>
      <c r="W25" s="107"/>
      <c r="Z25" s="151"/>
      <c r="AA25" s="107"/>
      <c r="AB25" s="107"/>
      <c r="AC25" s="107"/>
      <c r="AD25" s="107"/>
      <c r="AF25" s="151"/>
      <c r="AG25" s="107"/>
      <c r="AH25" s="151"/>
      <c r="AI25" s="107"/>
      <c r="AP25" s="151"/>
      <c r="AQ25" s="107"/>
      <c r="AT25" s="151"/>
      <c r="AU25" s="106"/>
      <c r="AX25" s="114"/>
      <c r="AY25" s="106"/>
      <c r="BE25" s="151"/>
      <c r="BH25" s="102"/>
      <c r="BI25" s="71"/>
    </row>
    <row r="26" spans="2:61" ht="17.399999999999999" customHeight="1" x14ac:dyDescent="0.4">
      <c r="C26" s="107"/>
      <c r="D26" s="144"/>
      <c r="E26" s="144"/>
      <c r="F26" s="144"/>
      <c r="H26" s="138"/>
      <c r="K26" s="137"/>
      <c r="L26" s="147"/>
      <c r="M26" s="137"/>
      <c r="V26" s="151"/>
      <c r="W26" s="107"/>
      <c r="Z26" s="151"/>
      <c r="AA26" s="107"/>
      <c r="AB26" s="107"/>
      <c r="AC26" s="107"/>
      <c r="AD26" s="107"/>
      <c r="AF26" s="151"/>
      <c r="AG26" s="107"/>
      <c r="AH26" s="151"/>
      <c r="AI26" s="107"/>
      <c r="AP26" s="151"/>
      <c r="AQ26" s="107"/>
      <c r="AT26" s="151"/>
      <c r="AU26" s="106"/>
      <c r="AX26" s="114"/>
      <c r="AY26" s="106"/>
      <c r="BE26" s="151"/>
      <c r="BH26" s="102"/>
      <c r="BI26" s="71"/>
    </row>
    <row r="27" spans="2:61" ht="17.399999999999999" customHeight="1" x14ac:dyDescent="0.4">
      <c r="C27" s="107"/>
      <c r="D27" s="144"/>
      <c r="E27" s="144"/>
      <c r="F27" s="144"/>
      <c r="H27" s="138"/>
      <c r="K27" s="137"/>
      <c r="L27" s="147"/>
      <c r="M27" s="137"/>
      <c r="V27" s="151"/>
      <c r="W27" s="107"/>
      <c r="Z27" s="151"/>
      <c r="AA27" s="107"/>
      <c r="AB27" s="107"/>
      <c r="AC27" s="107"/>
      <c r="AD27" s="107"/>
      <c r="AF27" s="151"/>
      <c r="AG27" s="107"/>
      <c r="AH27" s="151"/>
      <c r="AI27" s="107"/>
      <c r="AP27" s="151"/>
      <c r="AQ27" s="107"/>
      <c r="AT27" s="151"/>
      <c r="AU27" s="106"/>
      <c r="AX27" s="114"/>
      <c r="AY27" s="106"/>
      <c r="BE27" s="151"/>
      <c r="BH27" s="102"/>
      <c r="BI27" s="71"/>
    </row>
    <row r="28" spans="2:61" ht="17.399999999999999" customHeight="1" x14ac:dyDescent="0.4">
      <c r="H28" s="138"/>
      <c r="K28" s="137"/>
      <c r="L28" s="147"/>
      <c r="M28" s="137"/>
      <c r="V28" s="151"/>
      <c r="W28" s="107"/>
      <c r="Z28" s="151"/>
      <c r="AA28" s="107"/>
      <c r="AB28" s="107"/>
      <c r="AC28" s="107"/>
      <c r="AD28" s="107"/>
      <c r="AF28" s="151"/>
      <c r="AG28" s="107"/>
      <c r="AH28" s="151"/>
      <c r="AI28" s="107"/>
      <c r="AP28" s="151"/>
      <c r="AQ28" s="107"/>
      <c r="AT28" s="151"/>
      <c r="AU28" s="106"/>
      <c r="AX28" s="114"/>
      <c r="AY28" s="106"/>
      <c r="BE28" s="151"/>
      <c r="BH28" s="102"/>
      <c r="BI28" s="71"/>
    </row>
    <row r="29" spans="2:61" ht="17.399999999999999" customHeight="1" x14ac:dyDescent="0.4">
      <c r="G29" s="138"/>
      <c r="J29" s="137"/>
      <c r="K29" s="147"/>
      <c r="L29" s="137"/>
      <c r="AX29" s="114"/>
    </row>
    <row r="30" spans="2:61" ht="17.399999999999999" customHeight="1" x14ac:dyDescent="0.4">
      <c r="AX30" s="114"/>
    </row>
    <row r="31" spans="2:61" ht="17.399999999999999" customHeight="1" x14ac:dyDescent="0.4">
      <c r="AX31" s="114"/>
    </row>
    <row r="32" spans="2:61" ht="17.399999999999999" customHeight="1" x14ac:dyDescent="0.4">
      <c r="AX32" s="114"/>
    </row>
    <row r="33" spans="32:60" s="151" customFormat="1" ht="17.399999999999999" customHeight="1" x14ac:dyDescent="0.4">
      <c r="AF33" s="107"/>
      <c r="AH33" s="107"/>
      <c r="AP33" s="107"/>
      <c r="AT33" s="106"/>
      <c r="AW33" s="106"/>
      <c r="AX33" s="114"/>
      <c r="BE33" s="71"/>
      <c r="BF33" s="102"/>
      <c r="BG33" s="102"/>
      <c r="BH33" s="71"/>
    </row>
    <row r="34" spans="32:60" s="151" customFormat="1" ht="17.399999999999999" customHeight="1" x14ac:dyDescent="0.4">
      <c r="AF34" s="107"/>
      <c r="AH34" s="107"/>
      <c r="AP34" s="107"/>
      <c r="AT34" s="106"/>
      <c r="AW34" s="106"/>
      <c r="AX34" s="106"/>
      <c r="BE34" s="71"/>
      <c r="BF34" s="102"/>
      <c r="BG34" s="102"/>
      <c r="BH34" s="71"/>
    </row>
    <row r="35" spans="32:60" s="151" customFormat="1" ht="17.399999999999999" customHeight="1" x14ac:dyDescent="0.4">
      <c r="AF35" s="107"/>
      <c r="AH35" s="107"/>
      <c r="AP35" s="107"/>
      <c r="AT35" s="106"/>
      <c r="AW35" s="106"/>
      <c r="AX35" s="106"/>
      <c r="BE35" s="71"/>
      <c r="BF35" s="102"/>
      <c r="BG35" s="102"/>
      <c r="BH35" s="71"/>
    </row>
    <row r="36" spans="32:60" s="151" customFormat="1" ht="17.399999999999999" customHeight="1" x14ac:dyDescent="0.4">
      <c r="AF36" s="107"/>
      <c r="AH36" s="107"/>
      <c r="AP36" s="107"/>
      <c r="AT36" s="106"/>
      <c r="AW36" s="106"/>
      <c r="AX36" s="106"/>
      <c r="BE36" s="71"/>
      <c r="BF36" s="102"/>
      <c r="BG36" s="102"/>
      <c r="BH36" s="71"/>
    </row>
  </sheetData>
  <mergeCells count="6">
    <mergeCell ref="H22:I22"/>
    <mergeCell ref="B3:J3"/>
    <mergeCell ref="C5:D5"/>
    <mergeCell ref="M8:T10"/>
    <mergeCell ref="BF10:BI10"/>
    <mergeCell ref="M11:T11"/>
  </mergeCells>
  <conditionalFormatting sqref="V12:V21">
    <cfRule type="expression" dxfId="99" priority="25">
      <formula>B12=0</formula>
    </cfRule>
  </conditionalFormatting>
  <conditionalFormatting sqref="X12:X21">
    <cfRule type="expression" dxfId="98" priority="24">
      <formula>C12=0</formula>
    </cfRule>
  </conditionalFormatting>
  <conditionalFormatting sqref="Y12:Y21">
    <cfRule type="expression" dxfId="97" priority="23">
      <formula>D12=0</formula>
    </cfRule>
  </conditionalFormatting>
  <conditionalFormatting sqref="AE12:AE21">
    <cfRule type="expression" dxfId="96" priority="22">
      <formula>F12=0</formula>
    </cfRule>
  </conditionalFormatting>
  <conditionalFormatting sqref="AF12:AF21">
    <cfRule type="expression" dxfId="95" priority="21">
      <formula>AE12=0</formula>
    </cfRule>
  </conditionalFormatting>
  <conditionalFormatting sqref="AH12:AH21">
    <cfRule type="expression" dxfId="94" priority="20">
      <formula>X12=0</formula>
    </cfRule>
  </conditionalFormatting>
  <conditionalFormatting sqref="AJ12:AJ21">
    <cfRule type="expression" dxfId="93" priority="19">
      <formula>G12=0</formula>
    </cfRule>
  </conditionalFormatting>
  <conditionalFormatting sqref="AK12:AK21">
    <cfRule type="expression" dxfId="92" priority="18">
      <formula>H12=0</formula>
    </cfRule>
  </conditionalFormatting>
  <conditionalFormatting sqref="AL12:AM21">
    <cfRule type="expression" dxfId="91" priority="17">
      <formula>AK12=0</formula>
    </cfRule>
  </conditionalFormatting>
  <conditionalFormatting sqref="AN12:AN21">
    <cfRule type="expression" dxfId="90" priority="16">
      <formula>I12=0</formula>
    </cfRule>
  </conditionalFormatting>
  <conditionalFormatting sqref="AO12:AP21">
    <cfRule type="expression" dxfId="89" priority="15">
      <formula>AN12=0</formula>
    </cfRule>
  </conditionalFormatting>
  <conditionalFormatting sqref="AV12:AV21">
    <cfRule type="expression" dxfId="88" priority="14">
      <formula>AJ12=0</formula>
    </cfRule>
  </conditionalFormatting>
  <conditionalFormatting sqref="BA13:BD14 BA11:BD11 BF12:BI21">
    <cfRule type="cellIs" dxfId="87" priority="13" operator="equal">
      <formula>0</formula>
    </cfRule>
  </conditionalFormatting>
  <conditionalFormatting sqref="T12:T21">
    <cfRule type="containsText" dxfId="86" priority="10" operator="containsText" text="OK">
      <formula>NOT(ISERROR(SEARCH("OK",T12)))</formula>
    </cfRule>
    <cfRule type="containsText" dxfId="85" priority="11" operator="containsText" text="FEIL">
      <formula>NOT(ISERROR(SEARCH("FEIL",T12)))</formula>
    </cfRule>
    <cfRule type="cellIs" dxfId="84" priority="12" operator="equal">
      <formula>0</formula>
    </cfRule>
  </conditionalFormatting>
  <conditionalFormatting sqref="AR12:AR21">
    <cfRule type="expression" dxfId="83" priority="9">
      <formula>AJ12=0</formula>
    </cfRule>
  </conditionalFormatting>
  <conditionalFormatting sqref="AS12:AS21">
    <cfRule type="expression" dxfId="82" priority="8">
      <formula>AJ12=0</formula>
    </cfRule>
  </conditionalFormatting>
  <conditionalFormatting sqref="AT12:AT21">
    <cfRule type="expression" dxfId="81" priority="7">
      <formula>AJ12=0</formula>
    </cfRule>
  </conditionalFormatting>
  <conditionalFormatting sqref="AB12:AB21">
    <cfRule type="expression" dxfId="80" priority="4">
      <formula>AB12=0</formula>
    </cfRule>
    <cfRule type="expression" dxfId="79" priority="5">
      <formula>AND(ISTEXT(AA12)=TRUE,AA12&lt;&gt;"Elsykkel",AB12=0)</formula>
    </cfRule>
    <cfRule type="expression" dxfId="78" priority="6">
      <formula>AA12="Elsykkel"</formula>
    </cfRule>
  </conditionalFormatting>
  <conditionalFormatting sqref="AC12:AC21">
    <cfRule type="expression" dxfId="77" priority="3">
      <formula>AB12=0</formula>
    </cfRule>
  </conditionalFormatting>
  <conditionalFormatting sqref="C5:D5">
    <cfRule type="containsText" dxfId="76" priority="2" operator="containsText" text="(Skriv inn navn på leverandør her)">
      <formula>NOT(ISERROR(SEARCH("(Skriv inn navn på leverandør her)",C5)))</formula>
    </cfRule>
  </conditionalFormatting>
  <conditionalFormatting sqref="Z12:Z21">
    <cfRule type="expression" dxfId="75" priority="1">
      <formula>Y12=0</formula>
    </cfRule>
  </conditionalFormatting>
  <dataValidations count="1">
    <dataValidation allowBlank="1" showInputMessage="1" showErrorMessage="1" errorTitle="Velg fra rullegardinmeny" error="Det er ikke tillatt å skrive inn egne verdier. Benytt kommentarfelt ved behov." sqref="B12:K21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51" customWidth="1"/>
    <col min="2" max="2" width="20.88671875" style="151" customWidth="1"/>
    <col min="3" max="3" width="20" style="151" customWidth="1"/>
    <col min="4" max="4" width="26.5546875" style="151" customWidth="1"/>
    <col min="5" max="7" width="20" style="151" customWidth="1"/>
    <col min="8" max="9" width="12.33203125" style="151" customWidth="1"/>
    <col min="10" max="10" width="63" style="151" customWidth="1"/>
    <col min="11" max="11" width="37.5546875" style="151" customWidth="1"/>
    <col min="12" max="12" width="11" style="151" customWidth="1"/>
    <col min="13" max="19" width="2.6640625" style="151" customWidth="1"/>
    <col min="20" max="20" width="7.44140625" style="151" customWidth="1"/>
    <col min="21" max="21" width="11.109375" style="151" customWidth="1"/>
    <col min="22" max="22" width="18.5546875" style="107" customWidth="1"/>
    <col min="23" max="23" width="2.33203125" style="151" customWidth="1"/>
    <col min="24" max="24" width="18.33203125" style="151" customWidth="1"/>
    <col min="25" max="25" width="28.44140625" style="151" customWidth="1"/>
    <col min="26" max="26" width="13.109375" style="107" customWidth="1"/>
    <col min="27" max="27" width="2.33203125" style="151" customWidth="1"/>
    <col min="28" max="29" width="13.5546875" style="151" customWidth="1"/>
    <col min="30" max="30" width="2.33203125" style="151" customWidth="1"/>
    <col min="31" max="31" width="11.33203125" style="151" customWidth="1"/>
    <col min="32" max="32" width="14.5546875" style="107" customWidth="1"/>
    <col min="33" max="33" width="2.33203125" style="151" customWidth="1"/>
    <col min="34" max="34" width="20.6640625" style="107" customWidth="1"/>
    <col min="35" max="35" width="2.33203125" style="151" customWidth="1"/>
    <col min="36" max="36" width="18.88671875" style="151" customWidth="1"/>
    <col min="37" max="37" width="12.109375" style="151" customWidth="1"/>
    <col min="38" max="38" width="10" style="151" customWidth="1"/>
    <col min="39" max="39" width="11.44140625" style="151"/>
    <col min="40" max="40" width="11.109375" style="151" customWidth="1"/>
    <col min="41" max="41" width="8.5546875" style="151" customWidth="1"/>
    <col min="42" max="42" width="13.33203125" style="107" customWidth="1"/>
    <col min="43" max="43" width="2.33203125" style="151" customWidth="1"/>
    <col min="44" max="45" width="11.33203125" style="151" customWidth="1"/>
    <col min="46" max="46" width="13.6640625" style="106" customWidth="1"/>
    <col min="47" max="47" width="2.33203125" style="151" customWidth="1"/>
    <col min="48" max="48" width="11.44140625" style="151"/>
    <col min="49" max="49" width="11.33203125" style="106" customWidth="1"/>
    <col min="50" max="50" width="1.33203125" style="106" customWidth="1"/>
    <col min="51" max="51" width="11.33203125" style="151" customWidth="1"/>
    <col min="52" max="52" width="45.6640625" style="151" customWidth="1"/>
    <col min="53" max="56" width="22.109375" style="151" customWidth="1"/>
    <col min="57" max="57" width="11.109375" style="71" customWidth="1"/>
    <col min="58" max="59" width="11.109375" style="102" hidden="1" customWidth="1"/>
    <col min="60" max="60" width="11.109375" style="71" hidden="1" customWidth="1"/>
    <col min="61" max="61" width="0" style="151" hidden="1" customWidth="1"/>
    <col min="62" max="16384" width="11.44140625" style="151"/>
  </cols>
  <sheetData>
    <row r="1" spans="1:61" s="49" customFormat="1" ht="17.399999999999999" customHeight="1" x14ac:dyDescent="0.3">
      <c r="A1" s="47"/>
      <c r="B1" s="47" t="s">
        <v>84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 t="s">
        <v>84</v>
      </c>
      <c r="N1" s="47"/>
      <c r="O1" s="47"/>
      <c r="P1" s="47"/>
      <c r="Q1" s="47"/>
      <c r="R1" s="47"/>
      <c r="S1" s="47"/>
      <c r="T1" s="47"/>
      <c r="U1" s="47"/>
      <c r="V1" s="48"/>
      <c r="W1" s="47"/>
      <c r="X1" s="47"/>
      <c r="Y1" s="47"/>
      <c r="Z1" s="48"/>
      <c r="AA1" s="47"/>
      <c r="AB1" s="47"/>
      <c r="AC1" s="47"/>
      <c r="AD1" s="47"/>
      <c r="AE1" s="47"/>
      <c r="AF1" s="48"/>
      <c r="AG1" s="47"/>
      <c r="AH1" s="48"/>
      <c r="AI1" s="47"/>
      <c r="AJ1" s="47"/>
      <c r="AK1" s="47"/>
      <c r="AL1" s="47"/>
      <c r="AM1" s="47"/>
      <c r="AN1" s="47"/>
      <c r="AO1" s="47"/>
      <c r="AP1" s="48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72"/>
      <c r="BF1" s="72"/>
      <c r="BG1" s="72"/>
      <c r="BH1" s="72"/>
    </row>
    <row r="2" spans="1:61" ht="17.399999999999999" customHeight="1" x14ac:dyDescent="0.4">
      <c r="AX2" s="114"/>
    </row>
    <row r="3" spans="1:61" ht="30" customHeight="1" x14ac:dyDescent="0.4">
      <c r="B3" s="188" t="s">
        <v>13</v>
      </c>
      <c r="C3" s="188"/>
      <c r="D3" s="188"/>
      <c r="E3" s="188"/>
      <c r="F3" s="188"/>
      <c r="G3" s="188"/>
      <c r="H3" s="188"/>
      <c r="I3" s="188"/>
      <c r="J3" s="188"/>
      <c r="K3" s="139"/>
      <c r="L3" s="146"/>
      <c r="AX3" s="114"/>
    </row>
    <row r="4" spans="1:61" ht="17.399999999999999" customHeight="1" x14ac:dyDescent="0.4">
      <c r="B4" s="154"/>
      <c r="C4" s="154"/>
      <c r="D4" s="153"/>
      <c r="E4" s="175"/>
      <c r="F4" s="175"/>
      <c r="G4" s="175"/>
      <c r="H4" s="175"/>
      <c r="I4" s="175"/>
      <c r="J4" s="175"/>
      <c r="K4" s="139"/>
      <c r="M4" s="104" t="s">
        <v>64</v>
      </c>
      <c r="N4" s="108"/>
      <c r="P4" s="108"/>
      <c r="Q4" s="108"/>
      <c r="AX4" s="114"/>
    </row>
    <row r="5" spans="1:61" s="1" customFormat="1" ht="30" customHeight="1" x14ac:dyDescent="0.45">
      <c r="B5" s="46" t="s">
        <v>73</v>
      </c>
      <c r="C5" s="189" t="s">
        <v>15</v>
      </c>
      <c r="D5" s="190"/>
      <c r="E5" s="2"/>
      <c r="F5" s="96" t="s">
        <v>61</v>
      </c>
      <c r="G5" s="97">
        <f>AV24</f>
        <v>0</v>
      </c>
      <c r="H5" s="2"/>
      <c r="I5" s="2"/>
      <c r="J5" s="2"/>
      <c r="K5" s="3"/>
      <c r="M5" s="103" t="s">
        <v>66</v>
      </c>
      <c r="N5" s="108"/>
      <c r="P5" s="108"/>
      <c r="Q5" s="108"/>
      <c r="V5" s="19"/>
      <c r="Z5" s="19"/>
      <c r="AF5" s="19"/>
      <c r="AH5" s="19"/>
      <c r="AP5" s="19"/>
      <c r="AT5" s="16"/>
      <c r="AW5" s="16"/>
      <c r="AX5" s="115"/>
      <c r="BE5" s="71"/>
      <c r="BF5" s="102"/>
      <c r="BG5" s="102"/>
      <c r="BH5" s="71"/>
    </row>
    <row r="6" spans="1:61" ht="17.399999999999999" customHeight="1" x14ac:dyDescent="0.4"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47"/>
      <c r="M6" s="137"/>
      <c r="V6" s="151"/>
      <c r="W6" s="107"/>
      <c r="Z6" s="151"/>
      <c r="AA6" s="107"/>
      <c r="AB6" s="107"/>
      <c r="AC6" s="107"/>
      <c r="AD6" s="107"/>
      <c r="AF6" s="151"/>
      <c r="AG6" s="107"/>
      <c r="AH6" s="151"/>
      <c r="AI6" s="107"/>
      <c r="AP6" s="151"/>
      <c r="AQ6" s="107"/>
      <c r="AT6" s="151"/>
      <c r="AU6" s="106"/>
      <c r="AX6" s="114"/>
      <c r="AY6" s="106"/>
      <c r="BE6" s="151"/>
      <c r="BH6" s="102"/>
      <c r="BI6" s="71"/>
    </row>
    <row r="7" spans="1:61" ht="17.399999999999999" customHeight="1" x14ac:dyDescent="0.4">
      <c r="B7" s="84" t="s">
        <v>14</v>
      </c>
      <c r="C7" s="138"/>
      <c r="D7" s="138"/>
      <c r="E7" s="138"/>
      <c r="F7" s="138"/>
      <c r="G7" s="138"/>
      <c r="H7" s="138"/>
      <c r="I7" s="138"/>
      <c r="J7" s="138"/>
      <c r="K7" s="138"/>
      <c r="L7" s="147"/>
      <c r="M7" s="137"/>
      <c r="V7" s="151"/>
      <c r="W7" s="107"/>
      <c r="Z7" s="151"/>
      <c r="AA7" s="107"/>
      <c r="AB7" s="107"/>
      <c r="AC7" s="107"/>
      <c r="AD7" s="107"/>
      <c r="AF7" s="151"/>
      <c r="AG7" s="107"/>
      <c r="AH7" s="151"/>
      <c r="AI7" s="107"/>
      <c r="AP7" s="151"/>
      <c r="AQ7" s="107"/>
      <c r="AT7" s="111"/>
      <c r="AU7" s="106"/>
      <c r="AX7" s="114"/>
      <c r="AY7" s="106"/>
      <c r="AZ7" s="100" t="s">
        <v>53</v>
      </c>
      <c r="BE7" s="151"/>
      <c r="BH7" s="102"/>
      <c r="BI7" s="71"/>
    </row>
    <row r="8" spans="1:61" ht="17.399999999999999" customHeight="1" x14ac:dyDescent="0.4">
      <c r="B8" s="84" t="s">
        <v>90</v>
      </c>
      <c r="C8" s="138"/>
      <c r="D8" s="138"/>
      <c r="E8" s="138"/>
      <c r="F8" s="138"/>
      <c r="G8" s="138"/>
      <c r="H8" s="138"/>
      <c r="I8" s="138"/>
      <c r="J8" s="138"/>
      <c r="K8" s="138"/>
      <c r="L8" s="147"/>
      <c r="M8" s="185" t="s">
        <v>62</v>
      </c>
      <c r="N8" s="185"/>
      <c r="O8" s="185"/>
      <c r="P8" s="185"/>
      <c r="Q8" s="185"/>
      <c r="R8" s="185"/>
      <c r="S8" s="185"/>
      <c r="T8" s="185"/>
      <c r="V8" s="151"/>
      <c r="W8" s="107"/>
      <c r="Z8" s="151"/>
      <c r="AA8" s="107"/>
      <c r="AB8" s="107"/>
      <c r="AC8" s="107"/>
      <c r="AD8" s="107"/>
      <c r="AF8" s="151"/>
      <c r="AG8" s="107"/>
      <c r="AH8" s="151"/>
      <c r="AI8" s="107"/>
      <c r="AP8" s="151"/>
      <c r="AQ8" s="107"/>
      <c r="AT8" s="151"/>
      <c r="AU8" s="106"/>
      <c r="AX8" s="114"/>
      <c r="AY8" s="106"/>
      <c r="AZ8" s="151" t="s">
        <v>52</v>
      </c>
      <c r="BE8" s="151"/>
      <c r="BH8" s="102"/>
      <c r="BI8" s="71"/>
    </row>
    <row r="9" spans="1:61" ht="17.399999999999999" customHeight="1" x14ac:dyDescent="0.4"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47"/>
      <c r="M9" s="185"/>
      <c r="N9" s="185"/>
      <c r="O9" s="185"/>
      <c r="P9" s="185"/>
      <c r="Q9" s="185"/>
      <c r="R9" s="185"/>
      <c r="S9" s="185"/>
      <c r="T9" s="185"/>
      <c r="V9" s="151"/>
      <c r="W9" s="107"/>
      <c r="Z9" s="151"/>
      <c r="AA9" s="107"/>
      <c r="AB9" s="107"/>
      <c r="AC9" s="107"/>
      <c r="AD9" s="107"/>
      <c r="AF9" s="151"/>
      <c r="AG9" s="107"/>
      <c r="AH9" s="151"/>
      <c r="AI9" s="107"/>
      <c r="AP9" s="151"/>
      <c r="AQ9" s="107"/>
      <c r="AT9" s="151"/>
      <c r="AU9" s="106"/>
      <c r="AX9" s="114"/>
      <c r="AY9" s="106"/>
      <c r="BE9" s="151"/>
      <c r="BF9" s="151"/>
      <c r="BG9" s="151"/>
      <c r="BH9" s="151"/>
    </row>
    <row r="10" spans="1:61" ht="17.399999999999999" customHeight="1" x14ac:dyDescent="0.4">
      <c r="B10" s="136">
        <v>1</v>
      </c>
      <c r="C10" s="136">
        <v>2</v>
      </c>
      <c r="D10" s="136">
        <v>3</v>
      </c>
      <c r="E10" s="136">
        <v>4</v>
      </c>
      <c r="F10" s="136">
        <v>5</v>
      </c>
      <c r="G10" s="136">
        <v>6</v>
      </c>
      <c r="H10" s="136">
        <v>7</v>
      </c>
      <c r="I10" s="136">
        <v>8</v>
      </c>
      <c r="J10" s="136">
        <v>9</v>
      </c>
      <c r="K10" s="136">
        <v>10</v>
      </c>
      <c r="L10" s="147"/>
      <c r="M10" s="186"/>
      <c r="N10" s="186"/>
      <c r="O10" s="186"/>
      <c r="P10" s="186"/>
      <c r="Q10" s="186"/>
      <c r="R10" s="186"/>
      <c r="S10" s="186"/>
      <c r="T10" s="186"/>
      <c r="V10" s="136">
        <v>1</v>
      </c>
      <c r="W10" s="20"/>
      <c r="X10" s="136">
        <v>2</v>
      </c>
      <c r="Y10" s="136">
        <v>3</v>
      </c>
      <c r="Z10" s="136"/>
      <c r="AA10" s="20"/>
      <c r="AB10" s="20">
        <v>4</v>
      </c>
      <c r="AC10" s="20"/>
      <c r="AD10" s="20"/>
      <c r="AE10" s="136">
        <v>5</v>
      </c>
      <c r="AF10" s="136"/>
      <c r="AG10" s="20"/>
      <c r="AH10" s="136"/>
      <c r="AI10" s="20"/>
      <c r="AJ10" s="136">
        <v>6</v>
      </c>
      <c r="AK10" s="136">
        <v>7</v>
      </c>
      <c r="AL10" s="136"/>
      <c r="AM10" s="136"/>
      <c r="AN10" s="136">
        <v>8</v>
      </c>
      <c r="AO10" s="136"/>
      <c r="AP10" s="136"/>
      <c r="AQ10" s="20"/>
      <c r="AR10" s="136"/>
      <c r="AS10" s="136"/>
      <c r="AT10" s="136"/>
      <c r="AU10" s="17"/>
      <c r="AV10" s="136"/>
      <c r="AX10" s="114"/>
      <c r="AY10" s="106"/>
      <c r="BA10" s="77" t="s">
        <v>54</v>
      </c>
      <c r="BB10" s="77" t="str">
        <f>Inndata!$B$6</f>
        <v>Biogass</v>
      </c>
      <c r="BC10" s="77" t="s">
        <v>55</v>
      </c>
      <c r="BD10" s="77" t="s">
        <v>56</v>
      </c>
      <c r="BE10" s="151"/>
      <c r="BF10" s="184" t="s">
        <v>51</v>
      </c>
      <c r="BG10" s="184"/>
      <c r="BH10" s="184"/>
      <c r="BI10" s="184"/>
    </row>
    <row r="11" spans="1:61" ht="48" customHeight="1" x14ac:dyDescent="0.4">
      <c r="B11" s="140" t="s">
        <v>4</v>
      </c>
      <c r="C11" s="141" t="s">
        <v>6</v>
      </c>
      <c r="D11" s="141" t="s">
        <v>7</v>
      </c>
      <c r="E11" s="141" t="s">
        <v>78</v>
      </c>
      <c r="F11" s="141" t="s">
        <v>8</v>
      </c>
      <c r="G11" s="141" t="s">
        <v>9</v>
      </c>
      <c r="H11" s="140" t="s">
        <v>10</v>
      </c>
      <c r="I11" s="140" t="s">
        <v>11</v>
      </c>
      <c r="J11" s="142" t="s">
        <v>79</v>
      </c>
      <c r="K11" s="142" t="s">
        <v>5</v>
      </c>
      <c r="L11" s="147"/>
      <c r="M11" s="191" t="s">
        <v>63</v>
      </c>
      <c r="N11" s="192"/>
      <c r="O11" s="192"/>
      <c r="P11" s="192"/>
      <c r="Q11" s="192"/>
      <c r="R11" s="192"/>
      <c r="S11" s="192"/>
      <c r="T11" s="193"/>
      <c r="V11" s="140" t="s">
        <v>4</v>
      </c>
      <c r="W11" s="21"/>
      <c r="X11" s="140" t="s">
        <v>6</v>
      </c>
      <c r="Y11" s="140" t="s">
        <v>7</v>
      </c>
      <c r="Z11" s="35" t="s">
        <v>46</v>
      </c>
      <c r="AA11" s="21"/>
      <c r="AB11" s="140" t="s">
        <v>80</v>
      </c>
      <c r="AC11" s="35" t="s">
        <v>81</v>
      </c>
      <c r="AD11" s="21"/>
      <c r="AE11" s="140" t="s">
        <v>21</v>
      </c>
      <c r="AF11" s="35" t="s">
        <v>45</v>
      </c>
      <c r="AG11" s="21"/>
      <c r="AH11" s="35" t="s">
        <v>88</v>
      </c>
      <c r="AI11" s="21"/>
      <c r="AJ11" s="140" t="s">
        <v>9</v>
      </c>
      <c r="AK11" s="140" t="s">
        <v>10</v>
      </c>
      <c r="AL11" s="35" t="s">
        <v>39</v>
      </c>
      <c r="AM11" s="35" t="s">
        <v>40</v>
      </c>
      <c r="AN11" s="140" t="s">
        <v>11</v>
      </c>
      <c r="AO11" s="35" t="s">
        <v>42</v>
      </c>
      <c r="AP11" s="35" t="s">
        <v>43</v>
      </c>
      <c r="AQ11" s="21"/>
      <c r="AR11" s="35" t="s">
        <v>22</v>
      </c>
      <c r="AS11" s="35" t="s">
        <v>23</v>
      </c>
      <c r="AT11" s="35" t="s">
        <v>24</v>
      </c>
      <c r="AU11" s="21"/>
      <c r="AV11" s="35" t="s">
        <v>65</v>
      </c>
      <c r="AX11" s="114"/>
      <c r="AY11" s="106"/>
      <c r="AZ11" s="78" t="s">
        <v>57</v>
      </c>
      <c r="BA11" s="79">
        <f>SUM(BF12:BF21)</f>
        <v>0</v>
      </c>
      <c r="BB11" s="79">
        <f>SUM(BG12:BG21)</f>
        <v>0</v>
      </c>
      <c r="BC11" s="79">
        <f>SUM(BH12:BH21)</f>
        <v>0</v>
      </c>
      <c r="BD11" s="79">
        <f>SUM(BI12:BI21)</f>
        <v>0</v>
      </c>
      <c r="BE11" s="151"/>
      <c r="BF11" s="74" t="str">
        <f>Inndata!$B$5</f>
        <v>Batterielektrisk / hydrogen</v>
      </c>
      <c r="BG11" s="74" t="str">
        <f>Inndata!$B$6</f>
        <v>Biogass</v>
      </c>
      <c r="BH11" s="74" t="str">
        <f>Inndata!$B$7</f>
        <v>HVO / biodiesel / bioetanol</v>
      </c>
      <c r="BI11" s="74" t="str">
        <f>Inndata!$B$8</f>
        <v>Diesel / bensin / naturgass</v>
      </c>
    </row>
    <row r="12" spans="1:61" ht="17.399999999999999" customHeight="1" x14ac:dyDescent="0.4">
      <c r="B12" s="143"/>
      <c r="C12" s="143"/>
      <c r="D12" s="143"/>
      <c r="E12" s="145"/>
      <c r="F12" s="145"/>
      <c r="G12" s="143"/>
      <c r="H12" s="143"/>
      <c r="I12" s="143"/>
      <c r="J12" s="150"/>
      <c r="K12" s="149"/>
      <c r="L12" s="148" t="s">
        <v>1</v>
      </c>
      <c r="M12" s="81">
        <f>IF(B12&gt;0,1,0)</f>
        <v>0</v>
      </c>
      <c r="N12" s="81">
        <f>IF(C12=0,0,1)</f>
        <v>0</v>
      </c>
      <c r="O12" s="81">
        <f>IF(C12="Elsykkel",1,IF(D12=0,0,1))</f>
        <v>0</v>
      </c>
      <c r="P12" s="81">
        <f>IF(G12=0,0,1)</f>
        <v>0</v>
      </c>
      <c r="Q12" s="82">
        <f>IF(AND(G12=0,H12=0),0,IF(AND(G12="Nei",H12=0),0,1))</f>
        <v>0</v>
      </c>
      <c r="R12" s="82">
        <f>IF(AND(G12=0,H12=0),0,IF(AND(G12="Nei",I12=0),0,1))</f>
        <v>0</v>
      </c>
      <c r="S12" s="82">
        <f>SUM(M12:R12)</f>
        <v>0</v>
      </c>
      <c r="T12" s="83">
        <f>IF(S12=6,"OK",IF(S12=0,0,"FEIL"))</f>
        <v>0</v>
      </c>
      <c r="V12" s="143">
        <f t="shared" ref="V12:V21" si="0">B12</f>
        <v>0</v>
      </c>
      <c r="W12" s="23"/>
      <c r="X12" s="143">
        <f t="shared" ref="X12:Y21" si="1">C12</f>
        <v>0</v>
      </c>
      <c r="Y12" s="143">
        <f t="shared" si="1"/>
        <v>0</v>
      </c>
      <c r="Z12" s="173">
        <f>VLOOKUP(Y12,Inndata!$B$5:$D$9,3,FALSE)</f>
        <v>0</v>
      </c>
      <c r="AA12" s="22"/>
      <c r="AB12" s="143">
        <f>E12</f>
        <v>0</v>
      </c>
      <c r="AC12" s="173">
        <f>VLOOKUP(AB12,Inndata!$F$5:$H$10,3,FALSE)</f>
        <v>0</v>
      </c>
      <c r="AD12" s="22"/>
      <c r="AE12" s="143">
        <f t="shared" ref="AE12:AE21" si="2">F12</f>
        <v>0</v>
      </c>
      <c r="AF12" s="143">
        <f>IF(AE12=0,0,IF(AE12="Nei",0,1))</f>
        <v>0</v>
      </c>
      <c r="AG12" s="22"/>
      <c r="AH12" s="128">
        <f>IF(Z12+AC12+AF12&gt;10,10,Z12+AC12+AF12)</f>
        <v>0</v>
      </c>
      <c r="AI12" s="22"/>
      <c r="AJ12" s="24">
        <f t="shared" ref="AJ12:AK21" si="3">G12</f>
        <v>0</v>
      </c>
      <c r="AK12" s="24">
        <f t="shared" si="3"/>
        <v>0</v>
      </c>
      <c r="AL12" s="24">
        <f>IF(AK12=0,0,VLOOKUP(LEFT(AK12,3),Inndata!$B$21:$C$32,2,FALSE))</f>
        <v>0</v>
      </c>
      <c r="AM12" s="24">
        <f>IF(AK12=0,0,MID(AK12,6,4))</f>
        <v>0</v>
      </c>
      <c r="AN12" s="24">
        <f t="shared" ref="AN12:AN21" si="4">I12</f>
        <v>0</v>
      </c>
      <c r="AO12" s="24">
        <f>IF(AN12=0,0,VLOOKUP(LEFT(AN12,3),Inndata!$B$21:$C$32,2,FALSE))</f>
        <v>0</v>
      </c>
      <c r="AP12" s="24">
        <f>IF(AN12=0,0,MID(AN12,6,4))</f>
        <v>0</v>
      </c>
      <c r="AQ12" s="22"/>
      <c r="AR12" s="143">
        <f>IF(AJ12="Ja",Inndata!$F$17,IF(OR(AL12=0,AO12=0),0,(AP12-AM12)*12+(AO12-AL12)))</f>
        <v>0</v>
      </c>
      <c r="AS12" s="143">
        <f>V12*AR12</f>
        <v>0</v>
      </c>
      <c r="AT12" s="129">
        <f>IF(AR12=0,0,AS12/$AS$24)</f>
        <v>0</v>
      </c>
      <c r="AU12" s="22"/>
      <c r="AV12" s="131">
        <f>AH12*AT12</f>
        <v>0</v>
      </c>
      <c r="AX12" s="114"/>
      <c r="AY12" s="106"/>
      <c r="BE12" s="151"/>
      <c r="BF12" s="75">
        <f>IF(Y12=$BF$11,AT12,0)</f>
        <v>0</v>
      </c>
      <c r="BG12" s="75">
        <f>IF(Y12=$BG$11,AT12,0)</f>
        <v>0</v>
      </c>
      <c r="BH12" s="75">
        <f>IF(Y12=$BH$11,AT12,0)</f>
        <v>0</v>
      </c>
      <c r="BI12" s="75">
        <f>IF(Y12=$BI$11,AT12,0)</f>
        <v>0</v>
      </c>
    </row>
    <row r="13" spans="1:61" ht="17.399999999999999" customHeight="1" x14ac:dyDescent="0.4">
      <c r="B13" s="155"/>
      <c r="C13" s="155"/>
      <c r="D13" s="155"/>
      <c r="E13" s="157"/>
      <c r="F13" s="157"/>
      <c r="G13" s="155"/>
      <c r="H13" s="155"/>
      <c r="I13" s="155"/>
      <c r="J13" s="158"/>
      <c r="K13" s="156"/>
      <c r="L13" s="148" t="s">
        <v>1</v>
      </c>
      <c r="M13" s="81">
        <f>IF(B13&gt;0,1,0)</f>
        <v>0</v>
      </c>
      <c r="N13" s="81">
        <f>IF(C13=0,0,1)</f>
        <v>0</v>
      </c>
      <c r="O13" s="81">
        <f>IF(C13="Elsykkel",1,IF(D13=0,0,1))</f>
        <v>0</v>
      </c>
      <c r="P13" s="81">
        <f t="shared" ref="P13:P21" si="5">IF(G13=0,0,1)</f>
        <v>0</v>
      </c>
      <c r="Q13" s="82">
        <f t="shared" ref="Q13:Q21" si="6">IF(AND(G13=0,H13=0),0,IF(AND(G13="Nei",H13=0),0,1))</f>
        <v>0</v>
      </c>
      <c r="R13" s="82">
        <f t="shared" ref="R13:R21" si="7">IF(AND(G13=0,H13=0),0,IF(AND(G13="Nei",I13=0),0,1))</f>
        <v>0</v>
      </c>
      <c r="S13" s="82">
        <f t="shared" ref="S13:S21" si="8">SUM(M13:R13)</f>
        <v>0</v>
      </c>
      <c r="T13" s="83">
        <f t="shared" ref="T13:T21" si="9">IF(S13=6,"OK",IF(S13=0,0,"FEIL"))</f>
        <v>0</v>
      </c>
      <c r="V13" s="155">
        <f t="shared" si="0"/>
        <v>0</v>
      </c>
      <c r="W13" s="22"/>
      <c r="X13" s="155">
        <f t="shared" si="1"/>
        <v>0</v>
      </c>
      <c r="Y13" s="155">
        <f t="shared" si="1"/>
        <v>0</v>
      </c>
      <c r="Z13" s="174">
        <f>VLOOKUP(Y13,Inndata!$B$5:$D$9,3,FALSE)</f>
        <v>0</v>
      </c>
      <c r="AA13" s="22"/>
      <c r="AB13" s="155">
        <f>E13</f>
        <v>0</v>
      </c>
      <c r="AC13" s="174">
        <f>VLOOKUP(AB13,Inndata!$F$5:$H$10,3,FALSE)</f>
        <v>0</v>
      </c>
      <c r="AD13" s="22"/>
      <c r="AE13" s="155">
        <f t="shared" si="2"/>
        <v>0</v>
      </c>
      <c r="AF13" s="155">
        <f t="shared" ref="AF13:AF21" si="10">IF(AE13=0,0,IF(AE13="Nei",0,1))</f>
        <v>0</v>
      </c>
      <c r="AG13" s="22"/>
      <c r="AH13" s="128">
        <f t="shared" ref="AH13:AH21" si="11">IF(Z13+AC13+AF13&gt;10,10,Z13+AC13+AF13)</f>
        <v>0</v>
      </c>
      <c r="AI13" s="22"/>
      <c r="AJ13" s="25">
        <f t="shared" si="3"/>
        <v>0</v>
      </c>
      <c r="AK13" s="25">
        <f t="shared" si="3"/>
        <v>0</v>
      </c>
      <c r="AL13" s="25">
        <f>IF(AK13=0,0,VLOOKUP(LEFT(AK13,3),Inndata!$B$21:$C$32,2,FALSE))</f>
        <v>0</v>
      </c>
      <c r="AM13" s="25">
        <f t="shared" ref="AM13:AM21" si="12">IF(AK13=0,0,MID(AK13,6,4))</f>
        <v>0</v>
      </c>
      <c r="AN13" s="25">
        <f t="shared" si="4"/>
        <v>0</v>
      </c>
      <c r="AO13" s="25">
        <f>IF(AN13=0,0,VLOOKUP(LEFT(AN13,3),Inndata!$B$21:$C$32,2,FALSE))</f>
        <v>0</v>
      </c>
      <c r="AP13" s="25">
        <f t="shared" ref="AP13:AP21" si="13">IF(AN13=0,0,MID(AN13,6,4))</f>
        <v>0</v>
      </c>
      <c r="AQ13" s="22"/>
      <c r="AR13" s="155">
        <f>IF(AJ13="Ja",Inndata!$F$17,IF(OR(AL13=0,AO13=0),0,(AP13-AM13)*12+(AO13-AL13)))</f>
        <v>0</v>
      </c>
      <c r="AS13" s="155">
        <f t="shared" ref="AS13:AS21" si="14">V13*AR13</f>
        <v>0</v>
      </c>
      <c r="AT13" s="130">
        <f t="shared" ref="AT13:AT21" si="15">IF(AR13=0,0,AS13/$AS$24)</f>
        <v>0</v>
      </c>
      <c r="AU13" s="22"/>
      <c r="AV13" s="132">
        <f t="shared" ref="AV13:AV21" si="16">AH13*AT13</f>
        <v>0</v>
      </c>
      <c r="AX13" s="114"/>
      <c r="AY13" s="106"/>
      <c r="AZ13" s="80"/>
      <c r="BA13" s="50"/>
      <c r="BB13" s="50"/>
      <c r="BC13" s="50"/>
      <c r="BD13" s="50"/>
      <c r="BE13" s="151"/>
      <c r="BF13" s="75">
        <f t="shared" ref="BF13:BF21" si="17">IF(Y13=$BF$11,AT13,0)</f>
        <v>0</v>
      </c>
      <c r="BG13" s="75">
        <f t="shared" ref="BG13:BG21" si="18">IF(Z13=$BG$11,AT13,0)</f>
        <v>0</v>
      </c>
      <c r="BH13" s="75">
        <f t="shared" ref="BH13:BH21" si="19">IF(Y13=$BH$11,AT13,0)</f>
        <v>0</v>
      </c>
      <c r="BI13" s="75">
        <f t="shared" ref="BI13:BI21" si="20">IF(Y13=$BI$11,AT13,0)</f>
        <v>0</v>
      </c>
    </row>
    <row r="14" spans="1:61" ht="17.399999999999999" customHeight="1" x14ac:dyDescent="0.4">
      <c r="B14" s="143"/>
      <c r="C14" s="143"/>
      <c r="D14" s="143"/>
      <c r="E14" s="145"/>
      <c r="F14" s="145"/>
      <c r="G14" s="143"/>
      <c r="H14" s="143"/>
      <c r="I14" s="143"/>
      <c r="J14" s="150"/>
      <c r="K14" s="135"/>
      <c r="L14" s="148" t="s">
        <v>1</v>
      </c>
      <c r="M14" s="81">
        <f t="shared" ref="M14:M21" si="21">IF(B14&gt;0,1,0)</f>
        <v>0</v>
      </c>
      <c r="N14" s="81">
        <f t="shared" ref="N14:N21" si="22">IF(C14=0,0,1)</f>
        <v>0</v>
      </c>
      <c r="O14" s="81">
        <f t="shared" ref="O14:O21" si="23">IF(C14="Elsykkel",1,IF(D14=0,0,1))</f>
        <v>0</v>
      </c>
      <c r="P14" s="81">
        <f t="shared" si="5"/>
        <v>0</v>
      </c>
      <c r="Q14" s="82">
        <f t="shared" si="6"/>
        <v>0</v>
      </c>
      <c r="R14" s="82">
        <f t="shared" si="7"/>
        <v>0</v>
      </c>
      <c r="S14" s="82">
        <f t="shared" si="8"/>
        <v>0</v>
      </c>
      <c r="T14" s="83">
        <f t="shared" si="9"/>
        <v>0</v>
      </c>
      <c r="V14" s="143">
        <f t="shared" si="0"/>
        <v>0</v>
      </c>
      <c r="W14" s="22"/>
      <c r="X14" s="143">
        <f t="shared" si="1"/>
        <v>0</v>
      </c>
      <c r="Y14" s="143">
        <f t="shared" si="1"/>
        <v>0</v>
      </c>
      <c r="Z14" s="173">
        <f>VLOOKUP(Y14,Inndata!$B$5:$D$9,3,FALSE)</f>
        <v>0</v>
      </c>
      <c r="AA14" s="22"/>
      <c r="AB14" s="143">
        <f t="shared" ref="AB14:AB21" si="24">E14</f>
        <v>0</v>
      </c>
      <c r="AC14" s="173">
        <f>VLOOKUP(AB14,Inndata!$F$5:$H$10,3,FALSE)</f>
        <v>0</v>
      </c>
      <c r="AD14" s="22"/>
      <c r="AE14" s="143">
        <f t="shared" si="2"/>
        <v>0</v>
      </c>
      <c r="AF14" s="143">
        <f t="shared" si="10"/>
        <v>0</v>
      </c>
      <c r="AG14" s="22"/>
      <c r="AH14" s="128">
        <f t="shared" si="11"/>
        <v>0</v>
      </c>
      <c r="AI14" s="22"/>
      <c r="AJ14" s="24">
        <f t="shared" si="3"/>
        <v>0</v>
      </c>
      <c r="AK14" s="24">
        <f t="shared" si="3"/>
        <v>0</v>
      </c>
      <c r="AL14" s="24">
        <f>IF(AK14=0,0,VLOOKUP(LEFT(AK14,3),Inndata!$B$21:$C$32,2,FALSE))</f>
        <v>0</v>
      </c>
      <c r="AM14" s="24">
        <f t="shared" si="12"/>
        <v>0</v>
      </c>
      <c r="AN14" s="24">
        <f t="shared" si="4"/>
        <v>0</v>
      </c>
      <c r="AO14" s="24">
        <f>IF(AN14=0,0,VLOOKUP(LEFT(AN14,3),Inndata!$B$21:$C$32,2,FALSE))</f>
        <v>0</v>
      </c>
      <c r="AP14" s="24">
        <f t="shared" si="13"/>
        <v>0</v>
      </c>
      <c r="AQ14" s="22"/>
      <c r="AR14" s="143">
        <f>IF(AJ14="Ja",Inndata!$F$17,IF(OR(AL14=0,AO14=0),0,(AP14-AM14)*12+(AO14-AL14)))</f>
        <v>0</v>
      </c>
      <c r="AS14" s="143">
        <f t="shared" si="14"/>
        <v>0</v>
      </c>
      <c r="AT14" s="129">
        <f t="shared" si="15"/>
        <v>0</v>
      </c>
      <c r="AU14" s="22"/>
      <c r="AV14" s="131">
        <f t="shared" si="16"/>
        <v>0</v>
      </c>
      <c r="AX14" s="114"/>
      <c r="AY14" s="106"/>
      <c r="AZ14" s="80"/>
      <c r="BA14" s="50"/>
      <c r="BB14" s="50"/>
      <c r="BC14" s="50"/>
      <c r="BD14" s="50"/>
      <c r="BE14" s="151"/>
      <c r="BF14" s="75">
        <f t="shared" si="17"/>
        <v>0</v>
      </c>
      <c r="BG14" s="75">
        <f t="shared" si="18"/>
        <v>0</v>
      </c>
      <c r="BH14" s="75">
        <f t="shared" si="19"/>
        <v>0</v>
      </c>
      <c r="BI14" s="75">
        <f t="shared" si="20"/>
        <v>0</v>
      </c>
    </row>
    <row r="15" spans="1:61" ht="17.399999999999999" customHeight="1" x14ac:dyDescent="0.4">
      <c r="B15" s="155"/>
      <c r="C15" s="155"/>
      <c r="D15" s="155"/>
      <c r="E15" s="157"/>
      <c r="F15" s="157"/>
      <c r="G15" s="155"/>
      <c r="H15" s="155"/>
      <c r="I15" s="155"/>
      <c r="J15" s="158"/>
      <c r="K15" s="156"/>
      <c r="L15" s="148" t="s">
        <v>1</v>
      </c>
      <c r="M15" s="81">
        <f t="shared" si="21"/>
        <v>0</v>
      </c>
      <c r="N15" s="81">
        <f t="shared" si="22"/>
        <v>0</v>
      </c>
      <c r="O15" s="81">
        <f t="shared" si="23"/>
        <v>0</v>
      </c>
      <c r="P15" s="81">
        <f t="shared" si="5"/>
        <v>0</v>
      </c>
      <c r="Q15" s="82">
        <f t="shared" si="6"/>
        <v>0</v>
      </c>
      <c r="R15" s="82">
        <f t="shared" si="7"/>
        <v>0</v>
      </c>
      <c r="S15" s="82">
        <f t="shared" si="8"/>
        <v>0</v>
      </c>
      <c r="T15" s="83">
        <f t="shared" si="9"/>
        <v>0</v>
      </c>
      <c r="V15" s="155">
        <f t="shared" si="0"/>
        <v>0</v>
      </c>
      <c r="W15" s="22"/>
      <c r="X15" s="155">
        <f t="shared" si="1"/>
        <v>0</v>
      </c>
      <c r="Y15" s="155">
        <f t="shared" si="1"/>
        <v>0</v>
      </c>
      <c r="Z15" s="174">
        <f>VLOOKUP(Y15,Inndata!$B$5:$D$9,3,FALSE)</f>
        <v>0</v>
      </c>
      <c r="AA15" s="22"/>
      <c r="AB15" s="155">
        <f t="shared" si="24"/>
        <v>0</v>
      </c>
      <c r="AC15" s="174">
        <f>VLOOKUP(AB15,Inndata!$F$5:$H$10,3,FALSE)</f>
        <v>0</v>
      </c>
      <c r="AD15" s="22"/>
      <c r="AE15" s="155">
        <f t="shared" si="2"/>
        <v>0</v>
      </c>
      <c r="AF15" s="155">
        <f t="shared" si="10"/>
        <v>0</v>
      </c>
      <c r="AG15" s="22"/>
      <c r="AH15" s="128">
        <f t="shared" si="11"/>
        <v>0</v>
      </c>
      <c r="AI15" s="22"/>
      <c r="AJ15" s="25">
        <f t="shared" si="3"/>
        <v>0</v>
      </c>
      <c r="AK15" s="25">
        <f t="shared" si="3"/>
        <v>0</v>
      </c>
      <c r="AL15" s="25">
        <f>IF(AK15=0,0,VLOOKUP(LEFT(AK15,3),Inndata!$B$21:$C$32,2,FALSE))</f>
        <v>0</v>
      </c>
      <c r="AM15" s="25">
        <f t="shared" si="12"/>
        <v>0</v>
      </c>
      <c r="AN15" s="25">
        <f t="shared" si="4"/>
        <v>0</v>
      </c>
      <c r="AO15" s="25">
        <f>IF(AN15=0,0,VLOOKUP(LEFT(AN15,3),Inndata!$B$21:$C$32,2,FALSE))</f>
        <v>0</v>
      </c>
      <c r="AP15" s="25">
        <f t="shared" si="13"/>
        <v>0</v>
      </c>
      <c r="AQ15" s="22"/>
      <c r="AR15" s="155">
        <f>IF(AJ15="Ja",Inndata!$F$17,IF(OR(AL15=0,AO15=0),0,(AP15-AM15)*12+(AO15-AL15)))</f>
        <v>0</v>
      </c>
      <c r="AS15" s="155">
        <f t="shared" si="14"/>
        <v>0</v>
      </c>
      <c r="AT15" s="130">
        <f t="shared" si="15"/>
        <v>0</v>
      </c>
      <c r="AU15" s="22"/>
      <c r="AV15" s="132">
        <f t="shared" si="16"/>
        <v>0</v>
      </c>
      <c r="AX15" s="114"/>
      <c r="AY15" s="106"/>
      <c r="AZ15" s="152"/>
      <c r="BA15" s="152"/>
      <c r="BB15" s="152"/>
      <c r="BC15" s="152"/>
      <c r="BD15" s="152"/>
      <c r="BE15" s="151"/>
      <c r="BF15" s="75">
        <f t="shared" si="17"/>
        <v>0</v>
      </c>
      <c r="BG15" s="75">
        <f t="shared" si="18"/>
        <v>0</v>
      </c>
      <c r="BH15" s="75">
        <f t="shared" si="19"/>
        <v>0</v>
      </c>
      <c r="BI15" s="75">
        <f t="shared" si="20"/>
        <v>0</v>
      </c>
    </row>
    <row r="16" spans="1:61" ht="17.399999999999999" customHeight="1" x14ac:dyDescent="0.4">
      <c r="B16" s="109"/>
      <c r="C16" s="109"/>
      <c r="D16" s="109"/>
      <c r="E16" s="134"/>
      <c r="F16" s="134"/>
      <c r="G16" s="109"/>
      <c r="H16" s="109"/>
      <c r="I16" s="109"/>
      <c r="J16" s="133"/>
      <c r="K16" s="135"/>
      <c r="L16" s="159" t="s">
        <v>1</v>
      </c>
      <c r="M16" s="81">
        <f t="shared" si="21"/>
        <v>0</v>
      </c>
      <c r="N16" s="81">
        <f t="shared" si="22"/>
        <v>0</v>
      </c>
      <c r="O16" s="81">
        <f t="shared" si="23"/>
        <v>0</v>
      </c>
      <c r="P16" s="81">
        <f t="shared" si="5"/>
        <v>0</v>
      </c>
      <c r="Q16" s="82">
        <f t="shared" si="6"/>
        <v>0</v>
      </c>
      <c r="R16" s="82">
        <f t="shared" si="7"/>
        <v>0</v>
      </c>
      <c r="S16" s="82">
        <f t="shared" si="8"/>
        <v>0</v>
      </c>
      <c r="T16" s="83">
        <f t="shared" si="9"/>
        <v>0</v>
      </c>
      <c r="V16" s="143">
        <f t="shared" si="0"/>
        <v>0</v>
      </c>
      <c r="W16" s="22"/>
      <c r="X16" s="143">
        <f t="shared" si="1"/>
        <v>0</v>
      </c>
      <c r="Y16" s="143">
        <f t="shared" si="1"/>
        <v>0</v>
      </c>
      <c r="Z16" s="173">
        <f>VLOOKUP(Y16,Inndata!$B$5:$D$9,3,FALSE)</f>
        <v>0</v>
      </c>
      <c r="AA16" s="22"/>
      <c r="AB16" s="143">
        <f t="shared" si="24"/>
        <v>0</v>
      </c>
      <c r="AC16" s="173">
        <f>VLOOKUP(AB16,Inndata!$F$5:$H$10,3,FALSE)</f>
        <v>0</v>
      </c>
      <c r="AD16" s="22"/>
      <c r="AE16" s="143">
        <f t="shared" si="2"/>
        <v>0</v>
      </c>
      <c r="AF16" s="143">
        <f t="shared" si="10"/>
        <v>0</v>
      </c>
      <c r="AG16" s="22"/>
      <c r="AH16" s="128">
        <f t="shared" si="11"/>
        <v>0</v>
      </c>
      <c r="AI16" s="22"/>
      <c r="AJ16" s="24">
        <f t="shared" si="3"/>
        <v>0</v>
      </c>
      <c r="AK16" s="24">
        <f t="shared" si="3"/>
        <v>0</v>
      </c>
      <c r="AL16" s="24">
        <f>IF(AK16=0,0,VLOOKUP(LEFT(AK16,3),Inndata!$B$21:$C$32,2,FALSE))</f>
        <v>0</v>
      </c>
      <c r="AM16" s="24">
        <f t="shared" si="12"/>
        <v>0</v>
      </c>
      <c r="AN16" s="26">
        <f t="shared" si="4"/>
        <v>0</v>
      </c>
      <c r="AO16" s="24">
        <f>IF(AN16=0,0,VLOOKUP(LEFT(AN16,3),Inndata!$B$21:$C$32,2,FALSE))</f>
        <v>0</v>
      </c>
      <c r="AP16" s="24">
        <f t="shared" si="13"/>
        <v>0</v>
      </c>
      <c r="AQ16" s="22"/>
      <c r="AR16" s="143">
        <f>IF(AJ16="Ja",Inndata!$F$17,IF(OR(AL16=0,AO16=0),0,(AP16-AM16)*12+(AO16-AL16)))</f>
        <v>0</v>
      </c>
      <c r="AS16" s="143">
        <f t="shared" si="14"/>
        <v>0</v>
      </c>
      <c r="AT16" s="129">
        <f t="shared" si="15"/>
        <v>0</v>
      </c>
      <c r="AU16" s="22"/>
      <c r="AV16" s="131">
        <f t="shared" si="16"/>
        <v>0</v>
      </c>
      <c r="AX16" s="114"/>
      <c r="AY16" s="106"/>
      <c r="AZ16" s="152"/>
      <c r="BA16" s="152"/>
      <c r="BB16" s="152"/>
      <c r="BC16" s="152"/>
      <c r="BD16" s="152"/>
      <c r="BE16" s="151"/>
      <c r="BF16" s="75">
        <f t="shared" si="17"/>
        <v>0</v>
      </c>
      <c r="BG16" s="75">
        <f t="shared" si="18"/>
        <v>0</v>
      </c>
      <c r="BH16" s="75">
        <f t="shared" si="19"/>
        <v>0</v>
      </c>
      <c r="BI16" s="75">
        <f t="shared" si="20"/>
        <v>0</v>
      </c>
    </row>
    <row r="17" spans="2:61" ht="17.399999999999999" customHeight="1" x14ac:dyDescent="0.4">
      <c r="B17" s="155"/>
      <c r="C17" s="155"/>
      <c r="D17" s="155"/>
      <c r="E17" s="157"/>
      <c r="F17" s="157"/>
      <c r="G17" s="155"/>
      <c r="H17" s="155"/>
      <c r="I17" s="155"/>
      <c r="J17" s="158"/>
      <c r="K17" s="156"/>
      <c r="L17" s="148" t="s">
        <v>1</v>
      </c>
      <c r="M17" s="81">
        <f t="shared" si="21"/>
        <v>0</v>
      </c>
      <c r="N17" s="81">
        <f t="shared" si="22"/>
        <v>0</v>
      </c>
      <c r="O17" s="81">
        <f t="shared" si="23"/>
        <v>0</v>
      </c>
      <c r="P17" s="81">
        <f t="shared" si="5"/>
        <v>0</v>
      </c>
      <c r="Q17" s="82">
        <f t="shared" si="6"/>
        <v>0</v>
      </c>
      <c r="R17" s="82">
        <f t="shared" si="7"/>
        <v>0</v>
      </c>
      <c r="S17" s="82">
        <f t="shared" si="8"/>
        <v>0</v>
      </c>
      <c r="T17" s="83">
        <f t="shared" si="9"/>
        <v>0</v>
      </c>
      <c r="V17" s="155">
        <f t="shared" si="0"/>
        <v>0</v>
      </c>
      <c r="W17" s="22"/>
      <c r="X17" s="155">
        <f t="shared" si="1"/>
        <v>0</v>
      </c>
      <c r="Y17" s="155">
        <f t="shared" si="1"/>
        <v>0</v>
      </c>
      <c r="Z17" s="174">
        <f>VLOOKUP(Y17,Inndata!$B$5:$D$9,3,FALSE)</f>
        <v>0</v>
      </c>
      <c r="AA17" s="22"/>
      <c r="AB17" s="155">
        <f t="shared" si="24"/>
        <v>0</v>
      </c>
      <c r="AC17" s="174">
        <f>VLOOKUP(AB17,Inndata!$F$5:$H$10,3,FALSE)</f>
        <v>0</v>
      </c>
      <c r="AD17" s="22"/>
      <c r="AE17" s="155">
        <f t="shared" si="2"/>
        <v>0</v>
      </c>
      <c r="AF17" s="155">
        <f t="shared" si="10"/>
        <v>0</v>
      </c>
      <c r="AG17" s="22"/>
      <c r="AH17" s="128">
        <f t="shared" si="11"/>
        <v>0</v>
      </c>
      <c r="AI17" s="22"/>
      <c r="AJ17" s="25">
        <f t="shared" si="3"/>
        <v>0</v>
      </c>
      <c r="AK17" s="25">
        <f t="shared" si="3"/>
        <v>0</v>
      </c>
      <c r="AL17" s="25">
        <f>IF(AK17=0,0,VLOOKUP(LEFT(AK17,3),Inndata!$B$21:$C$32,2,FALSE))</f>
        <v>0</v>
      </c>
      <c r="AM17" s="25">
        <f t="shared" si="12"/>
        <v>0</v>
      </c>
      <c r="AN17" s="25">
        <f t="shared" si="4"/>
        <v>0</v>
      </c>
      <c r="AO17" s="25">
        <f>IF(AN17=0,0,VLOOKUP(LEFT(AN17,3),Inndata!$B$21:$C$32,2,FALSE))</f>
        <v>0</v>
      </c>
      <c r="AP17" s="25">
        <f t="shared" si="13"/>
        <v>0</v>
      </c>
      <c r="AQ17" s="22"/>
      <c r="AR17" s="155">
        <f>IF(AJ17="Ja",Inndata!$F$17,IF(OR(AL17=0,AO17=0),0,(AP17-AM17)*12+(AO17-AL17)))</f>
        <v>0</v>
      </c>
      <c r="AS17" s="155">
        <f t="shared" si="14"/>
        <v>0</v>
      </c>
      <c r="AT17" s="130">
        <f t="shared" si="15"/>
        <v>0</v>
      </c>
      <c r="AU17" s="22"/>
      <c r="AV17" s="132">
        <f t="shared" si="16"/>
        <v>0</v>
      </c>
      <c r="AX17" s="114"/>
      <c r="AY17" s="106"/>
      <c r="AZ17" s="152"/>
      <c r="BA17" s="152"/>
      <c r="BB17" s="152"/>
      <c r="BC17" s="152"/>
      <c r="BD17" s="152"/>
      <c r="BE17" s="151"/>
      <c r="BF17" s="75">
        <f t="shared" si="17"/>
        <v>0</v>
      </c>
      <c r="BG17" s="75">
        <f t="shared" si="18"/>
        <v>0</v>
      </c>
      <c r="BH17" s="75">
        <f t="shared" si="19"/>
        <v>0</v>
      </c>
      <c r="BI17" s="75">
        <f t="shared" si="20"/>
        <v>0</v>
      </c>
    </row>
    <row r="18" spans="2:61" ht="17.399999999999999" customHeight="1" x14ac:dyDescent="0.4">
      <c r="B18" s="109"/>
      <c r="C18" s="109"/>
      <c r="D18" s="109"/>
      <c r="E18" s="134"/>
      <c r="F18" s="134"/>
      <c r="G18" s="109"/>
      <c r="H18" s="109"/>
      <c r="I18" s="109"/>
      <c r="J18" s="133"/>
      <c r="K18" s="135"/>
      <c r="L18" s="148" t="s">
        <v>1</v>
      </c>
      <c r="M18" s="81">
        <f t="shared" si="21"/>
        <v>0</v>
      </c>
      <c r="N18" s="81">
        <f t="shared" si="22"/>
        <v>0</v>
      </c>
      <c r="O18" s="81">
        <f t="shared" si="23"/>
        <v>0</v>
      </c>
      <c r="P18" s="81">
        <f t="shared" si="5"/>
        <v>0</v>
      </c>
      <c r="Q18" s="82">
        <f t="shared" si="6"/>
        <v>0</v>
      </c>
      <c r="R18" s="82">
        <f t="shared" si="7"/>
        <v>0</v>
      </c>
      <c r="S18" s="82">
        <f t="shared" si="8"/>
        <v>0</v>
      </c>
      <c r="T18" s="83">
        <f t="shared" si="9"/>
        <v>0</v>
      </c>
      <c r="V18" s="143">
        <f t="shared" si="0"/>
        <v>0</v>
      </c>
      <c r="W18" s="22"/>
      <c r="X18" s="143">
        <f t="shared" si="1"/>
        <v>0</v>
      </c>
      <c r="Y18" s="143">
        <f t="shared" si="1"/>
        <v>0</v>
      </c>
      <c r="Z18" s="173">
        <f>VLOOKUP(Y18,Inndata!$B$5:$D$9,3,FALSE)</f>
        <v>0</v>
      </c>
      <c r="AA18" s="22"/>
      <c r="AB18" s="143">
        <f t="shared" si="24"/>
        <v>0</v>
      </c>
      <c r="AC18" s="173">
        <f>VLOOKUP(AB18,Inndata!$F$5:$H$10,3,FALSE)</f>
        <v>0</v>
      </c>
      <c r="AD18" s="22"/>
      <c r="AE18" s="143">
        <f t="shared" si="2"/>
        <v>0</v>
      </c>
      <c r="AF18" s="143">
        <f t="shared" si="10"/>
        <v>0</v>
      </c>
      <c r="AG18" s="22"/>
      <c r="AH18" s="128">
        <f t="shared" si="11"/>
        <v>0</v>
      </c>
      <c r="AI18" s="22"/>
      <c r="AJ18" s="24">
        <f t="shared" si="3"/>
        <v>0</v>
      </c>
      <c r="AK18" s="24">
        <f t="shared" si="3"/>
        <v>0</v>
      </c>
      <c r="AL18" s="24">
        <f>IF(AK18=0,0,VLOOKUP(LEFT(AK18,3),Inndata!$B$21:$C$32,2,FALSE))</f>
        <v>0</v>
      </c>
      <c r="AM18" s="24">
        <f t="shared" si="12"/>
        <v>0</v>
      </c>
      <c r="AN18" s="24">
        <f t="shared" si="4"/>
        <v>0</v>
      </c>
      <c r="AO18" s="24">
        <f>IF(AN18=0,0,VLOOKUP(LEFT(AN18,3),Inndata!$B$21:$C$32,2,FALSE))</f>
        <v>0</v>
      </c>
      <c r="AP18" s="24">
        <f t="shared" si="13"/>
        <v>0</v>
      </c>
      <c r="AQ18" s="22"/>
      <c r="AR18" s="143">
        <f>IF(AJ18="Ja",Inndata!$F$17,IF(OR(AL18=0,AO18=0),0,(AP18-AM18)*12+(AO18-AL18)))</f>
        <v>0</v>
      </c>
      <c r="AS18" s="143">
        <f t="shared" si="14"/>
        <v>0</v>
      </c>
      <c r="AT18" s="129">
        <f t="shared" si="15"/>
        <v>0</v>
      </c>
      <c r="AU18" s="22"/>
      <c r="AV18" s="131">
        <f t="shared" si="16"/>
        <v>0</v>
      </c>
      <c r="AX18" s="114"/>
      <c r="AY18" s="106"/>
      <c r="BE18" s="151"/>
      <c r="BF18" s="75">
        <f t="shared" si="17"/>
        <v>0</v>
      </c>
      <c r="BG18" s="75">
        <f t="shared" si="18"/>
        <v>0</v>
      </c>
      <c r="BH18" s="75">
        <f t="shared" si="19"/>
        <v>0</v>
      </c>
      <c r="BI18" s="75">
        <f t="shared" si="20"/>
        <v>0</v>
      </c>
    </row>
    <row r="19" spans="2:61" ht="17.399999999999999" customHeight="1" x14ac:dyDescent="0.4">
      <c r="B19" s="155"/>
      <c r="C19" s="155"/>
      <c r="D19" s="155"/>
      <c r="E19" s="157"/>
      <c r="F19" s="157"/>
      <c r="G19" s="155"/>
      <c r="H19" s="155"/>
      <c r="I19" s="155"/>
      <c r="J19" s="158"/>
      <c r="K19" s="156"/>
      <c r="L19" s="148" t="s">
        <v>1</v>
      </c>
      <c r="M19" s="81">
        <f t="shared" si="21"/>
        <v>0</v>
      </c>
      <c r="N19" s="81">
        <f t="shared" si="22"/>
        <v>0</v>
      </c>
      <c r="O19" s="81">
        <f t="shared" si="23"/>
        <v>0</v>
      </c>
      <c r="P19" s="81">
        <f t="shared" si="5"/>
        <v>0</v>
      </c>
      <c r="Q19" s="82">
        <f t="shared" si="6"/>
        <v>0</v>
      </c>
      <c r="R19" s="82">
        <f t="shared" si="7"/>
        <v>0</v>
      </c>
      <c r="S19" s="82">
        <f t="shared" si="8"/>
        <v>0</v>
      </c>
      <c r="T19" s="83">
        <f t="shared" si="9"/>
        <v>0</v>
      </c>
      <c r="V19" s="155">
        <f t="shared" si="0"/>
        <v>0</v>
      </c>
      <c r="W19" s="22"/>
      <c r="X19" s="155">
        <f t="shared" si="1"/>
        <v>0</v>
      </c>
      <c r="Y19" s="155">
        <f t="shared" si="1"/>
        <v>0</v>
      </c>
      <c r="Z19" s="174">
        <f>VLOOKUP(Y19,Inndata!$B$5:$D$9,3,FALSE)</f>
        <v>0</v>
      </c>
      <c r="AA19" s="22"/>
      <c r="AB19" s="155">
        <f t="shared" si="24"/>
        <v>0</v>
      </c>
      <c r="AC19" s="174">
        <f>VLOOKUP(AB19,Inndata!$F$5:$H$10,3,FALSE)</f>
        <v>0</v>
      </c>
      <c r="AD19" s="22"/>
      <c r="AE19" s="155">
        <f t="shared" si="2"/>
        <v>0</v>
      </c>
      <c r="AF19" s="155">
        <f t="shared" si="10"/>
        <v>0</v>
      </c>
      <c r="AG19" s="22"/>
      <c r="AH19" s="128">
        <f t="shared" si="11"/>
        <v>0</v>
      </c>
      <c r="AI19" s="22"/>
      <c r="AJ19" s="25">
        <f t="shared" si="3"/>
        <v>0</v>
      </c>
      <c r="AK19" s="25">
        <f t="shared" si="3"/>
        <v>0</v>
      </c>
      <c r="AL19" s="25">
        <f>IF(AK19=0,0,VLOOKUP(LEFT(AK19,3),Inndata!$B$21:$C$32,2,FALSE))</f>
        <v>0</v>
      </c>
      <c r="AM19" s="25">
        <f t="shared" si="12"/>
        <v>0</v>
      </c>
      <c r="AN19" s="25">
        <f t="shared" si="4"/>
        <v>0</v>
      </c>
      <c r="AO19" s="25">
        <f>IF(AN19=0,0,VLOOKUP(LEFT(AN19,3),Inndata!$B$21:$C$32,2,FALSE))</f>
        <v>0</v>
      </c>
      <c r="AP19" s="25">
        <f t="shared" si="13"/>
        <v>0</v>
      </c>
      <c r="AQ19" s="22"/>
      <c r="AR19" s="155">
        <f>IF(AJ19="Ja",Inndata!$F$17,IF(OR(AL19=0,AO19=0),0,(AP19-AM19)*12+(AO19-AL19)))</f>
        <v>0</v>
      </c>
      <c r="AS19" s="155">
        <f t="shared" si="14"/>
        <v>0</v>
      </c>
      <c r="AT19" s="130">
        <f t="shared" si="15"/>
        <v>0</v>
      </c>
      <c r="AU19" s="22"/>
      <c r="AV19" s="132">
        <f t="shared" si="16"/>
        <v>0</v>
      </c>
      <c r="AX19" s="114"/>
      <c r="AY19" s="106"/>
      <c r="BE19" s="151"/>
      <c r="BF19" s="75">
        <f t="shared" si="17"/>
        <v>0</v>
      </c>
      <c r="BG19" s="75">
        <f t="shared" si="18"/>
        <v>0</v>
      </c>
      <c r="BH19" s="75">
        <f t="shared" si="19"/>
        <v>0</v>
      </c>
      <c r="BI19" s="75">
        <f t="shared" si="20"/>
        <v>0</v>
      </c>
    </row>
    <row r="20" spans="2:61" ht="17.399999999999999" customHeight="1" x14ac:dyDescent="0.4">
      <c r="B20" s="109"/>
      <c r="C20" s="109"/>
      <c r="D20" s="109"/>
      <c r="E20" s="134"/>
      <c r="F20" s="134"/>
      <c r="G20" s="109"/>
      <c r="H20" s="109"/>
      <c r="I20" s="109"/>
      <c r="J20" s="133"/>
      <c r="K20" s="135"/>
      <c r="L20" s="148" t="s">
        <v>1</v>
      </c>
      <c r="M20" s="81">
        <f t="shared" si="21"/>
        <v>0</v>
      </c>
      <c r="N20" s="81">
        <f t="shared" si="22"/>
        <v>0</v>
      </c>
      <c r="O20" s="81">
        <f t="shared" si="23"/>
        <v>0</v>
      </c>
      <c r="P20" s="81">
        <f t="shared" si="5"/>
        <v>0</v>
      </c>
      <c r="Q20" s="82">
        <f t="shared" si="6"/>
        <v>0</v>
      </c>
      <c r="R20" s="82">
        <f t="shared" si="7"/>
        <v>0</v>
      </c>
      <c r="S20" s="82">
        <f t="shared" si="8"/>
        <v>0</v>
      </c>
      <c r="T20" s="83">
        <f t="shared" si="9"/>
        <v>0</v>
      </c>
      <c r="V20" s="143">
        <f t="shared" si="0"/>
        <v>0</v>
      </c>
      <c r="W20" s="22"/>
      <c r="X20" s="143">
        <f t="shared" si="1"/>
        <v>0</v>
      </c>
      <c r="Y20" s="143">
        <f t="shared" si="1"/>
        <v>0</v>
      </c>
      <c r="Z20" s="173">
        <f>VLOOKUP(Y20,Inndata!$B$5:$D$9,3,FALSE)</f>
        <v>0</v>
      </c>
      <c r="AA20" s="22"/>
      <c r="AB20" s="143">
        <f t="shared" si="24"/>
        <v>0</v>
      </c>
      <c r="AC20" s="173">
        <f>VLOOKUP(AB20,Inndata!$F$5:$H$10,3,FALSE)</f>
        <v>0</v>
      </c>
      <c r="AD20" s="22"/>
      <c r="AE20" s="143">
        <f t="shared" si="2"/>
        <v>0</v>
      </c>
      <c r="AF20" s="143">
        <f t="shared" si="10"/>
        <v>0</v>
      </c>
      <c r="AG20" s="22"/>
      <c r="AH20" s="128">
        <f t="shared" si="11"/>
        <v>0</v>
      </c>
      <c r="AI20" s="22"/>
      <c r="AJ20" s="24">
        <f t="shared" si="3"/>
        <v>0</v>
      </c>
      <c r="AK20" s="24">
        <f t="shared" si="3"/>
        <v>0</v>
      </c>
      <c r="AL20" s="24">
        <f>IF(AK20=0,0,VLOOKUP(LEFT(AK20,3),Inndata!$B$21:$C$32,2,FALSE))</f>
        <v>0</v>
      </c>
      <c r="AM20" s="24">
        <f t="shared" si="12"/>
        <v>0</v>
      </c>
      <c r="AN20" s="24">
        <f t="shared" si="4"/>
        <v>0</v>
      </c>
      <c r="AO20" s="24">
        <f>IF(AN20=0,0,VLOOKUP(LEFT(AN20,3),Inndata!$B$21:$C$32,2,FALSE))</f>
        <v>0</v>
      </c>
      <c r="AP20" s="24">
        <f t="shared" si="13"/>
        <v>0</v>
      </c>
      <c r="AQ20" s="22"/>
      <c r="AR20" s="143">
        <f>IF(AJ20="Ja",Inndata!$F$17,IF(OR(AL20=0,AO20=0),0,(AP20-AM20)*12+(AO20-AL20)))</f>
        <v>0</v>
      </c>
      <c r="AS20" s="143">
        <f t="shared" si="14"/>
        <v>0</v>
      </c>
      <c r="AT20" s="129">
        <f t="shared" si="15"/>
        <v>0</v>
      </c>
      <c r="AU20" s="22"/>
      <c r="AV20" s="131">
        <f t="shared" si="16"/>
        <v>0</v>
      </c>
      <c r="AX20" s="114"/>
      <c r="AY20" s="106"/>
      <c r="BE20" s="151"/>
      <c r="BF20" s="75">
        <f t="shared" si="17"/>
        <v>0</v>
      </c>
      <c r="BG20" s="75">
        <f t="shared" si="18"/>
        <v>0</v>
      </c>
      <c r="BH20" s="75">
        <f t="shared" si="19"/>
        <v>0</v>
      </c>
      <c r="BI20" s="75">
        <f t="shared" si="20"/>
        <v>0</v>
      </c>
    </row>
    <row r="21" spans="2:61" ht="17.399999999999999" customHeight="1" x14ac:dyDescent="0.4">
      <c r="B21" s="155"/>
      <c r="C21" s="155"/>
      <c r="D21" s="155"/>
      <c r="E21" s="157"/>
      <c r="F21" s="157"/>
      <c r="G21" s="155"/>
      <c r="H21" s="155"/>
      <c r="I21" s="155"/>
      <c r="J21" s="158"/>
      <c r="K21" s="156"/>
      <c r="L21" s="148" t="s">
        <v>1</v>
      </c>
      <c r="M21" s="81">
        <f t="shared" si="21"/>
        <v>0</v>
      </c>
      <c r="N21" s="81">
        <f t="shared" si="22"/>
        <v>0</v>
      </c>
      <c r="O21" s="81">
        <f t="shared" si="23"/>
        <v>0</v>
      </c>
      <c r="P21" s="81">
        <f t="shared" si="5"/>
        <v>0</v>
      </c>
      <c r="Q21" s="82">
        <f t="shared" si="6"/>
        <v>0</v>
      </c>
      <c r="R21" s="82">
        <f t="shared" si="7"/>
        <v>0</v>
      </c>
      <c r="S21" s="82">
        <f t="shared" si="8"/>
        <v>0</v>
      </c>
      <c r="T21" s="83">
        <f t="shared" si="9"/>
        <v>0</v>
      </c>
      <c r="V21" s="155">
        <f t="shared" si="0"/>
        <v>0</v>
      </c>
      <c r="W21" s="22"/>
      <c r="X21" s="155">
        <f t="shared" si="1"/>
        <v>0</v>
      </c>
      <c r="Y21" s="155">
        <f t="shared" si="1"/>
        <v>0</v>
      </c>
      <c r="Z21" s="174">
        <f>VLOOKUP(Y21,Inndata!$B$5:$D$9,3,FALSE)</f>
        <v>0</v>
      </c>
      <c r="AA21" s="22"/>
      <c r="AB21" s="155">
        <f t="shared" si="24"/>
        <v>0</v>
      </c>
      <c r="AC21" s="174">
        <f>VLOOKUP(AB21,Inndata!$F$5:$H$10,3,FALSE)</f>
        <v>0</v>
      </c>
      <c r="AD21" s="22"/>
      <c r="AE21" s="155">
        <f t="shared" si="2"/>
        <v>0</v>
      </c>
      <c r="AF21" s="155">
        <f t="shared" si="10"/>
        <v>0</v>
      </c>
      <c r="AG21" s="22"/>
      <c r="AH21" s="128">
        <f t="shared" si="11"/>
        <v>0</v>
      </c>
      <c r="AI21" s="22"/>
      <c r="AJ21" s="25">
        <f t="shared" si="3"/>
        <v>0</v>
      </c>
      <c r="AK21" s="25">
        <f t="shared" si="3"/>
        <v>0</v>
      </c>
      <c r="AL21" s="25">
        <f>IF(AK21=0,0,VLOOKUP(LEFT(AK21,3),Inndata!$B$21:$C$32,2,FALSE))</f>
        <v>0</v>
      </c>
      <c r="AM21" s="25">
        <f t="shared" si="12"/>
        <v>0</v>
      </c>
      <c r="AN21" s="25">
        <f t="shared" si="4"/>
        <v>0</v>
      </c>
      <c r="AO21" s="25">
        <f>IF(AN21=0,0,VLOOKUP(LEFT(AN21,3),Inndata!$B$21:$C$32,2,FALSE))</f>
        <v>0</v>
      </c>
      <c r="AP21" s="25">
        <f t="shared" si="13"/>
        <v>0</v>
      </c>
      <c r="AQ21" s="22"/>
      <c r="AR21" s="155">
        <f>IF(AJ21="Ja",Inndata!$F$17,IF(OR(AL21=0,AO21=0),0,(AP21-AM21)*12+(AO21-AL21)))</f>
        <v>0</v>
      </c>
      <c r="AS21" s="155">
        <f t="shared" si="14"/>
        <v>0</v>
      </c>
      <c r="AT21" s="130">
        <f t="shared" si="15"/>
        <v>0</v>
      </c>
      <c r="AU21" s="22"/>
      <c r="AV21" s="132">
        <f t="shared" si="16"/>
        <v>0</v>
      </c>
      <c r="AX21" s="114"/>
      <c r="AY21" s="106"/>
      <c r="BE21" s="151"/>
      <c r="BF21" s="75">
        <f t="shared" si="17"/>
        <v>0</v>
      </c>
      <c r="BG21" s="75">
        <f t="shared" si="18"/>
        <v>0</v>
      </c>
      <c r="BH21" s="75">
        <f t="shared" si="19"/>
        <v>0</v>
      </c>
      <c r="BI21" s="75">
        <f t="shared" si="20"/>
        <v>0</v>
      </c>
    </row>
    <row r="22" spans="2:61" ht="17.399999999999999" customHeight="1" x14ac:dyDescent="0.4">
      <c r="H22" s="187" t="s">
        <v>1</v>
      </c>
      <c r="I22" s="187"/>
      <c r="K22" s="137"/>
      <c r="L22" s="147"/>
      <c r="M22" s="137"/>
      <c r="V22" s="151"/>
      <c r="W22" s="107"/>
      <c r="Z22" s="151"/>
      <c r="AA22" s="107"/>
      <c r="AB22" s="107"/>
      <c r="AC22" s="107"/>
      <c r="AD22" s="107"/>
      <c r="AF22" s="151"/>
      <c r="AG22" s="107"/>
      <c r="AH22" s="151"/>
      <c r="AI22" s="107"/>
      <c r="AP22" s="151"/>
      <c r="AQ22" s="107"/>
      <c r="AT22" s="151"/>
      <c r="AU22" s="106"/>
      <c r="AX22" s="114"/>
      <c r="AY22" s="106"/>
      <c r="BE22" s="151"/>
      <c r="BH22" s="102"/>
      <c r="BI22" s="71"/>
    </row>
    <row r="23" spans="2:61" ht="17.399999999999999" customHeight="1" x14ac:dyDescent="0.4">
      <c r="H23" s="138"/>
      <c r="K23" s="137"/>
      <c r="L23" s="147"/>
      <c r="M23" s="137"/>
      <c r="V23" s="151"/>
      <c r="W23" s="107"/>
      <c r="Z23" s="151"/>
      <c r="AA23" s="107"/>
      <c r="AB23" s="107"/>
      <c r="AC23" s="107"/>
      <c r="AD23" s="107"/>
      <c r="AF23" s="151"/>
      <c r="AG23" s="107"/>
      <c r="AH23" s="151"/>
      <c r="AI23" s="107"/>
      <c r="AP23" s="151"/>
      <c r="AR23" s="42"/>
      <c r="AS23" s="40" t="s">
        <v>44</v>
      </c>
      <c r="AT23" s="151"/>
      <c r="AU23" s="106"/>
      <c r="AV23" s="44" t="s">
        <v>58</v>
      </c>
      <c r="AX23" s="114"/>
      <c r="AY23" s="106"/>
      <c r="BE23" s="151"/>
      <c r="BH23" s="102"/>
      <c r="BI23" s="71"/>
    </row>
    <row r="24" spans="2:61" ht="17.399999999999999" customHeight="1" x14ac:dyDescent="0.4">
      <c r="C24" s="107"/>
      <c r="D24" s="144"/>
      <c r="E24" s="144"/>
      <c r="F24" s="144"/>
      <c r="H24" s="138"/>
      <c r="K24" s="137"/>
      <c r="L24" s="147"/>
      <c r="M24" s="137"/>
      <c r="V24" s="151"/>
      <c r="W24" s="107"/>
      <c r="Z24" s="151"/>
      <c r="AA24" s="107"/>
      <c r="AB24" s="107"/>
      <c r="AC24" s="107"/>
      <c r="AD24" s="107"/>
      <c r="AF24" s="151"/>
      <c r="AG24" s="107"/>
      <c r="AH24" s="151"/>
      <c r="AI24" s="107"/>
      <c r="AP24" s="151"/>
      <c r="AQ24" s="107"/>
      <c r="AR24" s="43"/>
      <c r="AS24" s="101">
        <f>SUM(AS12:AS21)</f>
        <v>0</v>
      </c>
      <c r="AT24" s="151"/>
      <c r="AU24" s="106"/>
      <c r="AV24" s="45">
        <f>SUM(AV12:AV21)</f>
        <v>0</v>
      </c>
      <c r="AX24" s="114"/>
      <c r="AY24" s="106"/>
      <c r="BE24" s="151"/>
      <c r="BH24" s="102"/>
      <c r="BI24" s="71"/>
    </row>
    <row r="25" spans="2:61" ht="17.399999999999999" customHeight="1" x14ac:dyDescent="0.4">
      <c r="C25" s="107"/>
      <c r="D25" s="144"/>
      <c r="E25" s="144"/>
      <c r="F25" s="144"/>
      <c r="H25" s="138"/>
      <c r="K25" s="137"/>
      <c r="L25" s="147"/>
      <c r="M25" s="137"/>
      <c r="V25" s="151"/>
      <c r="W25" s="107"/>
      <c r="Z25" s="151"/>
      <c r="AA25" s="107"/>
      <c r="AB25" s="107"/>
      <c r="AC25" s="107"/>
      <c r="AD25" s="107"/>
      <c r="AF25" s="151"/>
      <c r="AG25" s="107"/>
      <c r="AH25" s="151"/>
      <c r="AI25" s="107"/>
      <c r="AP25" s="151"/>
      <c r="AQ25" s="107"/>
      <c r="AT25" s="151"/>
      <c r="AU25" s="106"/>
      <c r="AX25" s="114"/>
      <c r="AY25" s="106"/>
      <c r="BE25" s="151"/>
      <c r="BH25" s="102"/>
      <c r="BI25" s="71"/>
    </row>
    <row r="26" spans="2:61" ht="17.399999999999999" customHeight="1" x14ac:dyDescent="0.4">
      <c r="C26" s="107"/>
      <c r="D26" s="144"/>
      <c r="E26" s="144"/>
      <c r="F26" s="144"/>
      <c r="H26" s="138"/>
      <c r="K26" s="137"/>
      <c r="L26" s="147"/>
      <c r="M26" s="137"/>
      <c r="V26" s="151"/>
      <c r="W26" s="107"/>
      <c r="Z26" s="151"/>
      <c r="AA26" s="107"/>
      <c r="AB26" s="107"/>
      <c r="AC26" s="107"/>
      <c r="AD26" s="107"/>
      <c r="AF26" s="151"/>
      <c r="AG26" s="107"/>
      <c r="AH26" s="151"/>
      <c r="AI26" s="107"/>
      <c r="AP26" s="151"/>
      <c r="AQ26" s="107"/>
      <c r="AT26" s="151"/>
      <c r="AU26" s="106"/>
      <c r="AX26" s="114"/>
      <c r="AY26" s="106"/>
      <c r="BE26" s="151"/>
      <c r="BH26" s="102"/>
      <c r="BI26" s="71"/>
    </row>
    <row r="27" spans="2:61" ht="17.399999999999999" customHeight="1" x14ac:dyDescent="0.4">
      <c r="C27" s="107"/>
      <c r="D27" s="144"/>
      <c r="E27" s="144"/>
      <c r="F27" s="144"/>
      <c r="H27" s="138"/>
      <c r="K27" s="137"/>
      <c r="L27" s="147"/>
      <c r="M27" s="137"/>
      <c r="V27" s="151"/>
      <c r="W27" s="107"/>
      <c r="Z27" s="151"/>
      <c r="AA27" s="107"/>
      <c r="AB27" s="107"/>
      <c r="AC27" s="107"/>
      <c r="AD27" s="107"/>
      <c r="AF27" s="151"/>
      <c r="AG27" s="107"/>
      <c r="AH27" s="151"/>
      <c r="AI27" s="107"/>
      <c r="AP27" s="151"/>
      <c r="AQ27" s="107"/>
      <c r="AT27" s="151"/>
      <c r="AU27" s="106"/>
      <c r="AX27" s="114"/>
      <c r="AY27" s="106"/>
      <c r="BE27" s="151"/>
      <c r="BH27" s="102"/>
      <c r="BI27" s="71"/>
    </row>
    <row r="28" spans="2:61" ht="17.399999999999999" customHeight="1" x14ac:dyDescent="0.4">
      <c r="H28" s="138"/>
      <c r="K28" s="137"/>
      <c r="L28" s="147"/>
      <c r="M28" s="137"/>
      <c r="V28" s="151"/>
      <c r="W28" s="107"/>
      <c r="Z28" s="151"/>
      <c r="AA28" s="107"/>
      <c r="AB28" s="107"/>
      <c r="AC28" s="107"/>
      <c r="AD28" s="107"/>
      <c r="AF28" s="151"/>
      <c r="AG28" s="107"/>
      <c r="AH28" s="151"/>
      <c r="AI28" s="107"/>
      <c r="AP28" s="151"/>
      <c r="AQ28" s="107"/>
      <c r="AT28" s="151"/>
      <c r="AU28" s="106"/>
      <c r="AX28" s="114"/>
      <c r="AY28" s="106"/>
      <c r="BE28" s="151"/>
      <c r="BH28" s="102"/>
      <c r="BI28" s="71"/>
    </row>
    <row r="29" spans="2:61" ht="17.399999999999999" customHeight="1" x14ac:dyDescent="0.4">
      <c r="G29" s="138"/>
      <c r="J29" s="137"/>
      <c r="K29" s="147"/>
      <c r="L29" s="137"/>
      <c r="AX29" s="114"/>
    </row>
    <row r="30" spans="2:61" ht="17.399999999999999" customHeight="1" x14ac:dyDescent="0.4">
      <c r="AX30" s="114"/>
    </row>
    <row r="31" spans="2:61" ht="17.399999999999999" customHeight="1" x14ac:dyDescent="0.4">
      <c r="AX31" s="114"/>
    </row>
    <row r="32" spans="2:61" ht="17.399999999999999" customHeight="1" x14ac:dyDescent="0.4">
      <c r="AX32" s="114"/>
    </row>
    <row r="33" spans="32:60" s="151" customFormat="1" ht="17.399999999999999" customHeight="1" x14ac:dyDescent="0.4">
      <c r="AF33" s="107"/>
      <c r="AH33" s="107"/>
      <c r="AP33" s="107"/>
      <c r="AT33" s="106"/>
      <c r="AW33" s="106"/>
      <c r="AX33" s="114"/>
      <c r="BE33" s="71"/>
      <c r="BF33" s="102"/>
      <c r="BG33" s="102"/>
      <c r="BH33" s="71"/>
    </row>
    <row r="34" spans="32:60" s="151" customFormat="1" ht="17.399999999999999" customHeight="1" x14ac:dyDescent="0.4">
      <c r="AF34" s="107"/>
      <c r="AH34" s="107"/>
      <c r="AP34" s="107"/>
      <c r="AT34" s="106"/>
      <c r="AW34" s="106"/>
      <c r="AX34" s="106"/>
      <c r="BE34" s="71"/>
      <c r="BF34" s="102"/>
      <c r="BG34" s="102"/>
      <c r="BH34" s="71"/>
    </row>
    <row r="35" spans="32:60" s="151" customFormat="1" ht="17.399999999999999" customHeight="1" x14ac:dyDescent="0.4">
      <c r="AF35" s="107"/>
      <c r="AH35" s="107"/>
      <c r="AP35" s="107"/>
      <c r="AT35" s="106"/>
      <c r="AW35" s="106"/>
      <c r="AX35" s="106"/>
      <c r="BE35" s="71"/>
      <c r="BF35" s="102"/>
      <c r="BG35" s="102"/>
      <c r="BH35" s="71"/>
    </row>
    <row r="36" spans="32:60" s="151" customFormat="1" ht="17.399999999999999" customHeight="1" x14ac:dyDescent="0.4">
      <c r="AF36" s="107"/>
      <c r="AH36" s="107"/>
      <c r="AP36" s="107"/>
      <c r="AT36" s="106"/>
      <c r="AW36" s="106"/>
      <c r="AX36" s="106"/>
      <c r="BE36" s="71"/>
      <c r="BF36" s="102"/>
      <c r="BG36" s="102"/>
      <c r="BH36" s="71"/>
    </row>
  </sheetData>
  <mergeCells count="6">
    <mergeCell ref="H22:I22"/>
    <mergeCell ref="B3:J3"/>
    <mergeCell ref="C5:D5"/>
    <mergeCell ref="M8:T10"/>
    <mergeCell ref="BF10:BI10"/>
    <mergeCell ref="M11:T11"/>
  </mergeCells>
  <conditionalFormatting sqref="V12:V21">
    <cfRule type="expression" dxfId="74" priority="25">
      <formula>B12=0</formula>
    </cfRule>
  </conditionalFormatting>
  <conditionalFormatting sqref="X12:X21">
    <cfRule type="expression" dxfId="73" priority="24">
      <formula>C12=0</formula>
    </cfRule>
  </conditionalFormatting>
  <conditionalFormatting sqref="Y12:Y21">
    <cfRule type="expression" dxfId="72" priority="23">
      <formula>D12=0</formula>
    </cfRule>
  </conditionalFormatting>
  <conditionalFormatting sqref="AE12:AE21">
    <cfRule type="expression" dxfId="71" priority="22">
      <formula>F12=0</formula>
    </cfRule>
  </conditionalFormatting>
  <conditionalFormatting sqref="AF12:AF21">
    <cfRule type="expression" dxfId="70" priority="21">
      <formula>AE12=0</formula>
    </cfRule>
  </conditionalFormatting>
  <conditionalFormatting sqref="AH12:AH21">
    <cfRule type="expression" dxfId="69" priority="20">
      <formula>X12=0</formula>
    </cfRule>
  </conditionalFormatting>
  <conditionalFormatting sqref="AJ12:AJ21">
    <cfRule type="expression" dxfId="68" priority="19">
      <formula>G12=0</formula>
    </cfRule>
  </conditionalFormatting>
  <conditionalFormatting sqref="AK12:AK21">
    <cfRule type="expression" dxfId="67" priority="18">
      <formula>H12=0</formula>
    </cfRule>
  </conditionalFormatting>
  <conditionalFormatting sqref="AL12:AM21">
    <cfRule type="expression" dxfId="66" priority="17">
      <formula>AK12=0</formula>
    </cfRule>
  </conditionalFormatting>
  <conditionalFormatting sqref="AN12:AN21">
    <cfRule type="expression" dxfId="65" priority="16">
      <formula>I12=0</formula>
    </cfRule>
  </conditionalFormatting>
  <conditionalFormatting sqref="AO12:AP21">
    <cfRule type="expression" dxfId="64" priority="15">
      <formula>AN12=0</formula>
    </cfRule>
  </conditionalFormatting>
  <conditionalFormatting sqref="AV12:AV21">
    <cfRule type="expression" dxfId="63" priority="14">
      <formula>AJ12=0</formula>
    </cfRule>
  </conditionalFormatting>
  <conditionalFormatting sqref="BA13:BD14 BA11:BD11 BF12:BI21">
    <cfRule type="cellIs" dxfId="62" priority="13" operator="equal">
      <formula>0</formula>
    </cfRule>
  </conditionalFormatting>
  <conditionalFormatting sqref="T12:T21">
    <cfRule type="containsText" dxfId="61" priority="10" operator="containsText" text="OK">
      <formula>NOT(ISERROR(SEARCH("OK",T12)))</formula>
    </cfRule>
    <cfRule type="containsText" dxfId="60" priority="11" operator="containsText" text="FEIL">
      <formula>NOT(ISERROR(SEARCH("FEIL",T12)))</formula>
    </cfRule>
    <cfRule type="cellIs" dxfId="59" priority="12" operator="equal">
      <formula>0</formula>
    </cfRule>
  </conditionalFormatting>
  <conditionalFormatting sqref="AR12:AR21">
    <cfRule type="expression" dxfId="58" priority="9">
      <formula>AJ12=0</formula>
    </cfRule>
  </conditionalFormatting>
  <conditionalFormatting sqref="AS12:AS21">
    <cfRule type="expression" dxfId="57" priority="8">
      <formula>AJ12=0</formula>
    </cfRule>
  </conditionalFormatting>
  <conditionalFormatting sqref="AT12:AT21">
    <cfRule type="expression" dxfId="56" priority="7">
      <formula>AJ12=0</formula>
    </cfRule>
  </conditionalFormatting>
  <conditionalFormatting sqref="AB12:AB21">
    <cfRule type="expression" dxfId="55" priority="4">
      <formula>AB12=0</formula>
    </cfRule>
    <cfRule type="expression" dxfId="54" priority="5">
      <formula>AND(ISTEXT(AA12)=TRUE,AA12&lt;&gt;"Elsykkel",AB12=0)</formula>
    </cfRule>
    <cfRule type="expression" dxfId="53" priority="6">
      <formula>AA12="Elsykkel"</formula>
    </cfRule>
  </conditionalFormatting>
  <conditionalFormatting sqref="AC12:AC21">
    <cfRule type="expression" dxfId="52" priority="3">
      <formula>AB12=0</formula>
    </cfRule>
  </conditionalFormatting>
  <conditionalFormatting sqref="C5:D5">
    <cfRule type="containsText" dxfId="51" priority="2" operator="containsText" text="(Skriv inn navn på leverandør her)">
      <formula>NOT(ISERROR(SEARCH("(Skriv inn navn på leverandør her)",C5)))</formula>
    </cfRule>
  </conditionalFormatting>
  <conditionalFormatting sqref="Z12:Z21">
    <cfRule type="expression" dxfId="50" priority="1">
      <formula>Y12=0</formula>
    </cfRule>
  </conditionalFormatting>
  <dataValidations count="1">
    <dataValidation allowBlank="1" showInputMessage="1" showErrorMessage="1" errorTitle="Velg fra rullegardinmeny" error="Det er ikke tillatt å skrive inn egne verdier. Benytt kommentarfelt ved behov." sqref="B12:K21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Resultater</vt:lpstr>
      <vt:lpstr>Lev.1</vt:lpstr>
      <vt:lpstr>Lev.2</vt:lpstr>
      <vt:lpstr>Lev.3</vt:lpstr>
      <vt:lpstr>Lev.4</vt:lpstr>
      <vt:lpstr>Lev.5</vt:lpstr>
      <vt:lpstr>Lev.6</vt:lpstr>
      <vt:lpstr>Lev.7</vt:lpstr>
      <vt:lpstr>Lev.8</vt:lpstr>
      <vt:lpstr>Lev.9</vt:lpstr>
      <vt:lpstr>Lev.10</vt:lpstr>
      <vt:lpstr>Inndata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Rossebø</dc:creator>
  <cp:lastModifiedBy>Geir Rossebø</cp:lastModifiedBy>
  <dcterms:created xsi:type="dcterms:W3CDTF">2020-02-18T08:51:26Z</dcterms:created>
  <dcterms:modified xsi:type="dcterms:W3CDTF">2020-09-22T11:06:05Z</dcterms:modified>
</cp:coreProperties>
</file>