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nsernservice\Samfunnsansvar\2. Miljø og klima\Miljøkrav til anskaffelsesveilederen\Transport\"/>
    </mc:Choice>
  </mc:AlternateContent>
  <bookViews>
    <workbookView xWindow="120" yWindow="60" windowWidth="22512" windowHeight="11580"/>
  </bookViews>
  <sheets>
    <sheet name="Resultater" sheetId="1" r:id="rId1"/>
    <sheet name="Lev.1" sheetId="2" r:id="rId2"/>
    <sheet name="Lev.2" sheetId="6" r:id="rId3"/>
    <sheet name="Lev.3" sheetId="12" r:id="rId4"/>
    <sheet name="Lev.4" sheetId="13" r:id="rId5"/>
    <sheet name="Lev.5" sheetId="8" r:id="rId6"/>
    <sheet name="Lev.6" sheetId="7" r:id="rId7"/>
    <sheet name="Lev.7" sheetId="11" r:id="rId8"/>
    <sheet name="Lev.8" sheetId="10" r:id="rId9"/>
    <sheet name="Lev.9" sheetId="9" r:id="rId10"/>
    <sheet name="Lev.10" sheetId="5" r:id="rId11"/>
    <sheet name="Inndata" sheetId="3" r:id="rId12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V21" i="5" l="1"/>
  <c r="W21" i="5" s="1"/>
  <c r="T21" i="5"/>
  <c r="Y21" i="5" s="1"/>
  <c r="AA21" i="5" s="1"/>
  <c r="S21" i="5"/>
  <c r="R21" i="5"/>
  <c r="P21" i="5"/>
  <c r="L21" i="5"/>
  <c r="K21" i="5"/>
  <c r="J21" i="5"/>
  <c r="I21" i="5"/>
  <c r="M21" i="5" s="1"/>
  <c r="N21" i="5" s="1"/>
  <c r="W20" i="5"/>
  <c r="V20" i="5"/>
  <c r="S20" i="5"/>
  <c r="R20" i="5"/>
  <c r="T20" i="5" s="1"/>
  <c r="Y20" i="5" s="1"/>
  <c r="P20" i="5"/>
  <c r="L20" i="5"/>
  <c r="K20" i="5"/>
  <c r="J20" i="5"/>
  <c r="I20" i="5"/>
  <c r="M20" i="5" s="1"/>
  <c r="N20" i="5" s="1"/>
  <c r="V19" i="5"/>
  <c r="W19" i="5" s="1"/>
  <c r="T19" i="5"/>
  <c r="Y19" i="5" s="1"/>
  <c r="AA19" i="5" s="1"/>
  <c r="S19" i="5"/>
  <c r="R19" i="5"/>
  <c r="P19" i="5"/>
  <c r="L19" i="5"/>
  <c r="K19" i="5"/>
  <c r="J19" i="5"/>
  <c r="I19" i="5"/>
  <c r="M19" i="5" s="1"/>
  <c r="N19" i="5" s="1"/>
  <c r="W18" i="5"/>
  <c r="V18" i="5"/>
  <c r="S18" i="5"/>
  <c r="R18" i="5"/>
  <c r="T18" i="5" s="1"/>
  <c r="Y18" i="5" s="1"/>
  <c r="P18" i="5"/>
  <c r="AA18" i="5" s="1"/>
  <c r="L18" i="5"/>
  <c r="K18" i="5"/>
  <c r="J18" i="5"/>
  <c r="I18" i="5"/>
  <c r="M18" i="5" s="1"/>
  <c r="N18" i="5" s="1"/>
  <c r="V17" i="5"/>
  <c r="W17" i="5" s="1"/>
  <c r="T17" i="5"/>
  <c r="S17" i="5"/>
  <c r="R17" i="5"/>
  <c r="P17" i="5"/>
  <c r="L17" i="5"/>
  <c r="K17" i="5"/>
  <c r="J17" i="5"/>
  <c r="I17" i="5"/>
  <c r="M17" i="5" s="1"/>
  <c r="N17" i="5" s="1"/>
  <c r="W16" i="5"/>
  <c r="V16" i="5"/>
  <c r="S16" i="5"/>
  <c r="R16" i="5"/>
  <c r="T16" i="5" s="1"/>
  <c r="Y16" i="5" s="1"/>
  <c r="P16" i="5"/>
  <c r="L16" i="5"/>
  <c r="K16" i="5"/>
  <c r="J16" i="5"/>
  <c r="I16" i="5"/>
  <c r="M16" i="5" s="1"/>
  <c r="N16" i="5" s="1"/>
  <c r="V15" i="5"/>
  <c r="W15" i="5" s="1"/>
  <c r="T15" i="5"/>
  <c r="Y15" i="5" s="1"/>
  <c r="AA15" i="5" s="1"/>
  <c r="S15" i="5"/>
  <c r="R15" i="5"/>
  <c r="P15" i="5"/>
  <c r="L15" i="5"/>
  <c r="K15" i="5"/>
  <c r="J15" i="5"/>
  <c r="I15" i="5"/>
  <c r="M15" i="5" s="1"/>
  <c r="N15" i="5" s="1"/>
  <c r="W14" i="5"/>
  <c r="V14" i="5"/>
  <c r="S14" i="5"/>
  <c r="R14" i="5"/>
  <c r="T14" i="5" s="1"/>
  <c r="Y14" i="5" s="1"/>
  <c r="P14" i="5"/>
  <c r="AA14" i="5" s="1"/>
  <c r="L14" i="5"/>
  <c r="K14" i="5"/>
  <c r="J14" i="5"/>
  <c r="I14" i="5"/>
  <c r="M14" i="5" s="1"/>
  <c r="N14" i="5" s="1"/>
  <c r="V13" i="5"/>
  <c r="W13" i="5" s="1"/>
  <c r="T13" i="5"/>
  <c r="S13" i="5"/>
  <c r="R13" i="5"/>
  <c r="P13" i="5"/>
  <c r="L13" i="5"/>
  <c r="K13" i="5"/>
  <c r="J13" i="5"/>
  <c r="I13" i="5"/>
  <c r="M13" i="5" s="1"/>
  <c r="N13" i="5" s="1"/>
  <c r="W12" i="5"/>
  <c r="V12" i="5"/>
  <c r="S12" i="5"/>
  <c r="R12" i="5"/>
  <c r="T12" i="5" s="1"/>
  <c r="Y12" i="5" s="1"/>
  <c r="P12" i="5"/>
  <c r="P24" i="5" s="1"/>
  <c r="AA24" i="5" s="1"/>
  <c r="C24" i="5" s="1"/>
  <c r="L12" i="5"/>
  <c r="K12" i="5"/>
  <c r="J12" i="5"/>
  <c r="I12" i="5"/>
  <c r="M12" i="5" s="1"/>
  <c r="N12" i="5" s="1"/>
  <c r="V21" i="9"/>
  <c r="W21" i="9" s="1"/>
  <c r="T21" i="9"/>
  <c r="S21" i="9"/>
  <c r="R21" i="9"/>
  <c r="P21" i="9"/>
  <c r="L21" i="9"/>
  <c r="K21" i="9"/>
  <c r="J21" i="9"/>
  <c r="I21" i="9"/>
  <c r="M21" i="9" s="1"/>
  <c r="N21" i="9" s="1"/>
  <c r="W20" i="9"/>
  <c r="V20" i="9"/>
  <c r="S20" i="9"/>
  <c r="R20" i="9"/>
  <c r="T20" i="9" s="1"/>
  <c r="Y20" i="9" s="1"/>
  <c r="P20" i="9"/>
  <c r="L20" i="9"/>
  <c r="K20" i="9"/>
  <c r="J20" i="9"/>
  <c r="I20" i="9"/>
  <c r="M20" i="9" s="1"/>
  <c r="N20" i="9" s="1"/>
  <c r="V19" i="9"/>
  <c r="W19" i="9" s="1"/>
  <c r="T19" i="9"/>
  <c r="Y19" i="9" s="1"/>
  <c r="AA19" i="9" s="1"/>
  <c r="S19" i="9"/>
  <c r="R19" i="9"/>
  <c r="P19" i="9"/>
  <c r="L19" i="9"/>
  <c r="K19" i="9"/>
  <c r="J19" i="9"/>
  <c r="I19" i="9"/>
  <c r="M19" i="9" s="1"/>
  <c r="N19" i="9" s="1"/>
  <c r="W18" i="9"/>
  <c r="V18" i="9"/>
  <c r="S18" i="9"/>
  <c r="R18" i="9"/>
  <c r="T18" i="9" s="1"/>
  <c r="Y18" i="9" s="1"/>
  <c r="P18" i="9"/>
  <c r="AA18" i="9" s="1"/>
  <c r="L18" i="9"/>
  <c r="K18" i="9"/>
  <c r="J18" i="9"/>
  <c r="I18" i="9"/>
  <c r="M18" i="9" s="1"/>
  <c r="N18" i="9" s="1"/>
  <c r="V17" i="9"/>
  <c r="W17" i="9" s="1"/>
  <c r="T17" i="9"/>
  <c r="S17" i="9"/>
  <c r="R17" i="9"/>
  <c r="P17" i="9"/>
  <c r="L17" i="9"/>
  <c r="K17" i="9"/>
  <c r="J17" i="9"/>
  <c r="I17" i="9"/>
  <c r="M17" i="9" s="1"/>
  <c r="N17" i="9" s="1"/>
  <c r="W16" i="9"/>
  <c r="V16" i="9"/>
  <c r="S16" i="9"/>
  <c r="R16" i="9"/>
  <c r="T16" i="9" s="1"/>
  <c r="Y16" i="9" s="1"/>
  <c r="P16" i="9"/>
  <c r="L16" i="9"/>
  <c r="K16" i="9"/>
  <c r="J16" i="9"/>
  <c r="I16" i="9"/>
  <c r="M16" i="9" s="1"/>
  <c r="N16" i="9" s="1"/>
  <c r="V15" i="9"/>
  <c r="W15" i="9" s="1"/>
  <c r="T15" i="9"/>
  <c r="Y15" i="9" s="1"/>
  <c r="AA15" i="9" s="1"/>
  <c r="S15" i="9"/>
  <c r="R15" i="9"/>
  <c r="P15" i="9"/>
  <c r="L15" i="9"/>
  <c r="K15" i="9"/>
  <c r="J15" i="9"/>
  <c r="I15" i="9"/>
  <c r="M15" i="9" s="1"/>
  <c r="N15" i="9" s="1"/>
  <c r="W14" i="9"/>
  <c r="V14" i="9"/>
  <c r="S14" i="9"/>
  <c r="R14" i="9"/>
  <c r="T14" i="9" s="1"/>
  <c r="Y14" i="9" s="1"/>
  <c r="P14" i="9"/>
  <c r="AA14" i="9" s="1"/>
  <c r="L14" i="9"/>
  <c r="K14" i="9"/>
  <c r="J14" i="9"/>
  <c r="I14" i="9"/>
  <c r="M14" i="9" s="1"/>
  <c r="N14" i="9" s="1"/>
  <c r="V13" i="9"/>
  <c r="W13" i="9" s="1"/>
  <c r="T13" i="9"/>
  <c r="S13" i="9"/>
  <c r="R13" i="9"/>
  <c r="P13" i="9"/>
  <c r="L13" i="9"/>
  <c r="K13" i="9"/>
  <c r="J13" i="9"/>
  <c r="I13" i="9"/>
  <c r="M13" i="9" s="1"/>
  <c r="N13" i="9" s="1"/>
  <c r="W12" i="9"/>
  <c r="V12" i="9"/>
  <c r="S12" i="9"/>
  <c r="R12" i="9"/>
  <c r="T12" i="9" s="1"/>
  <c r="Y12" i="9" s="1"/>
  <c r="P12" i="9"/>
  <c r="P24" i="9" s="1"/>
  <c r="AA24" i="9" s="1"/>
  <c r="C24" i="9" s="1"/>
  <c r="L12" i="9"/>
  <c r="K12" i="9"/>
  <c r="J12" i="9"/>
  <c r="I12" i="9"/>
  <c r="M12" i="9" s="1"/>
  <c r="N12" i="9" s="1"/>
  <c r="V21" i="10"/>
  <c r="W21" i="10" s="1"/>
  <c r="T21" i="10"/>
  <c r="S21" i="10"/>
  <c r="R21" i="10"/>
  <c r="P21" i="10"/>
  <c r="L21" i="10"/>
  <c r="K21" i="10"/>
  <c r="J21" i="10"/>
  <c r="I21" i="10"/>
  <c r="M21" i="10" s="1"/>
  <c r="N21" i="10" s="1"/>
  <c r="W20" i="10"/>
  <c r="V20" i="10"/>
  <c r="S20" i="10"/>
  <c r="R20" i="10"/>
  <c r="T20" i="10" s="1"/>
  <c r="Y20" i="10" s="1"/>
  <c r="P20" i="10"/>
  <c r="L20" i="10"/>
  <c r="K20" i="10"/>
  <c r="J20" i="10"/>
  <c r="I20" i="10"/>
  <c r="M20" i="10" s="1"/>
  <c r="N20" i="10" s="1"/>
  <c r="V19" i="10"/>
  <c r="W19" i="10" s="1"/>
  <c r="T19" i="10"/>
  <c r="Y19" i="10" s="1"/>
  <c r="AA19" i="10" s="1"/>
  <c r="S19" i="10"/>
  <c r="R19" i="10"/>
  <c r="P19" i="10"/>
  <c r="L19" i="10"/>
  <c r="K19" i="10"/>
  <c r="J19" i="10"/>
  <c r="I19" i="10"/>
  <c r="M19" i="10" s="1"/>
  <c r="N19" i="10" s="1"/>
  <c r="W18" i="10"/>
  <c r="V18" i="10"/>
  <c r="S18" i="10"/>
  <c r="R18" i="10"/>
  <c r="T18" i="10" s="1"/>
  <c r="Y18" i="10" s="1"/>
  <c r="P18" i="10"/>
  <c r="AA18" i="10" s="1"/>
  <c r="L18" i="10"/>
  <c r="K18" i="10"/>
  <c r="J18" i="10"/>
  <c r="I18" i="10"/>
  <c r="M18" i="10" s="1"/>
  <c r="N18" i="10" s="1"/>
  <c r="V17" i="10"/>
  <c r="W17" i="10" s="1"/>
  <c r="T17" i="10"/>
  <c r="S17" i="10"/>
  <c r="R17" i="10"/>
  <c r="P17" i="10"/>
  <c r="L17" i="10"/>
  <c r="K17" i="10"/>
  <c r="J17" i="10"/>
  <c r="I17" i="10"/>
  <c r="M17" i="10" s="1"/>
  <c r="N17" i="10" s="1"/>
  <c r="W16" i="10"/>
  <c r="V16" i="10"/>
  <c r="S16" i="10"/>
  <c r="R16" i="10"/>
  <c r="T16" i="10" s="1"/>
  <c r="Y16" i="10" s="1"/>
  <c r="P16" i="10"/>
  <c r="L16" i="10"/>
  <c r="K16" i="10"/>
  <c r="J16" i="10"/>
  <c r="I16" i="10"/>
  <c r="M16" i="10" s="1"/>
  <c r="N16" i="10" s="1"/>
  <c r="V15" i="10"/>
  <c r="W15" i="10" s="1"/>
  <c r="T15" i="10"/>
  <c r="Y15" i="10" s="1"/>
  <c r="AA15" i="10" s="1"/>
  <c r="S15" i="10"/>
  <c r="R15" i="10"/>
  <c r="P15" i="10"/>
  <c r="L15" i="10"/>
  <c r="K15" i="10"/>
  <c r="J15" i="10"/>
  <c r="I15" i="10"/>
  <c r="M15" i="10" s="1"/>
  <c r="N15" i="10" s="1"/>
  <c r="W14" i="10"/>
  <c r="V14" i="10"/>
  <c r="S14" i="10"/>
  <c r="R14" i="10"/>
  <c r="T14" i="10" s="1"/>
  <c r="Y14" i="10" s="1"/>
  <c r="P14" i="10"/>
  <c r="AA14" i="10" s="1"/>
  <c r="L14" i="10"/>
  <c r="K14" i="10"/>
  <c r="J14" i="10"/>
  <c r="I14" i="10"/>
  <c r="M14" i="10" s="1"/>
  <c r="N14" i="10" s="1"/>
  <c r="V13" i="10"/>
  <c r="W13" i="10" s="1"/>
  <c r="T13" i="10"/>
  <c r="S13" i="10"/>
  <c r="R13" i="10"/>
  <c r="P13" i="10"/>
  <c r="L13" i="10"/>
  <c r="K13" i="10"/>
  <c r="J13" i="10"/>
  <c r="I13" i="10"/>
  <c r="M13" i="10" s="1"/>
  <c r="N13" i="10" s="1"/>
  <c r="W12" i="10"/>
  <c r="V12" i="10"/>
  <c r="S12" i="10"/>
  <c r="R12" i="10"/>
  <c r="T12" i="10" s="1"/>
  <c r="Y12" i="10" s="1"/>
  <c r="P12" i="10"/>
  <c r="P24" i="10" s="1"/>
  <c r="AA24" i="10" s="1"/>
  <c r="C24" i="10" s="1"/>
  <c r="L12" i="10"/>
  <c r="K12" i="10"/>
  <c r="J12" i="10"/>
  <c r="I12" i="10"/>
  <c r="M12" i="10" s="1"/>
  <c r="N12" i="10" s="1"/>
  <c r="V21" i="11"/>
  <c r="W21" i="11" s="1"/>
  <c r="T21" i="11"/>
  <c r="Y21" i="11" s="1"/>
  <c r="AA21" i="11" s="1"/>
  <c r="S21" i="11"/>
  <c r="R21" i="11"/>
  <c r="P21" i="11"/>
  <c r="L21" i="11"/>
  <c r="K21" i="11"/>
  <c r="J21" i="11"/>
  <c r="I21" i="11"/>
  <c r="M21" i="11" s="1"/>
  <c r="N21" i="11" s="1"/>
  <c r="W20" i="11"/>
  <c r="V20" i="11"/>
  <c r="S20" i="11"/>
  <c r="R20" i="11"/>
  <c r="T20" i="11" s="1"/>
  <c r="Y20" i="11" s="1"/>
  <c r="AA20" i="11" s="1"/>
  <c r="P20" i="11"/>
  <c r="L20" i="11"/>
  <c r="K20" i="11"/>
  <c r="J20" i="11"/>
  <c r="I20" i="11"/>
  <c r="M20" i="11" s="1"/>
  <c r="N20" i="11" s="1"/>
  <c r="V19" i="11"/>
  <c r="W19" i="11" s="1"/>
  <c r="T19" i="11"/>
  <c r="Y19" i="11" s="1"/>
  <c r="AA19" i="11" s="1"/>
  <c r="S19" i="11"/>
  <c r="R19" i="11"/>
  <c r="P19" i="11"/>
  <c r="L19" i="11"/>
  <c r="K19" i="11"/>
  <c r="J19" i="11"/>
  <c r="I19" i="11"/>
  <c r="M19" i="11" s="1"/>
  <c r="N19" i="11" s="1"/>
  <c r="W18" i="11"/>
  <c r="V18" i="11"/>
  <c r="S18" i="11"/>
  <c r="R18" i="11"/>
  <c r="T18" i="11" s="1"/>
  <c r="Y18" i="11" s="1"/>
  <c r="AA18" i="11" s="1"/>
  <c r="P18" i="11"/>
  <c r="L18" i="11"/>
  <c r="K18" i="11"/>
  <c r="J18" i="11"/>
  <c r="I18" i="11"/>
  <c r="M18" i="11" s="1"/>
  <c r="N18" i="11" s="1"/>
  <c r="V17" i="11"/>
  <c r="W17" i="11" s="1"/>
  <c r="T17" i="11"/>
  <c r="Y17" i="11" s="1"/>
  <c r="AA17" i="11" s="1"/>
  <c r="S17" i="11"/>
  <c r="R17" i="11"/>
  <c r="P17" i="11"/>
  <c r="L17" i="11"/>
  <c r="K17" i="11"/>
  <c r="J17" i="11"/>
  <c r="I17" i="11"/>
  <c r="M17" i="11" s="1"/>
  <c r="N17" i="11" s="1"/>
  <c r="W16" i="11"/>
  <c r="V16" i="11"/>
  <c r="S16" i="11"/>
  <c r="R16" i="11"/>
  <c r="T16" i="11" s="1"/>
  <c r="Y16" i="11" s="1"/>
  <c r="AA16" i="11" s="1"/>
  <c r="P16" i="11"/>
  <c r="L16" i="11"/>
  <c r="K16" i="11"/>
  <c r="J16" i="11"/>
  <c r="I16" i="11"/>
  <c r="M16" i="11" s="1"/>
  <c r="N16" i="11" s="1"/>
  <c r="V15" i="11"/>
  <c r="W15" i="11" s="1"/>
  <c r="T15" i="11"/>
  <c r="Y15" i="11" s="1"/>
  <c r="AA15" i="11" s="1"/>
  <c r="S15" i="11"/>
  <c r="R15" i="11"/>
  <c r="P15" i="11"/>
  <c r="L15" i="11"/>
  <c r="K15" i="11"/>
  <c r="J15" i="11"/>
  <c r="I15" i="11"/>
  <c r="M15" i="11" s="1"/>
  <c r="N15" i="11" s="1"/>
  <c r="W14" i="11"/>
  <c r="V14" i="11"/>
  <c r="S14" i="11"/>
  <c r="R14" i="11"/>
  <c r="T14" i="11" s="1"/>
  <c r="Y14" i="11" s="1"/>
  <c r="AA14" i="11" s="1"/>
  <c r="P14" i="11"/>
  <c r="L14" i="11"/>
  <c r="K14" i="11"/>
  <c r="J14" i="11"/>
  <c r="I14" i="11"/>
  <c r="M14" i="11" s="1"/>
  <c r="N14" i="11" s="1"/>
  <c r="V13" i="11"/>
  <c r="W13" i="11" s="1"/>
  <c r="T13" i="11"/>
  <c r="Y13" i="11" s="1"/>
  <c r="AA13" i="11" s="1"/>
  <c r="S13" i="11"/>
  <c r="R13" i="11"/>
  <c r="P13" i="11"/>
  <c r="P24" i="11" s="1"/>
  <c r="AA24" i="11" s="1"/>
  <c r="C24" i="11" s="1"/>
  <c r="L13" i="11"/>
  <c r="K13" i="11"/>
  <c r="J13" i="11"/>
  <c r="I13" i="11"/>
  <c r="M13" i="11" s="1"/>
  <c r="N13" i="11" s="1"/>
  <c r="W12" i="11"/>
  <c r="V12" i="11"/>
  <c r="S12" i="11"/>
  <c r="R12" i="11"/>
  <c r="T12" i="11" s="1"/>
  <c r="Y12" i="11" s="1"/>
  <c r="AA12" i="11" s="1"/>
  <c r="P12" i="11"/>
  <c r="L12" i="11"/>
  <c r="K12" i="11"/>
  <c r="J12" i="11"/>
  <c r="I12" i="11"/>
  <c r="M12" i="11" s="1"/>
  <c r="N12" i="11" s="1"/>
  <c r="W21" i="7"/>
  <c r="V21" i="7"/>
  <c r="T21" i="7"/>
  <c r="Y21" i="7" s="1"/>
  <c r="AA21" i="7" s="1"/>
  <c r="S21" i="7"/>
  <c r="R21" i="7"/>
  <c r="P21" i="7"/>
  <c r="L21" i="7"/>
  <c r="K21" i="7"/>
  <c r="J21" i="7"/>
  <c r="I21" i="7"/>
  <c r="M21" i="7" s="1"/>
  <c r="N21" i="7" s="1"/>
  <c r="W20" i="7"/>
  <c r="V20" i="7"/>
  <c r="S20" i="7"/>
  <c r="R20" i="7"/>
  <c r="T20" i="7" s="1"/>
  <c r="Y20" i="7" s="1"/>
  <c r="AA20" i="7" s="1"/>
  <c r="P20" i="7"/>
  <c r="L20" i="7"/>
  <c r="K20" i="7"/>
  <c r="J20" i="7"/>
  <c r="I20" i="7"/>
  <c r="M20" i="7" s="1"/>
  <c r="N20" i="7" s="1"/>
  <c r="W19" i="7"/>
  <c r="V19" i="7"/>
  <c r="T19" i="7"/>
  <c r="Y19" i="7" s="1"/>
  <c r="AA19" i="7" s="1"/>
  <c r="S19" i="7"/>
  <c r="R19" i="7"/>
  <c r="P19" i="7"/>
  <c r="L19" i="7"/>
  <c r="K19" i="7"/>
  <c r="J19" i="7"/>
  <c r="I19" i="7"/>
  <c r="M19" i="7" s="1"/>
  <c r="N19" i="7" s="1"/>
  <c r="W18" i="7"/>
  <c r="V18" i="7"/>
  <c r="S18" i="7"/>
  <c r="R18" i="7"/>
  <c r="T18" i="7" s="1"/>
  <c r="Y18" i="7" s="1"/>
  <c r="AA18" i="7" s="1"/>
  <c r="P18" i="7"/>
  <c r="L18" i="7"/>
  <c r="K18" i="7"/>
  <c r="J18" i="7"/>
  <c r="I18" i="7"/>
  <c r="M18" i="7" s="1"/>
  <c r="N18" i="7" s="1"/>
  <c r="W17" i="7"/>
  <c r="V17" i="7"/>
  <c r="T17" i="7"/>
  <c r="Y17" i="7" s="1"/>
  <c r="AA17" i="7" s="1"/>
  <c r="S17" i="7"/>
  <c r="R17" i="7"/>
  <c r="P17" i="7"/>
  <c r="L17" i="7"/>
  <c r="K17" i="7"/>
  <c r="J17" i="7"/>
  <c r="I17" i="7"/>
  <c r="M17" i="7" s="1"/>
  <c r="N17" i="7" s="1"/>
  <c r="W16" i="7"/>
  <c r="V16" i="7"/>
  <c r="S16" i="7"/>
  <c r="R16" i="7"/>
  <c r="T16" i="7" s="1"/>
  <c r="Y16" i="7" s="1"/>
  <c r="AA16" i="7" s="1"/>
  <c r="P16" i="7"/>
  <c r="L16" i="7"/>
  <c r="K16" i="7"/>
  <c r="J16" i="7"/>
  <c r="I16" i="7"/>
  <c r="M16" i="7" s="1"/>
  <c r="N16" i="7" s="1"/>
  <c r="W15" i="7"/>
  <c r="V15" i="7"/>
  <c r="T15" i="7"/>
  <c r="Y15" i="7" s="1"/>
  <c r="AA15" i="7" s="1"/>
  <c r="S15" i="7"/>
  <c r="R15" i="7"/>
  <c r="P15" i="7"/>
  <c r="L15" i="7"/>
  <c r="K15" i="7"/>
  <c r="J15" i="7"/>
  <c r="I15" i="7"/>
  <c r="M15" i="7" s="1"/>
  <c r="N15" i="7" s="1"/>
  <c r="W14" i="7"/>
  <c r="V14" i="7"/>
  <c r="S14" i="7"/>
  <c r="R14" i="7"/>
  <c r="T14" i="7" s="1"/>
  <c r="Y14" i="7" s="1"/>
  <c r="P14" i="7"/>
  <c r="AA14" i="7" s="1"/>
  <c r="L14" i="7"/>
  <c r="K14" i="7"/>
  <c r="J14" i="7"/>
  <c r="I14" i="7"/>
  <c r="M14" i="7" s="1"/>
  <c r="N14" i="7" s="1"/>
  <c r="W13" i="7"/>
  <c r="V13" i="7"/>
  <c r="T13" i="7"/>
  <c r="Y13" i="7" s="1"/>
  <c r="AA13" i="7" s="1"/>
  <c r="S13" i="7"/>
  <c r="R13" i="7"/>
  <c r="P13" i="7"/>
  <c r="L13" i="7"/>
  <c r="K13" i="7"/>
  <c r="J13" i="7"/>
  <c r="I13" i="7"/>
  <c r="M13" i="7" s="1"/>
  <c r="N13" i="7" s="1"/>
  <c r="W12" i="7"/>
  <c r="V12" i="7"/>
  <c r="S12" i="7"/>
  <c r="R12" i="7"/>
  <c r="T12" i="7" s="1"/>
  <c r="Y12" i="7" s="1"/>
  <c r="P12" i="7"/>
  <c r="P24" i="7" s="1"/>
  <c r="AA24" i="7" s="1"/>
  <c r="C24" i="7" s="1"/>
  <c r="L12" i="7"/>
  <c r="K12" i="7"/>
  <c r="J12" i="7"/>
  <c r="I12" i="7"/>
  <c r="M12" i="7" s="1"/>
  <c r="N12" i="7" s="1"/>
  <c r="V21" i="8"/>
  <c r="W21" i="8" s="1"/>
  <c r="T21" i="8"/>
  <c r="S21" i="8"/>
  <c r="R21" i="8"/>
  <c r="P21" i="8"/>
  <c r="L21" i="8"/>
  <c r="K21" i="8"/>
  <c r="J21" i="8"/>
  <c r="I21" i="8"/>
  <c r="M21" i="8" s="1"/>
  <c r="N21" i="8" s="1"/>
  <c r="W20" i="8"/>
  <c r="V20" i="8"/>
  <c r="S20" i="8"/>
  <c r="R20" i="8"/>
  <c r="T20" i="8" s="1"/>
  <c r="Y20" i="8" s="1"/>
  <c r="P20" i="8"/>
  <c r="L20" i="8"/>
  <c r="K20" i="8"/>
  <c r="J20" i="8"/>
  <c r="I20" i="8"/>
  <c r="M20" i="8" s="1"/>
  <c r="N20" i="8" s="1"/>
  <c r="V19" i="8"/>
  <c r="W19" i="8" s="1"/>
  <c r="T19" i="8"/>
  <c r="Y19" i="8" s="1"/>
  <c r="AA19" i="8" s="1"/>
  <c r="S19" i="8"/>
  <c r="R19" i="8"/>
  <c r="P19" i="8"/>
  <c r="L19" i="8"/>
  <c r="K19" i="8"/>
  <c r="J19" i="8"/>
  <c r="I19" i="8"/>
  <c r="M19" i="8" s="1"/>
  <c r="N19" i="8" s="1"/>
  <c r="W18" i="8"/>
  <c r="V18" i="8"/>
  <c r="S18" i="8"/>
  <c r="R18" i="8"/>
  <c r="T18" i="8" s="1"/>
  <c r="Y18" i="8" s="1"/>
  <c r="P18" i="8"/>
  <c r="AA18" i="8" s="1"/>
  <c r="L18" i="8"/>
  <c r="K18" i="8"/>
  <c r="J18" i="8"/>
  <c r="I18" i="8"/>
  <c r="M18" i="8" s="1"/>
  <c r="N18" i="8" s="1"/>
  <c r="V17" i="8"/>
  <c r="W17" i="8" s="1"/>
  <c r="T17" i="8"/>
  <c r="S17" i="8"/>
  <c r="R17" i="8"/>
  <c r="P17" i="8"/>
  <c r="L17" i="8"/>
  <c r="K17" i="8"/>
  <c r="J17" i="8"/>
  <c r="I17" i="8"/>
  <c r="M17" i="8" s="1"/>
  <c r="N17" i="8" s="1"/>
  <c r="W16" i="8"/>
  <c r="V16" i="8"/>
  <c r="S16" i="8"/>
  <c r="R16" i="8"/>
  <c r="T16" i="8" s="1"/>
  <c r="Y16" i="8" s="1"/>
  <c r="P16" i="8"/>
  <c r="L16" i="8"/>
  <c r="K16" i="8"/>
  <c r="J16" i="8"/>
  <c r="I16" i="8"/>
  <c r="M16" i="8" s="1"/>
  <c r="N16" i="8" s="1"/>
  <c r="V15" i="8"/>
  <c r="W15" i="8" s="1"/>
  <c r="T15" i="8"/>
  <c r="Y15" i="8" s="1"/>
  <c r="AA15" i="8" s="1"/>
  <c r="S15" i="8"/>
  <c r="R15" i="8"/>
  <c r="P15" i="8"/>
  <c r="L15" i="8"/>
  <c r="K15" i="8"/>
  <c r="J15" i="8"/>
  <c r="I15" i="8"/>
  <c r="M15" i="8" s="1"/>
  <c r="N15" i="8" s="1"/>
  <c r="W14" i="8"/>
  <c r="V14" i="8"/>
  <c r="S14" i="8"/>
  <c r="R14" i="8"/>
  <c r="T14" i="8" s="1"/>
  <c r="Y14" i="8" s="1"/>
  <c r="P14" i="8"/>
  <c r="AA14" i="8" s="1"/>
  <c r="L14" i="8"/>
  <c r="K14" i="8"/>
  <c r="J14" i="8"/>
  <c r="I14" i="8"/>
  <c r="M14" i="8" s="1"/>
  <c r="N14" i="8" s="1"/>
  <c r="V13" i="8"/>
  <c r="W13" i="8" s="1"/>
  <c r="T13" i="8"/>
  <c r="S13" i="8"/>
  <c r="R13" i="8"/>
  <c r="P13" i="8"/>
  <c r="L13" i="8"/>
  <c r="K13" i="8"/>
  <c r="J13" i="8"/>
  <c r="I13" i="8"/>
  <c r="M13" i="8" s="1"/>
  <c r="N13" i="8" s="1"/>
  <c r="W12" i="8"/>
  <c r="V12" i="8"/>
  <c r="S12" i="8"/>
  <c r="R12" i="8"/>
  <c r="T12" i="8" s="1"/>
  <c r="Y12" i="8" s="1"/>
  <c r="P12" i="8"/>
  <c r="P24" i="8" s="1"/>
  <c r="AA24" i="8" s="1"/>
  <c r="C24" i="8" s="1"/>
  <c r="L12" i="8"/>
  <c r="K12" i="8"/>
  <c r="J12" i="8"/>
  <c r="I12" i="8"/>
  <c r="M12" i="8" s="1"/>
  <c r="N12" i="8" s="1"/>
  <c r="V21" i="13"/>
  <c r="W21" i="13" s="1"/>
  <c r="T21" i="13"/>
  <c r="S21" i="13"/>
  <c r="R21" i="13"/>
  <c r="P21" i="13"/>
  <c r="L21" i="13"/>
  <c r="K21" i="13"/>
  <c r="J21" i="13"/>
  <c r="I21" i="13"/>
  <c r="M21" i="13" s="1"/>
  <c r="N21" i="13" s="1"/>
  <c r="W20" i="13"/>
  <c r="V20" i="13"/>
  <c r="S20" i="13"/>
  <c r="R20" i="13"/>
  <c r="T20" i="13" s="1"/>
  <c r="Y20" i="13" s="1"/>
  <c r="AA20" i="13" s="1"/>
  <c r="P20" i="13"/>
  <c r="L20" i="13"/>
  <c r="K20" i="13"/>
  <c r="J20" i="13"/>
  <c r="I20" i="13"/>
  <c r="M20" i="13" s="1"/>
  <c r="N20" i="13" s="1"/>
  <c r="V19" i="13"/>
  <c r="W19" i="13" s="1"/>
  <c r="T19" i="13"/>
  <c r="Y19" i="13" s="1"/>
  <c r="AA19" i="13" s="1"/>
  <c r="S19" i="13"/>
  <c r="R19" i="13"/>
  <c r="P19" i="13"/>
  <c r="L19" i="13"/>
  <c r="K19" i="13"/>
  <c r="J19" i="13"/>
  <c r="I19" i="13"/>
  <c r="M19" i="13" s="1"/>
  <c r="N19" i="13" s="1"/>
  <c r="W18" i="13"/>
  <c r="V18" i="13"/>
  <c r="S18" i="13"/>
  <c r="R18" i="13"/>
  <c r="T18" i="13" s="1"/>
  <c r="Y18" i="13" s="1"/>
  <c r="P18" i="13"/>
  <c r="AA18" i="13" s="1"/>
  <c r="L18" i="13"/>
  <c r="K18" i="13"/>
  <c r="J18" i="13"/>
  <c r="I18" i="13"/>
  <c r="M18" i="13" s="1"/>
  <c r="N18" i="13" s="1"/>
  <c r="V17" i="13"/>
  <c r="W17" i="13" s="1"/>
  <c r="T17" i="13"/>
  <c r="S17" i="13"/>
  <c r="R17" i="13"/>
  <c r="P17" i="13"/>
  <c r="L17" i="13"/>
  <c r="K17" i="13"/>
  <c r="J17" i="13"/>
  <c r="I17" i="13"/>
  <c r="M17" i="13" s="1"/>
  <c r="N17" i="13" s="1"/>
  <c r="W16" i="13"/>
  <c r="V16" i="13"/>
  <c r="S16" i="13"/>
  <c r="R16" i="13"/>
  <c r="T16" i="13" s="1"/>
  <c r="Y16" i="13" s="1"/>
  <c r="P16" i="13"/>
  <c r="L16" i="13"/>
  <c r="K16" i="13"/>
  <c r="J16" i="13"/>
  <c r="I16" i="13"/>
  <c r="M16" i="13" s="1"/>
  <c r="N16" i="13" s="1"/>
  <c r="V15" i="13"/>
  <c r="W15" i="13" s="1"/>
  <c r="T15" i="13"/>
  <c r="Y15" i="13" s="1"/>
  <c r="AA15" i="13" s="1"/>
  <c r="S15" i="13"/>
  <c r="R15" i="13"/>
  <c r="P15" i="13"/>
  <c r="L15" i="13"/>
  <c r="K15" i="13"/>
  <c r="J15" i="13"/>
  <c r="I15" i="13"/>
  <c r="M15" i="13" s="1"/>
  <c r="N15" i="13" s="1"/>
  <c r="W14" i="13"/>
  <c r="V14" i="13"/>
  <c r="S14" i="13"/>
  <c r="R14" i="13"/>
  <c r="T14" i="13" s="1"/>
  <c r="Y14" i="13" s="1"/>
  <c r="P14" i="13"/>
  <c r="AA14" i="13" s="1"/>
  <c r="L14" i="13"/>
  <c r="K14" i="13"/>
  <c r="J14" i="13"/>
  <c r="I14" i="13"/>
  <c r="M14" i="13" s="1"/>
  <c r="N14" i="13" s="1"/>
  <c r="V13" i="13"/>
  <c r="W13" i="13" s="1"/>
  <c r="T13" i="13"/>
  <c r="S13" i="13"/>
  <c r="R13" i="13"/>
  <c r="P13" i="13"/>
  <c r="L13" i="13"/>
  <c r="K13" i="13"/>
  <c r="J13" i="13"/>
  <c r="I13" i="13"/>
  <c r="M13" i="13" s="1"/>
  <c r="N13" i="13" s="1"/>
  <c r="W12" i="13"/>
  <c r="V12" i="13"/>
  <c r="S12" i="13"/>
  <c r="R12" i="13"/>
  <c r="T12" i="13" s="1"/>
  <c r="Y12" i="13" s="1"/>
  <c r="P12" i="13"/>
  <c r="P24" i="13" s="1"/>
  <c r="AA24" i="13" s="1"/>
  <c r="C24" i="13" s="1"/>
  <c r="L12" i="13"/>
  <c r="K12" i="13"/>
  <c r="J12" i="13"/>
  <c r="I12" i="13"/>
  <c r="M12" i="13" s="1"/>
  <c r="N12" i="13" s="1"/>
  <c r="V21" i="12"/>
  <c r="W21" i="12" s="1"/>
  <c r="T21" i="12"/>
  <c r="Y21" i="12" s="1"/>
  <c r="AA21" i="12" s="1"/>
  <c r="S21" i="12"/>
  <c r="R21" i="12"/>
  <c r="P21" i="12"/>
  <c r="L21" i="12"/>
  <c r="K21" i="12"/>
  <c r="J21" i="12"/>
  <c r="I21" i="12"/>
  <c r="M21" i="12" s="1"/>
  <c r="N21" i="12" s="1"/>
  <c r="W20" i="12"/>
  <c r="V20" i="12"/>
  <c r="S20" i="12"/>
  <c r="R20" i="12"/>
  <c r="T20" i="12" s="1"/>
  <c r="Y20" i="12" s="1"/>
  <c r="AA20" i="12" s="1"/>
  <c r="P20" i="12"/>
  <c r="L20" i="12"/>
  <c r="K20" i="12"/>
  <c r="J20" i="12"/>
  <c r="I20" i="12"/>
  <c r="M20" i="12" s="1"/>
  <c r="N20" i="12" s="1"/>
  <c r="V19" i="12"/>
  <c r="W19" i="12" s="1"/>
  <c r="T19" i="12"/>
  <c r="Y19" i="12" s="1"/>
  <c r="AA19" i="12" s="1"/>
  <c r="S19" i="12"/>
  <c r="R19" i="12"/>
  <c r="P19" i="12"/>
  <c r="L19" i="12"/>
  <c r="K19" i="12"/>
  <c r="J19" i="12"/>
  <c r="I19" i="12"/>
  <c r="M19" i="12" s="1"/>
  <c r="N19" i="12" s="1"/>
  <c r="W18" i="12"/>
  <c r="V18" i="12"/>
  <c r="S18" i="12"/>
  <c r="R18" i="12"/>
  <c r="T18" i="12" s="1"/>
  <c r="Y18" i="12" s="1"/>
  <c r="P18" i="12"/>
  <c r="L18" i="12"/>
  <c r="K18" i="12"/>
  <c r="J18" i="12"/>
  <c r="I18" i="12"/>
  <c r="M18" i="12" s="1"/>
  <c r="N18" i="12" s="1"/>
  <c r="V17" i="12"/>
  <c r="W17" i="12" s="1"/>
  <c r="T17" i="12"/>
  <c r="S17" i="12"/>
  <c r="R17" i="12"/>
  <c r="P17" i="12"/>
  <c r="L17" i="12"/>
  <c r="K17" i="12"/>
  <c r="J17" i="12"/>
  <c r="I17" i="12"/>
  <c r="M17" i="12" s="1"/>
  <c r="N17" i="12" s="1"/>
  <c r="W16" i="12"/>
  <c r="V16" i="12"/>
  <c r="S16" i="12"/>
  <c r="R16" i="12"/>
  <c r="T16" i="12" s="1"/>
  <c r="Y16" i="12" s="1"/>
  <c r="P16" i="12"/>
  <c r="L16" i="12"/>
  <c r="K16" i="12"/>
  <c r="J16" i="12"/>
  <c r="I16" i="12"/>
  <c r="M16" i="12" s="1"/>
  <c r="N16" i="12" s="1"/>
  <c r="V15" i="12"/>
  <c r="W15" i="12" s="1"/>
  <c r="T15" i="12"/>
  <c r="Y15" i="12" s="1"/>
  <c r="AA15" i="12" s="1"/>
  <c r="S15" i="12"/>
  <c r="R15" i="12"/>
  <c r="P15" i="12"/>
  <c r="L15" i="12"/>
  <c r="K15" i="12"/>
  <c r="J15" i="12"/>
  <c r="I15" i="12"/>
  <c r="M15" i="12" s="1"/>
  <c r="N15" i="12" s="1"/>
  <c r="W14" i="12"/>
  <c r="V14" i="12"/>
  <c r="S14" i="12"/>
  <c r="R14" i="12"/>
  <c r="T14" i="12" s="1"/>
  <c r="Y14" i="12" s="1"/>
  <c r="P14" i="12"/>
  <c r="AA14" i="12" s="1"/>
  <c r="L14" i="12"/>
  <c r="K14" i="12"/>
  <c r="J14" i="12"/>
  <c r="I14" i="12"/>
  <c r="M14" i="12" s="1"/>
  <c r="N14" i="12" s="1"/>
  <c r="V13" i="12"/>
  <c r="W13" i="12" s="1"/>
  <c r="T13" i="12"/>
  <c r="S13" i="12"/>
  <c r="R13" i="12"/>
  <c r="P13" i="12"/>
  <c r="L13" i="12"/>
  <c r="K13" i="12"/>
  <c r="J13" i="12"/>
  <c r="I13" i="12"/>
  <c r="M13" i="12" s="1"/>
  <c r="N13" i="12" s="1"/>
  <c r="W12" i="12"/>
  <c r="V12" i="12"/>
  <c r="S12" i="12"/>
  <c r="R12" i="12"/>
  <c r="T12" i="12" s="1"/>
  <c r="Y12" i="12" s="1"/>
  <c r="P12" i="12"/>
  <c r="P24" i="12" s="1"/>
  <c r="AA24" i="12" s="1"/>
  <c r="C24" i="12" s="1"/>
  <c r="L12" i="12"/>
  <c r="K12" i="12"/>
  <c r="J12" i="12"/>
  <c r="I12" i="12"/>
  <c r="M12" i="12" s="1"/>
  <c r="N12" i="12" s="1"/>
  <c r="P24" i="6"/>
  <c r="AA24" i="6" s="1"/>
  <c r="C24" i="6" s="1"/>
  <c r="W21" i="6"/>
  <c r="V21" i="6"/>
  <c r="S21" i="6"/>
  <c r="R21" i="6"/>
  <c r="T21" i="6" s="1"/>
  <c r="Y21" i="6" s="1"/>
  <c r="P21" i="6"/>
  <c r="L21" i="6"/>
  <c r="K21" i="6"/>
  <c r="J21" i="6"/>
  <c r="I21" i="6"/>
  <c r="M21" i="6" s="1"/>
  <c r="N21" i="6" s="1"/>
  <c r="V20" i="6"/>
  <c r="W20" i="6" s="1"/>
  <c r="T20" i="6"/>
  <c r="Y20" i="6" s="1"/>
  <c r="AA20" i="6" s="1"/>
  <c r="S20" i="6"/>
  <c r="R20" i="6"/>
  <c r="P20" i="6"/>
  <c r="L20" i="6"/>
  <c r="K20" i="6"/>
  <c r="J20" i="6"/>
  <c r="I20" i="6"/>
  <c r="M20" i="6" s="1"/>
  <c r="N20" i="6" s="1"/>
  <c r="W19" i="6"/>
  <c r="V19" i="6"/>
  <c r="S19" i="6"/>
  <c r="R19" i="6"/>
  <c r="T19" i="6" s="1"/>
  <c r="Y19" i="6" s="1"/>
  <c r="P19" i="6"/>
  <c r="AA19" i="6" s="1"/>
  <c r="L19" i="6"/>
  <c r="K19" i="6"/>
  <c r="J19" i="6"/>
  <c r="I19" i="6"/>
  <c r="M19" i="6" s="1"/>
  <c r="N19" i="6" s="1"/>
  <c r="V18" i="6"/>
  <c r="W18" i="6" s="1"/>
  <c r="T18" i="6"/>
  <c r="S18" i="6"/>
  <c r="R18" i="6"/>
  <c r="P18" i="6"/>
  <c r="L18" i="6"/>
  <c r="K18" i="6"/>
  <c r="J18" i="6"/>
  <c r="I18" i="6"/>
  <c r="M18" i="6" s="1"/>
  <c r="N18" i="6" s="1"/>
  <c r="W17" i="6"/>
  <c r="V17" i="6"/>
  <c r="S17" i="6"/>
  <c r="R17" i="6"/>
  <c r="T17" i="6" s="1"/>
  <c r="Y17" i="6" s="1"/>
  <c r="P17" i="6"/>
  <c r="L17" i="6"/>
  <c r="K17" i="6"/>
  <c r="J17" i="6"/>
  <c r="I17" i="6"/>
  <c r="M17" i="6" s="1"/>
  <c r="N17" i="6" s="1"/>
  <c r="V16" i="6"/>
  <c r="W16" i="6" s="1"/>
  <c r="T16" i="6"/>
  <c r="Y16" i="6" s="1"/>
  <c r="AA16" i="6" s="1"/>
  <c r="S16" i="6"/>
  <c r="R16" i="6"/>
  <c r="P16" i="6"/>
  <c r="L16" i="6"/>
  <c r="K16" i="6"/>
  <c r="J16" i="6"/>
  <c r="I16" i="6"/>
  <c r="M16" i="6" s="1"/>
  <c r="N16" i="6" s="1"/>
  <c r="W15" i="6"/>
  <c r="V15" i="6"/>
  <c r="S15" i="6"/>
  <c r="R15" i="6"/>
  <c r="T15" i="6" s="1"/>
  <c r="Y15" i="6" s="1"/>
  <c r="P15" i="6"/>
  <c r="AA15" i="6" s="1"/>
  <c r="L15" i="6"/>
  <c r="K15" i="6"/>
  <c r="J15" i="6"/>
  <c r="I15" i="6"/>
  <c r="M15" i="6" s="1"/>
  <c r="N15" i="6" s="1"/>
  <c r="V14" i="6"/>
  <c r="W14" i="6" s="1"/>
  <c r="T14" i="6"/>
  <c r="S14" i="6"/>
  <c r="R14" i="6"/>
  <c r="P14" i="6"/>
  <c r="L14" i="6"/>
  <c r="K14" i="6"/>
  <c r="J14" i="6"/>
  <c r="I14" i="6"/>
  <c r="M14" i="6" s="1"/>
  <c r="N14" i="6" s="1"/>
  <c r="W13" i="6"/>
  <c r="V13" i="6"/>
  <c r="S13" i="6"/>
  <c r="R13" i="6"/>
  <c r="T13" i="6" s="1"/>
  <c r="Y13" i="6" s="1"/>
  <c r="P13" i="6"/>
  <c r="L13" i="6"/>
  <c r="K13" i="6"/>
  <c r="J13" i="6"/>
  <c r="I13" i="6"/>
  <c r="M13" i="6" s="1"/>
  <c r="N13" i="6" s="1"/>
  <c r="V12" i="6"/>
  <c r="W12" i="6" s="1"/>
  <c r="T12" i="6"/>
  <c r="Y12" i="6" s="1"/>
  <c r="AA12" i="6" s="1"/>
  <c r="S12" i="6"/>
  <c r="R12" i="6"/>
  <c r="P12" i="6"/>
  <c r="L12" i="6"/>
  <c r="K12" i="6"/>
  <c r="J12" i="6"/>
  <c r="I12" i="6"/>
  <c r="M12" i="6" s="1"/>
  <c r="N12" i="6" s="1"/>
  <c r="Y13" i="5" l="1"/>
  <c r="AA13" i="5" s="1"/>
  <c r="AA16" i="5"/>
  <c r="Y17" i="5"/>
  <c r="AA17" i="5" s="1"/>
  <c r="AA20" i="5"/>
  <c r="AA12" i="5"/>
  <c r="Y13" i="9"/>
  <c r="AA13" i="9" s="1"/>
  <c r="AA16" i="9"/>
  <c r="Y17" i="9"/>
  <c r="AA17" i="9" s="1"/>
  <c r="AA20" i="9"/>
  <c r="Y21" i="9"/>
  <c r="AA21" i="9" s="1"/>
  <c r="AA12" i="9"/>
  <c r="Y13" i="10"/>
  <c r="AA13" i="10" s="1"/>
  <c r="AA16" i="10"/>
  <c r="Y17" i="10"/>
  <c r="AA17" i="10" s="1"/>
  <c r="AA20" i="10"/>
  <c r="Y21" i="10"/>
  <c r="AA21" i="10" s="1"/>
  <c r="AA12" i="10"/>
  <c r="AA12" i="7"/>
  <c r="Y13" i="8"/>
  <c r="AA13" i="8" s="1"/>
  <c r="AA16" i="8"/>
  <c r="Y17" i="8"/>
  <c r="AA17" i="8" s="1"/>
  <c r="AA20" i="8"/>
  <c r="Y21" i="8"/>
  <c r="AA21" i="8" s="1"/>
  <c r="AA12" i="8"/>
  <c r="Y13" i="13"/>
  <c r="AA13" i="13" s="1"/>
  <c r="AA16" i="13"/>
  <c r="Y17" i="13"/>
  <c r="AA17" i="13" s="1"/>
  <c r="Y21" i="13"/>
  <c r="AA21" i="13" s="1"/>
  <c r="AA12" i="13"/>
  <c r="Y13" i="12"/>
  <c r="AA13" i="12" s="1"/>
  <c r="AA16" i="12"/>
  <c r="Y17" i="12"/>
  <c r="AA17" i="12" s="1"/>
  <c r="AA18" i="12"/>
  <c r="AA12" i="12"/>
  <c r="AA13" i="6"/>
  <c r="Y14" i="6"/>
  <c r="AA14" i="6" s="1"/>
  <c r="AA17" i="6"/>
  <c r="Y18" i="6"/>
  <c r="AA18" i="6" s="1"/>
  <c r="AA21" i="6"/>
  <c r="L13" i="2" l="1"/>
  <c r="L14" i="2"/>
  <c r="L15" i="2"/>
  <c r="L16" i="2"/>
  <c r="L17" i="2"/>
  <c r="L18" i="2"/>
  <c r="L19" i="2"/>
  <c r="L20" i="2"/>
  <c r="L21" i="2"/>
  <c r="L12" i="2"/>
  <c r="K12" i="2"/>
  <c r="J12" i="2"/>
  <c r="I12" i="2"/>
  <c r="M12" i="2" l="1"/>
  <c r="N12" i="2" s="1"/>
  <c r="C19" i="1"/>
  <c r="C18" i="1"/>
  <c r="C17" i="1"/>
  <c r="C16" i="1"/>
  <c r="C15" i="1"/>
  <c r="C14" i="1"/>
  <c r="C13" i="1"/>
  <c r="C12" i="1"/>
  <c r="C11" i="1"/>
  <c r="C10" i="1"/>
  <c r="B19" i="1"/>
  <c r="B18" i="1"/>
  <c r="B17" i="1"/>
  <c r="B16" i="1"/>
  <c r="B15" i="1"/>
  <c r="B14" i="1"/>
  <c r="B13" i="1"/>
  <c r="B12" i="1"/>
  <c r="B11" i="1"/>
  <c r="D10" i="1" l="1"/>
  <c r="B10" i="1" l="1"/>
  <c r="I13" i="2"/>
  <c r="J13" i="2"/>
  <c r="K13" i="2"/>
  <c r="I14" i="2"/>
  <c r="J14" i="2"/>
  <c r="K14" i="2"/>
  <c r="I15" i="2"/>
  <c r="M15" i="2" s="1"/>
  <c r="N15" i="2" s="1"/>
  <c r="J15" i="2"/>
  <c r="K15" i="2"/>
  <c r="I16" i="2"/>
  <c r="J16" i="2"/>
  <c r="K16" i="2"/>
  <c r="I17" i="2"/>
  <c r="J17" i="2"/>
  <c r="K17" i="2"/>
  <c r="I18" i="2"/>
  <c r="J18" i="2"/>
  <c r="K18" i="2"/>
  <c r="I19" i="2"/>
  <c r="M19" i="2" s="1"/>
  <c r="N19" i="2" s="1"/>
  <c r="J19" i="2"/>
  <c r="K19" i="2"/>
  <c r="I20" i="2"/>
  <c r="J20" i="2"/>
  <c r="K20" i="2"/>
  <c r="I21" i="2"/>
  <c r="J21" i="2"/>
  <c r="K21" i="2"/>
  <c r="R12" i="2"/>
  <c r="S12" i="2"/>
  <c r="V12" i="2"/>
  <c r="W12" i="2" s="1"/>
  <c r="R13" i="2"/>
  <c r="S13" i="2"/>
  <c r="V13" i="2"/>
  <c r="W13" i="2" s="1"/>
  <c r="R14" i="2"/>
  <c r="S14" i="2"/>
  <c r="V14" i="2"/>
  <c r="W14" i="2" s="1"/>
  <c r="R15" i="2"/>
  <c r="S15" i="2"/>
  <c r="V15" i="2"/>
  <c r="W15" i="2" s="1"/>
  <c r="R16" i="2"/>
  <c r="S16" i="2"/>
  <c r="V16" i="2"/>
  <c r="W16" i="2" s="1"/>
  <c r="R17" i="2"/>
  <c r="S17" i="2"/>
  <c r="V17" i="2"/>
  <c r="W17" i="2" s="1"/>
  <c r="R18" i="2"/>
  <c r="S18" i="2"/>
  <c r="V18" i="2"/>
  <c r="W18" i="2" s="1"/>
  <c r="R19" i="2"/>
  <c r="S19" i="2"/>
  <c r="V19" i="2"/>
  <c r="W19" i="2" s="1"/>
  <c r="R20" i="2"/>
  <c r="S20" i="2"/>
  <c r="V20" i="2"/>
  <c r="W20" i="2" s="1"/>
  <c r="R21" i="2"/>
  <c r="S21" i="2"/>
  <c r="V21" i="2"/>
  <c r="W21" i="2" s="1"/>
  <c r="P13" i="2"/>
  <c r="P14" i="2"/>
  <c r="P15" i="2"/>
  <c r="P16" i="2"/>
  <c r="P17" i="2"/>
  <c r="P18" i="2"/>
  <c r="P19" i="2"/>
  <c r="P20" i="2"/>
  <c r="P21" i="2"/>
  <c r="P12" i="2"/>
  <c r="P24" i="2" l="1"/>
  <c r="M20" i="2"/>
  <c r="N20" i="2" s="1"/>
  <c r="M16" i="2"/>
  <c r="N16" i="2" s="1"/>
  <c r="M21" i="2"/>
  <c r="N21" i="2" s="1"/>
  <c r="M17" i="2"/>
  <c r="N17" i="2" s="1"/>
  <c r="M13" i="2"/>
  <c r="N13" i="2" s="1"/>
  <c r="M18" i="2"/>
  <c r="N18" i="2" s="1"/>
  <c r="M14" i="2"/>
  <c r="N14" i="2" s="1"/>
  <c r="T20" i="2"/>
  <c r="Y20" i="2" s="1"/>
  <c r="AA20" i="2" s="1"/>
  <c r="T18" i="2"/>
  <c r="Y18" i="2" s="1"/>
  <c r="AA18" i="2" s="1"/>
  <c r="T16" i="2"/>
  <c r="Y16" i="2" s="1"/>
  <c r="AA16" i="2" s="1"/>
  <c r="T14" i="2"/>
  <c r="Y14" i="2" s="1"/>
  <c r="AA14" i="2" s="1"/>
  <c r="T21" i="2"/>
  <c r="Y21" i="2" s="1"/>
  <c r="AA21" i="2" s="1"/>
  <c r="T19" i="2"/>
  <c r="Y19" i="2" s="1"/>
  <c r="AA19" i="2" s="1"/>
  <c r="T17" i="2"/>
  <c r="Y17" i="2" s="1"/>
  <c r="AA17" i="2" s="1"/>
  <c r="T15" i="2"/>
  <c r="Y15" i="2" s="1"/>
  <c r="AA15" i="2" s="1"/>
  <c r="T12" i="2"/>
  <c r="Y12" i="2" s="1"/>
  <c r="AA12" i="2" s="1"/>
  <c r="T13" i="2"/>
  <c r="Y13" i="2" s="1"/>
  <c r="AA13" i="2" s="1"/>
  <c r="AA24" i="2" l="1"/>
  <c r="E11" i="1" l="1"/>
  <c r="C24" i="2" l="1"/>
  <c r="E13" i="1"/>
  <c r="E18" i="1"/>
  <c r="E16" i="1"/>
  <c r="E10" i="1"/>
  <c r="E19" i="1" l="1"/>
  <c r="E17" i="1"/>
  <c r="E12" i="1"/>
  <c r="E15" i="1"/>
  <c r="E14" i="1"/>
</calcChain>
</file>

<file path=xl/sharedStrings.xml><?xml version="1.0" encoding="utf-8"?>
<sst xmlns="http://schemas.openxmlformats.org/spreadsheetml/2006/main" count="399" uniqueCount="52">
  <si>
    <t/>
  </si>
  <si>
    <t>Antall</t>
  </si>
  <si>
    <t>Kommentarer / tilleggsopplysninger</t>
  </si>
  <si>
    <t xml:space="preserve">Type                                             </t>
  </si>
  <si>
    <t xml:space="preserve">Drivstoffteknologi                                    </t>
  </si>
  <si>
    <t xml:space="preserve">Hybridteknologi                                  </t>
  </si>
  <si>
    <t>Leverandør 1</t>
  </si>
  <si>
    <t xml:space="preserve">LISTE OVER KJØRETØY </t>
  </si>
  <si>
    <t>(Skriv inn navn på leverandør her)</t>
  </si>
  <si>
    <t>Batterielektrisk / hydrogen</t>
  </si>
  <si>
    <t>Biogass</t>
  </si>
  <si>
    <t>HVO / biodiesel / bioetanol</t>
  </si>
  <si>
    <t>Diesel / bensin / naturgass</t>
  </si>
  <si>
    <t>Poeng</t>
  </si>
  <si>
    <t xml:space="preserve">Hybrid-teknologi                                  </t>
  </si>
  <si>
    <t>Drivstoff-teknologi + hybrid poeng</t>
  </si>
  <si>
    <t>Sum</t>
  </si>
  <si>
    <t xml:space="preserve">Hybrid-teknologi        poeng                                 </t>
  </si>
  <si>
    <t>Drivstoff-teknologi          poeng</t>
  </si>
  <si>
    <t>Drivstoffteknologi</t>
  </si>
  <si>
    <t>Det må ikke gjøres endringer på denne siden</t>
  </si>
  <si>
    <t>Karakter</t>
  </si>
  <si>
    <t>underkriteriene legges sammen før det gjøres en oppjustering til beste poengcore (10 poeng).</t>
  </si>
  <si>
    <t>For "justert poeng" over er det brukt en lineær metode.</t>
  </si>
  <si>
    <t>Versjon: 1.0</t>
  </si>
  <si>
    <t>Karakter:</t>
  </si>
  <si>
    <t>Feilmelding betyr at det mangler informasjon i en eller flere celler som behøves for å gjennomføre beregninger.</t>
  </si>
  <si>
    <t>Kontroll av          leverandørens besvarelse</t>
  </si>
  <si>
    <t>POENGBEREGNING</t>
  </si>
  <si>
    <t>Karakter beregning</t>
  </si>
  <si>
    <r>
      <t xml:space="preserve">EVALUERINGSKJEMA - LISTE OVER KJØRETØY                                                                     </t>
    </r>
    <r>
      <rPr>
        <sz val="11"/>
        <color theme="1"/>
        <rFont val="Oslo Sans Office"/>
      </rPr>
      <t>Poengberegningsskjema for vare- og tjenesteanskaffelser (inkl. elsykkel)</t>
    </r>
  </si>
  <si>
    <t>Leverandør 2</t>
  </si>
  <si>
    <t>Leverandør 3</t>
  </si>
  <si>
    <t>Leverandør 4</t>
  </si>
  <si>
    <t>Leverandør 5</t>
  </si>
  <si>
    <t>Leverandør 6</t>
  </si>
  <si>
    <t>Leverandør 7</t>
  </si>
  <si>
    <t>Leverandør 8</t>
  </si>
  <si>
    <t>Leverandør 9</t>
  </si>
  <si>
    <t>Leverandør 10</t>
  </si>
  <si>
    <t>Leverandør</t>
  </si>
  <si>
    <t>Justert poeng</t>
  </si>
  <si>
    <t>Tips!</t>
  </si>
  <si>
    <t>Bruk "Lim inn verdier" når leverandørenes besvarelser limes inn i de ulike arkene.</t>
  </si>
  <si>
    <t>Bruk "Lim inn verdier" ved kopiering.</t>
  </si>
  <si>
    <t>(Ax) EVALUERINGSKJEMA - LISTE OVER KJØRETØY, VARE- OG TJENESTEANSKAFFELSE (ELSYKKEL)</t>
  </si>
  <si>
    <t>Poeng/karakter beregnes automatisk. Se resultater i Ark: Resultater</t>
  </si>
  <si>
    <t>Variant (Ax) - For enkeltkjøp eller kortvarige anskaffelser</t>
  </si>
  <si>
    <t xml:space="preserve">Før opp registreringsnummer for kjøretøy                                                      eller serienummer/rammenummer for elsykler                                  </t>
  </si>
  <si>
    <t>Kopier inn leverandørens besvarelse i cellene under.</t>
  </si>
  <si>
    <t>Oppdatert: 22.09.2020</t>
  </si>
  <si>
    <t xml:space="preserve">Hvis det evalueres på flere underkriterier enn kjøretøy for tildelingskriterium "Miljø", må karakterene fra de ulike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</si>
</sst>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0"/>
      <color theme="1"/>
      <name val="Oslo Sans Office"/>
    </font>
    <font>
      <sz val="10"/>
      <name val="Arial"/>
      <family val="2"/>
    </font>
    <font>
      <sz val="10"/>
      <color theme="1"/>
      <name val="Oslo Sans Office"/>
    </font>
    <font>
      <b/>
      <sz val="10"/>
      <color theme="0"/>
      <name val="Oslo Sans Office"/>
    </font>
    <font>
      <sz val="10"/>
      <color rgb="FFFF0000"/>
      <name val="Oslo Sans Office"/>
    </font>
    <font>
      <b/>
      <sz val="10"/>
      <color rgb="FFFF0000"/>
      <name val="Oslo Sans Office"/>
    </font>
    <font>
      <sz val="10"/>
      <name val="Oslo Sans Office"/>
    </font>
    <font>
      <b/>
      <sz val="16"/>
      <color theme="1"/>
      <name val="Oslo Sans Office"/>
    </font>
    <font>
      <b/>
      <sz val="11"/>
      <color theme="1"/>
      <name val="Oslo Sans Office"/>
    </font>
    <font>
      <u/>
      <sz val="10"/>
      <color theme="10"/>
      <name val="Oslo Sans Office"/>
    </font>
    <font>
      <b/>
      <i/>
      <sz val="10"/>
      <color rgb="FFFF0000"/>
      <name val="Oslo Sans Office"/>
    </font>
    <font>
      <sz val="11"/>
      <color theme="1"/>
      <name val="Oslo Sans Office"/>
    </font>
    <font>
      <b/>
      <sz val="12"/>
      <color theme="1"/>
      <name val="Oslo Sans Office"/>
    </font>
    <font>
      <b/>
      <sz val="11"/>
      <color theme="0"/>
      <name val="Oslo Sans Office"/>
    </font>
    <font>
      <i/>
      <sz val="11"/>
      <color theme="1"/>
      <name val="Oslo Sans Office"/>
    </font>
    <font>
      <sz val="12"/>
      <color theme="1"/>
      <name val="Oslo Sans Office"/>
    </font>
    <font>
      <b/>
      <sz val="9"/>
      <color theme="0"/>
      <name val="Oslo Sans Office"/>
    </font>
    <font>
      <sz val="9"/>
      <color theme="0" tint="-0.249977111117893"/>
      <name val="Oslo Sans Office"/>
    </font>
    <font>
      <b/>
      <sz val="9"/>
      <color theme="0" tint="-0.249977111117893"/>
      <name val="Oslo Sans Office"/>
    </font>
    <font>
      <i/>
      <sz val="8"/>
      <color theme="1"/>
      <name val="Oslo Sans Office"/>
    </font>
    <font>
      <b/>
      <sz val="14"/>
      <color theme="1"/>
      <name val="Oslo Sans Office"/>
    </font>
    <font>
      <i/>
      <sz val="12"/>
      <color theme="1"/>
      <name val="Oslo Sans Office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34B4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16" fillId="0" borderId="0" xfId="0" applyFont="1"/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wrapText="1"/>
    </xf>
    <xf numFmtId="0" fontId="8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1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12" fillId="0" borderId="0" xfId="0" applyFont="1" applyFill="1"/>
    <xf numFmtId="0" fontId="1" fillId="0" borderId="0" xfId="0" applyFont="1" applyFill="1" applyAlignment="1">
      <alignment horizontal="center" wrapText="1"/>
    </xf>
    <xf numFmtId="0" fontId="12" fillId="0" borderId="0" xfId="0" applyFont="1" applyFill="1" applyBorder="1"/>
    <xf numFmtId="0" fontId="16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2" fillId="0" borderId="0" xfId="0" applyFont="1"/>
    <xf numFmtId="0" fontId="4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indent="1"/>
    </xf>
    <xf numFmtId="0" fontId="4" fillId="6" borderId="0" xfId="0" applyFont="1" applyFill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/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Fill="1"/>
    <xf numFmtId="0" fontId="12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/>
    <xf numFmtId="2" fontId="24" fillId="0" borderId="0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inden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horizontal="left" vertical="center" indent="1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13" fillId="2" borderId="2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</cellXfs>
  <cellStyles count="3">
    <cellStyle name="Hyperkobling" xfId="2" builtinId="8" customBuiltin="1"/>
    <cellStyle name="Normal" xfId="0" builtinId="0"/>
    <cellStyle name="Normal 10" xfId="1"/>
  </cellStyles>
  <dxfs count="122"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006100"/>
      </font>
      <fill>
        <patternFill>
          <bgColor rgb="FFC6EF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34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1310640</xdr:colOff>
      <xdr:row>0</xdr:row>
      <xdr:rowOff>0</xdr:rowOff>
    </xdr:from>
    <xdr:to>
      <xdr:col>4</xdr:col>
      <xdr:colOff>1426382</xdr:colOff>
      <xdr:row>1</xdr:row>
      <xdr:rowOff>721282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7040" y="0"/>
          <a:ext cx="1624502" cy="94988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28</xdr:row>
      <xdr:rowOff>28575</xdr:rowOff>
    </xdr:from>
    <xdr:to>
      <xdr:col>2</xdr:col>
      <xdr:colOff>1263840</xdr:colOff>
      <xdr:row>31</xdr:row>
      <xdr:rowOff>95250</xdr:rowOff>
    </xdr:to>
    <xdr:pic>
      <xdr:nvPicPr>
        <xdr:cNvPr id="3" name="Bild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791450"/>
          <a:ext cx="242589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4B45"/>
  </sheetPr>
  <dimension ref="B2:G32"/>
  <sheetViews>
    <sheetView showGridLines="0" tabSelected="1" workbookViewId="0">
      <selection activeCell="B2" sqref="B2:E2"/>
    </sheetView>
  </sheetViews>
  <sheetFormatPr baseColWidth="10" defaultColWidth="11.44140625" defaultRowHeight="18" customHeight="1" x14ac:dyDescent="0.3"/>
  <cols>
    <col min="1" max="1" width="2.88671875" style="60" customWidth="1"/>
    <col min="2" max="2" width="18.5546875" style="60" customWidth="1"/>
    <col min="3" max="3" width="58.5546875" style="60" customWidth="1"/>
    <col min="4" max="5" width="21.44140625" style="60" customWidth="1"/>
    <col min="6" max="16384" width="11.44140625" style="60"/>
  </cols>
  <sheetData>
    <row r="2" spans="2:7" s="64" customFormat="1" ht="90" customHeight="1" x14ac:dyDescent="0.3">
      <c r="B2" s="96" t="s">
        <v>30</v>
      </c>
      <c r="C2" s="96"/>
      <c r="D2" s="96"/>
      <c r="E2" s="96"/>
    </row>
    <row r="3" spans="2:7" s="59" customFormat="1" ht="18" customHeight="1" x14ac:dyDescent="0.3">
      <c r="B3" s="97" t="s">
        <v>47</v>
      </c>
      <c r="C3" s="97"/>
    </row>
    <row r="4" spans="2:7" ht="18" customHeight="1" x14ac:dyDescent="0.3">
      <c r="B4" s="61" t="s">
        <v>50</v>
      </c>
      <c r="C4" s="62"/>
    </row>
    <row r="5" spans="2:7" ht="18" customHeight="1" x14ac:dyDescent="0.3">
      <c r="B5" s="60" t="s">
        <v>24</v>
      </c>
    </row>
    <row r="6" spans="2:7" ht="18" customHeight="1" x14ac:dyDescent="0.3">
      <c r="B6" s="58"/>
    </row>
    <row r="7" spans="2:7" ht="18" customHeight="1" x14ac:dyDescent="0.3">
      <c r="B7" s="58"/>
    </row>
    <row r="8" spans="2:7" ht="18" customHeight="1" x14ac:dyDescent="0.3">
      <c r="B8" s="58"/>
    </row>
    <row r="9" spans="2:7" ht="24.6" customHeight="1" x14ac:dyDescent="0.3">
      <c r="B9" s="94" t="s">
        <v>40</v>
      </c>
      <c r="C9" s="95"/>
      <c r="D9" s="56" t="s">
        <v>21</v>
      </c>
      <c r="E9" s="57" t="s">
        <v>41</v>
      </c>
    </row>
    <row r="10" spans="2:7" ht="18" customHeight="1" x14ac:dyDescent="0.25">
      <c r="B10" s="68" t="str">
        <f>Lev.1!B5</f>
        <v>Leverandør 1</v>
      </c>
      <c r="C10" s="68" t="str">
        <f>Lev.1!C5</f>
        <v>(Skriv inn navn på leverandør her)</v>
      </c>
      <c r="D10" s="63">
        <f>IF(C10="(Skriv inn navn på leverandør her)",0,Lev.1!AA24)</f>
        <v>0</v>
      </c>
      <c r="E10" s="63">
        <f>IF(D10=0,0,D10*(10/MAX($D$10:$D$19)))</f>
        <v>0</v>
      </c>
      <c r="G10" s="79"/>
    </row>
    <row r="11" spans="2:7" ht="18" customHeight="1" x14ac:dyDescent="0.3">
      <c r="B11" s="68" t="str">
        <f>Lev.2!B5</f>
        <v>Leverandør 2</v>
      </c>
      <c r="C11" s="68" t="str">
        <f>Lev.2!C5</f>
        <v>(Skriv inn navn på leverandør her)</v>
      </c>
      <c r="D11" s="63">
        <f>IF(C10="(Skriv inn navn på leverandør her)",0,Lev.2!AA24)</f>
        <v>0</v>
      </c>
      <c r="E11" s="63">
        <f t="shared" ref="E11:E19" si="0">IF(D11=0,0,D11*(10/MAX($D$10:$D$19)))</f>
        <v>0</v>
      </c>
      <c r="G11" s="80"/>
    </row>
    <row r="12" spans="2:7" ht="18" customHeight="1" x14ac:dyDescent="0.3">
      <c r="B12" s="68" t="str">
        <f>Lev.3!B5</f>
        <v>Leverandør 3</v>
      </c>
      <c r="C12" s="68" t="str">
        <f>Lev.3!C5</f>
        <v>(Skriv inn navn på leverandør her)</v>
      </c>
      <c r="D12" s="63">
        <f>IF(C10="(Skriv inn navn på leverandør her)",0,Lev.3!AA24)</f>
        <v>0</v>
      </c>
      <c r="E12" s="63">
        <f t="shared" si="0"/>
        <v>0</v>
      </c>
    </row>
    <row r="13" spans="2:7" ht="18" customHeight="1" x14ac:dyDescent="0.3">
      <c r="B13" s="68" t="str">
        <f>Lev.4!B5</f>
        <v>Leverandør 4</v>
      </c>
      <c r="C13" s="68" t="str">
        <f>Lev.4!C5</f>
        <v>(Skriv inn navn på leverandør her)</v>
      </c>
      <c r="D13" s="63">
        <f>IF(C10="(Skriv inn navn på leverandør her)",0,Lev.4!AA24)</f>
        <v>0</v>
      </c>
      <c r="E13" s="63">
        <f t="shared" si="0"/>
        <v>0</v>
      </c>
    </row>
    <row r="14" spans="2:7" ht="18" customHeight="1" x14ac:dyDescent="0.3">
      <c r="B14" s="68" t="str">
        <f>Lev.5!B5</f>
        <v>Leverandør 5</v>
      </c>
      <c r="C14" s="68" t="str">
        <f>Lev.5!C5</f>
        <v>(Skriv inn navn på leverandør her)</v>
      </c>
      <c r="D14" s="63">
        <f>IF(C10="(Skriv inn navn på leverandør her)",0,Lev.5!AA24)</f>
        <v>0</v>
      </c>
      <c r="E14" s="63">
        <f t="shared" si="0"/>
        <v>0</v>
      </c>
    </row>
    <row r="15" spans="2:7" ht="18" customHeight="1" x14ac:dyDescent="0.3">
      <c r="B15" s="68" t="str">
        <f>Lev.6!B5</f>
        <v>Leverandør 6</v>
      </c>
      <c r="C15" s="68" t="str">
        <f>Lev.6!C5</f>
        <v>(Skriv inn navn på leverandør her)</v>
      </c>
      <c r="D15" s="63">
        <f>IF(C10="(Skriv inn navn på leverandør her)",0,Lev.6!AA24)</f>
        <v>0</v>
      </c>
      <c r="E15" s="63">
        <f t="shared" si="0"/>
        <v>0</v>
      </c>
    </row>
    <row r="16" spans="2:7" ht="18" customHeight="1" x14ac:dyDescent="0.3">
      <c r="B16" s="68" t="str">
        <f>Lev.7!B5</f>
        <v>Leverandør 7</v>
      </c>
      <c r="C16" s="68" t="str">
        <f>Lev.7!C5</f>
        <v>(Skriv inn navn på leverandør her)</v>
      </c>
      <c r="D16" s="63">
        <f>IF(C10="(Skriv inn navn på leverandør her)",0,Lev.7!AA24)</f>
        <v>0</v>
      </c>
      <c r="E16" s="63">
        <f t="shared" si="0"/>
        <v>0</v>
      </c>
    </row>
    <row r="17" spans="2:5" ht="18" customHeight="1" x14ac:dyDescent="0.3">
      <c r="B17" s="68" t="str">
        <f>Lev.8!B5</f>
        <v>Leverandør 8</v>
      </c>
      <c r="C17" s="68" t="str">
        <f>Lev.8!C5</f>
        <v>(Skriv inn navn på leverandør her)</v>
      </c>
      <c r="D17" s="63">
        <f>IF(C10="(Skriv inn navn på leverandør her)",0,Lev.8!AA24)</f>
        <v>0</v>
      </c>
      <c r="E17" s="63">
        <f t="shared" si="0"/>
        <v>0</v>
      </c>
    </row>
    <row r="18" spans="2:5" ht="18" customHeight="1" x14ac:dyDescent="0.3">
      <c r="B18" s="68" t="str">
        <f>Lev.9!B5</f>
        <v>Leverandør 9</v>
      </c>
      <c r="C18" s="68" t="str">
        <f>Lev.9!C5</f>
        <v>(Skriv inn navn på leverandør her)</v>
      </c>
      <c r="D18" s="63">
        <f>IF(C10="(Skriv inn navn på leverandør her)",0,Lev.9!AA24)</f>
        <v>0</v>
      </c>
      <c r="E18" s="63">
        <f t="shared" si="0"/>
        <v>0</v>
      </c>
    </row>
    <row r="19" spans="2:5" ht="18" customHeight="1" x14ac:dyDescent="0.3">
      <c r="B19" s="68" t="str">
        <f>Lev.10!B5</f>
        <v>Leverandør 10</v>
      </c>
      <c r="C19" s="68" t="str">
        <f>Lev.10!C5</f>
        <v>(Skriv inn navn på leverandør her)</v>
      </c>
      <c r="D19" s="63">
        <f>IF(C10="(Skriv inn navn på leverandør her)",0,Lev.10!AA24)</f>
        <v>0</v>
      </c>
      <c r="E19" s="63">
        <f t="shared" si="0"/>
        <v>0</v>
      </c>
    </row>
    <row r="22" spans="2:5" ht="18" customHeight="1" x14ac:dyDescent="0.3">
      <c r="B22" s="60" t="s">
        <v>51</v>
      </c>
    </row>
    <row r="23" spans="2:5" ht="18" customHeight="1" x14ac:dyDescent="0.3">
      <c r="B23" s="60" t="s">
        <v>22</v>
      </c>
    </row>
    <row r="24" spans="2:5" ht="18" customHeight="1" x14ac:dyDescent="0.3">
      <c r="B24" s="60" t="s">
        <v>23</v>
      </c>
    </row>
    <row r="27" spans="2:5" ht="18" customHeight="1" x14ac:dyDescent="0.3">
      <c r="B27" s="81" t="s">
        <v>42</v>
      </c>
      <c r="C27" s="82"/>
      <c r="D27" s="83"/>
    </row>
    <row r="28" spans="2:5" ht="18" customHeight="1" x14ac:dyDescent="0.3">
      <c r="B28" s="84" t="s">
        <v>43</v>
      </c>
      <c r="C28" s="85"/>
      <c r="D28" s="86"/>
    </row>
    <row r="29" spans="2:5" ht="18" customHeight="1" x14ac:dyDescent="0.3">
      <c r="B29" s="87"/>
      <c r="C29" s="85"/>
      <c r="D29" s="86"/>
    </row>
    <row r="30" spans="2:5" ht="18" customHeight="1" x14ac:dyDescent="0.3">
      <c r="B30" s="87"/>
      <c r="C30" s="85"/>
      <c r="D30" s="86"/>
    </row>
    <row r="31" spans="2:5" ht="18" customHeight="1" x14ac:dyDescent="0.3">
      <c r="B31" s="87"/>
      <c r="C31" s="85"/>
      <c r="D31" s="86"/>
    </row>
    <row r="32" spans="2:5" ht="18" customHeight="1" x14ac:dyDescent="0.3">
      <c r="B32" s="88"/>
      <c r="C32" s="89"/>
      <c r="D32" s="90"/>
    </row>
  </sheetData>
  <mergeCells count="3">
    <mergeCell ref="B9:C9"/>
    <mergeCell ref="B2:E2"/>
    <mergeCell ref="B3:C3"/>
  </mergeCells>
  <conditionalFormatting sqref="B10:E19">
    <cfRule type="expression" dxfId="121" priority="4">
      <formula>$C10="(Skriv inn navn på leverandør her)"</formula>
    </cfRule>
  </conditionalFormatting>
  <conditionalFormatting sqref="E10:E19">
    <cfRule type="cellIs" dxfId="120" priority="1" operator="equal">
      <formula>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71" customWidth="1"/>
    <col min="2" max="2" width="22.21875" style="71" customWidth="1"/>
    <col min="3" max="3" width="33.33203125" style="71" customWidth="1"/>
    <col min="4" max="4" width="27.77734375" style="71" customWidth="1"/>
    <col min="5" max="5" width="22.21875" style="71" customWidth="1"/>
    <col min="6" max="7" width="55.5546875" style="71" customWidth="1"/>
    <col min="8" max="8" width="11.44140625" style="71" customWidth="1"/>
    <col min="9" max="13" width="3.33203125" style="71" customWidth="1"/>
    <col min="14" max="14" width="6.109375" style="71" customWidth="1"/>
    <col min="15" max="16" width="11.109375" style="71" customWidth="1"/>
    <col min="17" max="17" width="2.77734375" style="71" customWidth="1"/>
    <col min="18" max="18" width="11.109375" style="71" customWidth="1"/>
    <col min="19" max="19" width="28.6640625" style="71" customWidth="1"/>
    <col min="20" max="20" width="11.109375" style="73" customWidth="1"/>
    <col min="21" max="21" width="2.77734375" style="71" customWidth="1"/>
    <col min="22" max="22" width="26.88671875" style="71" customWidth="1"/>
    <col min="23" max="23" width="11" style="71" customWidth="1"/>
    <col min="24" max="24" width="2.77734375" style="73" customWidth="1"/>
    <col min="25" max="25" width="13.88671875" style="71" customWidth="1"/>
    <col min="26" max="26" width="2.77734375" style="71" customWidth="1"/>
    <col min="27" max="27" width="11" style="71" customWidth="1"/>
    <col min="28" max="16384" width="11.44140625" style="7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91"/>
      <c r="F4" s="91"/>
      <c r="G4" s="91"/>
      <c r="H4" s="91"/>
      <c r="I4" s="70" t="s">
        <v>28</v>
      </c>
      <c r="J4" s="91"/>
      <c r="K4" s="27"/>
      <c r="M4" s="75"/>
      <c r="N4" s="75"/>
      <c r="O4" s="75"/>
    </row>
    <row r="5" spans="1:27" s="1" customFormat="1" ht="30" customHeight="1" x14ac:dyDescent="0.45">
      <c r="B5" s="40" t="s">
        <v>38</v>
      </c>
      <c r="C5" s="101" t="s">
        <v>8</v>
      </c>
      <c r="D5" s="102"/>
      <c r="E5" s="2"/>
      <c r="H5" s="2"/>
      <c r="I5" s="69" t="s">
        <v>46</v>
      </c>
      <c r="J5" s="2"/>
      <c r="K5" s="3"/>
      <c r="M5" s="75"/>
      <c r="N5" s="75"/>
      <c r="O5" s="75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Q6" s="73"/>
      <c r="T6" s="71"/>
      <c r="U6" s="73"/>
      <c r="Z6" s="72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Q7" s="73"/>
      <c r="T7" s="71"/>
      <c r="U7" s="73"/>
      <c r="Z7" s="72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73"/>
      <c r="T8" s="71"/>
      <c r="U8" s="73"/>
      <c r="Z8" s="72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73"/>
      <c r="T9" s="71"/>
      <c r="U9" s="73"/>
      <c r="Z9" s="72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74"/>
      <c r="G12" s="78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77">
        <f t="shared" ref="P12:P21" si="4">B12</f>
        <v>0</v>
      </c>
      <c r="Q12" s="23"/>
      <c r="R12" s="77">
        <f t="shared" ref="R12:R21" si="5">C12</f>
        <v>0</v>
      </c>
      <c r="S12" s="77">
        <f t="shared" ref="S12:S21" si="6">D12</f>
        <v>0</v>
      </c>
      <c r="T12" s="76">
        <f>IF(R12="Elsykkel",10,VLOOKUP(S12,Inndata!$B$5:$D$9,3,FALSE))</f>
        <v>0</v>
      </c>
      <c r="U12" s="22"/>
      <c r="V12" s="77">
        <f t="shared" ref="V12:V21" si="7">E12</f>
        <v>0</v>
      </c>
      <c r="W12" s="77">
        <f>IF(V12=0,0,IF(V12="Nei",0,1))</f>
        <v>0</v>
      </c>
      <c r="X12" s="22"/>
      <c r="Y12" s="77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55">
        <f t="shared" si="4"/>
        <v>0</v>
      </c>
      <c r="Q13" s="22"/>
      <c r="R13" s="55">
        <f t="shared" si="5"/>
        <v>0</v>
      </c>
      <c r="S13" s="55">
        <f t="shared" si="6"/>
        <v>0</v>
      </c>
      <c r="T13" s="55">
        <f>IF(R13="Elsykkel",10,VLOOKUP(S13,Inndata!$B$5:$D$9,3,FALSE))</f>
        <v>0</v>
      </c>
      <c r="U13" s="22"/>
      <c r="V13" s="55">
        <f t="shared" si="7"/>
        <v>0</v>
      </c>
      <c r="W13" s="55">
        <f t="shared" ref="W13:W21" si="10">IF(V13=0,0,IF(V13="Nei",0,1))</f>
        <v>0</v>
      </c>
      <c r="X13" s="22"/>
      <c r="Y13" s="55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74"/>
      <c r="G14" s="78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77">
        <f t="shared" si="4"/>
        <v>0</v>
      </c>
      <c r="Q14" s="22"/>
      <c r="R14" s="77">
        <f t="shared" si="5"/>
        <v>0</v>
      </c>
      <c r="S14" s="77">
        <f t="shared" si="6"/>
        <v>0</v>
      </c>
      <c r="T14" s="76">
        <f>IF(R14="Elsykkel",10,VLOOKUP(S14,Inndata!$B$5:$D$9,3,FALSE))</f>
        <v>0</v>
      </c>
      <c r="U14" s="22"/>
      <c r="V14" s="77">
        <f t="shared" si="7"/>
        <v>0</v>
      </c>
      <c r="W14" s="77">
        <f t="shared" si="10"/>
        <v>0</v>
      </c>
      <c r="X14" s="22"/>
      <c r="Y14" s="77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55"/>
      <c r="C15" s="55"/>
      <c r="D15" s="55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55">
        <f t="shared" si="4"/>
        <v>0</v>
      </c>
      <c r="Q15" s="22"/>
      <c r="R15" s="55">
        <f t="shared" si="5"/>
        <v>0</v>
      </c>
      <c r="S15" s="55">
        <f t="shared" si="6"/>
        <v>0</v>
      </c>
      <c r="T15" s="55">
        <f>IF(R15="Elsykkel",10,VLOOKUP(S15,Inndata!$B$5:$D$9,3,FALSE))</f>
        <v>0</v>
      </c>
      <c r="U15" s="22"/>
      <c r="V15" s="55">
        <f t="shared" si="7"/>
        <v>0</v>
      </c>
      <c r="W15" s="55">
        <f t="shared" si="10"/>
        <v>0</v>
      </c>
      <c r="X15" s="22"/>
      <c r="Y15" s="55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77"/>
      <c r="C16" s="77"/>
      <c r="D16" s="77"/>
      <c r="E16" s="5"/>
      <c r="F16" s="74"/>
      <c r="G16" s="78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77">
        <f t="shared" si="4"/>
        <v>0</v>
      </c>
      <c r="Q16" s="22"/>
      <c r="R16" s="77">
        <f t="shared" si="5"/>
        <v>0</v>
      </c>
      <c r="S16" s="77">
        <f t="shared" si="6"/>
        <v>0</v>
      </c>
      <c r="T16" s="76">
        <f>IF(R16="Elsykkel",10,VLOOKUP(S16,Inndata!$B$5:$D$9,3,FALSE))</f>
        <v>0</v>
      </c>
      <c r="U16" s="22"/>
      <c r="V16" s="77">
        <f t="shared" si="7"/>
        <v>0</v>
      </c>
      <c r="W16" s="77">
        <f t="shared" si="10"/>
        <v>0</v>
      </c>
      <c r="X16" s="22"/>
      <c r="Y16" s="77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55"/>
      <c r="C17" s="55"/>
      <c r="D17" s="55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55">
        <f t="shared" si="4"/>
        <v>0</v>
      </c>
      <c r="Q17" s="22"/>
      <c r="R17" s="55">
        <f t="shared" si="5"/>
        <v>0</v>
      </c>
      <c r="S17" s="55">
        <f t="shared" si="6"/>
        <v>0</v>
      </c>
      <c r="T17" s="55">
        <f>IF(R17="Elsykkel",10,VLOOKUP(S17,Inndata!$B$5:$D$9,3,FALSE))</f>
        <v>0</v>
      </c>
      <c r="U17" s="22"/>
      <c r="V17" s="55">
        <f t="shared" si="7"/>
        <v>0</v>
      </c>
      <c r="W17" s="55">
        <f t="shared" si="10"/>
        <v>0</v>
      </c>
      <c r="X17" s="22"/>
      <c r="Y17" s="55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77"/>
      <c r="C18" s="77"/>
      <c r="D18" s="77"/>
      <c r="E18" s="5"/>
      <c r="F18" s="74"/>
      <c r="G18" s="78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77">
        <f t="shared" si="4"/>
        <v>0</v>
      </c>
      <c r="Q18" s="22"/>
      <c r="R18" s="77">
        <f t="shared" si="5"/>
        <v>0</v>
      </c>
      <c r="S18" s="77">
        <f t="shared" si="6"/>
        <v>0</v>
      </c>
      <c r="T18" s="77">
        <f>IF(R18="Elsykkel",10,VLOOKUP(S18,Inndata!$B$5:$D$9,3,FALSE))</f>
        <v>0</v>
      </c>
      <c r="U18" s="22"/>
      <c r="V18" s="77">
        <f t="shared" si="7"/>
        <v>0</v>
      </c>
      <c r="W18" s="77">
        <f t="shared" si="10"/>
        <v>0</v>
      </c>
      <c r="X18" s="22"/>
      <c r="Y18" s="77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55"/>
      <c r="C19" s="55"/>
      <c r="D19" s="55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55">
        <f t="shared" si="4"/>
        <v>0</v>
      </c>
      <c r="Q19" s="22"/>
      <c r="R19" s="55">
        <f t="shared" si="5"/>
        <v>0</v>
      </c>
      <c r="S19" s="55">
        <f t="shared" si="6"/>
        <v>0</v>
      </c>
      <c r="T19" s="55">
        <f>IF(R19="Elsykkel",10,VLOOKUP(S19,Inndata!$B$5:$D$9,3,FALSE))</f>
        <v>0</v>
      </c>
      <c r="U19" s="22"/>
      <c r="V19" s="55">
        <f t="shared" si="7"/>
        <v>0</v>
      </c>
      <c r="W19" s="55">
        <f t="shared" si="10"/>
        <v>0</v>
      </c>
      <c r="X19" s="22"/>
      <c r="Y19" s="55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77"/>
      <c r="C20" s="77"/>
      <c r="D20" s="77"/>
      <c r="E20" s="5"/>
      <c r="F20" s="74"/>
      <c r="G20" s="78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77">
        <f t="shared" si="4"/>
        <v>0</v>
      </c>
      <c r="Q20" s="22"/>
      <c r="R20" s="77">
        <f t="shared" si="5"/>
        <v>0</v>
      </c>
      <c r="S20" s="77">
        <f t="shared" si="6"/>
        <v>0</v>
      </c>
      <c r="T20" s="77">
        <f>IF(R20="Elsykkel",10,VLOOKUP(S20,Inndata!$B$5:$D$9,3,FALSE))</f>
        <v>0</v>
      </c>
      <c r="U20" s="22"/>
      <c r="V20" s="77">
        <f t="shared" si="7"/>
        <v>0</v>
      </c>
      <c r="W20" s="77">
        <f t="shared" si="10"/>
        <v>0</v>
      </c>
      <c r="X20" s="22"/>
      <c r="Y20" s="77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55"/>
      <c r="C21" s="55"/>
      <c r="D21" s="55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55">
        <f t="shared" si="4"/>
        <v>0</v>
      </c>
      <c r="Q21" s="22"/>
      <c r="R21" s="55">
        <f t="shared" si="5"/>
        <v>0</v>
      </c>
      <c r="S21" s="55">
        <f t="shared" si="6"/>
        <v>0</v>
      </c>
      <c r="T21" s="55">
        <f>IF(R21="Elsykkel",10,VLOOKUP(S21,Inndata!$B$5:$D$9,3,FALSE))</f>
        <v>0</v>
      </c>
      <c r="U21" s="22"/>
      <c r="V21" s="55">
        <f t="shared" si="7"/>
        <v>0</v>
      </c>
      <c r="W21" s="55">
        <f t="shared" si="10"/>
        <v>0</v>
      </c>
      <c r="X21" s="22"/>
      <c r="Y21" s="55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Q22" s="73"/>
      <c r="T22" s="71"/>
      <c r="U22" s="73"/>
      <c r="Z22" s="72"/>
    </row>
    <row r="23" spans="2:27" ht="24" customHeight="1" x14ac:dyDescent="0.4">
      <c r="G23" s="25"/>
      <c r="H23" s="7"/>
      <c r="I23" s="25"/>
      <c r="P23" s="92" t="s">
        <v>16</v>
      </c>
      <c r="Q23" s="73"/>
      <c r="T23" s="71"/>
      <c r="U23" s="73"/>
      <c r="Z23" s="72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P24" s="93">
        <f>SUM(P12:P21)</f>
        <v>0</v>
      </c>
      <c r="Q24" s="73"/>
      <c r="T24" s="71"/>
      <c r="U24" s="73"/>
      <c r="Z24" s="72"/>
      <c r="AA24" s="39">
        <f>IF(P24=0,0,SUM(AA12:AA21)/P24)</f>
        <v>0</v>
      </c>
    </row>
    <row r="25" spans="2:27" ht="30" customHeight="1" x14ac:dyDescent="0.4">
      <c r="C25" s="73"/>
      <c r="D25" s="49"/>
      <c r="E25" s="49"/>
      <c r="G25" s="25"/>
      <c r="H25" s="7"/>
      <c r="I25" s="25"/>
      <c r="Q25" s="73"/>
      <c r="T25" s="71"/>
      <c r="U25" s="73"/>
      <c r="Z25" s="72"/>
    </row>
    <row r="26" spans="2:27" ht="17.399999999999999" customHeight="1" x14ac:dyDescent="0.4">
      <c r="C26" s="73"/>
      <c r="D26" s="49"/>
      <c r="E26" s="49"/>
      <c r="G26" s="25"/>
      <c r="H26" s="7"/>
      <c r="I26" s="25"/>
      <c r="Q26" s="73"/>
      <c r="T26" s="71"/>
      <c r="U26" s="73"/>
      <c r="Z26" s="72"/>
    </row>
    <row r="27" spans="2:27" ht="17.399999999999999" customHeight="1" x14ac:dyDescent="0.4">
      <c r="C27" s="73"/>
      <c r="D27" s="49"/>
      <c r="E27" s="49"/>
      <c r="G27" s="25"/>
      <c r="H27" s="7"/>
      <c r="I27" s="25"/>
      <c r="Q27" s="73"/>
      <c r="T27" s="71"/>
      <c r="U27" s="73"/>
      <c r="Z27" s="72"/>
    </row>
    <row r="28" spans="2:27" ht="17.399999999999999" customHeight="1" x14ac:dyDescent="0.4">
      <c r="G28" s="25"/>
      <c r="H28" s="7"/>
      <c r="I28" s="25"/>
      <c r="Q28" s="73"/>
      <c r="T28" s="71"/>
      <c r="U28" s="73"/>
      <c r="Z28" s="72"/>
    </row>
    <row r="29" spans="2:27" ht="17.399999999999999" customHeight="1" x14ac:dyDescent="0.4">
      <c r="G29" s="25"/>
      <c r="H29" s="7"/>
      <c r="I29" s="25"/>
      <c r="Q29" s="73"/>
      <c r="T29" s="71"/>
      <c r="U29" s="73"/>
      <c r="Z29" s="72"/>
    </row>
    <row r="30" spans="2:27" ht="17.399999999999999" customHeight="1" x14ac:dyDescent="0.4">
      <c r="Q30" s="73"/>
      <c r="T30" s="71"/>
      <c r="U30" s="73"/>
      <c r="Z30" s="72"/>
    </row>
  </sheetData>
  <mergeCells count="4">
    <mergeCell ref="B3:J3"/>
    <mergeCell ref="C5:D5"/>
    <mergeCell ref="I8:N10"/>
    <mergeCell ref="I11:N11"/>
  </mergeCells>
  <conditionalFormatting sqref="P12:P21">
    <cfRule type="expression" dxfId="23" priority="12">
      <formula>B12=0</formula>
    </cfRule>
  </conditionalFormatting>
  <conditionalFormatting sqref="R12:R21">
    <cfRule type="expression" dxfId="22" priority="11">
      <formula>C12=0</formula>
    </cfRule>
  </conditionalFormatting>
  <conditionalFormatting sqref="S12:S21">
    <cfRule type="expression" dxfId="21" priority="10">
      <formula>D12=0</formula>
    </cfRule>
  </conditionalFormatting>
  <conditionalFormatting sqref="T12:T21">
    <cfRule type="expression" dxfId="20" priority="9">
      <formula>R12=0</formula>
    </cfRule>
  </conditionalFormatting>
  <conditionalFormatting sqref="V12:V21">
    <cfRule type="expression" dxfId="19" priority="8">
      <formula>E12=0</formula>
    </cfRule>
  </conditionalFormatting>
  <conditionalFormatting sqref="W12:W21">
    <cfRule type="expression" dxfId="18" priority="7">
      <formula>V12=0</formula>
    </cfRule>
  </conditionalFormatting>
  <conditionalFormatting sqref="Y12:Y21">
    <cfRule type="expression" dxfId="17" priority="6">
      <formula>R12=0</formula>
    </cfRule>
  </conditionalFormatting>
  <conditionalFormatting sqref="N12:N21">
    <cfRule type="containsText" dxfId="16" priority="3" operator="containsText" text="OK">
      <formula>NOT(ISERROR(SEARCH("OK",N12)))</formula>
    </cfRule>
    <cfRule type="containsText" dxfId="15" priority="4" operator="containsText" text="FEIL">
      <formula>NOT(ISERROR(SEARCH("FEIL",N12)))</formula>
    </cfRule>
    <cfRule type="cellIs" dxfId="14" priority="5" operator="equal">
      <formula>0</formula>
    </cfRule>
  </conditionalFormatting>
  <conditionalFormatting sqref="AA12:AA21">
    <cfRule type="expression" dxfId="13" priority="2">
      <formula>R12=0</formula>
    </cfRule>
  </conditionalFormatting>
  <conditionalFormatting sqref="C5:D5">
    <cfRule type="containsText" dxfId="12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71" customWidth="1"/>
    <col min="2" max="2" width="22.21875" style="71" customWidth="1"/>
    <col min="3" max="3" width="33.33203125" style="71" customWidth="1"/>
    <col min="4" max="4" width="27.77734375" style="71" customWidth="1"/>
    <col min="5" max="5" width="22.21875" style="71" customWidth="1"/>
    <col min="6" max="7" width="55.5546875" style="71" customWidth="1"/>
    <col min="8" max="8" width="11.44140625" style="71" customWidth="1"/>
    <col min="9" max="13" width="3.33203125" style="71" customWidth="1"/>
    <col min="14" max="14" width="6.109375" style="71" customWidth="1"/>
    <col min="15" max="16" width="11.109375" style="71" customWidth="1"/>
    <col min="17" max="17" width="2.77734375" style="71" customWidth="1"/>
    <col min="18" max="18" width="11.109375" style="71" customWidth="1"/>
    <col min="19" max="19" width="28.6640625" style="71" customWidth="1"/>
    <col min="20" max="20" width="11.109375" style="73" customWidth="1"/>
    <col min="21" max="21" width="2.77734375" style="71" customWidth="1"/>
    <col min="22" max="22" width="26.88671875" style="71" customWidth="1"/>
    <col min="23" max="23" width="11" style="71" customWidth="1"/>
    <col min="24" max="24" width="2.77734375" style="73" customWidth="1"/>
    <col min="25" max="25" width="13.88671875" style="71" customWidth="1"/>
    <col min="26" max="26" width="2.77734375" style="71" customWidth="1"/>
    <col min="27" max="27" width="11" style="71" customWidth="1"/>
    <col min="28" max="16384" width="11.44140625" style="7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91"/>
      <c r="F4" s="91"/>
      <c r="G4" s="91"/>
      <c r="H4" s="91"/>
      <c r="I4" s="70" t="s">
        <v>28</v>
      </c>
      <c r="J4" s="91"/>
      <c r="K4" s="27"/>
      <c r="M4" s="75"/>
      <c r="N4" s="75"/>
      <c r="O4" s="75"/>
    </row>
    <row r="5" spans="1:27" s="1" customFormat="1" ht="30" customHeight="1" x14ac:dyDescent="0.45">
      <c r="B5" s="40" t="s">
        <v>39</v>
      </c>
      <c r="C5" s="101" t="s">
        <v>8</v>
      </c>
      <c r="D5" s="102"/>
      <c r="E5" s="2"/>
      <c r="H5" s="2"/>
      <c r="I5" s="69" t="s">
        <v>46</v>
      </c>
      <c r="J5" s="2"/>
      <c r="K5" s="3"/>
      <c r="M5" s="75"/>
      <c r="N5" s="75"/>
      <c r="O5" s="75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Q6" s="73"/>
      <c r="T6" s="71"/>
      <c r="U6" s="73"/>
      <c r="Z6" s="72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Q7" s="73"/>
      <c r="T7" s="71"/>
      <c r="U7" s="73"/>
      <c r="Z7" s="72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73"/>
      <c r="T8" s="71"/>
      <c r="U8" s="73"/>
      <c r="Z8" s="72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73"/>
      <c r="T9" s="71"/>
      <c r="U9" s="73"/>
      <c r="Z9" s="72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74"/>
      <c r="G12" s="78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77">
        <f t="shared" ref="P12:P21" si="4">B12</f>
        <v>0</v>
      </c>
      <c r="Q12" s="23"/>
      <c r="R12" s="77">
        <f t="shared" ref="R12:R21" si="5">C12</f>
        <v>0</v>
      </c>
      <c r="S12" s="77">
        <f t="shared" ref="S12:S21" si="6">D12</f>
        <v>0</v>
      </c>
      <c r="T12" s="76">
        <f>IF(R12="Elsykkel",10,VLOOKUP(S12,Inndata!$B$5:$D$9,3,FALSE))</f>
        <v>0</v>
      </c>
      <c r="U12" s="22"/>
      <c r="V12" s="77">
        <f t="shared" ref="V12:V21" si="7">E12</f>
        <v>0</v>
      </c>
      <c r="W12" s="77">
        <f>IF(V12=0,0,IF(V12="Nei",0,1))</f>
        <v>0</v>
      </c>
      <c r="X12" s="22"/>
      <c r="Y12" s="77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55">
        <f t="shared" si="4"/>
        <v>0</v>
      </c>
      <c r="Q13" s="22"/>
      <c r="R13" s="55">
        <f t="shared" si="5"/>
        <v>0</v>
      </c>
      <c r="S13" s="55">
        <f t="shared" si="6"/>
        <v>0</v>
      </c>
      <c r="T13" s="55">
        <f>IF(R13="Elsykkel",10,VLOOKUP(S13,Inndata!$B$5:$D$9,3,FALSE))</f>
        <v>0</v>
      </c>
      <c r="U13" s="22"/>
      <c r="V13" s="55">
        <f t="shared" si="7"/>
        <v>0</v>
      </c>
      <c r="W13" s="55">
        <f t="shared" ref="W13:W21" si="10">IF(V13=0,0,IF(V13="Nei",0,1))</f>
        <v>0</v>
      </c>
      <c r="X13" s="22"/>
      <c r="Y13" s="55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74"/>
      <c r="G14" s="78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77">
        <f t="shared" si="4"/>
        <v>0</v>
      </c>
      <c r="Q14" s="22"/>
      <c r="R14" s="77">
        <f t="shared" si="5"/>
        <v>0</v>
      </c>
      <c r="S14" s="77">
        <f t="shared" si="6"/>
        <v>0</v>
      </c>
      <c r="T14" s="76">
        <f>IF(R14="Elsykkel",10,VLOOKUP(S14,Inndata!$B$5:$D$9,3,FALSE))</f>
        <v>0</v>
      </c>
      <c r="U14" s="22"/>
      <c r="V14" s="77">
        <f t="shared" si="7"/>
        <v>0</v>
      </c>
      <c r="W14" s="77">
        <f t="shared" si="10"/>
        <v>0</v>
      </c>
      <c r="X14" s="22"/>
      <c r="Y14" s="77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55"/>
      <c r="C15" s="55"/>
      <c r="D15" s="55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55">
        <f t="shared" si="4"/>
        <v>0</v>
      </c>
      <c r="Q15" s="22"/>
      <c r="R15" s="55">
        <f t="shared" si="5"/>
        <v>0</v>
      </c>
      <c r="S15" s="55">
        <f t="shared" si="6"/>
        <v>0</v>
      </c>
      <c r="T15" s="55">
        <f>IF(R15="Elsykkel",10,VLOOKUP(S15,Inndata!$B$5:$D$9,3,FALSE))</f>
        <v>0</v>
      </c>
      <c r="U15" s="22"/>
      <c r="V15" s="55">
        <f t="shared" si="7"/>
        <v>0</v>
      </c>
      <c r="W15" s="55">
        <f t="shared" si="10"/>
        <v>0</v>
      </c>
      <c r="X15" s="22"/>
      <c r="Y15" s="55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77"/>
      <c r="C16" s="77"/>
      <c r="D16" s="77"/>
      <c r="E16" s="5"/>
      <c r="F16" s="74"/>
      <c r="G16" s="78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77">
        <f t="shared" si="4"/>
        <v>0</v>
      </c>
      <c r="Q16" s="22"/>
      <c r="R16" s="77">
        <f t="shared" si="5"/>
        <v>0</v>
      </c>
      <c r="S16" s="77">
        <f t="shared" si="6"/>
        <v>0</v>
      </c>
      <c r="T16" s="76">
        <f>IF(R16="Elsykkel",10,VLOOKUP(S16,Inndata!$B$5:$D$9,3,FALSE))</f>
        <v>0</v>
      </c>
      <c r="U16" s="22"/>
      <c r="V16" s="77">
        <f t="shared" si="7"/>
        <v>0</v>
      </c>
      <c r="W16" s="77">
        <f t="shared" si="10"/>
        <v>0</v>
      </c>
      <c r="X16" s="22"/>
      <c r="Y16" s="77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55"/>
      <c r="C17" s="55"/>
      <c r="D17" s="55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55">
        <f t="shared" si="4"/>
        <v>0</v>
      </c>
      <c r="Q17" s="22"/>
      <c r="R17" s="55">
        <f t="shared" si="5"/>
        <v>0</v>
      </c>
      <c r="S17" s="55">
        <f t="shared" si="6"/>
        <v>0</v>
      </c>
      <c r="T17" s="55">
        <f>IF(R17="Elsykkel",10,VLOOKUP(S17,Inndata!$B$5:$D$9,3,FALSE))</f>
        <v>0</v>
      </c>
      <c r="U17" s="22"/>
      <c r="V17" s="55">
        <f t="shared" si="7"/>
        <v>0</v>
      </c>
      <c r="W17" s="55">
        <f t="shared" si="10"/>
        <v>0</v>
      </c>
      <c r="X17" s="22"/>
      <c r="Y17" s="55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77"/>
      <c r="C18" s="77"/>
      <c r="D18" s="77"/>
      <c r="E18" s="5"/>
      <c r="F18" s="74"/>
      <c r="G18" s="78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77">
        <f t="shared" si="4"/>
        <v>0</v>
      </c>
      <c r="Q18" s="22"/>
      <c r="R18" s="77">
        <f t="shared" si="5"/>
        <v>0</v>
      </c>
      <c r="S18" s="77">
        <f t="shared" si="6"/>
        <v>0</v>
      </c>
      <c r="T18" s="77">
        <f>IF(R18="Elsykkel",10,VLOOKUP(S18,Inndata!$B$5:$D$9,3,FALSE))</f>
        <v>0</v>
      </c>
      <c r="U18" s="22"/>
      <c r="V18" s="77">
        <f t="shared" si="7"/>
        <v>0</v>
      </c>
      <c r="W18" s="77">
        <f t="shared" si="10"/>
        <v>0</v>
      </c>
      <c r="X18" s="22"/>
      <c r="Y18" s="77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55"/>
      <c r="C19" s="55"/>
      <c r="D19" s="55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55">
        <f t="shared" si="4"/>
        <v>0</v>
      </c>
      <c r="Q19" s="22"/>
      <c r="R19" s="55">
        <f t="shared" si="5"/>
        <v>0</v>
      </c>
      <c r="S19" s="55">
        <f t="shared" si="6"/>
        <v>0</v>
      </c>
      <c r="T19" s="55">
        <f>IF(R19="Elsykkel",10,VLOOKUP(S19,Inndata!$B$5:$D$9,3,FALSE))</f>
        <v>0</v>
      </c>
      <c r="U19" s="22"/>
      <c r="V19" s="55">
        <f t="shared" si="7"/>
        <v>0</v>
      </c>
      <c r="W19" s="55">
        <f t="shared" si="10"/>
        <v>0</v>
      </c>
      <c r="X19" s="22"/>
      <c r="Y19" s="55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77"/>
      <c r="C20" s="77"/>
      <c r="D20" s="77"/>
      <c r="E20" s="5"/>
      <c r="F20" s="74"/>
      <c r="G20" s="78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77">
        <f t="shared" si="4"/>
        <v>0</v>
      </c>
      <c r="Q20" s="22"/>
      <c r="R20" s="77">
        <f t="shared" si="5"/>
        <v>0</v>
      </c>
      <c r="S20" s="77">
        <f t="shared" si="6"/>
        <v>0</v>
      </c>
      <c r="T20" s="77">
        <f>IF(R20="Elsykkel",10,VLOOKUP(S20,Inndata!$B$5:$D$9,3,FALSE))</f>
        <v>0</v>
      </c>
      <c r="U20" s="22"/>
      <c r="V20" s="77">
        <f t="shared" si="7"/>
        <v>0</v>
      </c>
      <c r="W20" s="77">
        <f t="shared" si="10"/>
        <v>0</v>
      </c>
      <c r="X20" s="22"/>
      <c r="Y20" s="77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55"/>
      <c r="C21" s="55"/>
      <c r="D21" s="55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55">
        <f t="shared" si="4"/>
        <v>0</v>
      </c>
      <c r="Q21" s="22"/>
      <c r="R21" s="55">
        <f t="shared" si="5"/>
        <v>0</v>
      </c>
      <c r="S21" s="55">
        <f t="shared" si="6"/>
        <v>0</v>
      </c>
      <c r="T21" s="55">
        <f>IF(R21="Elsykkel",10,VLOOKUP(S21,Inndata!$B$5:$D$9,3,FALSE))</f>
        <v>0</v>
      </c>
      <c r="U21" s="22"/>
      <c r="V21" s="55">
        <f t="shared" si="7"/>
        <v>0</v>
      </c>
      <c r="W21" s="55">
        <f t="shared" si="10"/>
        <v>0</v>
      </c>
      <c r="X21" s="22"/>
      <c r="Y21" s="55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Q22" s="73"/>
      <c r="T22" s="71"/>
      <c r="U22" s="73"/>
      <c r="Z22" s="72"/>
    </row>
    <row r="23" spans="2:27" ht="24" customHeight="1" x14ac:dyDescent="0.4">
      <c r="G23" s="25"/>
      <c r="H23" s="7"/>
      <c r="I23" s="25"/>
      <c r="P23" s="92" t="s">
        <v>16</v>
      </c>
      <c r="Q23" s="73"/>
      <c r="T23" s="71"/>
      <c r="U23" s="73"/>
      <c r="Z23" s="72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P24" s="93">
        <f>SUM(P12:P21)</f>
        <v>0</v>
      </c>
      <c r="Q24" s="73"/>
      <c r="T24" s="71"/>
      <c r="U24" s="73"/>
      <c r="Z24" s="72"/>
      <c r="AA24" s="39">
        <f>IF(P24=0,0,SUM(AA12:AA21)/P24)</f>
        <v>0</v>
      </c>
    </row>
    <row r="25" spans="2:27" ht="30" customHeight="1" x14ac:dyDescent="0.4">
      <c r="C25" s="73"/>
      <c r="D25" s="49"/>
      <c r="E25" s="49"/>
      <c r="G25" s="25"/>
      <c r="H25" s="7"/>
      <c r="I25" s="25"/>
      <c r="Q25" s="73"/>
      <c r="T25" s="71"/>
      <c r="U25" s="73"/>
      <c r="Z25" s="72"/>
    </row>
    <row r="26" spans="2:27" ht="17.399999999999999" customHeight="1" x14ac:dyDescent="0.4">
      <c r="C26" s="73"/>
      <c r="D26" s="49"/>
      <c r="E26" s="49"/>
      <c r="G26" s="25"/>
      <c r="H26" s="7"/>
      <c r="I26" s="25"/>
      <c r="Q26" s="73"/>
      <c r="T26" s="71"/>
      <c r="U26" s="73"/>
      <c r="Z26" s="72"/>
    </row>
    <row r="27" spans="2:27" ht="17.399999999999999" customHeight="1" x14ac:dyDescent="0.4">
      <c r="C27" s="73"/>
      <c r="D27" s="49"/>
      <c r="E27" s="49"/>
      <c r="G27" s="25"/>
      <c r="H27" s="7"/>
      <c r="I27" s="25"/>
      <c r="Q27" s="73"/>
      <c r="T27" s="71"/>
      <c r="U27" s="73"/>
      <c r="Z27" s="72"/>
    </row>
    <row r="28" spans="2:27" ht="17.399999999999999" customHeight="1" x14ac:dyDescent="0.4">
      <c r="G28" s="25"/>
      <c r="H28" s="7"/>
      <c r="I28" s="25"/>
      <c r="Q28" s="73"/>
      <c r="T28" s="71"/>
      <c r="U28" s="73"/>
      <c r="Z28" s="72"/>
    </row>
    <row r="29" spans="2:27" ht="17.399999999999999" customHeight="1" x14ac:dyDescent="0.4">
      <c r="G29" s="25"/>
      <c r="H29" s="7"/>
      <c r="I29" s="25"/>
      <c r="Q29" s="73"/>
      <c r="T29" s="71"/>
      <c r="U29" s="73"/>
      <c r="Z29" s="72"/>
    </row>
    <row r="30" spans="2:27" ht="17.399999999999999" customHeight="1" x14ac:dyDescent="0.4">
      <c r="Q30" s="73"/>
      <c r="T30" s="71"/>
      <c r="U30" s="73"/>
      <c r="Z30" s="72"/>
    </row>
  </sheetData>
  <mergeCells count="4">
    <mergeCell ref="B3:J3"/>
    <mergeCell ref="C5:D5"/>
    <mergeCell ref="I8:N10"/>
    <mergeCell ref="I11:N11"/>
  </mergeCells>
  <conditionalFormatting sqref="P12:P21">
    <cfRule type="expression" dxfId="11" priority="12">
      <formula>B12=0</formula>
    </cfRule>
  </conditionalFormatting>
  <conditionalFormatting sqref="R12:R21">
    <cfRule type="expression" dxfId="10" priority="11">
      <formula>C12=0</formula>
    </cfRule>
  </conditionalFormatting>
  <conditionalFormatting sqref="S12:S21">
    <cfRule type="expression" dxfId="9" priority="10">
      <formula>D12=0</formula>
    </cfRule>
  </conditionalFormatting>
  <conditionalFormatting sqref="T12:T21">
    <cfRule type="expression" dxfId="8" priority="9">
      <formula>R12=0</formula>
    </cfRule>
  </conditionalFormatting>
  <conditionalFormatting sqref="V12:V21">
    <cfRule type="expression" dxfId="7" priority="8">
      <formula>E12=0</formula>
    </cfRule>
  </conditionalFormatting>
  <conditionalFormatting sqref="W12:W21">
    <cfRule type="expression" dxfId="6" priority="7">
      <formula>V12=0</formula>
    </cfRule>
  </conditionalFormatting>
  <conditionalFormatting sqref="Y12:Y21">
    <cfRule type="expression" dxfId="5" priority="6">
      <formula>R12=0</formula>
    </cfRule>
  </conditionalFormatting>
  <conditionalFormatting sqref="N12:N21">
    <cfRule type="containsText" dxfId="4" priority="3" operator="containsText" text="OK">
      <formula>NOT(ISERROR(SEARCH("OK",N12)))</formula>
    </cfRule>
    <cfRule type="containsText" dxfId="3" priority="4" operator="containsText" text="FEIL">
      <formula>NOT(ISERROR(SEARCH("FEIL",N12)))</formula>
    </cfRule>
    <cfRule type="cellIs" dxfId="2" priority="5" operator="equal">
      <formula>0</formula>
    </cfRule>
  </conditionalFormatting>
  <conditionalFormatting sqref="AA12:AA21">
    <cfRule type="expression" dxfId="1" priority="2">
      <formula>R12=0</formula>
    </cfRule>
  </conditionalFormatting>
  <conditionalFormatting sqref="C5:D5">
    <cfRule type="containsText" dxfId="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2:E11"/>
  <sheetViews>
    <sheetView workbookViewId="0">
      <selection activeCell="B7" sqref="B7:C7"/>
    </sheetView>
  </sheetViews>
  <sheetFormatPr baseColWidth="10" defaultColWidth="11.44140625" defaultRowHeight="18.75" customHeight="1" x14ac:dyDescent="0.3"/>
  <cols>
    <col min="1" max="1" width="1.44140625" style="35" customWidth="1"/>
    <col min="2" max="5" width="15.6640625" style="35" customWidth="1"/>
    <col min="6" max="7" width="13.88671875" style="35" bestFit="1" customWidth="1"/>
    <col min="8" max="8" width="11.5546875" style="35" bestFit="1" customWidth="1"/>
    <col min="9" max="16384" width="11.44140625" style="35"/>
  </cols>
  <sheetData>
    <row r="2" spans="2:5" ht="18.75" customHeight="1" x14ac:dyDescent="0.3">
      <c r="B2" s="47" t="s">
        <v>20</v>
      </c>
    </row>
    <row r="4" spans="2:5" ht="18.75" customHeight="1" x14ac:dyDescent="0.3">
      <c r="B4" s="108" t="s">
        <v>19</v>
      </c>
      <c r="C4" s="109"/>
      <c r="D4" s="44" t="s">
        <v>13</v>
      </c>
    </row>
    <row r="5" spans="2:5" ht="18.75" customHeight="1" x14ac:dyDescent="0.3">
      <c r="B5" s="110" t="s">
        <v>9</v>
      </c>
      <c r="C5" s="111"/>
      <c r="D5" s="37">
        <v>10</v>
      </c>
    </row>
    <row r="6" spans="2:5" ht="18.75" customHeight="1" x14ac:dyDescent="0.3">
      <c r="B6" s="110" t="s">
        <v>10</v>
      </c>
      <c r="C6" s="111"/>
      <c r="D6" s="45">
        <v>8</v>
      </c>
    </row>
    <row r="7" spans="2:5" ht="18.75" customHeight="1" x14ac:dyDescent="0.3">
      <c r="B7" s="110" t="s">
        <v>11</v>
      </c>
      <c r="C7" s="111"/>
      <c r="D7" s="37">
        <v>4</v>
      </c>
    </row>
    <row r="8" spans="2:5" ht="18.75" customHeight="1" x14ac:dyDescent="0.3">
      <c r="B8" s="110" t="s">
        <v>12</v>
      </c>
      <c r="C8" s="111"/>
      <c r="D8" s="37">
        <v>0</v>
      </c>
    </row>
    <row r="9" spans="2:5" ht="18.75" customHeight="1" x14ac:dyDescent="0.3">
      <c r="B9" s="106">
        <v>0</v>
      </c>
      <c r="C9" s="107"/>
      <c r="D9" s="46">
        <v>0</v>
      </c>
    </row>
    <row r="10" spans="2:5" ht="18.75" customHeight="1" x14ac:dyDescent="0.3">
      <c r="B10" s="48"/>
      <c r="E10" s="48"/>
    </row>
    <row r="11" spans="2:5" ht="18.75" customHeight="1" x14ac:dyDescent="0.3">
      <c r="B11" s="48"/>
      <c r="E11" s="48"/>
    </row>
  </sheetData>
  <mergeCells count="6">
    <mergeCell ref="B9:C9"/>
    <mergeCell ref="B4:C4"/>
    <mergeCell ref="B5:C5"/>
    <mergeCell ref="B6:C6"/>
    <mergeCell ref="B7:C7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S8" sqref="S8"/>
    </sheetView>
  </sheetViews>
  <sheetFormatPr baseColWidth="10" defaultColWidth="11.44140625" defaultRowHeight="17.399999999999999" customHeight="1" x14ac:dyDescent="0.4"/>
  <cols>
    <col min="1" max="1" width="2.88671875" style="31" customWidth="1"/>
    <col min="2" max="2" width="22.21875" style="31" customWidth="1"/>
    <col min="3" max="3" width="33.33203125" style="31" customWidth="1"/>
    <col min="4" max="4" width="27.77734375" style="31" customWidth="1"/>
    <col min="5" max="5" width="22.21875" style="31" customWidth="1"/>
    <col min="6" max="7" width="55.5546875" style="31" customWidth="1"/>
    <col min="8" max="8" width="11.109375" style="31" customWidth="1"/>
    <col min="9" max="12" width="3.33203125" style="31" customWidth="1"/>
    <col min="13" max="13" width="3.33203125" style="50" customWidth="1"/>
    <col min="14" max="14" width="6.109375" style="50" customWidth="1"/>
    <col min="15" max="16" width="11.109375" style="31" customWidth="1"/>
    <col min="17" max="17" width="2.77734375" style="50" customWidth="1"/>
    <col min="18" max="18" width="11.109375" style="31" customWidth="1"/>
    <col min="19" max="19" width="28.6640625" style="31" customWidth="1"/>
    <col min="20" max="20" width="11.109375" style="18" customWidth="1"/>
    <col min="21" max="21" width="2.77734375" style="31" customWidth="1"/>
    <col min="22" max="22" width="26.88671875" style="31" customWidth="1"/>
    <col min="23" max="23" width="11" style="31" customWidth="1"/>
    <col min="24" max="24" width="2.77734375" style="18" customWidth="1"/>
    <col min="25" max="25" width="13.88671875" style="31" customWidth="1"/>
    <col min="26" max="26" width="2.77734375" style="31" customWidth="1"/>
    <col min="27" max="27" width="11" style="31" customWidth="1"/>
    <col min="28" max="16384" width="11.44140625" style="3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4"/>
      <c r="F4" s="4"/>
      <c r="G4" s="4"/>
      <c r="H4" s="4"/>
      <c r="I4" s="70" t="s">
        <v>28</v>
      </c>
      <c r="J4" s="4"/>
      <c r="K4" s="27"/>
      <c r="M4" s="67"/>
      <c r="N4" s="67"/>
      <c r="O4" s="67"/>
    </row>
    <row r="5" spans="1:27" s="1" customFormat="1" ht="30" customHeight="1" x14ac:dyDescent="0.45">
      <c r="B5" s="40" t="s">
        <v>6</v>
      </c>
      <c r="C5" s="101" t="s">
        <v>8</v>
      </c>
      <c r="D5" s="102"/>
      <c r="E5" s="2"/>
      <c r="H5" s="2"/>
      <c r="I5" s="69" t="s">
        <v>46</v>
      </c>
      <c r="J5" s="2"/>
      <c r="K5" s="3"/>
      <c r="M5" s="67"/>
      <c r="N5" s="67"/>
      <c r="O5" s="67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L6" s="50"/>
      <c r="M6" s="31"/>
      <c r="Q6" s="18"/>
      <c r="T6" s="31"/>
      <c r="U6" s="18"/>
      <c r="Z6" s="16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L7" s="50"/>
      <c r="M7" s="31"/>
      <c r="Q7" s="18"/>
      <c r="T7" s="31"/>
      <c r="U7" s="18"/>
      <c r="Z7" s="16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18"/>
      <c r="T8" s="31"/>
      <c r="U8" s="18"/>
      <c r="Z8" s="16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18"/>
      <c r="T9" s="31"/>
      <c r="U9" s="18"/>
      <c r="Z9" s="16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36"/>
      <c r="G12" s="34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33">
        <f t="shared" ref="P12:P21" si="4">B12</f>
        <v>0</v>
      </c>
      <c r="Q12" s="23"/>
      <c r="R12" s="33">
        <f t="shared" ref="R12:R21" si="5">C12</f>
        <v>0</v>
      </c>
      <c r="S12" s="33">
        <f t="shared" ref="S12:S21" si="6">D12</f>
        <v>0</v>
      </c>
      <c r="T12" s="76">
        <f>IF(R12="Elsykkel",10,VLOOKUP(S12,Inndata!$B$5:$D$9,3,FALSE))</f>
        <v>0</v>
      </c>
      <c r="U12" s="22"/>
      <c r="V12" s="33">
        <f t="shared" ref="V12:V21" si="7">E12</f>
        <v>0</v>
      </c>
      <c r="W12" s="33">
        <f>IF(V12=0,0,IF(V12="Nei",0,1))</f>
        <v>0</v>
      </c>
      <c r="X12" s="22"/>
      <c r="Y12" s="33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11">
        <f t="shared" si="4"/>
        <v>0</v>
      </c>
      <c r="Q13" s="22"/>
      <c r="R13" s="11">
        <f t="shared" si="5"/>
        <v>0</v>
      </c>
      <c r="S13" s="11">
        <f t="shared" si="6"/>
        <v>0</v>
      </c>
      <c r="T13" s="55">
        <f>IF(R13="Elsykkel",10,VLOOKUP(S13,Inndata!$B$5:$D$9,3,FALSE))</f>
        <v>0</v>
      </c>
      <c r="U13" s="22"/>
      <c r="V13" s="11">
        <f t="shared" si="7"/>
        <v>0</v>
      </c>
      <c r="W13" s="11">
        <f t="shared" ref="W13:W21" si="10">IF(V13=0,0,IF(V13="Nei",0,1))</f>
        <v>0</v>
      </c>
      <c r="X13" s="22"/>
      <c r="Y13" s="11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36"/>
      <c r="G14" s="34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33">
        <f t="shared" si="4"/>
        <v>0</v>
      </c>
      <c r="Q14" s="22"/>
      <c r="R14" s="33">
        <f t="shared" si="5"/>
        <v>0</v>
      </c>
      <c r="S14" s="33">
        <f t="shared" si="6"/>
        <v>0</v>
      </c>
      <c r="T14" s="76">
        <f>IF(R14="Elsykkel",10,VLOOKUP(S14,Inndata!$B$5:$D$9,3,FALSE))</f>
        <v>0</v>
      </c>
      <c r="U14" s="22"/>
      <c r="V14" s="33">
        <f t="shared" si="7"/>
        <v>0</v>
      </c>
      <c r="W14" s="33">
        <f t="shared" si="10"/>
        <v>0</v>
      </c>
      <c r="X14" s="22"/>
      <c r="Y14" s="33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11"/>
      <c r="C15" s="11"/>
      <c r="D15" s="11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11">
        <f t="shared" si="4"/>
        <v>0</v>
      </c>
      <c r="Q15" s="22"/>
      <c r="R15" s="11">
        <f t="shared" si="5"/>
        <v>0</v>
      </c>
      <c r="S15" s="11">
        <f t="shared" si="6"/>
        <v>0</v>
      </c>
      <c r="T15" s="55">
        <f>IF(R15="Elsykkel",10,VLOOKUP(S15,Inndata!$B$5:$D$9,3,FALSE))</f>
        <v>0</v>
      </c>
      <c r="U15" s="22"/>
      <c r="V15" s="11">
        <f t="shared" si="7"/>
        <v>0</v>
      </c>
      <c r="W15" s="11">
        <f t="shared" si="10"/>
        <v>0</v>
      </c>
      <c r="X15" s="22"/>
      <c r="Y15" s="11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33"/>
      <c r="C16" s="33"/>
      <c r="D16" s="33"/>
      <c r="E16" s="5"/>
      <c r="F16" s="36"/>
      <c r="G16" s="34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33">
        <f t="shared" si="4"/>
        <v>0</v>
      </c>
      <c r="Q16" s="22"/>
      <c r="R16" s="33">
        <f t="shared" si="5"/>
        <v>0</v>
      </c>
      <c r="S16" s="33">
        <f t="shared" si="6"/>
        <v>0</v>
      </c>
      <c r="T16" s="76">
        <f>IF(R16="Elsykkel",10,VLOOKUP(S16,Inndata!$B$5:$D$9,3,FALSE))</f>
        <v>0</v>
      </c>
      <c r="U16" s="22"/>
      <c r="V16" s="33">
        <f t="shared" si="7"/>
        <v>0</v>
      </c>
      <c r="W16" s="33">
        <f t="shared" si="10"/>
        <v>0</v>
      </c>
      <c r="X16" s="22"/>
      <c r="Y16" s="33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11"/>
      <c r="C17" s="11"/>
      <c r="D17" s="11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11">
        <f t="shared" si="4"/>
        <v>0</v>
      </c>
      <c r="Q17" s="22"/>
      <c r="R17" s="11">
        <f t="shared" si="5"/>
        <v>0</v>
      </c>
      <c r="S17" s="11">
        <f t="shared" si="6"/>
        <v>0</v>
      </c>
      <c r="T17" s="55">
        <f>IF(R17="Elsykkel",10,VLOOKUP(S17,Inndata!$B$5:$D$9,3,FALSE))</f>
        <v>0</v>
      </c>
      <c r="U17" s="22"/>
      <c r="V17" s="11">
        <f t="shared" si="7"/>
        <v>0</v>
      </c>
      <c r="W17" s="11">
        <f t="shared" si="10"/>
        <v>0</v>
      </c>
      <c r="X17" s="22"/>
      <c r="Y17" s="11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33"/>
      <c r="C18" s="33"/>
      <c r="D18" s="33"/>
      <c r="E18" s="5"/>
      <c r="F18" s="36"/>
      <c r="G18" s="34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33">
        <f t="shared" si="4"/>
        <v>0</v>
      </c>
      <c r="Q18" s="22"/>
      <c r="R18" s="33">
        <f t="shared" si="5"/>
        <v>0</v>
      </c>
      <c r="S18" s="33">
        <f t="shared" si="6"/>
        <v>0</v>
      </c>
      <c r="T18" s="77">
        <f>IF(R18="Elsykkel",10,VLOOKUP(S18,Inndata!$B$5:$D$9,3,FALSE))</f>
        <v>0</v>
      </c>
      <c r="U18" s="22"/>
      <c r="V18" s="33">
        <f t="shared" si="7"/>
        <v>0</v>
      </c>
      <c r="W18" s="33">
        <f t="shared" si="10"/>
        <v>0</v>
      </c>
      <c r="X18" s="22"/>
      <c r="Y18" s="33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11"/>
      <c r="C19" s="11"/>
      <c r="D19" s="11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11">
        <f t="shared" si="4"/>
        <v>0</v>
      </c>
      <c r="Q19" s="22"/>
      <c r="R19" s="11">
        <f t="shared" si="5"/>
        <v>0</v>
      </c>
      <c r="S19" s="11">
        <f t="shared" si="6"/>
        <v>0</v>
      </c>
      <c r="T19" s="55">
        <f>IF(R19="Elsykkel",10,VLOOKUP(S19,Inndata!$B$5:$D$9,3,FALSE))</f>
        <v>0</v>
      </c>
      <c r="U19" s="22"/>
      <c r="V19" s="11">
        <f t="shared" si="7"/>
        <v>0</v>
      </c>
      <c r="W19" s="11">
        <f t="shared" si="10"/>
        <v>0</v>
      </c>
      <c r="X19" s="22"/>
      <c r="Y19" s="11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33"/>
      <c r="C20" s="33"/>
      <c r="D20" s="33"/>
      <c r="E20" s="5"/>
      <c r="F20" s="36"/>
      <c r="G20" s="34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33">
        <f t="shared" si="4"/>
        <v>0</v>
      </c>
      <c r="Q20" s="22"/>
      <c r="R20" s="33">
        <f t="shared" si="5"/>
        <v>0</v>
      </c>
      <c r="S20" s="33">
        <f t="shared" si="6"/>
        <v>0</v>
      </c>
      <c r="T20" s="77">
        <f>IF(R20="Elsykkel",10,VLOOKUP(S20,Inndata!$B$5:$D$9,3,FALSE))</f>
        <v>0</v>
      </c>
      <c r="U20" s="22"/>
      <c r="V20" s="33">
        <f t="shared" si="7"/>
        <v>0</v>
      </c>
      <c r="W20" s="33">
        <f t="shared" si="10"/>
        <v>0</v>
      </c>
      <c r="X20" s="22"/>
      <c r="Y20" s="33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11"/>
      <c r="C21" s="11"/>
      <c r="D21" s="11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11">
        <f t="shared" si="4"/>
        <v>0</v>
      </c>
      <c r="Q21" s="22"/>
      <c r="R21" s="11">
        <f t="shared" si="5"/>
        <v>0</v>
      </c>
      <c r="S21" s="11">
        <f t="shared" si="6"/>
        <v>0</v>
      </c>
      <c r="T21" s="55">
        <f>IF(R21="Elsykkel",10,VLOOKUP(S21,Inndata!$B$5:$D$9,3,FALSE))</f>
        <v>0</v>
      </c>
      <c r="U21" s="22"/>
      <c r="V21" s="11">
        <f t="shared" si="7"/>
        <v>0</v>
      </c>
      <c r="W21" s="11">
        <f t="shared" si="10"/>
        <v>0</v>
      </c>
      <c r="X21" s="22"/>
      <c r="Y21" s="11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L22" s="50"/>
      <c r="M22" s="31"/>
      <c r="Q22" s="18"/>
      <c r="T22" s="31"/>
      <c r="U22" s="18"/>
      <c r="Z22" s="16"/>
    </row>
    <row r="23" spans="2:27" ht="24" customHeight="1" x14ac:dyDescent="0.4">
      <c r="G23" s="25"/>
      <c r="H23" s="7"/>
      <c r="I23" s="25"/>
      <c r="L23" s="50"/>
      <c r="M23" s="31"/>
      <c r="P23" s="92" t="s">
        <v>16</v>
      </c>
      <c r="Q23" s="18"/>
      <c r="T23" s="31"/>
      <c r="U23" s="18"/>
      <c r="Z23" s="16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L24" s="50"/>
      <c r="M24" s="31"/>
      <c r="P24" s="93">
        <f>SUM(P12:P21)</f>
        <v>0</v>
      </c>
      <c r="Q24" s="18"/>
      <c r="T24" s="31"/>
      <c r="U24" s="18"/>
      <c r="Z24" s="16"/>
      <c r="AA24" s="39">
        <f>IF(P24=0,0,SUM(AA12:AA21)/P24)</f>
        <v>0</v>
      </c>
    </row>
    <row r="25" spans="2:27" ht="30" customHeight="1" x14ac:dyDescent="0.4">
      <c r="C25" s="18"/>
      <c r="D25" s="49"/>
      <c r="E25" s="49"/>
      <c r="G25" s="25"/>
      <c r="H25" s="7"/>
      <c r="I25" s="25"/>
      <c r="L25" s="50"/>
      <c r="M25" s="31"/>
      <c r="Q25" s="18"/>
      <c r="T25" s="31"/>
      <c r="U25" s="18"/>
      <c r="Z25" s="16"/>
    </row>
    <row r="26" spans="2:27" ht="17.399999999999999" customHeight="1" x14ac:dyDescent="0.4">
      <c r="C26" s="18"/>
      <c r="D26" s="49"/>
      <c r="E26" s="49"/>
      <c r="G26" s="25"/>
      <c r="H26" s="7"/>
      <c r="I26" s="25"/>
      <c r="L26" s="50"/>
      <c r="M26" s="31"/>
      <c r="Q26" s="18"/>
      <c r="T26" s="31"/>
      <c r="U26" s="18"/>
      <c r="Z26" s="16"/>
    </row>
    <row r="27" spans="2:27" ht="17.399999999999999" customHeight="1" x14ac:dyDescent="0.4">
      <c r="C27" s="18"/>
      <c r="D27" s="49"/>
      <c r="E27" s="49"/>
      <c r="G27" s="25"/>
      <c r="H27" s="7"/>
      <c r="I27" s="25"/>
      <c r="L27" s="50"/>
      <c r="M27" s="31"/>
      <c r="Q27" s="18"/>
      <c r="T27" s="31"/>
      <c r="U27" s="18"/>
      <c r="Z27" s="16"/>
    </row>
    <row r="28" spans="2:27" ht="17.399999999999999" customHeight="1" x14ac:dyDescent="0.4">
      <c r="G28" s="25"/>
      <c r="H28" s="7"/>
      <c r="I28" s="25"/>
      <c r="L28" s="50"/>
      <c r="M28" s="31"/>
      <c r="Q28" s="18"/>
      <c r="T28" s="31"/>
      <c r="U28" s="18"/>
      <c r="Z28" s="16"/>
    </row>
    <row r="29" spans="2:27" ht="17.399999999999999" customHeight="1" x14ac:dyDescent="0.4">
      <c r="G29" s="25"/>
      <c r="H29" s="7"/>
      <c r="I29" s="25"/>
      <c r="L29" s="50"/>
      <c r="M29" s="31"/>
      <c r="Q29" s="18"/>
      <c r="T29" s="31"/>
      <c r="U29" s="18"/>
      <c r="Z29" s="16"/>
    </row>
    <row r="30" spans="2:27" ht="17.399999999999999" customHeight="1" x14ac:dyDescent="0.4">
      <c r="L30" s="50"/>
      <c r="M30" s="31"/>
      <c r="Q30" s="18"/>
      <c r="T30" s="31"/>
      <c r="U30" s="18"/>
      <c r="Z30" s="16"/>
    </row>
  </sheetData>
  <mergeCells count="4">
    <mergeCell ref="I8:N10"/>
    <mergeCell ref="B3:J3"/>
    <mergeCell ref="C5:D5"/>
    <mergeCell ref="I11:N11"/>
  </mergeCells>
  <conditionalFormatting sqref="P12:P21">
    <cfRule type="expression" dxfId="119" priority="52">
      <formula>B12=0</formula>
    </cfRule>
  </conditionalFormatting>
  <conditionalFormatting sqref="R12:R21">
    <cfRule type="expression" dxfId="118" priority="51">
      <formula>C12=0</formula>
    </cfRule>
  </conditionalFormatting>
  <conditionalFormatting sqref="S12:S21">
    <cfRule type="expression" dxfId="117" priority="50">
      <formula>D12=0</formula>
    </cfRule>
  </conditionalFormatting>
  <conditionalFormatting sqref="T12:T21">
    <cfRule type="expression" dxfId="116" priority="49">
      <formula>R12=0</formula>
    </cfRule>
  </conditionalFormatting>
  <conditionalFormatting sqref="V12:V21">
    <cfRule type="expression" dxfId="115" priority="47">
      <formula>E12=0</formula>
    </cfRule>
  </conditionalFormatting>
  <conditionalFormatting sqref="W12:W21">
    <cfRule type="expression" dxfId="114" priority="46">
      <formula>V12=0</formula>
    </cfRule>
  </conditionalFormatting>
  <conditionalFormatting sqref="Y12:Y21">
    <cfRule type="expression" dxfId="113" priority="45">
      <formula>R12=0</formula>
    </cfRule>
  </conditionalFormatting>
  <conditionalFormatting sqref="N12:N21">
    <cfRule type="containsText" dxfId="112" priority="31" operator="containsText" text="OK">
      <formula>NOT(ISERROR(SEARCH("OK",N12)))</formula>
    </cfRule>
    <cfRule type="containsText" dxfId="111" priority="32" operator="containsText" text="FEIL">
      <formula>NOT(ISERROR(SEARCH("FEIL",N12)))</formula>
    </cfRule>
    <cfRule type="cellIs" dxfId="110" priority="33" operator="equal">
      <formula>0</formula>
    </cfRule>
  </conditionalFormatting>
  <conditionalFormatting sqref="AA12:AA21">
    <cfRule type="expression" dxfId="109" priority="4">
      <formula>R12=0</formula>
    </cfRule>
  </conditionalFormatting>
  <conditionalFormatting sqref="C5:D5">
    <cfRule type="containsText" dxfId="108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71" customWidth="1"/>
    <col min="2" max="2" width="22.21875" style="71" customWidth="1"/>
    <col min="3" max="3" width="33.33203125" style="71" customWidth="1"/>
    <col min="4" max="4" width="27.77734375" style="71" customWidth="1"/>
    <col min="5" max="5" width="22.21875" style="71" customWidth="1"/>
    <col min="6" max="7" width="55.5546875" style="71" customWidth="1"/>
    <col min="8" max="8" width="11.44140625" style="71" customWidth="1"/>
    <col min="9" max="13" width="3.33203125" style="71" customWidth="1"/>
    <col min="14" max="14" width="6.109375" style="71" customWidth="1"/>
    <col min="15" max="16" width="11.109375" style="71" customWidth="1"/>
    <col min="17" max="17" width="2.77734375" style="71" customWidth="1"/>
    <col min="18" max="18" width="11.109375" style="71" customWidth="1"/>
    <col min="19" max="19" width="28.6640625" style="71" customWidth="1"/>
    <col min="20" max="20" width="11.109375" style="73" customWidth="1"/>
    <col min="21" max="21" width="2.77734375" style="71" customWidth="1"/>
    <col min="22" max="22" width="26.88671875" style="71" customWidth="1"/>
    <col min="23" max="23" width="11" style="71" customWidth="1"/>
    <col min="24" max="24" width="2.77734375" style="73" customWidth="1"/>
    <col min="25" max="25" width="13.88671875" style="71" customWidth="1"/>
    <col min="26" max="26" width="2.77734375" style="71" customWidth="1"/>
    <col min="27" max="27" width="11" style="71" customWidth="1"/>
    <col min="28" max="16384" width="11.44140625" style="7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91"/>
      <c r="F4" s="91"/>
      <c r="G4" s="91"/>
      <c r="H4" s="91"/>
      <c r="I4" s="70" t="s">
        <v>28</v>
      </c>
      <c r="J4" s="91"/>
      <c r="K4" s="27"/>
      <c r="M4" s="75"/>
      <c r="N4" s="75"/>
      <c r="O4" s="75"/>
    </row>
    <row r="5" spans="1:27" s="1" customFormat="1" ht="30" customHeight="1" x14ac:dyDescent="0.45">
      <c r="B5" s="40" t="s">
        <v>31</v>
      </c>
      <c r="C5" s="101" t="s">
        <v>8</v>
      </c>
      <c r="D5" s="102"/>
      <c r="E5" s="2"/>
      <c r="H5" s="2"/>
      <c r="I5" s="69" t="s">
        <v>46</v>
      </c>
      <c r="J5" s="2"/>
      <c r="K5" s="3"/>
      <c r="M5" s="75"/>
      <c r="N5" s="75"/>
      <c r="O5" s="75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Q6" s="73"/>
      <c r="T6" s="71"/>
      <c r="U6" s="73"/>
      <c r="Z6" s="72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Q7" s="73"/>
      <c r="T7" s="71"/>
      <c r="U7" s="73"/>
      <c r="Z7" s="72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73"/>
      <c r="T8" s="71"/>
      <c r="U8" s="73"/>
      <c r="Z8" s="72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73"/>
      <c r="T9" s="71"/>
      <c r="U9" s="73"/>
      <c r="Z9" s="72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74"/>
      <c r="G12" s="78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77">
        <f t="shared" ref="P12:P21" si="4">B12</f>
        <v>0</v>
      </c>
      <c r="Q12" s="23"/>
      <c r="R12" s="77">
        <f t="shared" ref="R12:R21" si="5">C12</f>
        <v>0</v>
      </c>
      <c r="S12" s="77">
        <f t="shared" ref="S12:S21" si="6">D12</f>
        <v>0</v>
      </c>
      <c r="T12" s="76">
        <f>IF(R12="Elsykkel",10,VLOOKUP(S12,Inndata!$B$5:$D$9,3,FALSE))</f>
        <v>0</v>
      </c>
      <c r="U12" s="22"/>
      <c r="V12" s="77">
        <f t="shared" ref="V12:V21" si="7">E12</f>
        <v>0</v>
      </c>
      <c r="W12" s="77">
        <f>IF(V12=0,0,IF(V12="Nei",0,1))</f>
        <v>0</v>
      </c>
      <c r="X12" s="22"/>
      <c r="Y12" s="77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55">
        <f t="shared" si="4"/>
        <v>0</v>
      </c>
      <c r="Q13" s="22"/>
      <c r="R13" s="55">
        <f t="shared" si="5"/>
        <v>0</v>
      </c>
      <c r="S13" s="55">
        <f t="shared" si="6"/>
        <v>0</v>
      </c>
      <c r="T13" s="55">
        <f>IF(R13="Elsykkel",10,VLOOKUP(S13,Inndata!$B$5:$D$9,3,FALSE))</f>
        <v>0</v>
      </c>
      <c r="U13" s="22"/>
      <c r="V13" s="55">
        <f t="shared" si="7"/>
        <v>0</v>
      </c>
      <c r="W13" s="55">
        <f t="shared" ref="W13:W21" si="10">IF(V13=0,0,IF(V13="Nei",0,1))</f>
        <v>0</v>
      </c>
      <c r="X13" s="22"/>
      <c r="Y13" s="55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74"/>
      <c r="G14" s="78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77">
        <f t="shared" si="4"/>
        <v>0</v>
      </c>
      <c r="Q14" s="22"/>
      <c r="R14" s="77">
        <f t="shared" si="5"/>
        <v>0</v>
      </c>
      <c r="S14" s="77">
        <f t="shared" si="6"/>
        <v>0</v>
      </c>
      <c r="T14" s="76">
        <f>IF(R14="Elsykkel",10,VLOOKUP(S14,Inndata!$B$5:$D$9,3,FALSE))</f>
        <v>0</v>
      </c>
      <c r="U14" s="22"/>
      <c r="V14" s="77">
        <f t="shared" si="7"/>
        <v>0</v>
      </c>
      <c r="W14" s="77">
        <f t="shared" si="10"/>
        <v>0</v>
      </c>
      <c r="X14" s="22"/>
      <c r="Y14" s="77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55"/>
      <c r="C15" s="55"/>
      <c r="D15" s="55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55">
        <f t="shared" si="4"/>
        <v>0</v>
      </c>
      <c r="Q15" s="22"/>
      <c r="R15" s="55">
        <f t="shared" si="5"/>
        <v>0</v>
      </c>
      <c r="S15" s="55">
        <f t="shared" si="6"/>
        <v>0</v>
      </c>
      <c r="T15" s="55">
        <f>IF(R15="Elsykkel",10,VLOOKUP(S15,Inndata!$B$5:$D$9,3,FALSE))</f>
        <v>0</v>
      </c>
      <c r="U15" s="22"/>
      <c r="V15" s="55">
        <f t="shared" si="7"/>
        <v>0</v>
      </c>
      <c r="W15" s="55">
        <f t="shared" si="10"/>
        <v>0</v>
      </c>
      <c r="X15" s="22"/>
      <c r="Y15" s="55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77"/>
      <c r="C16" s="77"/>
      <c r="D16" s="77"/>
      <c r="E16" s="5"/>
      <c r="F16" s="74"/>
      <c r="G16" s="78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77">
        <f t="shared" si="4"/>
        <v>0</v>
      </c>
      <c r="Q16" s="22"/>
      <c r="R16" s="77">
        <f t="shared" si="5"/>
        <v>0</v>
      </c>
      <c r="S16" s="77">
        <f t="shared" si="6"/>
        <v>0</v>
      </c>
      <c r="T16" s="76">
        <f>IF(R16="Elsykkel",10,VLOOKUP(S16,Inndata!$B$5:$D$9,3,FALSE))</f>
        <v>0</v>
      </c>
      <c r="U16" s="22"/>
      <c r="V16" s="77">
        <f t="shared" si="7"/>
        <v>0</v>
      </c>
      <c r="W16" s="77">
        <f t="shared" si="10"/>
        <v>0</v>
      </c>
      <c r="X16" s="22"/>
      <c r="Y16" s="77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55"/>
      <c r="C17" s="55"/>
      <c r="D17" s="55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55">
        <f t="shared" si="4"/>
        <v>0</v>
      </c>
      <c r="Q17" s="22"/>
      <c r="R17" s="55">
        <f t="shared" si="5"/>
        <v>0</v>
      </c>
      <c r="S17" s="55">
        <f t="shared" si="6"/>
        <v>0</v>
      </c>
      <c r="T17" s="55">
        <f>IF(R17="Elsykkel",10,VLOOKUP(S17,Inndata!$B$5:$D$9,3,FALSE))</f>
        <v>0</v>
      </c>
      <c r="U17" s="22"/>
      <c r="V17" s="55">
        <f t="shared" si="7"/>
        <v>0</v>
      </c>
      <c r="W17" s="55">
        <f t="shared" si="10"/>
        <v>0</v>
      </c>
      <c r="X17" s="22"/>
      <c r="Y17" s="55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77"/>
      <c r="C18" s="77"/>
      <c r="D18" s="77"/>
      <c r="E18" s="5"/>
      <c r="F18" s="74"/>
      <c r="G18" s="78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77">
        <f t="shared" si="4"/>
        <v>0</v>
      </c>
      <c r="Q18" s="22"/>
      <c r="R18" s="77">
        <f t="shared" si="5"/>
        <v>0</v>
      </c>
      <c r="S18" s="77">
        <f t="shared" si="6"/>
        <v>0</v>
      </c>
      <c r="T18" s="77">
        <f>IF(R18="Elsykkel",10,VLOOKUP(S18,Inndata!$B$5:$D$9,3,FALSE))</f>
        <v>0</v>
      </c>
      <c r="U18" s="22"/>
      <c r="V18" s="77">
        <f t="shared" si="7"/>
        <v>0</v>
      </c>
      <c r="W18" s="77">
        <f t="shared" si="10"/>
        <v>0</v>
      </c>
      <c r="X18" s="22"/>
      <c r="Y18" s="77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55"/>
      <c r="C19" s="55"/>
      <c r="D19" s="55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55">
        <f t="shared" si="4"/>
        <v>0</v>
      </c>
      <c r="Q19" s="22"/>
      <c r="R19" s="55">
        <f t="shared" si="5"/>
        <v>0</v>
      </c>
      <c r="S19" s="55">
        <f t="shared" si="6"/>
        <v>0</v>
      </c>
      <c r="T19" s="55">
        <f>IF(R19="Elsykkel",10,VLOOKUP(S19,Inndata!$B$5:$D$9,3,FALSE))</f>
        <v>0</v>
      </c>
      <c r="U19" s="22"/>
      <c r="V19" s="55">
        <f t="shared" si="7"/>
        <v>0</v>
      </c>
      <c r="W19" s="55">
        <f t="shared" si="10"/>
        <v>0</v>
      </c>
      <c r="X19" s="22"/>
      <c r="Y19" s="55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77"/>
      <c r="C20" s="77"/>
      <c r="D20" s="77"/>
      <c r="E20" s="5"/>
      <c r="F20" s="74"/>
      <c r="G20" s="78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77">
        <f t="shared" si="4"/>
        <v>0</v>
      </c>
      <c r="Q20" s="22"/>
      <c r="R20" s="77">
        <f t="shared" si="5"/>
        <v>0</v>
      </c>
      <c r="S20" s="77">
        <f t="shared" si="6"/>
        <v>0</v>
      </c>
      <c r="T20" s="77">
        <f>IF(R20="Elsykkel",10,VLOOKUP(S20,Inndata!$B$5:$D$9,3,FALSE))</f>
        <v>0</v>
      </c>
      <c r="U20" s="22"/>
      <c r="V20" s="77">
        <f t="shared" si="7"/>
        <v>0</v>
      </c>
      <c r="W20" s="77">
        <f t="shared" si="10"/>
        <v>0</v>
      </c>
      <c r="X20" s="22"/>
      <c r="Y20" s="77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55"/>
      <c r="C21" s="55"/>
      <c r="D21" s="55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55">
        <f t="shared" si="4"/>
        <v>0</v>
      </c>
      <c r="Q21" s="22"/>
      <c r="R21" s="55">
        <f t="shared" si="5"/>
        <v>0</v>
      </c>
      <c r="S21" s="55">
        <f t="shared" si="6"/>
        <v>0</v>
      </c>
      <c r="T21" s="55">
        <f>IF(R21="Elsykkel",10,VLOOKUP(S21,Inndata!$B$5:$D$9,3,FALSE))</f>
        <v>0</v>
      </c>
      <c r="U21" s="22"/>
      <c r="V21" s="55">
        <f t="shared" si="7"/>
        <v>0</v>
      </c>
      <c r="W21" s="55">
        <f t="shared" si="10"/>
        <v>0</v>
      </c>
      <c r="X21" s="22"/>
      <c r="Y21" s="55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Q22" s="73"/>
      <c r="T22" s="71"/>
      <c r="U22" s="73"/>
      <c r="Z22" s="72"/>
    </row>
    <row r="23" spans="2:27" ht="24" customHeight="1" x14ac:dyDescent="0.4">
      <c r="G23" s="25"/>
      <c r="H23" s="7"/>
      <c r="I23" s="25"/>
      <c r="P23" s="92" t="s">
        <v>16</v>
      </c>
      <c r="Q23" s="73"/>
      <c r="T23" s="71"/>
      <c r="U23" s="73"/>
      <c r="Z23" s="72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P24" s="93">
        <f>SUM(P12:P21)</f>
        <v>0</v>
      </c>
      <c r="Q24" s="73"/>
      <c r="T24" s="71"/>
      <c r="U24" s="73"/>
      <c r="Z24" s="72"/>
      <c r="AA24" s="39">
        <f>IF(P24=0,0,SUM(AA12:AA21)/P24)</f>
        <v>0</v>
      </c>
    </row>
    <row r="25" spans="2:27" ht="30" customHeight="1" x14ac:dyDescent="0.4">
      <c r="C25" s="73"/>
      <c r="D25" s="49"/>
      <c r="E25" s="49"/>
      <c r="G25" s="25"/>
      <c r="H25" s="7"/>
      <c r="I25" s="25"/>
      <c r="Q25" s="73"/>
      <c r="T25" s="71"/>
      <c r="U25" s="73"/>
      <c r="Z25" s="72"/>
    </row>
    <row r="26" spans="2:27" ht="17.399999999999999" customHeight="1" x14ac:dyDescent="0.4">
      <c r="C26" s="73"/>
      <c r="D26" s="49"/>
      <c r="E26" s="49"/>
      <c r="G26" s="25"/>
      <c r="H26" s="7"/>
      <c r="I26" s="25"/>
      <c r="Q26" s="73"/>
      <c r="T26" s="71"/>
      <c r="U26" s="73"/>
      <c r="Z26" s="72"/>
    </row>
    <row r="27" spans="2:27" ht="17.399999999999999" customHeight="1" x14ac:dyDescent="0.4">
      <c r="C27" s="73"/>
      <c r="D27" s="49"/>
      <c r="E27" s="49"/>
      <c r="G27" s="25"/>
      <c r="H27" s="7"/>
      <c r="I27" s="25"/>
      <c r="Q27" s="73"/>
      <c r="T27" s="71"/>
      <c r="U27" s="73"/>
      <c r="Z27" s="72"/>
    </row>
    <row r="28" spans="2:27" ht="17.399999999999999" customHeight="1" x14ac:dyDescent="0.4">
      <c r="G28" s="25"/>
      <c r="H28" s="7"/>
      <c r="I28" s="25"/>
      <c r="Q28" s="73"/>
      <c r="T28" s="71"/>
      <c r="U28" s="73"/>
      <c r="Z28" s="72"/>
    </row>
    <row r="29" spans="2:27" ht="17.399999999999999" customHeight="1" x14ac:dyDescent="0.4">
      <c r="G29" s="25"/>
      <c r="H29" s="7"/>
      <c r="I29" s="25"/>
      <c r="Q29" s="73"/>
      <c r="T29" s="71"/>
      <c r="U29" s="73"/>
      <c r="Z29" s="72"/>
    </row>
    <row r="30" spans="2:27" ht="17.399999999999999" customHeight="1" x14ac:dyDescent="0.4">
      <c r="Q30" s="73"/>
      <c r="T30" s="71"/>
      <c r="U30" s="73"/>
      <c r="Z30" s="72"/>
    </row>
  </sheetData>
  <mergeCells count="4">
    <mergeCell ref="B3:J3"/>
    <mergeCell ref="C5:D5"/>
    <mergeCell ref="I8:N10"/>
    <mergeCell ref="I11:N11"/>
  </mergeCells>
  <conditionalFormatting sqref="P12:P21">
    <cfRule type="expression" dxfId="107" priority="12">
      <formula>B12=0</formula>
    </cfRule>
  </conditionalFormatting>
  <conditionalFormatting sqref="R12:R21">
    <cfRule type="expression" dxfId="106" priority="11">
      <formula>C12=0</formula>
    </cfRule>
  </conditionalFormatting>
  <conditionalFormatting sqref="S12:S21">
    <cfRule type="expression" dxfId="105" priority="10">
      <formula>D12=0</formula>
    </cfRule>
  </conditionalFormatting>
  <conditionalFormatting sqref="T12:T21">
    <cfRule type="expression" dxfId="104" priority="9">
      <formula>R12=0</formula>
    </cfRule>
  </conditionalFormatting>
  <conditionalFormatting sqref="V12:V21">
    <cfRule type="expression" dxfId="103" priority="8">
      <formula>E12=0</formula>
    </cfRule>
  </conditionalFormatting>
  <conditionalFormatting sqref="W12:W21">
    <cfRule type="expression" dxfId="102" priority="7">
      <formula>V12=0</formula>
    </cfRule>
  </conditionalFormatting>
  <conditionalFormatting sqref="Y12:Y21">
    <cfRule type="expression" dxfId="101" priority="6">
      <formula>R12=0</formula>
    </cfRule>
  </conditionalFormatting>
  <conditionalFormatting sqref="N12:N21">
    <cfRule type="containsText" dxfId="100" priority="3" operator="containsText" text="OK">
      <formula>NOT(ISERROR(SEARCH("OK",N12)))</formula>
    </cfRule>
    <cfRule type="containsText" dxfId="99" priority="4" operator="containsText" text="FEIL">
      <formula>NOT(ISERROR(SEARCH("FEIL",N12)))</formula>
    </cfRule>
    <cfRule type="cellIs" dxfId="98" priority="5" operator="equal">
      <formula>0</formula>
    </cfRule>
  </conditionalFormatting>
  <conditionalFormatting sqref="AA12:AA21">
    <cfRule type="expression" dxfId="97" priority="2">
      <formula>R12=0</formula>
    </cfRule>
  </conditionalFormatting>
  <conditionalFormatting sqref="C5:D5">
    <cfRule type="containsText" dxfId="96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71" customWidth="1"/>
    <col min="2" max="2" width="22.21875" style="71" customWidth="1"/>
    <col min="3" max="3" width="33.33203125" style="71" customWidth="1"/>
    <col min="4" max="4" width="27.77734375" style="71" customWidth="1"/>
    <col min="5" max="5" width="22.21875" style="71" customWidth="1"/>
    <col min="6" max="7" width="55.5546875" style="71" customWidth="1"/>
    <col min="8" max="8" width="11.44140625" style="71" customWidth="1"/>
    <col min="9" max="13" width="3.33203125" style="71" customWidth="1"/>
    <col min="14" max="14" width="6.109375" style="71" customWidth="1"/>
    <col min="15" max="16" width="11.109375" style="71" customWidth="1"/>
    <col min="17" max="17" width="2.77734375" style="71" customWidth="1"/>
    <col min="18" max="18" width="11.109375" style="71" customWidth="1"/>
    <col min="19" max="19" width="28.6640625" style="71" customWidth="1"/>
    <col min="20" max="20" width="11.109375" style="73" customWidth="1"/>
    <col min="21" max="21" width="2.77734375" style="71" customWidth="1"/>
    <col min="22" max="22" width="26.88671875" style="71" customWidth="1"/>
    <col min="23" max="23" width="11" style="71" customWidth="1"/>
    <col min="24" max="24" width="2.77734375" style="73" customWidth="1"/>
    <col min="25" max="25" width="13.88671875" style="71" customWidth="1"/>
    <col min="26" max="26" width="2.77734375" style="71" customWidth="1"/>
    <col min="27" max="27" width="11" style="71" customWidth="1"/>
    <col min="28" max="16384" width="11.44140625" style="7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91"/>
      <c r="F4" s="91"/>
      <c r="G4" s="91"/>
      <c r="H4" s="91"/>
      <c r="I4" s="70" t="s">
        <v>28</v>
      </c>
      <c r="J4" s="91"/>
      <c r="K4" s="27"/>
      <c r="M4" s="75"/>
      <c r="N4" s="75"/>
      <c r="O4" s="75"/>
    </row>
    <row r="5" spans="1:27" s="1" customFormat="1" ht="30" customHeight="1" x14ac:dyDescent="0.45">
      <c r="B5" s="40" t="s">
        <v>32</v>
      </c>
      <c r="C5" s="101" t="s">
        <v>8</v>
      </c>
      <c r="D5" s="102"/>
      <c r="E5" s="2"/>
      <c r="H5" s="2"/>
      <c r="I5" s="69" t="s">
        <v>46</v>
      </c>
      <c r="J5" s="2"/>
      <c r="K5" s="3"/>
      <c r="M5" s="75"/>
      <c r="N5" s="75"/>
      <c r="O5" s="75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Q6" s="73"/>
      <c r="T6" s="71"/>
      <c r="U6" s="73"/>
      <c r="Z6" s="72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Q7" s="73"/>
      <c r="T7" s="71"/>
      <c r="U7" s="73"/>
      <c r="Z7" s="72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73"/>
      <c r="T8" s="71"/>
      <c r="U8" s="73"/>
      <c r="Z8" s="72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73"/>
      <c r="T9" s="71"/>
      <c r="U9" s="73"/>
      <c r="Z9" s="72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74"/>
      <c r="G12" s="78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77">
        <f t="shared" ref="P12:P21" si="4">B12</f>
        <v>0</v>
      </c>
      <c r="Q12" s="23"/>
      <c r="R12" s="77">
        <f t="shared" ref="R12:R21" si="5">C12</f>
        <v>0</v>
      </c>
      <c r="S12" s="77">
        <f t="shared" ref="S12:S21" si="6">D12</f>
        <v>0</v>
      </c>
      <c r="T12" s="76">
        <f>IF(R12="Elsykkel",10,VLOOKUP(S12,Inndata!$B$5:$D$9,3,FALSE))</f>
        <v>0</v>
      </c>
      <c r="U12" s="22"/>
      <c r="V12" s="77">
        <f t="shared" ref="V12:V21" si="7">E12</f>
        <v>0</v>
      </c>
      <c r="W12" s="77">
        <f>IF(V12=0,0,IF(V12="Nei",0,1))</f>
        <v>0</v>
      </c>
      <c r="X12" s="22"/>
      <c r="Y12" s="77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55">
        <f t="shared" si="4"/>
        <v>0</v>
      </c>
      <c r="Q13" s="22"/>
      <c r="R13" s="55">
        <f t="shared" si="5"/>
        <v>0</v>
      </c>
      <c r="S13" s="55">
        <f t="shared" si="6"/>
        <v>0</v>
      </c>
      <c r="T13" s="55">
        <f>IF(R13="Elsykkel",10,VLOOKUP(S13,Inndata!$B$5:$D$9,3,FALSE))</f>
        <v>0</v>
      </c>
      <c r="U13" s="22"/>
      <c r="V13" s="55">
        <f t="shared" si="7"/>
        <v>0</v>
      </c>
      <c r="W13" s="55">
        <f t="shared" ref="W13:W21" si="10">IF(V13=0,0,IF(V13="Nei",0,1))</f>
        <v>0</v>
      </c>
      <c r="X13" s="22"/>
      <c r="Y13" s="55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74"/>
      <c r="G14" s="78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77">
        <f t="shared" si="4"/>
        <v>0</v>
      </c>
      <c r="Q14" s="22"/>
      <c r="R14" s="77">
        <f t="shared" si="5"/>
        <v>0</v>
      </c>
      <c r="S14" s="77">
        <f t="shared" si="6"/>
        <v>0</v>
      </c>
      <c r="T14" s="76">
        <f>IF(R14="Elsykkel",10,VLOOKUP(S14,Inndata!$B$5:$D$9,3,FALSE))</f>
        <v>0</v>
      </c>
      <c r="U14" s="22"/>
      <c r="V14" s="77">
        <f t="shared" si="7"/>
        <v>0</v>
      </c>
      <c r="W14" s="77">
        <f t="shared" si="10"/>
        <v>0</v>
      </c>
      <c r="X14" s="22"/>
      <c r="Y14" s="77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55"/>
      <c r="C15" s="55"/>
      <c r="D15" s="55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55">
        <f t="shared" si="4"/>
        <v>0</v>
      </c>
      <c r="Q15" s="22"/>
      <c r="R15" s="55">
        <f t="shared" si="5"/>
        <v>0</v>
      </c>
      <c r="S15" s="55">
        <f t="shared" si="6"/>
        <v>0</v>
      </c>
      <c r="T15" s="55">
        <f>IF(R15="Elsykkel",10,VLOOKUP(S15,Inndata!$B$5:$D$9,3,FALSE))</f>
        <v>0</v>
      </c>
      <c r="U15" s="22"/>
      <c r="V15" s="55">
        <f t="shared" si="7"/>
        <v>0</v>
      </c>
      <c r="W15" s="55">
        <f t="shared" si="10"/>
        <v>0</v>
      </c>
      <c r="X15" s="22"/>
      <c r="Y15" s="55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77"/>
      <c r="C16" s="77"/>
      <c r="D16" s="77"/>
      <c r="E16" s="5"/>
      <c r="F16" s="74"/>
      <c r="G16" s="78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77">
        <f t="shared" si="4"/>
        <v>0</v>
      </c>
      <c r="Q16" s="22"/>
      <c r="R16" s="77">
        <f t="shared" si="5"/>
        <v>0</v>
      </c>
      <c r="S16" s="77">
        <f t="shared" si="6"/>
        <v>0</v>
      </c>
      <c r="T16" s="76">
        <f>IF(R16="Elsykkel",10,VLOOKUP(S16,Inndata!$B$5:$D$9,3,FALSE))</f>
        <v>0</v>
      </c>
      <c r="U16" s="22"/>
      <c r="V16" s="77">
        <f t="shared" si="7"/>
        <v>0</v>
      </c>
      <c r="W16" s="77">
        <f t="shared" si="10"/>
        <v>0</v>
      </c>
      <c r="X16" s="22"/>
      <c r="Y16" s="77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55"/>
      <c r="C17" s="55"/>
      <c r="D17" s="55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55">
        <f t="shared" si="4"/>
        <v>0</v>
      </c>
      <c r="Q17" s="22"/>
      <c r="R17" s="55">
        <f t="shared" si="5"/>
        <v>0</v>
      </c>
      <c r="S17" s="55">
        <f t="shared" si="6"/>
        <v>0</v>
      </c>
      <c r="T17" s="55">
        <f>IF(R17="Elsykkel",10,VLOOKUP(S17,Inndata!$B$5:$D$9,3,FALSE))</f>
        <v>0</v>
      </c>
      <c r="U17" s="22"/>
      <c r="V17" s="55">
        <f t="shared" si="7"/>
        <v>0</v>
      </c>
      <c r="W17" s="55">
        <f t="shared" si="10"/>
        <v>0</v>
      </c>
      <c r="X17" s="22"/>
      <c r="Y17" s="55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77"/>
      <c r="C18" s="77"/>
      <c r="D18" s="77"/>
      <c r="E18" s="5"/>
      <c r="F18" s="74"/>
      <c r="G18" s="78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77">
        <f t="shared" si="4"/>
        <v>0</v>
      </c>
      <c r="Q18" s="22"/>
      <c r="R18" s="77">
        <f t="shared" si="5"/>
        <v>0</v>
      </c>
      <c r="S18" s="77">
        <f t="shared" si="6"/>
        <v>0</v>
      </c>
      <c r="T18" s="77">
        <f>IF(R18="Elsykkel",10,VLOOKUP(S18,Inndata!$B$5:$D$9,3,FALSE))</f>
        <v>0</v>
      </c>
      <c r="U18" s="22"/>
      <c r="V18" s="77">
        <f t="shared" si="7"/>
        <v>0</v>
      </c>
      <c r="W18" s="77">
        <f t="shared" si="10"/>
        <v>0</v>
      </c>
      <c r="X18" s="22"/>
      <c r="Y18" s="77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55"/>
      <c r="C19" s="55"/>
      <c r="D19" s="55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55">
        <f t="shared" si="4"/>
        <v>0</v>
      </c>
      <c r="Q19" s="22"/>
      <c r="R19" s="55">
        <f t="shared" si="5"/>
        <v>0</v>
      </c>
      <c r="S19" s="55">
        <f t="shared" si="6"/>
        <v>0</v>
      </c>
      <c r="T19" s="55">
        <f>IF(R19="Elsykkel",10,VLOOKUP(S19,Inndata!$B$5:$D$9,3,FALSE))</f>
        <v>0</v>
      </c>
      <c r="U19" s="22"/>
      <c r="V19" s="55">
        <f t="shared" si="7"/>
        <v>0</v>
      </c>
      <c r="W19" s="55">
        <f t="shared" si="10"/>
        <v>0</v>
      </c>
      <c r="X19" s="22"/>
      <c r="Y19" s="55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77"/>
      <c r="C20" s="77"/>
      <c r="D20" s="77"/>
      <c r="E20" s="5"/>
      <c r="F20" s="74"/>
      <c r="G20" s="78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77">
        <f t="shared" si="4"/>
        <v>0</v>
      </c>
      <c r="Q20" s="22"/>
      <c r="R20" s="77">
        <f t="shared" si="5"/>
        <v>0</v>
      </c>
      <c r="S20" s="77">
        <f t="shared" si="6"/>
        <v>0</v>
      </c>
      <c r="T20" s="77">
        <f>IF(R20="Elsykkel",10,VLOOKUP(S20,Inndata!$B$5:$D$9,3,FALSE))</f>
        <v>0</v>
      </c>
      <c r="U20" s="22"/>
      <c r="V20" s="77">
        <f t="shared" si="7"/>
        <v>0</v>
      </c>
      <c r="W20" s="77">
        <f t="shared" si="10"/>
        <v>0</v>
      </c>
      <c r="X20" s="22"/>
      <c r="Y20" s="77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55"/>
      <c r="C21" s="55"/>
      <c r="D21" s="55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55">
        <f t="shared" si="4"/>
        <v>0</v>
      </c>
      <c r="Q21" s="22"/>
      <c r="R21" s="55">
        <f t="shared" si="5"/>
        <v>0</v>
      </c>
      <c r="S21" s="55">
        <f t="shared" si="6"/>
        <v>0</v>
      </c>
      <c r="T21" s="55">
        <f>IF(R21="Elsykkel",10,VLOOKUP(S21,Inndata!$B$5:$D$9,3,FALSE))</f>
        <v>0</v>
      </c>
      <c r="U21" s="22"/>
      <c r="V21" s="55">
        <f t="shared" si="7"/>
        <v>0</v>
      </c>
      <c r="W21" s="55">
        <f t="shared" si="10"/>
        <v>0</v>
      </c>
      <c r="X21" s="22"/>
      <c r="Y21" s="55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Q22" s="73"/>
      <c r="T22" s="71"/>
      <c r="U22" s="73"/>
      <c r="Z22" s="72"/>
    </row>
    <row r="23" spans="2:27" ht="24" customHeight="1" x14ac:dyDescent="0.4">
      <c r="G23" s="25"/>
      <c r="H23" s="7"/>
      <c r="I23" s="25"/>
      <c r="P23" s="92" t="s">
        <v>16</v>
      </c>
      <c r="Q23" s="73"/>
      <c r="T23" s="71"/>
      <c r="U23" s="73"/>
      <c r="Z23" s="72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P24" s="93">
        <f>SUM(P12:P21)</f>
        <v>0</v>
      </c>
      <c r="Q24" s="73"/>
      <c r="T24" s="71"/>
      <c r="U24" s="73"/>
      <c r="Z24" s="72"/>
      <c r="AA24" s="39">
        <f>IF(P24=0,0,SUM(AA12:AA21)/P24)</f>
        <v>0</v>
      </c>
    </row>
    <row r="25" spans="2:27" ht="30" customHeight="1" x14ac:dyDescent="0.4">
      <c r="C25" s="73"/>
      <c r="D25" s="49"/>
      <c r="E25" s="49"/>
      <c r="G25" s="25"/>
      <c r="H25" s="7"/>
      <c r="I25" s="25"/>
      <c r="Q25" s="73"/>
      <c r="T25" s="71"/>
      <c r="U25" s="73"/>
      <c r="Z25" s="72"/>
    </row>
    <row r="26" spans="2:27" ht="17.399999999999999" customHeight="1" x14ac:dyDescent="0.4">
      <c r="C26" s="73"/>
      <c r="D26" s="49"/>
      <c r="E26" s="49"/>
      <c r="G26" s="25"/>
      <c r="H26" s="7"/>
      <c r="I26" s="25"/>
      <c r="Q26" s="73"/>
      <c r="T26" s="71"/>
      <c r="U26" s="73"/>
      <c r="Z26" s="72"/>
    </row>
    <row r="27" spans="2:27" ht="17.399999999999999" customHeight="1" x14ac:dyDescent="0.4">
      <c r="C27" s="73"/>
      <c r="D27" s="49"/>
      <c r="E27" s="49"/>
      <c r="G27" s="25"/>
      <c r="H27" s="7"/>
      <c r="I27" s="25"/>
      <c r="Q27" s="73"/>
      <c r="T27" s="71"/>
      <c r="U27" s="73"/>
      <c r="Z27" s="72"/>
    </row>
    <row r="28" spans="2:27" ht="17.399999999999999" customHeight="1" x14ac:dyDescent="0.4">
      <c r="G28" s="25"/>
      <c r="H28" s="7"/>
      <c r="I28" s="25"/>
      <c r="Q28" s="73"/>
      <c r="T28" s="71"/>
      <c r="U28" s="73"/>
      <c r="Z28" s="72"/>
    </row>
    <row r="29" spans="2:27" ht="17.399999999999999" customHeight="1" x14ac:dyDescent="0.4">
      <c r="G29" s="25"/>
      <c r="H29" s="7"/>
      <c r="I29" s="25"/>
      <c r="Q29" s="73"/>
      <c r="T29" s="71"/>
      <c r="U29" s="73"/>
      <c r="Z29" s="72"/>
    </row>
    <row r="30" spans="2:27" ht="17.399999999999999" customHeight="1" x14ac:dyDescent="0.4">
      <c r="Q30" s="73"/>
      <c r="T30" s="71"/>
      <c r="U30" s="73"/>
      <c r="Z30" s="72"/>
    </row>
  </sheetData>
  <mergeCells count="4">
    <mergeCell ref="B3:J3"/>
    <mergeCell ref="C5:D5"/>
    <mergeCell ref="I8:N10"/>
    <mergeCell ref="I11:N11"/>
  </mergeCells>
  <conditionalFormatting sqref="P12:P21">
    <cfRule type="expression" dxfId="95" priority="12">
      <formula>B12=0</formula>
    </cfRule>
  </conditionalFormatting>
  <conditionalFormatting sqref="R12:R21">
    <cfRule type="expression" dxfId="94" priority="11">
      <formula>C12=0</formula>
    </cfRule>
  </conditionalFormatting>
  <conditionalFormatting sqref="S12:S21">
    <cfRule type="expression" dxfId="93" priority="10">
      <formula>D12=0</formula>
    </cfRule>
  </conditionalFormatting>
  <conditionalFormatting sqref="T12:T21">
    <cfRule type="expression" dxfId="92" priority="9">
      <formula>R12=0</formula>
    </cfRule>
  </conditionalFormatting>
  <conditionalFormatting sqref="V12:V21">
    <cfRule type="expression" dxfId="91" priority="8">
      <formula>E12=0</formula>
    </cfRule>
  </conditionalFormatting>
  <conditionalFormatting sqref="W12:W21">
    <cfRule type="expression" dxfId="90" priority="7">
      <formula>V12=0</formula>
    </cfRule>
  </conditionalFormatting>
  <conditionalFormatting sqref="Y12:Y21">
    <cfRule type="expression" dxfId="89" priority="6">
      <formula>R12=0</formula>
    </cfRule>
  </conditionalFormatting>
  <conditionalFormatting sqref="N12:N21">
    <cfRule type="containsText" dxfId="88" priority="3" operator="containsText" text="OK">
      <formula>NOT(ISERROR(SEARCH("OK",N12)))</formula>
    </cfRule>
    <cfRule type="containsText" dxfId="87" priority="4" operator="containsText" text="FEIL">
      <formula>NOT(ISERROR(SEARCH("FEIL",N12)))</formula>
    </cfRule>
    <cfRule type="cellIs" dxfId="86" priority="5" operator="equal">
      <formula>0</formula>
    </cfRule>
  </conditionalFormatting>
  <conditionalFormatting sqref="AA12:AA21">
    <cfRule type="expression" dxfId="85" priority="2">
      <formula>R12=0</formula>
    </cfRule>
  </conditionalFormatting>
  <conditionalFormatting sqref="C5:D5">
    <cfRule type="containsText" dxfId="84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71" customWidth="1"/>
    <col min="2" max="2" width="22.21875" style="71" customWidth="1"/>
    <col min="3" max="3" width="33.33203125" style="71" customWidth="1"/>
    <col min="4" max="4" width="27.77734375" style="71" customWidth="1"/>
    <col min="5" max="5" width="22.21875" style="71" customWidth="1"/>
    <col min="6" max="7" width="55.5546875" style="71" customWidth="1"/>
    <col min="8" max="8" width="11.44140625" style="71" customWidth="1"/>
    <col min="9" max="13" width="3.33203125" style="71" customWidth="1"/>
    <col min="14" max="14" width="6.109375" style="71" customWidth="1"/>
    <col min="15" max="16" width="11.109375" style="71" customWidth="1"/>
    <col min="17" max="17" width="2.77734375" style="71" customWidth="1"/>
    <col min="18" max="18" width="11.109375" style="71" customWidth="1"/>
    <col min="19" max="19" width="28.6640625" style="71" customWidth="1"/>
    <col min="20" max="20" width="11.109375" style="73" customWidth="1"/>
    <col min="21" max="21" width="2.77734375" style="71" customWidth="1"/>
    <col min="22" max="22" width="26.88671875" style="71" customWidth="1"/>
    <col min="23" max="23" width="11" style="71" customWidth="1"/>
    <col min="24" max="24" width="2.77734375" style="73" customWidth="1"/>
    <col min="25" max="25" width="13.88671875" style="71" customWidth="1"/>
    <col min="26" max="26" width="2.77734375" style="71" customWidth="1"/>
    <col min="27" max="27" width="11" style="71" customWidth="1"/>
    <col min="28" max="16384" width="11.44140625" style="7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91"/>
      <c r="F4" s="91"/>
      <c r="G4" s="91"/>
      <c r="H4" s="91"/>
      <c r="I4" s="70" t="s">
        <v>28</v>
      </c>
      <c r="J4" s="91"/>
      <c r="K4" s="27"/>
      <c r="M4" s="75"/>
      <c r="N4" s="75"/>
      <c r="O4" s="75"/>
    </row>
    <row r="5" spans="1:27" s="1" customFormat="1" ht="30" customHeight="1" x14ac:dyDescent="0.45">
      <c r="B5" s="40" t="s">
        <v>33</v>
      </c>
      <c r="C5" s="101" t="s">
        <v>8</v>
      </c>
      <c r="D5" s="102"/>
      <c r="E5" s="2"/>
      <c r="H5" s="2"/>
      <c r="I5" s="69" t="s">
        <v>46</v>
      </c>
      <c r="J5" s="2"/>
      <c r="K5" s="3"/>
      <c r="M5" s="75"/>
      <c r="N5" s="75"/>
      <c r="O5" s="75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Q6" s="73"/>
      <c r="T6" s="71"/>
      <c r="U6" s="73"/>
      <c r="Z6" s="72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Q7" s="73"/>
      <c r="T7" s="71"/>
      <c r="U7" s="73"/>
      <c r="Z7" s="72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73"/>
      <c r="T8" s="71"/>
      <c r="U8" s="73"/>
      <c r="Z8" s="72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73"/>
      <c r="T9" s="71"/>
      <c r="U9" s="73"/>
      <c r="Z9" s="72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74"/>
      <c r="G12" s="78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77">
        <f t="shared" ref="P12:P21" si="4">B12</f>
        <v>0</v>
      </c>
      <c r="Q12" s="23"/>
      <c r="R12" s="77">
        <f t="shared" ref="R12:R21" si="5">C12</f>
        <v>0</v>
      </c>
      <c r="S12" s="77">
        <f t="shared" ref="S12:S21" si="6">D12</f>
        <v>0</v>
      </c>
      <c r="T12" s="76">
        <f>IF(R12="Elsykkel",10,VLOOKUP(S12,Inndata!$B$5:$D$9,3,FALSE))</f>
        <v>0</v>
      </c>
      <c r="U12" s="22"/>
      <c r="V12" s="77">
        <f t="shared" ref="V12:V21" si="7">E12</f>
        <v>0</v>
      </c>
      <c r="W12" s="77">
        <f>IF(V12=0,0,IF(V12="Nei",0,1))</f>
        <v>0</v>
      </c>
      <c r="X12" s="22"/>
      <c r="Y12" s="77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55">
        <f t="shared" si="4"/>
        <v>0</v>
      </c>
      <c r="Q13" s="22"/>
      <c r="R13" s="55">
        <f t="shared" si="5"/>
        <v>0</v>
      </c>
      <c r="S13" s="55">
        <f t="shared" si="6"/>
        <v>0</v>
      </c>
      <c r="T13" s="55">
        <f>IF(R13="Elsykkel",10,VLOOKUP(S13,Inndata!$B$5:$D$9,3,FALSE))</f>
        <v>0</v>
      </c>
      <c r="U13" s="22"/>
      <c r="V13" s="55">
        <f t="shared" si="7"/>
        <v>0</v>
      </c>
      <c r="W13" s="55">
        <f t="shared" ref="W13:W21" si="10">IF(V13=0,0,IF(V13="Nei",0,1))</f>
        <v>0</v>
      </c>
      <c r="X13" s="22"/>
      <c r="Y13" s="55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74"/>
      <c r="G14" s="78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77">
        <f t="shared" si="4"/>
        <v>0</v>
      </c>
      <c r="Q14" s="22"/>
      <c r="R14" s="77">
        <f t="shared" si="5"/>
        <v>0</v>
      </c>
      <c r="S14" s="77">
        <f t="shared" si="6"/>
        <v>0</v>
      </c>
      <c r="T14" s="76">
        <f>IF(R14="Elsykkel",10,VLOOKUP(S14,Inndata!$B$5:$D$9,3,FALSE))</f>
        <v>0</v>
      </c>
      <c r="U14" s="22"/>
      <c r="V14" s="77">
        <f t="shared" si="7"/>
        <v>0</v>
      </c>
      <c r="W14" s="77">
        <f t="shared" si="10"/>
        <v>0</v>
      </c>
      <c r="X14" s="22"/>
      <c r="Y14" s="77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55"/>
      <c r="C15" s="55"/>
      <c r="D15" s="55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55">
        <f t="shared" si="4"/>
        <v>0</v>
      </c>
      <c r="Q15" s="22"/>
      <c r="R15" s="55">
        <f t="shared" si="5"/>
        <v>0</v>
      </c>
      <c r="S15" s="55">
        <f t="shared" si="6"/>
        <v>0</v>
      </c>
      <c r="T15" s="55">
        <f>IF(R15="Elsykkel",10,VLOOKUP(S15,Inndata!$B$5:$D$9,3,FALSE))</f>
        <v>0</v>
      </c>
      <c r="U15" s="22"/>
      <c r="V15" s="55">
        <f t="shared" si="7"/>
        <v>0</v>
      </c>
      <c r="W15" s="55">
        <f t="shared" si="10"/>
        <v>0</v>
      </c>
      <c r="X15" s="22"/>
      <c r="Y15" s="55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77"/>
      <c r="C16" s="77"/>
      <c r="D16" s="77"/>
      <c r="E16" s="5"/>
      <c r="F16" s="74"/>
      <c r="G16" s="78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77">
        <f t="shared" si="4"/>
        <v>0</v>
      </c>
      <c r="Q16" s="22"/>
      <c r="R16" s="77">
        <f t="shared" si="5"/>
        <v>0</v>
      </c>
      <c r="S16" s="77">
        <f t="shared" si="6"/>
        <v>0</v>
      </c>
      <c r="T16" s="76">
        <f>IF(R16="Elsykkel",10,VLOOKUP(S16,Inndata!$B$5:$D$9,3,FALSE))</f>
        <v>0</v>
      </c>
      <c r="U16" s="22"/>
      <c r="V16" s="77">
        <f t="shared" si="7"/>
        <v>0</v>
      </c>
      <c r="W16" s="77">
        <f t="shared" si="10"/>
        <v>0</v>
      </c>
      <c r="X16" s="22"/>
      <c r="Y16" s="77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55"/>
      <c r="C17" s="55"/>
      <c r="D17" s="55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55">
        <f t="shared" si="4"/>
        <v>0</v>
      </c>
      <c r="Q17" s="22"/>
      <c r="R17" s="55">
        <f t="shared" si="5"/>
        <v>0</v>
      </c>
      <c r="S17" s="55">
        <f t="shared" si="6"/>
        <v>0</v>
      </c>
      <c r="T17" s="55">
        <f>IF(R17="Elsykkel",10,VLOOKUP(S17,Inndata!$B$5:$D$9,3,FALSE))</f>
        <v>0</v>
      </c>
      <c r="U17" s="22"/>
      <c r="V17" s="55">
        <f t="shared" si="7"/>
        <v>0</v>
      </c>
      <c r="W17" s="55">
        <f t="shared" si="10"/>
        <v>0</v>
      </c>
      <c r="X17" s="22"/>
      <c r="Y17" s="55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77"/>
      <c r="C18" s="77"/>
      <c r="D18" s="77"/>
      <c r="E18" s="5"/>
      <c r="F18" s="74"/>
      <c r="G18" s="78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77">
        <f t="shared" si="4"/>
        <v>0</v>
      </c>
      <c r="Q18" s="22"/>
      <c r="R18" s="77">
        <f t="shared" si="5"/>
        <v>0</v>
      </c>
      <c r="S18" s="77">
        <f t="shared" si="6"/>
        <v>0</v>
      </c>
      <c r="T18" s="77">
        <f>IF(R18="Elsykkel",10,VLOOKUP(S18,Inndata!$B$5:$D$9,3,FALSE))</f>
        <v>0</v>
      </c>
      <c r="U18" s="22"/>
      <c r="V18" s="77">
        <f t="shared" si="7"/>
        <v>0</v>
      </c>
      <c r="W18" s="77">
        <f t="shared" si="10"/>
        <v>0</v>
      </c>
      <c r="X18" s="22"/>
      <c r="Y18" s="77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55"/>
      <c r="C19" s="55"/>
      <c r="D19" s="55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55">
        <f t="shared" si="4"/>
        <v>0</v>
      </c>
      <c r="Q19" s="22"/>
      <c r="R19" s="55">
        <f t="shared" si="5"/>
        <v>0</v>
      </c>
      <c r="S19" s="55">
        <f t="shared" si="6"/>
        <v>0</v>
      </c>
      <c r="T19" s="55">
        <f>IF(R19="Elsykkel",10,VLOOKUP(S19,Inndata!$B$5:$D$9,3,FALSE))</f>
        <v>0</v>
      </c>
      <c r="U19" s="22"/>
      <c r="V19" s="55">
        <f t="shared" si="7"/>
        <v>0</v>
      </c>
      <c r="W19" s="55">
        <f t="shared" si="10"/>
        <v>0</v>
      </c>
      <c r="X19" s="22"/>
      <c r="Y19" s="55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77"/>
      <c r="C20" s="77"/>
      <c r="D20" s="77"/>
      <c r="E20" s="5"/>
      <c r="F20" s="74"/>
      <c r="G20" s="78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77">
        <f t="shared" si="4"/>
        <v>0</v>
      </c>
      <c r="Q20" s="22"/>
      <c r="R20" s="77">
        <f t="shared" si="5"/>
        <v>0</v>
      </c>
      <c r="S20" s="77">
        <f t="shared" si="6"/>
        <v>0</v>
      </c>
      <c r="T20" s="77">
        <f>IF(R20="Elsykkel",10,VLOOKUP(S20,Inndata!$B$5:$D$9,3,FALSE))</f>
        <v>0</v>
      </c>
      <c r="U20" s="22"/>
      <c r="V20" s="77">
        <f t="shared" si="7"/>
        <v>0</v>
      </c>
      <c r="W20" s="77">
        <f t="shared" si="10"/>
        <v>0</v>
      </c>
      <c r="X20" s="22"/>
      <c r="Y20" s="77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55"/>
      <c r="C21" s="55"/>
      <c r="D21" s="55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55">
        <f t="shared" si="4"/>
        <v>0</v>
      </c>
      <c r="Q21" s="22"/>
      <c r="R21" s="55">
        <f t="shared" si="5"/>
        <v>0</v>
      </c>
      <c r="S21" s="55">
        <f t="shared" si="6"/>
        <v>0</v>
      </c>
      <c r="T21" s="55">
        <f>IF(R21="Elsykkel",10,VLOOKUP(S21,Inndata!$B$5:$D$9,3,FALSE))</f>
        <v>0</v>
      </c>
      <c r="U21" s="22"/>
      <c r="V21" s="55">
        <f t="shared" si="7"/>
        <v>0</v>
      </c>
      <c r="W21" s="55">
        <f t="shared" si="10"/>
        <v>0</v>
      </c>
      <c r="X21" s="22"/>
      <c r="Y21" s="55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Q22" s="73"/>
      <c r="T22" s="71"/>
      <c r="U22" s="73"/>
      <c r="Z22" s="72"/>
    </row>
    <row r="23" spans="2:27" ht="24" customHeight="1" x14ac:dyDescent="0.4">
      <c r="G23" s="25"/>
      <c r="H23" s="7"/>
      <c r="I23" s="25"/>
      <c r="P23" s="92" t="s">
        <v>16</v>
      </c>
      <c r="Q23" s="73"/>
      <c r="T23" s="71"/>
      <c r="U23" s="73"/>
      <c r="Z23" s="72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P24" s="93">
        <f>SUM(P12:P21)</f>
        <v>0</v>
      </c>
      <c r="Q24" s="73"/>
      <c r="T24" s="71"/>
      <c r="U24" s="73"/>
      <c r="Z24" s="72"/>
      <c r="AA24" s="39">
        <f>IF(P24=0,0,SUM(AA12:AA21)/P24)</f>
        <v>0</v>
      </c>
    </row>
    <row r="25" spans="2:27" ht="30" customHeight="1" x14ac:dyDescent="0.4">
      <c r="C25" s="73"/>
      <c r="D25" s="49"/>
      <c r="E25" s="49"/>
      <c r="G25" s="25"/>
      <c r="H25" s="7"/>
      <c r="I25" s="25"/>
      <c r="Q25" s="73"/>
      <c r="T25" s="71"/>
      <c r="U25" s="73"/>
      <c r="Z25" s="72"/>
    </row>
    <row r="26" spans="2:27" ht="17.399999999999999" customHeight="1" x14ac:dyDescent="0.4">
      <c r="C26" s="73"/>
      <c r="D26" s="49"/>
      <c r="E26" s="49"/>
      <c r="G26" s="25"/>
      <c r="H26" s="7"/>
      <c r="I26" s="25"/>
      <c r="Q26" s="73"/>
      <c r="T26" s="71"/>
      <c r="U26" s="73"/>
      <c r="Z26" s="72"/>
    </row>
    <row r="27" spans="2:27" ht="17.399999999999999" customHeight="1" x14ac:dyDescent="0.4">
      <c r="C27" s="73"/>
      <c r="D27" s="49"/>
      <c r="E27" s="49"/>
      <c r="G27" s="25"/>
      <c r="H27" s="7"/>
      <c r="I27" s="25"/>
      <c r="Q27" s="73"/>
      <c r="T27" s="71"/>
      <c r="U27" s="73"/>
      <c r="Z27" s="72"/>
    </row>
    <row r="28" spans="2:27" ht="17.399999999999999" customHeight="1" x14ac:dyDescent="0.4">
      <c r="G28" s="25"/>
      <c r="H28" s="7"/>
      <c r="I28" s="25"/>
      <c r="Q28" s="73"/>
      <c r="T28" s="71"/>
      <c r="U28" s="73"/>
      <c r="Z28" s="72"/>
    </row>
    <row r="29" spans="2:27" ht="17.399999999999999" customHeight="1" x14ac:dyDescent="0.4">
      <c r="G29" s="25"/>
      <c r="H29" s="7"/>
      <c r="I29" s="25"/>
      <c r="Q29" s="73"/>
      <c r="T29" s="71"/>
      <c r="U29" s="73"/>
      <c r="Z29" s="72"/>
    </row>
    <row r="30" spans="2:27" ht="17.399999999999999" customHeight="1" x14ac:dyDescent="0.4">
      <c r="Q30" s="73"/>
      <c r="T30" s="71"/>
      <c r="U30" s="73"/>
      <c r="Z30" s="72"/>
    </row>
  </sheetData>
  <mergeCells count="4">
    <mergeCell ref="B3:J3"/>
    <mergeCell ref="C5:D5"/>
    <mergeCell ref="I8:N10"/>
    <mergeCell ref="I11:N11"/>
  </mergeCells>
  <conditionalFormatting sqref="P12:P21">
    <cfRule type="expression" dxfId="83" priority="12">
      <formula>B12=0</formula>
    </cfRule>
  </conditionalFormatting>
  <conditionalFormatting sqref="R12:R21">
    <cfRule type="expression" dxfId="82" priority="11">
      <formula>C12=0</formula>
    </cfRule>
  </conditionalFormatting>
  <conditionalFormatting sqref="S12:S21">
    <cfRule type="expression" dxfId="81" priority="10">
      <formula>D12=0</formula>
    </cfRule>
  </conditionalFormatting>
  <conditionalFormatting sqref="T12:T21">
    <cfRule type="expression" dxfId="80" priority="9">
      <formula>R12=0</formula>
    </cfRule>
  </conditionalFormatting>
  <conditionalFormatting sqref="V12:V21">
    <cfRule type="expression" dxfId="79" priority="8">
      <formula>E12=0</formula>
    </cfRule>
  </conditionalFormatting>
  <conditionalFormatting sqref="W12:W21">
    <cfRule type="expression" dxfId="78" priority="7">
      <formula>V12=0</formula>
    </cfRule>
  </conditionalFormatting>
  <conditionalFormatting sqref="Y12:Y21">
    <cfRule type="expression" dxfId="77" priority="6">
      <formula>R12=0</formula>
    </cfRule>
  </conditionalFormatting>
  <conditionalFormatting sqref="N12:N21">
    <cfRule type="containsText" dxfId="76" priority="3" operator="containsText" text="OK">
      <formula>NOT(ISERROR(SEARCH("OK",N12)))</formula>
    </cfRule>
    <cfRule type="containsText" dxfId="75" priority="4" operator="containsText" text="FEIL">
      <formula>NOT(ISERROR(SEARCH("FEIL",N12)))</formula>
    </cfRule>
    <cfRule type="cellIs" dxfId="74" priority="5" operator="equal">
      <formula>0</formula>
    </cfRule>
  </conditionalFormatting>
  <conditionalFormatting sqref="AA12:AA21">
    <cfRule type="expression" dxfId="73" priority="2">
      <formula>R12=0</formula>
    </cfRule>
  </conditionalFormatting>
  <conditionalFormatting sqref="C5:D5">
    <cfRule type="containsText" dxfId="72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71" customWidth="1"/>
    <col min="2" max="2" width="22.21875" style="71" customWidth="1"/>
    <col min="3" max="3" width="33.33203125" style="71" customWidth="1"/>
    <col min="4" max="4" width="27.77734375" style="71" customWidth="1"/>
    <col min="5" max="5" width="22.21875" style="71" customWidth="1"/>
    <col min="6" max="7" width="55.5546875" style="71" customWidth="1"/>
    <col min="8" max="8" width="11.44140625" style="71" customWidth="1"/>
    <col min="9" max="13" width="3.33203125" style="71" customWidth="1"/>
    <col min="14" max="14" width="6.109375" style="71" customWidth="1"/>
    <col min="15" max="16" width="11.109375" style="71" customWidth="1"/>
    <col min="17" max="17" width="2.77734375" style="71" customWidth="1"/>
    <col min="18" max="18" width="11.109375" style="71" customWidth="1"/>
    <col min="19" max="19" width="28.6640625" style="71" customWidth="1"/>
    <col min="20" max="20" width="11.109375" style="73" customWidth="1"/>
    <col min="21" max="21" width="2.77734375" style="71" customWidth="1"/>
    <col min="22" max="22" width="26.88671875" style="71" customWidth="1"/>
    <col min="23" max="23" width="11" style="71" customWidth="1"/>
    <col min="24" max="24" width="2.77734375" style="73" customWidth="1"/>
    <col min="25" max="25" width="13.88671875" style="71" customWidth="1"/>
    <col min="26" max="26" width="2.77734375" style="71" customWidth="1"/>
    <col min="27" max="27" width="11" style="71" customWidth="1"/>
    <col min="28" max="16384" width="11.44140625" style="7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91"/>
      <c r="F4" s="91"/>
      <c r="G4" s="91"/>
      <c r="H4" s="91"/>
      <c r="I4" s="70" t="s">
        <v>28</v>
      </c>
      <c r="J4" s="91"/>
      <c r="K4" s="27"/>
      <c r="M4" s="75"/>
      <c r="N4" s="75"/>
      <c r="O4" s="75"/>
    </row>
    <row r="5" spans="1:27" s="1" customFormat="1" ht="30" customHeight="1" x14ac:dyDescent="0.45">
      <c r="B5" s="40" t="s">
        <v>34</v>
      </c>
      <c r="C5" s="101" t="s">
        <v>8</v>
      </c>
      <c r="D5" s="102"/>
      <c r="E5" s="2"/>
      <c r="H5" s="2"/>
      <c r="I5" s="69" t="s">
        <v>46</v>
      </c>
      <c r="J5" s="2"/>
      <c r="K5" s="3"/>
      <c r="M5" s="75"/>
      <c r="N5" s="75"/>
      <c r="O5" s="75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Q6" s="73"/>
      <c r="T6" s="71"/>
      <c r="U6" s="73"/>
      <c r="Z6" s="72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Q7" s="73"/>
      <c r="T7" s="71"/>
      <c r="U7" s="73"/>
      <c r="Z7" s="72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73"/>
      <c r="T8" s="71"/>
      <c r="U8" s="73"/>
      <c r="Z8" s="72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73"/>
      <c r="T9" s="71"/>
      <c r="U9" s="73"/>
      <c r="Z9" s="72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74"/>
      <c r="G12" s="78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77">
        <f t="shared" ref="P12:P21" si="4">B12</f>
        <v>0</v>
      </c>
      <c r="Q12" s="23"/>
      <c r="R12" s="77">
        <f t="shared" ref="R12:R21" si="5">C12</f>
        <v>0</v>
      </c>
      <c r="S12" s="77">
        <f t="shared" ref="S12:S21" si="6">D12</f>
        <v>0</v>
      </c>
      <c r="T12" s="76">
        <f>IF(R12="Elsykkel",10,VLOOKUP(S12,Inndata!$B$5:$D$9,3,FALSE))</f>
        <v>0</v>
      </c>
      <c r="U12" s="22"/>
      <c r="V12" s="77">
        <f t="shared" ref="V12:V21" si="7">E12</f>
        <v>0</v>
      </c>
      <c r="W12" s="77">
        <f>IF(V12=0,0,IF(V12="Nei",0,1))</f>
        <v>0</v>
      </c>
      <c r="X12" s="22"/>
      <c r="Y12" s="77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55">
        <f t="shared" si="4"/>
        <v>0</v>
      </c>
      <c r="Q13" s="22"/>
      <c r="R13" s="55">
        <f t="shared" si="5"/>
        <v>0</v>
      </c>
      <c r="S13" s="55">
        <f t="shared" si="6"/>
        <v>0</v>
      </c>
      <c r="T13" s="55">
        <f>IF(R13="Elsykkel",10,VLOOKUP(S13,Inndata!$B$5:$D$9,3,FALSE))</f>
        <v>0</v>
      </c>
      <c r="U13" s="22"/>
      <c r="V13" s="55">
        <f t="shared" si="7"/>
        <v>0</v>
      </c>
      <c r="W13" s="55">
        <f t="shared" ref="W13:W21" si="10">IF(V13=0,0,IF(V13="Nei",0,1))</f>
        <v>0</v>
      </c>
      <c r="X13" s="22"/>
      <c r="Y13" s="55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74"/>
      <c r="G14" s="78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77">
        <f t="shared" si="4"/>
        <v>0</v>
      </c>
      <c r="Q14" s="22"/>
      <c r="R14" s="77">
        <f t="shared" si="5"/>
        <v>0</v>
      </c>
      <c r="S14" s="77">
        <f t="shared" si="6"/>
        <v>0</v>
      </c>
      <c r="T14" s="76">
        <f>IF(R14="Elsykkel",10,VLOOKUP(S14,Inndata!$B$5:$D$9,3,FALSE))</f>
        <v>0</v>
      </c>
      <c r="U14" s="22"/>
      <c r="V14" s="77">
        <f t="shared" si="7"/>
        <v>0</v>
      </c>
      <c r="W14" s="77">
        <f t="shared" si="10"/>
        <v>0</v>
      </c>
      <c r="X14" s="22"/>
      <c r="Y14" s="77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55"/>
      <c r="C15" s="55"/>
      <c r="D15" s="55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55">
        <f t="shared" si="4"/>
        <v>0</v>
      </c>
      <c r="Q15" s="22"/>
      <c r="R15" s="55">
        <f t="shared" si="5"/>
        <v>0</v>
      </c>
      <c r="S15" s="55">
        <f t="shared" si="6"/>
        <v>0</v>
      </c>
      <c r="T15" s="55">
        <f>IF(R15="Elsykkel",10,VLOOKUP(S15,Inndata!$B$5:$D$9,3,FALSE))</f>
        <v>0</v>
      </c>
      <c r="U15" s="22"/>
      <c r="V15" s="55">
        <f t="shared" si="7"/>
        <v>0</v>
      </c>
      <c r="W15" s="55">
        <f t="shared" si="10"/>
        <v>0</v>
      </c>
      <c r="X15" s="22"/>
      <c r="Y15" s="55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77"/>
      <c r="C16" s="77"/>
      <c r="D16" s="77"/>
      <c r="E16" s="5"/>
      <c r="F16" s="74"/>
      <c r="G16" s="78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77">
        <f t="shared" si="4"/>
        <v>0</v>
      </c>
      <c r="Q16" s="22"/>
      <c r="R16" s="77">
        <f t="shared" si="5"/>
        <v>0</v>
      </c>
      <c r="S16" s="77">
        <f t="shared" si="6"/>
        <v>0</v>
      </c>
      <c r="T16" s="76">
        <f>IF(R16="Elsykkel",10,VLOOKUP(S16,Inndata!$B$5:$D$9,3,FALSE))</f>
        <v>0</v>
      </c>
      <c r="U16" s="22"/>
      <c r="V16" s="77">
        <f t="shared" si="7"/>
        <v>0</v>
      </c>
      <c r="W16" s="77">
        <f t="shared" si="10"/>
        <v>0</v>
      </c>
      <c r="X16" s="22"/>
      <c r="Y16" s="77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55"/>
      <c r="C17" s="55"/>
      <c r="D17" s="55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55">
        <f t="shared" si="4"/>
        <v>0</v>
      </c>
      <c r="Q17" s="22"/>
      <c r="R17" s="55">
        <f t="shared" si="5"/>
        <v>0</v>
      </c>
      <c r="S17" s="55">
        <f t="shared" si="6"/>
        <v>0</v>
      </c>
      <c r="T17" s="55">
        <f>IF(R17="Elsykkel",10,VLOOKUP(S17,Inndata!$B$5:$D$9,3,FALSE))</f>
        <v>0</v>
      </c>
      <c r="U17" s="22"/>
      <c r="V17" s="55">
        <f t="shared" si="7"/>
        <v>0</v>
      </c>
      <c r="W17" s="55">
        <f t="shared" si="10"/>
        <v>0</v>
      </c>
      <c r="X17" s="22"/>
      <c r="Y17" s="55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77"/>
      <c r="C18" s="77"/>
      <c r="D18" s="77"/>
      <c r="E18" s="5"/>
      <c r="F18" s="74"/>
      <c r="G18" s="78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77">
        <f t="shared" si="4"/>
        <v>0</v>
      </c>
      <c r="Q18" s="22"/>
      <c r="R18" s="77">
        <f t="shared" si="5"/>
        <v>0</v>
      </c>
      <c r="S18" s="77">
        <f t="shared" si="6"/>
        <v>0</v>
      </c>
      <c r="T18" s="77">
        <f>IF(R18="Elsykkel",10,VLOOKUP(S18,Inndata!$B$5:$D$9,3,FALSE))</f>
        <v>0</v>
      </c>
      <c r="U18" s="22"/>
      <c r="V18" s="77">
        <f t="shared" si="7"/>
        <v>0</v>
      </c>
      <c r="W18" s="77">
        <f t="shared" si="10"/>
        <v>0</v>
      </c>
      <c r="X18" s="22"/>
      <c r="Y18" s="77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55"/>
      <c r="C19" s="55"/>
      <c r="D19" s="55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55">
        <f t="shared" si="4"/>
        <v>0</v>
      </c>
      <c r="Q19" s="22"/>
      <c r="R19" s="55">
        <f t="shared" si="5"/>
        <v>0</v>
      </c>
      <c r="S19" s="55">
        <f t="shared" si="6"/>
        <v>0</v>
      </c>
      <c r="T19" s="55">
        <f>IF(R19="Elsykkel",10,VLOOKUP(S19,Inndata!$B$5:$D$9,3,FALSE))</f>
        <v>0</v>
      </c>
      <c r="U19" s="22"/>
      <c r="V19" s="55">
        <f t="shared" si="7"/>
        <v>0</v>
      </c>
      <c r="W19" s="55">
        <f t="shared" si="10"/>
        <v>0</v>
      </c>
      <c r="X19" s="22"/>
      <c r="Y19" s="55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77"/>
      <c r="C20" s="77"/>
      <c r="D20" s="77"/>
      <c r="E20" s="5"/>
      <c r="F20" s="74"/>
      <c r="G20" s="78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77">
        <f t="shared" si="4"/>
        <v>0</v>
      </c>
      <c r="Q20" s="22"/>
      <c r="R20" s="77">
        <f t="shared" si="5"/>
        <v>0</v>
      </c>
      <c r="S20" s="77">
        <f t="shared" si="6"/>
        <v>0</v>
      </c>
      <c r="T20" s="77">
        <f>IF(R20="Elsykkel",10,VLOOKUP(S20,Inndata!$B$5:$D$9,3,FALSE))</f>
        <v>0</v>
      </c>
      <c r="U20" s="22"/>
      <c r="V20" s="77">
        <f t="shared" si="7"/>
        <v>0</v>
      </c>
      <c r="W20" s="77">
        <f t="shared" si="10"/>
        <v>0</v>
      </c>
      <c r="X20" s="22"/>
      <c r="Y20" s="77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55"/>
      <c r="C21" s="55"/>
      <c r="D21" s="55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55">
        <f t="shared" si="4"/>
        <v>0</v>
      </c>
      <c r="Q21" s="22"/>
      <c r="R21" s="55">
        <f t="shared" si="5"/>
        <v>0</v>
      </c>
      <c r="S21" s="55">
        <f t="shared" si="6"/>
        <v>0</v>
      </c>
      <c r="T21" s="55">
        <f>IF(R21="Elsykkel",10,VLOOKUP(S21,Inndata!$B$5:$D$9,3,FALSE))</f>
        <v>0</v>
      </c>
      <c r="U21" s="22"/>
      <c r="V21" s="55">
        <f t="shared" si="7"/>
        <v>0</v>
      </c>
      <c r="W21" s="55">
        <f t="shared" si="10"/>
        <v>0</v>
      </c>
      <c r="X21" s="22"/>
      <c r="Y21" s="55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Q22" s="73"/>
      <c r="T22" s="71"/>
      <c r="U22" s="73"/>
      <c r="Z22" s="72"/>
    </row>
    <row r="23" spans="2:27" ht="24" customHeight="1" x14ac:dyDescent="0.4">
      <c r="G23" s="25"/>
      <c r="H23" s="7"/>
      <c r="I23" s="25"/>
      <c r="P23" s="92" t="s">
        <v>16</v>
      </c>
      <c r="Q23" s="73"/>
      <c r="T23" s="71"/>
      <c r="U23" s="73"/>
      <c r="Z23" s="72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P24" s="93">
        <f>SUM(P12:P21)</f>
        <v>0</v>
      </c>
      <c r="Q24" s="73"/>
      <c r="T24" s="71"/>
      <c r="U24" s="73"/>
      <c r="Z24" s="72"/>
      <c r="AA24" s="39">
        <f>IF(P24=0,0,SUM(AA12:AA21)/P24)</f>
        <v>0</v>
      </c>
    </row>
    <row r="25" spans="2:27" ht="30" customHeight="1" x14ac:dyDescent="0.4">
      <c r="C25" s="73"/>
      <c r="D25" s="49"/>
      <c r="E25" s="49"/>
      <c r="G25" s="25"/>
      <c r="H25" s="7"/>
      <c r="I25" s="25"/>
      <c r="Q25" s="73"/>
      <c r="T25" s="71"/>
      <c r="U25" s="73"/>
      <c r="Z25" s="72"/>
    </row>
    <row r="26" spans="2:27" ht="17.399999999999999" customHeight="1" x14ac:dyDescent="0.4">
      <c r="C26" s="73"/>
      <c r="D26" s="49"/>
      <c r="E26" s="49"/>
      <c r="G26" s="25"/>
      <c r="H26" s="7"/>
      <c r="I26" s="25"/>
      <c r="Q26" s="73"/>
      <c r="T26" s="71"/>
      <c r="U26" s="73"/>
      <c r="Z26" s="72"/>
    </row>
    <row r="27" spans="2:27" ht="17.399999999999999" customHeight="1" x14ac:dyDescent="0.4">
      <c r="C27" s="73"/>
      <c r="D27" s="49"/>
      <c r="E27" s="49"/>
      <c r="G27" s="25"/>
      <c r="H27" s="7"/>
      <c r="I27" s="25"/>
      <c r="Q27" s="73"/>
      <c r="T27" s="71"/>
      <c r="U27" s="73"/>
      <c r="Z27" s="72"/>
    </row>
    <row r="28" spans="2:27" ht="17.399999999999999" customHeight="1" x14ac:dyDescent="0.4">
      <c r="G28" s="25"/>
      <c r="H28" s="7"/>
      <c r="I28" s="25"/>
      <c r="Q28" s="73"/>
      <c r="T28" s="71"/>
      <c r="U28" s="73"/>
      <c r="Z28" s="72"/>
    </row>
    <row r="29" spans="2:27" ht="17.399999999999999" customHeight="1" x14ac:dyDescent="0.4">
      <c r="G29" s="25"/>
      <c r="H29" s="7"/>
      <c r="I29" s="25"/>
      <c r="Q29" s="73"/>
      <c r="T29" s="71"/>
      <c r="U29" s="73"/>
      <c r="Z29" s="72"/>
    </row>
    <row r="30" spans="2:27" ht="17.399999999999999" customHeight="1" x14ac:dyDescent="0.4">
      <c r="Q30" s="73"/>
      <c r="T30" s="71"/>
      <c r="U30" s="73"/>
      <c r="Z30" s="72"/>
    </row>
  </sheetData>
  <mergeCells count="4">
    <mergeCell ref="B3:J3"/>
    <mergeCell ref="C5:D5"/>
    <mergeCell ref="I8:N10"/>
    <mergeCell ref="I11:N11"/>
  </mergeCells>
  <conditionalFormatting sqref="P12:P21">
    <cfRule type="expression" dxfId="71" priority="12">
      <formula>B12=0</formula>
    </cfRule>
  </conditionalFormatting>
  <conditionalFormatting sqref="R12:R21">
    <cfRule type="expression" dxfId="70" priority="11">
      <formula>C12=0</formula>
    </cfRule>
  </conditionalFormatting>
  <conditionalFormatting sqref="S12:S21">
    <cfRule type="expression" dxfId="69" priority="10">
      <formula>D12=0</formula>
    </cfRule>
  </conditionalFormatting>
  <conditionalFormatting sqref="T12:T21">
    <cfRule type="expression" dxfId="68" priority="9">
      <formula>R12=0</formula>
    </cfRule>
  </conditionalFormatting>
  <conditionalFormatting sqref="V12:V21">
    <cfRule type="expression" dxfId="67" priority="8">
      <formula>E12=0</formula>
    </cfRule>
  </conditionalFormatting>
  <conditionalFormatting sqref="W12:W21">
    <cfRule type="expression" dxfId="66" priority="7">
      <formula>V12=0</formula>
    </cfRule>
  </conditionalFormatting>
  <conditionalFormatting sqref="Y12:Y21">
    <cfRule type="expression" dxfId="65" priority="6">
      <formula>R12=0</formula>
    </cfRule>
  </conditionalFormatting>
  <conditionalFormatting sqref="N12:N21">
    <cfRule type="containsText" dxfId="64" priority="3" operator="containsText" text="OK">
      <formula>NOT(ISERROR(SEARCH("OK",N12)))</formula>
    </cfRule>
    <cfRule type="containsText" dxfId="63" priority="4" operator="containsText" text="FEIL">
      <formula>NOT(ISERROR(SEARCH("FEIL",N12)))</formula>
    </cfRule>
    <cfRule type="cellIs" dxfId="62" priority="5" operator="equal">
      <formula>0</formula>
    </cfRule>
  </conditionalFormatting>
  <conditionalFormatting sqref="AA12:AA21">
    <cfRule type="expression" dxfId="61" priority="2">
      <formula>R12=0</formula>
    </cfRule>
  </conditionalFormatting>
  <conditionalFormatting sqref="C5:D5">
    <cfRule type="containsText" dxfId="6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71" customWidth="1"/>
    <col min="2" max="2" width="22.21875" style="71" customWidth="1"/>
    <col min="3" max="3" width="33.33203125" style="71" customWidth="1"/>
    <col min="4" max="4" width="27.77734375" style="71" customWidth="1"/>
    <col min="5" max="5" width="22.21875" style="71" customWidth="1"/>
    <col min="6" max="7" width="55.5546875" style="71" customWidth="1"/>
    <col min="8" max="8" width="11.44140625" style="71" customWidth="1"/>
    <col min="9" max="13" width="3.33203125" style="71" customWidth="1"/>
    <col min="14" max="14" width="6.109375" style="71" customWidth="1"/>
    <col min="15" max="16" width="11.109375" style="71" customWidth="1"/>
    <col min="17" max="17" width="2.77734375" style="71" customWidth="1"/>
    <col min="18" max="18" width="11.109375" style="71" customWidth="1"/>
    <col min="19" max="19" width="28.6640625" style="71" customWidth="1"/>
    <col min="20" max="20" width="11.109375" style="73" customWidth="1"/>
    <col min="21" max="21" width="2.77734375" style="71" customWidth="1"/>
    <col min="22" max="22" width="26.88671875" style="71" customWidth="1"/>
    <col min="23" max="23" width="11" style="71" customWidth="1"/>
    <col min="24" max="24" width="2.77734375" style="73" customWidth="1"/>
    <col min="25" max="25" width="13.88671875" style="71" customWidth="1"/>
    <col min="26" max="26" width="2.77734375" style="71" customWidth="1"/>
    <col min="27" max="27" width="11" style="71" customWidth="1"/>
    <col min="28" max="16384" width="11.44140625" style="7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91"/>
      <c r="F4" s="91"/>
      <c r="G4" s="91"/>
      <c r="H4" s="91"/>
      <c r="I4" s="70" t="s">
        <v>28</v>
      </c>
      <c r="J4" s="91"/>
      <c r="K4" s="27"/>
      <c r="M4" s="75"/>
      <c r="N4" s="75"/>
      <c r="O4" s="75"/>
    </row>
    <row r="5" spans="1:27" s="1" customFormat="1" ht="30" customHeight="1" x14ac:dyDescent="0.45">
      <c r="B5" s="40" t="s">
        <v>35</v>
      </c>
      <c r="C5" s="101" t="s">
        <v>8</v>
      </c>
      <c r="D5" s="102"/>
      <c r="E5" s="2"/>
      <c r="H5" s="2"/>
      <c r="I5" s="69" t="s">
        <v>46</v>
      </c>
      <c r="J5" s="2"/>
      <c r="K5" s="3"/>
      <c r="M5" s="75"/>
      <c r="N5" s="75"/>
      <c r="O5" s="75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Q6" s="73"/>
      <c r="T6" s="71"/>
      <c r="U6" s="73"/>
      <c r="Z6" s="72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Q7" s="73"/>
      <c r="T7" s="71"/>
      <c r="U7" s="73"/>
      <c r="Z7" s="72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73"/>
      <c r="T8" s="71"/>
      <c r="U8" s="73"/>
      <c r="Z8" s="72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73"/>
      <c r="T9" s="71"/>
      <c r="U9" s="73"/>
      <c r="Z9" s="72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74"/>
      <c r="G12" s="78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77">
        <f t="shared" ref="P12:P21" si="4">B12</f>
        <v>0</v>
      </c>
      <c r="Q12" s="23"/>
      <c r="R12" s="77">
        <f t="shared" ref="R12:R21" si="5">C12</f>
        <v>0</v>
      </c>
      <c r="S12" s="77">
        <f t="shared" ref="S12:S21" si="6">D12</f>
        <v>0</v>
      </c>
      <c r="T12" s="76">
        <f>IF(R12="Elsykkel",10,VLOOKUP(S12,Inndata!$B$5:$D$9,3,FALSE))</f>
        <v>0</v>
      </c>
      <c r="U12" s="22"/>
      <c r="V12" s="77">
        <f t="shared" ref="V12:V21" si="7">E12</f>
        <v>0</v>
      </c>
      <c r="W12" s="77">
        <f>IF(V12=0,0,IF(V12="Nei",0,1))</f>
        <v>0</v>
      </c>
      <c r="X12" s="22"/>
      <c r="Y12" s="77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55">
        <f t="shared" si="4"/>
        <v>0</v>
      </c>
      <c r="Q13" s="22"/>
      <c r="R13" s="55">
        <f t="shared" si="5"/>
        <v>0</v>
      </c>
      <c r="S13" s="55">
        <f t="shared" si="6"/>
        <v>0</v>
      </c>
      <c r="T13" s="55">
        <f>IF(R13="Elsykkel",10,VLOOKUP(S13,Inndata!$B$5:$D$9,3,FALSE))</f>
        <v>0</v>
      </c>
      <c r="U13" s="22"/>
      <c r="V13" s="55">
        <f t="shared" si="7"/>
        <v>0</v>
      </c>
      <c r="W13" s="55">
        <f t="shared" ref="W13:W21" si="10">IF(V13=0,0,IF(V13="Nei",0,1))</f>
        <v>0</v>
      </c>
      <c r="X13" s="22"/>
      <c r="Y13" s="55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74"/>
      <c r="G14" s="78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77">
        <f t="shared" si="4"/>
        <v>0</v>
      </c>
      <c r="Q14" s="22"/>
      <c r="R14" s="77">
        <f t="shared" si="5"/>
        <v>0</v>
      </c>
      <c r="S14" s="77">
        <f t="shared" si="6"/>
        <v>0</v>
      </c>
      <c r="T14" s="76">
        <f>IF(R14="Elsykkel",10,VLOOKUP(S14,Inndata!$B$5:$D$9,3,FALSE))</f>
        <v>0</v>
      </c>
      <c r="U14" s="22"/>
      <c r="V14" s="77">
        <f t="shared" si="7"/>
        <v>0</v>
      </c>
      <c r="W14" s="77">
        <f t="shared" si="10"/>
        <v>0</v>
      </c>
      <c r="X14" s="22"/>
      <c r="Y14" s="77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55"/>
      <c r="C15" s="55"/>
      <c r="D15" s="55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55">
        <f t="shared" si="4"/>
        <v>0</v>
      </c>
      <c r="Q15" s="22"/>
      <c r="R15" s="55">
        <f t="shared" si="5"/>
        <v>0</v>
      </c>
      <c r="S15" s="55">
        <f t="shared" si="6"/>
        <v>0</v>
      </c>
      <c r="T15" s="55">
        <f>IF(R15="Elsykkel",10,VLOOKUP(S15,Inndata!$B$5:$D$9,3,FALSE))</f>
        <v>0</v>
      </c>
      <c r="U15" s="22"/>
      <c r="V15" s="55">
        <f t="shared" si="7"/>
        <v>0</v>
      </c>
      <c r="W15" s="55">
        <f t="shared" si="10"/>
        <v>0</v>
      </c>
      <c r="X15" s="22"/>
      <c r="Y15" s="55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77"/>
      <c r="C16" s="77"/>
      <c r="D16" s="77"/>
      <c r="E16" s="5"/>
      <c r="F16" s="74"/>
      <c r="G16" s="78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77">
        <f t="shared" si="4"/>
        <v>0</v>
      </c>
      <c r="Q16" s="22"/>
      <c r="R16" s="77">
        <f t="shared" si="5"/>
        <v>0</v>
      </c>
      <c r="S16" s="77">
        <f t="shared" si="6"/>
        <v>0</v>
      </c>
      <c r="T16" s="76">
        <f>IF(R16="Elsykkel",10,VLOOKUP(S16,Inndata!$B$5:$D$9,3,FALSE))</f>
        <v>0</v>
      </c>
      <c r="U16" s="22"/>
      <c r="V16" s="77">
        <f t="shared" si="7"/>
        <v>0</v>
      </c>
      <c r="W16" s="77">
        <f t="shared" si="10"/>
        <v>0</v>
      </c>
      <c r="X16" s="22"/>
      <c r="Y16" s="77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55"/>
      <c r="C17" s="55"/>
      <c r="D17" s="55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55">
        <f t="shared" si="4"/>
        <v>0</v>
      </c>
      <c r="Q17" s="22"/>
      <c r="R17" s="55">
        <f t="shared" si="5"/>
        <v>0</v>
      </c>
      <c r="S17" s="55">
        <f t="shared" si="6"/>
        <v>0</v>
      </c>
      <c r="T17" s="55">
        <f>IF(R17="Elsykkel",10,VLOOKUP(S17,Inndata!$B$5:$D$9,3,FALSE))</f>
        <v>0</v>
      </c>
      <c r="U17" s="22"/>
      <c r="V17" s="55">
        <f t="shared" si="7"/>
        <v>0</v>
      </c>
      <c r="W17" s="55">
        <f t="shared" si="10"/>
        <v>0</v>
      </c>
      <c r="X17" s="22"/>
      <c r="Y17" s="55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77"/>
      <c r="C18" s="77"/>
      <c r="D18" s="77"/>
      <c r="E18" s="5"/>
      <c r="F18" s="74"/>
      <c r="G18" s="78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77">
        <f t="shared" si="4"/>
        <v>0</v>
      </c>
      <c r="Q18" s="22"/>
      <c r="R18" s="77">
        <f t="shared" si="5"/>
        <v>0</v>
      </c>
      <c r="S18" s="77">
        <f t="shared" si="6"/>
        <v>0</v>
      </c>
      <c r="T18" s="77">
        <f>IF(R18="Elsykkel",10,VLOOKUP(S18,Inndata!$B$5:$D$9,3,FALSE))</f>
        <v>0</v>
      </c>
      <c r="U18" s="22"/>
      <c r="V18" s="77">
        <f t="shared" si="7"/>
        <v>0</v>
      </c>
      <c r="W18" s="77">
        <f t="shared" si="10"/>
        <v>0</v>
      </c>
      <c r="X18" s="22"/>
      <c r="Y18" s="77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55"/>
      <c r="C19" s="55"/>
      <c r="D19" s="55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55">
        <f t="shared" si="4"/>
        <v>0</v>
      </c>
      <c r="Q19" s="22"/>
      <c r="R19" s="55">
        <f t="shared" si="5"/>
        <v>0</v>
      </c>
      <c r="S19" s="55">
        <f t="shared" si="6"/>
        <v>0</v>
      </c>
      <c r="T19" s="55">
        <f>IF(R19="Elsykkel",10,VLOOKUP(S19,Inndata!$B$5:$D$9,3,FALSE))</f>
        <v>0</v>
      </c>
      <c r="U19" s="22"/>
      <c r="V19" s="55">
        <f t="shared" si="7"/>
        <v>0</v>
      </c>
      <c r="W19" s="55">
        <f t="shared" si="10"/>
        <v>0</v>
      </c>
      <c r="X19" s="22"/>
      <c r="Y19" s="55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77"/>
      <c r="C20" s="77"/>
      <c r="D20" s="77"/>
      <c r="E20" s="5"/>
      <c r="F20" s="74"/>
      <c r="G20" s="78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77">
        <f t="shared" si="4"/>
        <v>0</v>
      </c>
      <c r="Q20" s="22"/>
      <c r="R20" s="77">
        <f t="shared" si="5"/>
        <v>0</v>
      </c>
      <c r="S20" s="77">
        <f t="shared" si="6"/>
        <v>0</v>
      </c>
      <c r="T20" s="77">
        <f>IF(R20="Elsykkel",10,VLOOKUP(S20,Inndata!$B$5:$D$9,3,FALSE))</f>
        <v>0</v>
      </c>
      <c r="U20" s="22"/>
      <c r="V20" s="77">
        <f t="shared" si="7"/>
        <v>0</v>
      </c>
      <c r="W20" s="77">
        <f t="shared" si="10"/>
        <v>0</v>
      </c>
      <c r="X20" s="22"/>
      <c r="Y20" s="77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55"/>
      <c r="C21" s="55"/>
      <c r="D21" s="55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55">
        <f t="shared" si="4"/>
        <v>0</v>
      </c>
      <c r="Q21" s="22"/>
      <c r="R21" s="55">
        <f t="shared" si="5"/>
        <v>0</v>
      </c>
      <c r="S21" s="55">
        <f t="shared" si="6"/>
        <v>0</v>
      </c>
      <c r="T21" s="55">
        <f>IF(R21="Elsykkel",10,VLOOKUP(S21,Inndata!$B$5:$D$9,3,FALSE))</f>
        <v>0</v>
      </c>
      <c r="U21" s="22"/>
      <c r="V21" s="55">
        <f t="shared" si="7"/>
        <v>0</v>
      </c>
      <c r="W21" s="55">
        <f t="shared" si="10"/>
        <v>0</v>
      </c>
      <c r="X21" s="22"/>
      <c r="Y21" s="55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Q22" s="73"/>
      <c r="T22" s="71"/>
      <c r="U22" s="73"/>
      <c r="Z22" s="72"/>
    </row>
    <row r="23" spans="2:27" ht="24" customHeight="1" x14ac:dyDescent="0.4">
      <c r="G23" s="25"/>
      <c r="H23" s="7"/>
      <c r="I23" s="25"/>
      <c r="P23" s="92" t="s">
        <v>16</v>
      </c>
      <c r="Q23" s="73"/>
      <c r="T23" s="71"/>
      <c r="U23" s="73"/>
      <c r="Z23" s="72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P24" s="93">
        <f>SUM(P12:P21)</f>
        <v>0</v>
      </c>
      <c r="Q24" s="73"/>
      <c r="T24" s="71"/>
      <c r="U24" s="73"/>
      <c r="Z24" s="72"/>
      <c r="AA24" s="39">
        <f>IF(P24=0,0,SUM(AA12:AA21)/P24)</f>
        <v>0</v>
      </c>
    </row>
    <row r="25" spans="2:27" ht="30" customHeight="1" x14ac:dyDescent="0.4">
      <c r="C25" s="73"/>
      <c r="D25" s="49"/>
      <c r="E25" s="49"/>
      <c r="G25" s="25"/>
      <c r="H25" s="7"/>
      <c r="I25" s="25"/>
      <c r="Q25" s="73"/>
      <c r="T25" s="71"/>
      <c r="U25" s="73"/>
      <c r="Z25" s="72"/>
    </row>
    <row r="26" spans="2:27" ht="17.399999999999999" customHeight="1" x14ac:dyDescent="0.4">
      <c r="C26" s="73"/>
      <c r="D26" s="49"/>
      <c r="E26" s="49"/>
      <c r="G26" s="25"/>
      <c r="H26" s="7"/>
      <c r="I26" s="25"/>
      <c r="Q26" s="73"/>
      <c r="T26" s="71"/>
      <c r="U26" s="73"/>
      <c r="Z26" s="72"/>
    </row>
    <row r="27" spans="2:27" ht="17.399999999999999" customHeight="1" x14ac:dyDescent="0.4">
      <c r="C27" s="73"/>
      <c r="D27" s="49"/>
      <c r="E27" s="49"/>
      <c r="G27" s="25"/>
      <c r="H27" s="7"/>
      <c r="I27" s="25"/>
      <c r="Q27" s="73"/>
      <c r="T27" s="71"/>
      <c r="U27" s="73"/>
      <c r="Z27" s="72"/>
    </row>
    <row r="28" spans="2:27" ht="17.399999999999999" customHeight="1" x14ac:dyDescent="0.4">
      <c r="G28" s="25"/>
      <c r="H28" s="7"/>
      <c r="I28" s="25"/>
      <c r="Q28" s="73"/>
      <c r="T28" s="71"/>
      <c r="U28" s="73"/>
      <c r="Z28" s="72"/>
    </row>
    <row r="29" spans="2:27" ht="17.399999999999999" customHeight="1" x14ac:dyDescent="0.4">
      <c r="G29" s="25"/>
      <c r="H29" s="7"/>
      <c r="I29" s="25"/>
      <c r="Q29" s="73"/>
      <c r="T29" s="71"/>
      <c r="U29" s="73"/>
      <c r="Z29" s="72"/>
    </row>
    <row r="30" spans="2:27" ht="17.399999999999999" customHeight="1" x14ac:dyDescent="0.4">
      <c r="Q30" s="73"/>
      <c r="T30" s="71"/>
      <c r="U30" s="73"/>
      <c r="Z30" s="72"/>
    </row>
  </sheetData>
  <mergeCells count="4">
    <mergeCell ref="B3:J3"/>
    <mergeCell ref="C5:D5"/>
    <mergeCell ref="I8:N10"/>
    <mergeCell ref="I11:N11"/>
  </mergeCells>
  <conditionalFormatting sqref="P12:P21">
    <cfRule type="expression" dxfId="59" priority="12">
      <formula>B12=0</formula>
    </cfRule>
  </conditionalFormatting>
  <conditionalFormatting sqref="R12:R21">
    <cfRule type="expression" dxfId="58" priority="11">
      <formula>C12=0</formula>
    </cfRule>
  </conditionalFormatting>
  <conditionalFormatting sqref="S12:S21">
    <cfRule type="expression" dxfId="57" priority="10">
      <formula>D12=0</formula>
    </cfRule>
  </conditionalFormatting>
  <conditionalFormatting sqref="T12:T21">
    <cfRule type="expression" dxfId="56" priority="9">
      <formula>R12=0</formula>
    </cfRule>
  </conditionalFormatting>
  <conditionalFormatting sqref="V12:V21">
    <cfRule type="expression" dxfId="55" priority="8">
      <formula>E12=0</formula>
    </cfRule>
  </conditionalFormatting>
  <conditionalFormatting sqref="W12:W21">
    <cfRule type="expression" dxfId="54" priority="7">
      <formula>V12=0</formula>
    </cfRule>
  </conditionalFormatting>
  <conditionalFormatting sqref="Y12:Y21">
    <cfRule type="expression" dxfId="53" priority="6">
      <formula>R12=0</formula>
    </cfRule>
  </conditionalFormatting>
  <conditionalFormatting sqref="N12:N21">
    <cfRule type="containsText" dxfId="52" priority="3" operator="containsText" text="OK">
      <formula>NOT(ISERROR(SEARCH("OK",N12)))</formula>
    </cfRule>
    <cfRule type="containsText" dxfId="51" priority="4" operator="containsText" text="FEIL">
      <formula>NOT(ISERROR(SEARCH("FEIL",N12)))</formula>
    </cfRule>
    <cfRule type="cellIs" dxfId="50" priority="5" operator="equal">
      <formula>0</formula>
    </cfRule>
  </conditionalFormatting>
  <conditionalFormatting sqref="AA12:AA21">
    <cfRule type="expression" dxfId="49" priority="2">
      <formula>R12=0</formula>
    </cfRule>
  </conditionalFormatting>
  <conditionalFormatting sqref="C5:D5">
    <cfRule type="containsText" dxfId="48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71" customWidth="1"/>
    <col min="2" max="2" width="22.21875" style="71" customWidth="1"/>
    <col min="3" max="3" width="33.33203125" style="71" customWidth="1"/>
    <col min="4" max="4" width="27.77734375" style="71" customWidth="1"/>
    <col min="5" max="5" width="22.21875" style="71" customWidth="1"/>
    <col min="6" max="7" width="55.5546875" style="71" customWidth="1"/>
    <col min="8" max="8" width="11.44140625" style="71" customWidth="1"/>
    <col min="9" max="13" width="3.33203125" style="71" customWidth="1"/>
    <col min="14" max="14" width="6.109375" style="71" customWidth="1"/>
    <col min="15" max="16" width="11.109375" style="71" customWidth="1"/>
    <col min="17" max="17" width="2.77734375" style="71" customWidth="1"/>
    <col min="18" max="18" width="11.109375" style="71" customWidth="1"/>
    <col min="19" max="19" width="28.6640625" style="71" customWidth="1"/>
    <col min="20" max="20" width="11.109375" style="73" customWidth="1"/>
    <col min="21" max="21" width="2.77734375" style="71" customWidth="1"/>
    <col min="22" max="22" width="26.88671875" style="71" customWidth="1"/>
    <col min="23" max="23" width="11" style="71" customWidth="1"/>
    <col min="24" max="24" width="2.77734375" style="73" customWidth="1"/>
    <col min="25" max="25" width="13.88671875" style="71" customWidth="1"/>
    <col min="26" max="26" width="2.77734375" style="71" customWidth="1"/>
    <col min="27" max="27" width="11" style="71" customWidth="1"/>
    <col min="28" max="16384" width="11.44140625" style="7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91"/>
      <c r="F4" s="91"/>
      <c r="G4" s="91"/>
      <c r="H4" s="91"/>
      <c r="I4" s="70" t="s">
        <v>28</v>
      </c>
      <c r="J4" s="91"/>
      <c r="K4" s="27"/>
      <c r="M4" s="75"/>
      <c r="N4" s="75"/>
      <c r="O4" s="75"/>
    </row>
    <row r="5" spans="1:27" s="1" customFormat="1" ht="30" customHeight="1" x14ac:dyDescent="0.45">
      <c r="B5" s="40" t="s">
        <v>36</v>
      </c>
      <c r="C5" s="101" t="s">
        <v>8</v>
      </c>
      <c r="D5" s="102"/>
      <c r="E5" s="2"/>
      <c r="H5" s="2"/>
      <c r="I5" s="69" t="s">
        <v>46</v>
      </c>
      <c r="J5" s="2"/>
      <c r="K5" s="3"/>
      <c r="M5" s="75"/>
      <c r="N5" s="75"/>
      <c r="O5" s="75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Q6" s="73"/>
      <c r="T6" s="71"/>
      <c r="U6" s="73"/>
      <c r="Z6" s="72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Q7" s="73"/>
      <c r="T7" s="71"/>
      <c r="U7" s="73"/>
      <c r="Z7" s="72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73"/>
      <c r="T8" s="71"/>
      <c r="U8" s="73"/>
      <c r="Z8" s="72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73"/>
      <c r="T9" s="71"/>
      <c r="U9" s="73"/>
      <c r="Z9" s="72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74"/>
      <c r="G12" s="78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77">
        <f t="shared" ref="P12:P21" si="4">B12</f>
        <v>0</v>
      </c>
      <c r="Q12" s="23"/>
      <c r="R12" s="77">
        <f t="shared" ref="R12:R21" si="5">C12</f>
        <v>0</v>
      </c>
      <c r="S12" s="77">
        <f t="shared" ref="S12:S21" si="6">D12</f>
        <v>0</v>
      </c>
      <c r="T12" s="76">
        <f>IF(R12="Elsykkel",10,VLOOKUP(S12,Inndata!$B$5:$D$9,3,FALSE))</f>
        <v>0</v>
      </c>
      <c r="U12" s="22"/>
      <c r="V12" s="77">
        <f t="shared" ref="V12:V21" si="7">E12</f>
        <v>0</v>
      </c>
      <c r="W12" s="77">
        <f>IF(V12=0,0,IF(V12="Nei",0,1))</f>
        <v>0</v>
      </c>
      <c r="X12" s="22"/>
      <c r="Y12" s="77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55">
        <f t="shared" si="4"/>
        <v>0</v>
      </c>
      <c r="Q13" s="22"/>
      <c r="R13" s="55">
        <f t="shared" si="5"/>
        <v>0</v>
      </c>
      <c r="S13" s="55">
        <f t="shared" si="6"/>
        <v>0</v>
      </c>
      <c r="T13" s="55">
        <f>IF(R13="Elsykkel",10,VLOOKUP(S13,Inndata!$B$5:$D$9,3,FALSE))</f>
        <v>0</v>
      </c>
      <c r="U13" s="22"/>
      <c r="V13" s="55">
        <f t="shared" si="7"/>
        <v>0</v>
      </c>
      <c r="W13" s="55">
        <f t="shared" ref="W13:W21" si="10">IF(V13=0,0,IF(V13="Nei",0,1))</f>
        <v>0</v>
      </c>
      <c r="X13" s="22"/>
      <c r="Y13" s="55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74"/>
      <c r="G14" s="78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77">
        <f t="shared" si="4"/>
        <v>0</v>
      </c>
      <c r="Q14" s="22"/>
      <c r="R14" s="77">
        <f t="shared" si="5"/>
        <v>0</v>
      </c>
      <c r="S14" s="77">
        <f t="shared" si="6"/>
        <v>0</v>
      </c>
      <c r="T14" s="76">
        <f>IF(R14="Elsykkel",10,VLOOKUP(S14,Inndata!$B$5:$D$9,3,FALSE))</f>
        <v>0</v>
      </c>
      <c r="U14" s="22"/>
      <c r="V14" s="77">
        <f t="shared" si="7"/>
        <v>0</v>
      </c>
      <c r="W14" s="77">
        <f t="shared" si="10"/>
        <v>0</v>
      </c>
      <c r="X14" s="22"/>
      <c r="Y14" s="77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55"/>
      <c r="C15" s="55"/>
      <c r="D15" s="55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55">
        <f t="shared" si="4"/>
        <v>0</v>
      </c>
      <c r="Q15" s="22"/>
      <c r="R15" s="55">
        <f t="shared" si="5"/>
        <v>0</v>
      </c>
      <c r="S15" s="55">
        <f t="shared" si="6"/>
        <v>0</v>
      </c>
      <c r="T15" s="55">
        <f>IF(R15="Elsykkel",10,VLOOKUP(S15,Inndata!$B$5:$D$9,3,FALSE))</f>
        <v>0</v>
      </c>
      <c r="U15" s="22"/>
      <c r="V15" s="55">
        <f t="shared" si="7"/>
        <v>0</v>
      </c>
      <c r="W15" s="55">
        <f t="shared" si="10"/>
        <v>0</v>
      </c>
      <c r="X15" s="22"/>
      <c r="Y15" s="55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77"/>
      <c r="C16" s="77"/>
      <c r="D16" s="77"/>
      <c r="E16" s="5"/>
      <c r="F16" s="74"/>
      <c r="G16" s="78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77">
        <f t="shared" si="4"/>
        <v>0</v>
      </c>
      <c r="Q16" s="22"/>
      <c r="R16" s="77">
        <f t="shared" si="5"/>
        <v>0</v>
      </c>
      <c r="S16" s="77">
        <f t="shared" si="6"/>
        <v>0</v>
      </c>
      <c r="T16" s="76">
        <f>IF(R16="Elsykkel",10,VLOOKUP(S16,Inndata!$B$5:$D$9,3,FALSE))</f>
        <v>0</v>
      </c>
      <c r="U16" s="22"/>
      <c r="V16" s="77">
        <f t="shared" si="7"/>
        <v>0</v>
      </c>
      <c r="W16" s="77">
        <f t="shared" si="10"/>
        <v>0</v>
      </c>
      <c r="X16" s="22"/>
      <c r="Y16" s="77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55"/>
      <c r="C17" s="55"/>
      <c r="D17" s="55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55">
        <f t="shared" si="4"/>
        <v>0</v>
      </c>
      <c r="Q17" s="22"/>
      <c r="R17" s="55">
        <f t="shared" si="5"/>
        <v>0</v>
      </c>
      <c r="S17" s="55">
        <f t="shared" si="6"/>
        <v>0</v>
      </c>
      <c r="T17" s="55">
        <f>IF(R17="Elsykkel",10,VLOOKUP(S17,Inndata!$B$5:$D$9,3,FALSE))</f>
        <v>0</v>
      </c>
      <c r="U17" s="22"/>
      <c r="V17" s="55">
        <f t="shared" si="7"/>
        <v>0</v>
      </c>
      <c r="W17" s="55">
        <f t="shared" si="10"/>
        <v>0</v>
      </c>
      <c r="X17" s="22"/>
      <c r="Y17" s="55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77"/>
      <c r="C18" s="77"/>
      <c r="D18" s="77"/>
      <c r="E18" s="5"/>
      <c r="F18" s="74"/>
      <c r="G18" s="78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77">
        <f t="shared" si="4"/>
        <v>0</v>
      </c>
      <c r="Q18" s="22"/>
      <c r="R18" s="77">
        <f t="shared" si="5"/>
        <v>0</v>
      </c>
      <c r="S18" s="77">
        <f t="shared" si="6"/>
        <v>0</v>
      </c>
      <c r="T18" s="77">
        <f>IF(R18="Elsykkel",10,VLOOKUP(S18,Inndata!$B$5:$D$9,3,FALSE))</f>
        <v>0</v>
      </c>
      <c r="U18" s="22"/>
      <c r="V18" s="77">
        <f t="shared" si="7"/>
        <v>0</v>
      </c>
      <c r="W18" s="77">
        <f t="shared" si="10"/>
        <v>0</v>
      </c>
      <c r="X18" s="22"/>
      <c r="Y18" s="77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55"/>
      <c r="C19" s="55"/>
      <c r="D19" s="55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55">
        <f t="shared" si="4"/>
        <v>0</v>
      </c>
      <c r="Q19" s="22"/>
      <c r="R19" s="55">
        <f t="shared" si="5"/>
        <v>0</v>
      </c>
      <c r="S19" s="55">
        <f t="shared" si="6"/>
        <v>0</v>
      </c>
      <c r="T19" s="55">
        <f>IF(R19="Elsykkel",10,VLOOKUP(S19,Inndata!$B$5:$D$9,3,FALSE))</f>
        <v>0</v>
      </c>
      <c r="U19" s="22"/>
      <c r="V19" s="55">
        <f t="shared" si="7"/>
        <v>0</v>
      </c>
      <c r="W19" s="55">
        <f t="shared" si="10"/>
        <v>0</v>
      </c>
      <c r="X19" s="22"/>
      <c r="Y19" s="55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77"/>
      <c r="C20" s="77"/>
      <c r="D20" s="77"/>
      <c r="E20" s="5"/>
      <c r="F20" s="74"/>
      <c r="G20" s="78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77">
        <f t="shared" si="4"/>
        <v>0</v>
      </c>
      <c r="Q20" s="22"/>
      <c r="R20" s="77">
        <f t="shared" si="5"/>
        <v>0</v>
      </c>
      <c r="S20" s="77">
        <f t="shared" si="6"/>
        <v>0</v>
      </c>
      <c r="T20" s="77">
        <f>IF(R20="Elsykkel",10,VLOOKUP(S20,Inndata!$B$5:$D$9,3,FALSE))</f>
        <v>0</v>
      </c>
      <c r="U20" s="22"/>
      <c r="V20" s="77">
        <f t="shared" si="7"/>
        <v>0</v>
      </c>
      <c r="W20" s="77">
        <f t="shared" si="10"/>
        <v>0</v>
      </c>
      <c r="X20" s="22"/>
      <c r="Y20" s="77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55"/>
      <c r="C21" s="55"/>
      <c r="D21" s="55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55">
        <f t="shared" si="4"/>
        <v>0</v>
      </c>
      <c r="Q21" s="22"/>
      <c r="R21" s="55">
        <f t="shared" si="5"/>
        <v>0</v>
      </c>
      <c r="S21" s="55">
        <f t="shared" si="6"/>
        <v>0</v>
      </c>
      <c r="T21" s="55">
        <f>IF(R21="Elsykkel",10,VLOOKUP(S21,Inndata!$B$5:$D$9,3,FALSE))</f>
        <v>0</v>
      </c>
      <c r="U21" s="22"/>
      <c r="V21" s="55">
        <f t="shared" si="7"/>
        <v>0</v>
      </c>
      <c r="W21" s="55">
        <f t="shared" si="10"/>
        <v>0</v>
      </c>
      <c r="X21" s="22"/>
      <c r="Y21" s="55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Q22" s="73"/>
      <c r="T22" s="71"/>
      <c r="U22" s="73"/>
      <c r="Z22" s="72"/>
    </row>
    <row r="23" spans="2:27" ht="24" customHeight="1" x14ac:dyDescent="0.4">
      <c r="G23" s="25"/>
      <c r="H23" s="7"/>
      <c r="I23" s="25"/>
      <c r="P23" s="92" t="s">
        <v>16</v>
      </c>
      <c r="Q23" s="73"/>
      <c r="T23" s="71"/>
      <c r="U23" s="73"/>
      <c r="Z23" s="72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P24" s="93">
        <f>SUM(P12:P21)</f>
        <v>0</v>
      </c>
      <c r="Q24" s="73"/>
      <c r="T24" s="71"/>
      <c r="U24" s="73"/>
      <c r="Z24" s="72"/>
      <c r="AA24" s="39">
        <f>IF(P24=0,0,SUM(AA12:AA21)/P24)</f>
        <v>0</v>
      </c>
    </row>
    <row r="25" spans="2:27" ht="30" customHeight="1" x14ac:dyDescent="0.4">
      <c r="C25" s="73"/>
      <c r="D25" s="49"/>
      <c r="E25" s="49"/>
      <c r="G25" s="25"/>
      <c r="H25" s="7"/>
      <c r="I25" s="25"/>
      <c r="Q25" s="73"/>
      <c r="T25" s="71"/>
      <c r="U25" s="73"/>
      <c r="Z25" s="72"/>
    </row>
    <row r="26" spans="2:27" ht="17.399999999999999" customHeight="1" x14ac:dyDescent="0.4">
      <c r="C26" s="73"/>
      <c r="D26" s="49"/>
      <c r="E26" s="49"/>
      <c r="G26" s="25"/>
      <c r="H26" s="7"/>
      <c r="I26" s="25"/>
      <c r="Q26" s="73"/>
      <c r="T26" s="71"/>
      <c r="U26" s="73"/>
      <c r="Z26" s="72"/>
    </row>
    <row r="27" spans="2:27" ht="17.399999999999999" customHeight="1" x14ac:dyDescent="0.4">
      <c r="C27" s="73"/>
      <c r="D27" s="49"/>
      <c r="E27" s="49"/>
      <c r="G27" s="25"/>
      <c r="H27" s="7"/>
      <c r="I27" s="25"/>
      <c r="Q27" s="73"/>
      <c r="T27" s="71"/>
      <c r="U27" s="73"/>
      <c r="Z27" s="72"/>
    </row>
    <row r="28" spans="2:27" ht="17.399999999999999" customHeight="1" x14ac:dyDescent="0.4">
      <c r="G28" s="25"/>
      <c r="H28" s="7"/>
      <c r="I28" s="25"/>
      <c r="Q28" s="73"/>
      <c r="T28" s="71"/>
      <c r="U28" s="73"/>
      <c r="Z28" s="72"/>
    </row>
    <row r="29" spans="2:27" ht="17.399999999999999" customHeight="1" x14ac:dyDescent="0.4">
      <c r="G29" s="25"/>
      <c r="H29" s="7"/>
      <c r="I29" s="25"/>
      <c r="Q29" s="73"/>
      <c r="T29" s="71"/>
      <c r="U29" s="73"/>
      <c r="Z29" s="72"/>
    </row>
    <row r="30" spans="2:27" ht="17.399999999999999" customHeight="1" x14ac:dyDescent="0.4">
      <c r="Q30" s="73"/>
      <c r="T30" s="71"/>
      <c r="U30" s="73"/>
      <c r="Z30" s="72"/>
    </row>
  </sheetData>
  <mergeCells count="4">
    <mergeCell ref="B3:J3"/>
    <mergeCell ref="C5:D5"/>
    <mergeCell ref="I8:N10"/>
    <mergeCell ref="I11:N11"/>
  </mergeCells>
  <conditionalFormatting sqref="P12:P21">
    <cfRule type="expression" dxfId="47" priority="12">
      <formula>B12=0</formula>
    </cfRule>
  </conditionalFormatting>
  <conditionalFormatting sqref="R12:R21">
    <cfRule type="expression" dxfId="46" priority="11">
      <formula>C12=0</formula>
    </cfRule>
  </conditionalFormatting>
  <conditionalFormatting sqref="S12:S21">
    <cfRule type="expression" dxfId="45" priority="10">
      <formula>D12=0</formula>
    </cfRule>
  </conditionalFormatting>
  <conditionalFormatting sqref="T12:T21">
    <cfRule type="expression" dxfId="44" priority="9">
      <formula>R12=0</formula>
    </cfRule>
  </conditionalFormatting>
  <conditionalFormatting sqref="V12:V21">
    <cfRule type="expression" dxfId="43" priority="8">
      <formula>E12=0</formula>
    </cfRule>
  </conditionalFormatting>
  <conditionalFormatting sqref="W12:W21">
    <cfRule type="expression" dxfId="42" priority="7">
      <formula>V12=0</formula>
    </cfRule>
  </conditionalFormatting>
  <conditionalFormatting sqref="Y12:Y21">
    <cfRule type="expression" dxfId="41" priority="6">
      <formula>R12=0</formula>
    </cfRule>
  </conditionalFormatting>
  <conditionalFormatting sqref="N12:N21">
    <cfRule type="containsText" dxfId="40" priority="3" operator="containsText" text="OK">
      <formula>NOT(ISERROR(SEARCH("OK",N12)))</formula>
    </cfRule>
    <cfRule type="containsText" dxfId="39" priority="4" operator="containsText" text="FEIL">
      <formula>NOT(ISERROR(SEARCH("FEIL",N12)))</formula>
    </cfRule>
    <cfRule type="cellIs" dxfId="38" priority="5" operator="equal">
      <formula>0</formula>
    </cfRule>
  </conditionalFormatting>
  <conditionalFormatting sqref="AA12:AA21">
    <cfRule type="expression" dxfId="37" priority="2">
      <formula>R12=0</formula>
    </cfRule>
  </conditionalFormatting>
  <conditionalFormatting sqref="C5:D5">
    <cfRule type="containsText" dxfId="36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71" customWidth="1"/>
    <col min="2" max="2" width="22.21875" style="71" customWidth="1"/>
    <col min="3" max="3" width="33.33203125" style="71" customWidth="1"/>
    <col min="4" max="4" width="27.77734375" style="71" customWidth="1"/>
    <col min="5" max="5" width="22.21875" style="71" customWidth="1"/>
    <col min="6" max="7" width="55.5546875" style="71" customWidth="1"/>
    <col min="8" max="8" width="11.44140625" style="71" customWidth="1"/>
    <col min="9" max="13" width="3.33203125" style="71" customWidth="1"/>
    <col min="14" max="14" width="6.109375" style="71" customWidth="1"/>
    <col min="15" max="16" width="11.109375" style="71" customWidth="1"/>
    <col min="17" max="17" width="2.77734375" style="71" customWidth="1"/>
    <col min="18" max="18" width="11.109375" style="71" customWidth="1"/>
    <col min="19" max="19" width="28.6640625" style="71" customWidth="1"/>
    <col min="20" max="20" width="11.109375" style="73" customWidth="1"/>
    <col min="21" max="21" width="2.77734375" style="71" customWidth="1"/>
    <col min="22" max="22" width="26.88671875" style="71" customWidth="1"/>
    <col min="23" max="23" width="11" style="71" customWidth="1"/>
    <col min="24" max="24" width="2.77734375" style="73" customWidth="1"/>
    <col min="25" max="25" width="13.88671875" style="71" customWidth="1"/>
    <col min="26" max="26" width="2.77734375" style="71" customWidth="1"/>
    <col min="27" max="27" width="11" style="71" customWidth="1"/>
    <col min="28" max="16384" width="11.44140625" style="71"/>
  </cols>
  <sheetData>
    <row r="1" spans="1:27" s="43" customFormat="1" ht="17.399999999999999" customHeight="1" x14ac:dyDescent="0.3">
      <c r="A1" s="41"/>
      <c r="B1" s="41" t="s">
        <v>45</v>
      </c>
      <c r="C1" s="41"/>
      <c r="D1" s="41"/>
      <c r="E1" s="41"/>
      <c r="F1" s="41"/>
      <c r="G1" s="41"/>
      <c r="H1" s="41"/>
      <c r="I1" s="41" t="s">
        <v>45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  <c r="U1" s="41"/>
      <c r="V1" s="41"/>
      <c r="W1" s="41"/>
      <c r="X1" s="42"/>
      <c r="Y1" s="41"/>
      <c r="Z1" s="41"/>
      <c r="AA1" s="41"/>
    </row>
    <row r="3" spans="1:27" ht="30" customHeight="1" x14ac:dyDescent="0.4">
      <c r="B3" s="100" t="s">
        <v>7</v>
      </c>
      <c r="C3" s="100"/>
      <c r="D3" s="100"/>
      <c r="E3" s="100"/>
      <c r="F3" s="100"/>
      <c r="G3" s="100"/>
      <c r="H3" s="100"/>
      <c r="I3" s="100"/>
      <c r="J3" s="100"/>
      <c r="K3" s="27"/>
      <c r="L3" s="6"/>
    </row>
    <row r="4" spans="1:27" ht="17.399999999999999" customHeight="1" x14ac:dyDescent="0.4">
      <c r="B4" s="10"/>
      <c r="C4" s="10"/>
      <c r="D4" s="9"/>
      <c r="E4" s="91"/>
      <c r="F4" s="91"/>
      <c r="G4" s="91"/>
      <c r="H4" s="91"/>
      <c r="I4" s="70" t="s">
        <v>28</v>
      </c>
      <c r="J4" s="91"/>
      <c r="K4" s="27"/>
      <c r="M4" s="75"/>
      <c r="N4" s="75"/>
      <c r="O4" s="75"/>
    </row>
    <row r="5" spans="1:27" s="1" customFormat="1" ht="30" customHeight="1" x14ac:dyDescent="0.45">
      <c r="B5" s="40" t="s">
        <v>37</v>
      </c>
      <c r="C5" s="101" t="s">
        <v>8</v>
      </c>
      <c r="D5" s="102"/>
      <c r="E5" s="2"/>
      <c r="H5" s="2"/>
      <c r="I5" s="69" t="s">
        <v>46</v>
      </c>
      <c r="J5" s="2"/>
      <c r="K5" s="3"/>
      <c r="M5" s="75"/>
      <c r="N5" s="75"/>
      <c r="O5" s="75"/>
      <c r="T5" s="19"/>
      <c r="X5" s="19"/>
    </row>
    <row r="6" spans="1:27" ht="17.399999999999999" customHeight="1" x14ac:dyDescent="0.4">
      <c r="B6" s="26"/>
      <c r="C6" s="26"/>
      <c r="D6" s="26"/>
      <c r="E6" s="26"/>
      <c r="F6" s="26"/>
      <c r="G6" s="26"/>
      <c r="H6" s="7"/>
      <c r="I6" s="25"/>
      <c r="Q6" s="73"/>
      <c r="T6" s="71"/>
      <c r="U6" s="73"/>
      <c r="Z6" s="72"/>
    </row>
    <row r="7" spans="1:27" ht="17.399999999999999" customHeight="1" x14ac:dyDescent="0.4">
      <c r="B7" s="54" t="s">
        <v>49</v>
      </c>
      <c r="C7" s="26"/>
      <c r="D7" s="26"/>
      <c r="E7" s="26"/>
      <c r="F7" s="26"/>
      <c r="G7" s="26"/>
      <c r="H7" s="7"/>
      <c r="I7" s="25"/>
      <c r="Q7" s="73"/>
      <c r="T7" s="71"/>
      <c r="U7" s="73"/>
      <c r="Z7" s="72"/>
    </row>
    <row r="8" spans="1:27" ht="17.399999999999999" customHeight="1" x14ac:dyDescent="0.4">
      <c r="B8" s="54" t="s">
        <v>44</v>
      </c>
      <c r="C8" s="26"/>
      <c r="D8" s="26"/>
      <c r="E8" s="26"/>
      <c r="F8" s="26"/>
      <c r="G8" s="26"/>
      <c r="H8" s="7"/>
      <c r="I8" s="98" t="s">
        <v>26</v>
      </c>
      <c r="J8" s="98"/>
      <c r="K8" s="98"/>
      <c r="L8" s="98"/>
      <c r="M8" s="98"/>
      <c r="N8" s="98"/>
      <c r="Q8" s="73"/>
      <c r="T8" s="71"/>
      <c r="U8" s="73"/>
      <c r="Z8" s="72"/>
    </row>
    <row r="9" spans="1:27" ht="17.399999999999999" customHeight="1" x14ac:dyDescent="0.4">
      <c r="B9" s="26"/>
      <c r="C9" s="26"/>
      <c r="D9" s="26"/>
      <c r="E9" s="26"/>
      <c r="F9" s="26"/>
      <c r="G9" s="26"/>
      <c r="H9" s="7"/>
      <c r="I9" s="98"/>
      <c r="J9" s="98"/>
      <c r="K9" s="98"/>
      <c r="L9" s="98"/>
      <c r="M9" s="98"/>
      <c r="N9" s="98"/>
      <c r="Q9" s="73"/>
      <c r="T9" s="71"/>
      <c r="U9" s="73"/>
      <c r="Z9" s="72"/>
    </row>
    <row r="10" spans="1:27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7"/>
      <c r="I10" s="99"/>
      <c r="J10" s="99"/>
      <c r="K10" s="99"/>
      <c r="L10" s="99"/>
      <c r="M10" s="99"/>
      <c r="N10" s="99"/>
      <c r="P10" s="24">
        <v>1</v>
      </c>
      <c r="Q10" s="20"/>
      <c r="R10" s="24">
        <v>2</v>
      </c>
      <c r="S10" s="24">
        <v>3</v>
      </c>
      <c r="T10" s="24"/>
      <c r="U10" s="20"/>
      <c r="V10" s="24">
        <v>4</v>
      </c>
      <c r="W10" s="24"/>
      <c r="X10" s="20"/>
      <c r="Y10" s="24"/>
      <c r="Z10" s="17"/>
      <c r="AA10" s="24"/>
    </row>
    <row r="11" spans="1:27" ht="48" customHeight="1" x14ac:dyDescent="0.4">
      <c r="B11" s="28" t="s">
        <v>1</v>
      </c>
      <c r="C11" s="29" t="s">
        <v>3</v>
      </c>
      <c r="D11" s="29" t="s">
        <v>4</v>
      </c>
      <c r="E11" s="29" t="s">
        <v>5</v>
      </c>
      <c r="F11" s="30" t="s">
        <v>48</v>
      </c>
      <c r="G11" s="30" t="s">
        <v>2</v>
      </c>
      <c r="H11" s="7"/>
      <c r="I11" s="103" t="s">
        <v>27</v>
      </c>
      <c r="J11" s="104"/>
      <c r="K11" s="104"/>
      <c r="L11" s="104"/>
      <c r="M11" s="104"/>
      <c r="N11" s="105"/>
      <c r="P11" s="28" t="s">
        <v>1</v>
      </c>
      <c r="Q11" s="21"/>
      <c r="R11" s="28" t="s">
        <v>3</v>
      </c>
      <c r="S11" s="28" t="s">
        <v>4</v>
      </c>
      <c r="T11" s="32" t="s">
        <v>18</v>
      </c>
      <c r="U11" s="21"/>
      <c r="V11" s="28" t="s">
        <v>14</v>
      </c>
      <c r="W11" s="32" t="s">
        <v>17</v>
      </c>
      <c r="X11" s="21"/>
      <c r="Y11" s="32" t="s">
        <v>15</v>
      </c>
      <c r="Z11" s="21"/>
      <c r="AA11" s="32" t="s">
        <v>29</v>
      </c>
    </row>
    <row r="12" spans="1:27" ht="17.399999999999999" customHeight="1" x14ac:dyDescent="0.4">
      <c r="B12" s="77"/>
      <c r="C12" s="77"/>
      <c r="D12" s="77"/>
      <c r="E12" s="5"/>
      <c r="F12" s="74"/>
      <c r="G12" s="78"/>
      <c r="H12" s="8" t="s">
        <v>0</v>
      </c>
      <c r="I12" s="51">
        <f t="shared" ref="I12:I21" si="0">IF(B12&gt;0,1,0)</f>
        <v>0</v>
      </c>
      <c r="J12" s="51">
        <f t="shared" ref="J12:J21" si="1">IF(C12=0,0,1)</f>
        <v>0</v>
      </c>
      <c r="K12" s="51">
        <f t="shared" ref="K12:K21" si="2">IF(C12="Elsykkel",1,IF(D12=0,0,1))</f>
        <v>0</v>
      </c>
      <c r="L12" s="51">
        <f>IF(E12=0,0,1)</f>
        <v>0</v>
      </c>
      <c r="M12" s="52">
        <f t="shared" ref="M12:M21" si="3">SUM(I12:L12)</f>
        <v>0</v>
      </c>
      <c r="N12" s="53">
        <f>IF(M12&gt;2,"OK",IF(M12=0,0,"FEIL"))</f>
        <v>0</v>
      </c>
      <c r="P12" s="77">
        <f t="shared" ref="P12:P21" si="4">B12</f>
        <v>0</v>
      </c>
      <c r="Q12" s="23"/>
      <c r="R12" s="77">
        <f t="shared" ref="R12:R21" si="5">C12</f>
        <v>0</v>
      </c>
      <c r="S12" s="77">
        <f t="shared" ref="S12:S21" si="6">D12</f>
        <v>0</v>
      </c>
      <c r="T12" s="76">
        <f>IF(R12="Elsykkel",10,VLOOKUP(S12,Inndata!$B$5:$D$9,3,FALSE))</f>
        <v>0</v>
      </c>
      <c r="U12" s="22"/>
      <c r="V12" s="77">
        <f t="shared" ref="V12:V21" si="7">E12</f>
        <v>0</v>
      </c>
      <c r="W12" s="77">
        <f>IF(V12=0,0,IF(V12="Nei",0,1))</f>
        <v>0</v>
      </c>
      <c r="X12" s="22"/>
      <c r="Y12" s="77">
        <f>IF(T12+W12&gt;10,10,T12+W12)</f>
        <v>0</v>
      </c>
      <c r="Z12" s="22"/>
      <c r="AA12" s="77">
        <f>P12*Y12</f>
        <v>0</v>
      </c>
    </row>
    <row r="13" spans="1:27" ht="17.399999999999999" customHeight="1" x14ac:dyDescent="0.4">
      <c r="B13" s="55"/>
      <c r="C13" s="55"/>
      <c r="D13" s="55"/>
      <c r="E13" s="13"/>
      <c r="F13" s="14"/>
      <c r="G13" s="12"/>
      <c r="H13" s="8" t="s">
        <v>0</v>
      </c>
      <c r="I13" s="51">
        <f t="shared" si="0"/>
        <v>0</v>
      </c>
      <c r="J13" s="51">
        <f t="shared" si="1"/>
        <v>0</v>
      </c>
      <c r="K13" s="51">
        <f t="shared" si="2"/>
        <v>0</v>
      </c>
      <c r="L13" s="51">
        <f t="shared" ref="L13:L21" si="8">IF(E13=0,0,1)</f>
        <v>0</v>
      </c>
      <c r="M13" s="52">
        <f t="shared" si="3"/>
        <v>0</v>
      </c>
      <c r="N13" s="53">
        <f t="shared" ref="N13:N21" si="9">IF(M13&gt;2,"OK",IF(M13=0,0,"FEIL"))</f>
        <v>0</v>
      </c>
      <c r="P13" s="55">
        <f t="shared" si="4"/>
        <v>0</v>
      </c>
      <c r="Q13" s="22"/>
      <c r="R13" s="55">
        <f t="shared" si="5"/>
        <v>0</v>
      </c>
      <c r="S13" s="55">
        <f t="shared" si="6"/>
        <v>0</v>
      </c>
      <c r="T13" s="55">
        <f>IF(R13="Elsykkel",10,VLOOKUP(S13,Inndata!$B$5:$D$9,3,FALSE))</f>
        <v>0</v>
      </c>
      <c r="U13" s="22"/>
      <c r="V13" s="55">
        <f t="shared" si="7"/>
        <v>0</v>
      </c>
      <c r="W13" s="55">
        <f t="shared" ref="W13:W21" si="10">IF(V13=0,0,IF(V13="Nei",0,1))</f>
        <v>0</v>
      </c>
      <c r="X13" s="22"/>
      <c r="Y13" s="55">
        <f t="shared" ref="Y13:Y21" si="11">IF(T13+W13&gt;10,10,T13+W13)</f>
        <v>0</v>
      </c>
      <c r="Z13" s="22"/>
      <c r="AA13" s="55">
        <f t="shared" ref="AA13:AA21" si="12">P13*Y13</f>
        <v>0</v>
      </c>
    </row>
    <row r="14" spans="1:27" ht="17.399999999999999" customHeight="1" x14ac:dyDescent="0.4">
      <c r="B14" s="77"/>
      <c r="C14" s="77"/>
      <c r="D14" s="77"/>
      <c r="E14" s="5"/>
      <c r="F14" s="74"/>
      <c r="G14" s="78"/>
      <c r="H14" s="8" t="s">
        <v>0</v>
      </c>
      <c r="I14" s="51">
        <f t="shared" si="0"/>
        <v>0</v>
      </c>
      <c r="J14" s="51">
        <f t="shared" si="1"/>
        <v>0</v>
      </c>
      <c r="K14" s="51">
        <f t="shared" si="2"/>
        <v>0</v>
      </c>
      <c r="L14" s="51">
        <f t="shared" si="8"/>
        <v>0</v>
      </c>
      <c r="M14" s="52">
        <f t="shared" si="3"/>
        <v>0</v>
      </c>
      <c r="N14" s="53">
        <f t="shared" si="9"/>
        <v>0</v>
      </c>
      <c r="P14" s="77">
        <f t="shared" si="4"/>
        <v>0</v>
      </c>
      <c r="Q14" s="22"/>
      <c r="R14" s="77">
        <f t="shared" si="5"/>
        <v>0</v>
      </c>
      <c r="S14" s="77">
        <f t="shared" si="6"/>
        <v>0</v>
      </c>
      <c r="T14" s="76">
        <f>IF(R14="Elsykkel",10,VLOOKUP(S14,Inndata!$B$5:$D$9,3,FALSE))</f>
        <v>0</v>
      </c>
      <c r="U14" s="22"/>
      <c r="V14" s="77">
        <f t="shared" si="7"/>
        <v>0</v>
      </c>
      <c r="W14" s="77">
        <f t="shared" si="10"/>
        <v>0</v>
      </c>
      <c r="X14" s="22"/>
      <c r="Y14" s="77">
        <f t="shared" si="11"/>
        <v>0</v>
      </c>
      <c r="Z14" s="22"/>
      <c r="AA14" s="77">
        <f t="shared" si="12"/>
        <v>0</v>
      </c>
    </row>
    <row r="15" spans="1:27" ht="17.399999999999999" customHeight="1" x14ac:dyDescent="0.4">
      <c r="B15" s="55"/>
      <c r="C15" s="55"/>
      <c r="D15" s="55"/>
      <c r="E15" s="13"/>
      <c r="F15" s="14"/>
      <c r="G15" s="12"/>
      <c r="H15" s="8" t="s">
        <v>0</v>
      </c>
      <c r="I15" s="51">
        <f t="shared" si="0"/>
        <v>0</v>
      </c>
      <c r="J15" s="51">
        <f t="shared" si="1"/>
        <v>0</v>
      </c>
      <c r="K15" s="51">
        <f t="shared" si="2"/>
        <v>0</v>
      </c>
      <c r="L15" s="51">
        <f t="shared" si="8"/>
        <v>0</v>
      </c>
      <c r="M15" s="52">
        <f t="shared" si="3"/>
        <v>0</v>
      </c>
      <c r="N15" s="53">
        <f t="shared" si="9"/>
        <v>0</v>
      </c>
      <c r="P15" s="55">
        <f t="shared" si="4"/>
        <v>0</v>
      </c>
      <c r="Q15" s="22"/>
      <c r="R15" s="55">
        <f t="shared" si="5"/>
        <v>0</v>
      </c>
      <c r="S15" s="55">
        <f t="shared" si="6"/>
        <v>0</v>
      </c>
      <c r="T15" s="55">
        <f>IF(R15="Elsykkel",10,VLOOKUP(S15,Inndata!$B$5:$D$9,3,FALSE))</f>
        <v>0</v>
      </c>
      <c r="U15" s="22"/>
      <c r="V15" s="55">
        <f t="shared" si="7"/>
        <v>0</v>
      </c>
      <c r="W15" s="55">
        <f t="shared" si="10"/>
        <v>0</v>
      </c>
      <c r="X15" s="22"/>
      <c r="Y15" s="55">
        <f t="shared" si="11"/>
        <v>0</v>
      </c>
      <c r="Z15" s="22"/>
      <c r="AA15" s="55">
        <f t="shared" si="12"/>
        <v>0</v>
      </c>
    </row>
    <row r="16" spans="1:27" ht="17.399999999999999" customHeight="1" x14ac:dyDescent="0.4">
      <c r="B16" s="77"/>
      <c r="C16" s="77"/>
      <c r="D16" s="77"/>
      <c r="E16" s="5"/>
      <c r="F16" s="74"/>
      <c r="G16" s="78"/>
      <c r="H16" s="15" t="s">
        <v>0</v>
      </c>
      <c r="I16" s="51">
        <f t="shared" si="0"/>
        <v>0</v>
      </c>
      <c r="J16" s="51">
        <f t="shared" si="1"/>
        <v>0</v>
      </c>
      <c r="K16" s="51">
        <f t="shared" si="2"/>
        <v>0</v>
      </c>
      <c r="L16" s="51">
        <f t="shared" si="8"/>
        <v>0</v>
      </c>
      <c r="M16" s="52">
        <f t="shared" si="3"/>
        <v>0</v>
      </c>
      <c r="N16" s="53">
        <f t="shared" si="9"/>
        <v>0</v>
      </c>
      <c r="P16" s="77">
        <f t="shared" si="4"/>
        <v>0</v>
      </c>
      <c r="Q16" s="22"/>
      <c r="R16" s="77">
        <f t="shared" si="5"/>
        <v>0</v>
      </c>
      <c r="S16" s="77">
        <f t="shared" si="6"/>
        <v>0</v>
      </c>
      <c r="T16" s="76">
        <f>IF(R16="Elsykkel",10,VLOOKUP(S16,Inndata!$B$5:$D$9,3,FALSE))</f>
        <v>0</v>
      </c>
      <c r="U16" s="22"/>
      <c r="V16" s="77">
        <f t="shared" si="7"/>
        <v>0</v>
      </c>
      <c r="W16" s="77">
        <f t="shared" si="10"/>
        <v>0</v>
      </c>
      <c r="X16" s="22"/>
      <c r="Y16" s="77">
        <f t="shared" si="11"/>
        <v>0</v>
      </c>
      <c r="Z16" s="22"/>
      <c r="AA16" s="77">
        <f t="shared" si="12"/>
        <v>0</v>
      </c>
    </row>
    <row r="17" spans="2:27" ht="17.399999999999999" customHeight="1" x14ac:dyDescent="0.4">
      <c r="B17" s="55"/>
      <c r="C17" s="55"/>
      <c r="D17" s="55"/>
      <c r="E17" s="13"/>
      <c r="F17" s="14"/>
      <c r="G17" s="12"/>
      <c r="H17" s="8" t="s">
        <v>0</v>
      </c>
      <c r="I17" s="51">
        <f t="shared" si="0"/>
        <v>0</v>
      </c>
      <c r="J17" s="51">
        <f t="shared" si="1"/>
        <v>0</v>
      </c>
      <c r="K17" s="51">
        <f t="shared" si="2"/>
        <v>0</v>
      </c>
      <c r="L17" s="51">
        <f t="shared" si="8"/>
        <v>0</v>
      </c>
      <c r="M17" s="52">
        <f t="shared" si="3"/>
        <v>0</v>
      </c>
      <c r="N17" s="53">
        <f t="shared" si="9"/>
        <v>0</v>
      </c>
      <c r="P17" s="55">
        <f t="shared" si="4"/>
        <v>0</v>
      </c>
      <c r="Q17" s="22"/>
      <c r="R17" s="55">
        <f t="shared" si="5"/>
        <v>0</v>
      </c>
      <c r="S17" s="55">
        <f t="shared" si="6"/>
        <v>0</v>
      </c>
      <c r="T17" s="55">
        <f>IF(R17="Elsykkel",10,VLOOKUP(S17,Inndata!$B$5:$D$9,3,FALSE))</f>
        <v>0</v>
      </c>
      <c r="U17" s="22"/>
      <c r="V17" s="55">
        <f t="shared" si="7"/>
        <v>0</v>
      </c>
      <c r="W17" s="55">
        <f t="shared" si="10"/>
        <v>0</v>
      </c>
      <c r="X17" s="22"/>
      <c r="Y17" s="55">
        <f t="shared" si="11"/>
        <v>0</v>
      </c>
      <c r="Z17" s="22"/>
      <c r="AA17" s="55">
        <f t="shared" si="12"/>
        <v>0</v>
      </c>
    </row>
    <row r="18" spans="2:27" ht="17.399999999999999" customHeight="1" x14ac:dyDescent="0.4">
      <c r="B18" s="77"/>
      <c r="C18" s="77"/>
      <c r="D18" s="77"/>
      <c r="E18" s="5"/>
      <c r="F18" s="74"/>
      <c r="G18" s="78"/>
      <c r="H18" s="8" t="s">
        <v>0</v>
      </c>
      <c r="I18" s="51">
        <f t="shared" si="0"/>
        <v>0</v>
      </c>
      <c r="J18" s="51">
        <f t="shared" si="1"/>
        <v>0</v>
      </c>
      <c r="K18" s="51">
        <f t="shared" si="2"/>
        <v>0</v>
      </c>
      <c r="L18" s="51">
        <f t="shared" si="8"/>
        <v>0</v>
      </c>
      <c r="M18" s="52">
        <f t="shared" si="3"/>
        <v>0</v>
      </c>
      <c r="N18" s="53">
        <f t="shared" si="9"/>
        <v>0</v>
      </c>
      <c r="P18" s="77">
        <f t="shared" si="4"/>
        <v>0</v>
      </c>
      <c r="Q18" s="22"/>
      <c r="R18" s="77">
        <f t="shared" si="5"/>
        <v>0</v>
      </c>
      <c r="S18" s="77">
        <f t="shared" si="6"/>
        <v>0</v>
      </c>
      <c r="T18" s="77">
        <f>IF(R18="Elsykkel",10,VLOOKUP(S18,Inndata!$B$5:$D$9,3,FALSE))</f>
        <v>0</v>
      </c>
      <c r="U18" s="22"/>
      <c r="V18" s="77">
        <f t="shared" si="7"/>
        <v>0</v>
      </c>
      <c r="W18" s="77">
        <f t="shared" si="10"/>
        <v>0</v>
      </c>
      <c r="X18" s="22"/>
      <c r="Y18" s="77">
        <f t="shared" si="11"/>
        <v>0</v>
      </c>
      <c r="Z18" s="22"/>
      <c r="AA18" s="77">
        <f t="shared" si="12"/>
        <v>0</v>
      </c>
    </row>
    <row r="19" spans="2:27" ht="17.399999999999999" customHeight="1" x14ac:dyDescent="0.4">
      <c r="B19" s="55"/>
      <c r="C19" s="55"/>
      <c r="D19" s="55"/>
      <c r="E19" s="13"/>
      <c r="F19" s="14"/>
      <c r="G19" s="12"/>
      <c r="H19" s="8" t="s">
        <v>0</v>
      </c>
      <c r="I19" s="51">
        <f t="shared" si="0"/>
        <v>0</v>
      </c>
      <c r="J19" s="51">
        <f t="shared" si="1"/>
        <v>0</v>
      </c>
      <c r="K19" s="51">
        <f t="shared" si="2"/>
        <v>0</v>
      </c>
      <c r="L19" s="51">
        <f t="shared" si="8"/>
        <v>0</v>
      </c>
      <c r="M19" s="52">
        <f t="shared" si="3"/>
        <v>0</v>
      </c>
      <c r="N19" s="53">
        <f t="shared" si="9"/>
        <v>0</v>
      </c>
      <c r="P19" s="55">
        <f t="shared" si="4"/>
        <v>0</v>
      </c>
      <c r="Q19" s="22"/>
      <c r="R19" s="55">
        <f t="shared" si="5"/>
        <v>0</v>
      </c>
      <c r="S19" s="55">
        <f t="shared" si="6"/>
        <v>0</v>
      </c>
      <c r="T19" s="55">
        <f>IF(R19="Elsykkel",10,VLOOKUP(S19,Inndata!$B$5:$D$9,3,FALSE))</f>
        <v>0</v>
      </c>
      <c r="U19" s="22"/>
      <c r="V19" s="55">
        <f t="shared" si="7"/>
        <v>0</v>
      </c>
      <c r="W19" s="55">
        <f t="shared" si="10"/>
        <v>0</v>
      </c>
      <c r="X19" s="22"/>
      <c r="Y19" s="55">
        <f t="shared" si="11"/>
        <v>0</v>
      </c>
      <c r="Z19" s="22"/>
      <c r="AA19" s="55">
        <f t="shared" si="12"/>
        <v>0</v>
      </c>
    </row>
    <row r="20" spans="2:27" ht="17.399999999999999" customHeight="1" x14ac:dyDescent="0.4">
      <c r="B20" s="77"/>
      <c r="C20" s="77"/>
      <c r="D20" s="77"/>
      <c r="E20" s="5"/>
      <c r="F20" s="74"/>
      <c r="G20" s="78"/>
      <c r="H20" s="8" t="s">
        <v>0</v>
      </c>
      <c r="I20" s="51">
        <f t="shared" si="0"/>
        <v>0</v>
      </c>
      <c r="J20" s="51">
        <f t="shared" si="1"/>
        <v>0</v>
      </c>
      <c r="K20" s="51">
        <f t="shared" si="2"/>
        <v>0</v>
      </c>
      <c r="L20" s="51">
        <f t="shared" si="8"/>
        <v>0</v>
      </c>
      <c r="M20" s="52">
        <f t="shared" si="3"/>
        <v>0</v>
      </c>
      <c r="N20" s="53">
        <f t="shared" si="9"/>
        <v>0</v>
      </c>
      <c r="P20" s="77">
        <f t="shared" si="4"/>
        <v>0</v>
      </c>
      <c r="Q20" s="22"/>
      <c r="R20" s="77">
        <f t="shared" si="5"/>
        <v>0</v>
      </c>
      <c r="S20" s="77">
        <f t="shared" si="6"/>
        <v>0</v>
      </c>
      <c r="T20" s="77">
        <f>IF(R20="Elsykkel",10,VLOOKUP(S20,Inndata!$B$5:$D$9,3,FALSE))</f>
        <v>0</v>
      </c>
      <c r="U20" s="22"/>
      <c r="V20" s="77">
        <f t="shared" si="7"/>
        <v>0</v>
      </c>
      <c r="W20" s="77">
        <f t="shared" si="10"/>
        <v>0</v>
      </c>
      <c r="X20" s="22"/>
      <c r="Y20" s="77">
        <f t="shared" si="11"/>
        <v>0</v>
      </c>
      <c r="Z20" s="22"/>
      <c r="AA20" s="77">
        <f t="shared" si="12"/>
        <v>0</v>
      </c>
    </row>
    <row r="21" spans="2:27" ht="17.399999999999999" customHeight="1" x14ac:dyDescent="0.4">
      <c r="B21" s="55"/>
      <c r="C21" s="55"/>
      <c r="D21" s="55"/>
      <c r="E21" s="13"/>
      <c r="F21" s="14"/>
      <c r="G21" s="12"/>
      <c r="H21" s="8" t="s">
        <v>0</v>
      </c>
      <c r="I21" s="51">
        <f t="shared" si="0"/>
        <v>0</v>
      </c>
      <c r="J21" s="51">
        <f t="shared" si="1"/>
        <v>0</v>
      </c>
      <c r="K21" s="51">
        <f t="shared" si="2"/>
        <v>0</v>
      </c>
      <c r="L21" s="51">
        <f t="shared" si="8"/>
        <v>0</v>
      </c>
      <c r="M21" s="52">
        <f t="shared" si="3"/>
        <v>0</v>
      </c>
      <c r="N21" s="53">
        <f t="shared" si="9"/>
        <v>0</v>
      </c>
      <c r="P21" s="55">
        <f t="shared" si="4"/>
        <v>0</v>
      </c>
      <c r="Q21" s="22"/>
      <c r="R21" s="55">
        <f t="shared" si="5"/>
        <v>0</v>
      </c>
      <c r="S21" s="55">
        <f t="shared" si="6"/>
        <v>0</v>
      </c>
      <c r="T21" s="55">
        <f>IF(R21="Elsykkel",10,VLOOKUP(S21,Inndata!$B$5:$D$9,3,FALSE))</f>
        <v>0</v>
      </c>
      <c r="U21" s="22"/>
      <c r="V21" s="55">
        <f t="shared" si="7"/>
        <v>0</v>
      </c>
      <c r="W21" s="55">
        <f t="shared" si="10"/>
        <v>0</v>
      </c>
      <c r="X21" s="22"/>
      <c r="Y21" s="55">
        <f t="shared" si="11"/>
        <v>0</v>
      </c>
      <c r="Z21" s="22"/>
      <c r="AA21" s="55">
        <f t="shared" si="12"/>
        <v>0</v>
      </c>
    </row>
    <row r="22" spans="2:27" ht="17.399999999999999" customHeight="1" x14ac:dyDescent="0.4">
      <c r="G22" s="25"/>
      <c r="H22" s="7"/>
      <c r="I22" s="25"/>
      <c r="Q22" s="73"/>
      <c r="T22" s="71"/>
      <c r="U22" s="73"/>
      <c r="Z22" s="72"/>
    </row>
    <row r="23" spans="2:27" ht="24" customHeight="1" x14ac:dyDescent="0.4">
      <c r="G23" s="25"/>
      <c r="H23" s="7"/>
      <c r="I23" s="25"/>
      <c r="P23" s="92" t="s">
        <v>16</v>
      </c>
      <c r="Q23" s="73"/>
      <c r="T23" s="71"/>
      <c r="U23" s="73"/>
      <c r="Z23" s="72"/>
      <c r="AA23" s="38" t="s">
        <v>21</v>
      </c>
    </row>
    <row r="24" spans="2:27" ht="24" customHeight="1" x14ac:dyDescent="0.4">
      <c r="B24" s="65" t="s">
        <v>25</v>
      </c>
      <c r="C24" s="66">
        <f>AA24</f>
        <v>0</v>
      </c>
      <c r="D24" s="49"/>
      <c r="E24" s="49"/>
      <c r="G24" s="25"/>
      <c r="H24" s="7"/>
      <c r="I24" s="25"/>
      <c r="P24" s="93">
        <f>SUM(P12:P21)</f>
        <v>0</v>
      </c>
      <c r="Q24" s="73"/>
      <c r="T24" s="71"/>
      <c r="U24" s="73"/>
      <c r="Z24" s="72"/>
      <c r="AA24" s="39">
        <f>IF(P24=0,0,SUM(AA12:AA21)/P24)</f>
        <v>0</v>
      </c>
    </row>
    <row r="25" spans="2:27" ht="30" customHeight="1" x14ac:dyDescent="0.4">
      <c r="C25" s="73"/>
      <c r="D25" s="49"/>
      <c r="E25" s="49"/>
      <c r="G25" s="25"/>
      <c r="H25" s="7"/>
      <c r="I25" s="25"/>
      <c r="Q25" s="73"/>
      <c r="T25" s="71"/>
      <c r="U25" s="73"/>
      <c r="Z25" s="72"/>
    </row>
    <row r="26" spans="2:27" ht="17.399999999999999" customHeight="1" x14ac:dyDescent="0.4">
      <c r="C26" s="73"/>
      <c r="D26" s="49"/>
      <c r="E26" s="49"/>
      <c r="G26" s="25"/>
      <c r="H26" s="7"/>
      <c r="I26" s="25"/>
      <c r="Q26" s="73"/>
      <c r="T26" s="71"/>
      <c r="U26" s="73"/>
      <c r="Z26" s="72"/>
    </row>
    <row r="27" spans="2:27" ht="17.399999999999999" customHeight="1" x14ac:dyDescent="0.4">
      <c r="C27" s="73"/>
      <c r="D27" s="49"/>
      <c r="E27" s="49"/>
      <c r="G27" s="25"/>
      <c r="H27" s="7"/>
      <c r="I27" s="25"/>
      <c r="Q27" s="73"/>
      <c r="T27" s="71"/>
      <c r="U27" s="73"/>
      <c r="Z27" s="72"/>
    </row>
    <row r="28" spans="2:27" ht="17.399999999999999" customHeight="1" x14ac:dyDescent="0.4">
      <c r="G28" s="25"/>
      <c r="H28" s="7"/>
      <c r="I28" s="25"/>
      <c r="Q28" s="73"/>
      <c r="T28" s="71"/>
      <c r="U28" s="73"/>
      <c r="Z28" s="72"/>
    </row>
    <row r="29" spans="2:27" ht="17.399999999999999" customHeight="1" x14ac:dyDescent="0.4">
      <c r="G29" s="25"/>
      <c r="H29" s="7"/>
      <c r="I29" s="25"/>
      <c r="Q29" s="73"/>
      <c r="T29" s="71"/>
      <c r="U29" s="73"/>
      <c r="Z29" s="72"/>
    </row>
    <row r="30" spans="2:27" ht="17.399999999999999" customHeight="1" x14ac:dyDescent="0.4">
      <c r="Q30" s="73"/>
      <c r="T30" s="71"/>
      <c r="U30" s="73"/>
      <c r="Z30" s="72"/>
    </row>
  </sheetData>
  <mergeCells count="4">
    <mergeCell ref="B3:J3"/>
    <mergeCell ref="C5:D5"/>
    <mergeCell ref="I8:N10"/>
    <mergeCell ref="I11:N11"/>
  </mergeCells>
  <conditionalFormatting sqref="P12:P21">
    <cfRule type="expression" dxfId="35" priority="12">
      <formula>B12=0</formula>
    </cfRule>
  </conditionalFormatting>
  <conditionalFormatting sqref="R12:R21">
    <cfRule type="expression" dxfId="34" priority="11">
      <formula>C12=0</formula>
    </cfRule>
  </conditionalFormatting>
  <conditionalFormatting sqref="S12:S21">
    <cfRule type="expression" dxfId="33" priority="10">
      <formula>D12=0</formula>
    </cfRule>
  </conditionalFormatting>
  <conditionalFormatting sqref="T12:T21">
    <cfRule type="expression" dxfId="32" priority="9">
      <formula>R12=0</formula>
    </cfRule>
  </conditionalFormatting>
  <conditionalFormatting sqref="V12:V21">
    <cfRule type="expression" dxfId="31" priority="8">
      <formula>E12=0</formula>
    </cfRule>
  </conditionalFormatting>
  <conditionalFormatting sqref="W12:W21">
    <cfRule type="expression" dxfId="30" priority="7">
      <formula>V12=0</formula>
    </cfRule>
  </conditionalFormatting>
  <conditionalFormatting sqref="Y12:Y21">
    <cfRule type="expression" dxfId="29" priority="6">
      <formula>R12=0</formula>
    </cfRule>
  </conditionalFormatting>
  <conditionalFormatting sqref="N12:N21">
    <cfRule type="containsText" dxfId="28" priority="3" operator="containsText" text="OK">
      <formula>NOT(ISERROR(SEARCH("OK",N12)))</formula>
    </cfRule>
    <cfRule type="containsText" dxfId="27" priority="4" operator="containsText" text="FEIL">
      <formula>NOT(ISERROR(SEARCH("FEIL",N12)))</formula>
    </cfRule>
    <cfRule type="cellIs" dxfId="26" priority="5" operator="equal">
      <formula>0</formula>
    </cfRule>
  </conditionalFormatting>
  <conditionalFormatting sqref="AA12:AA21">
    <cfRule type="expression" dxfId="25" priority="2">
      <formula>R12=0</formula>
    </cfRule>
  </conditionalFormatting>
  <conditionalFormatting sqref="C5:D5">
    <cfRule type="containsText" dxfId="24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Resultater</vt:lpstr>
      <vt:lpstr>Lev.1</vt:lpstr>
      <vt:lpstr>Lev.2</vt:lpstr>
      <vt:lpstr>Lev.3</vt:lpstr>
      <vt:lpstr>Lev.4</vt:lpstr>
      <vt:lpstr>Lev.5</vt:lpstr>
      <vt:lpstr>Lev.6</vt:lpstr>
      <vt:lpstr>Lev.7</vt:lpstr>
      <vt:lpstr>Lev.8</vt:lpstr>
      <vt:lpstr>Lev.9</vt:lpstr>
      <vt:lpstr>Lev.10</vt:lpstr>
      <vt:lpstr>Inndata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Rossebø</dc:creator>
  <cp:lastModifiedBy>Geir Rossebø</cp:lastModifiedBy>
  <dcterms:created xsi:type="dcterms:W3CDTF">2020-02-18T08:51:26Z</dcterms:created>
  <dcterms:modified xsi:type="dcterms:W3CDTF">2020-09-22T11:04:43Z</dcterms:modified>
</cp:coreProperties>
</file>