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8" windowWidth="14808" windowHeight="8016" activeTab="2"/>
  </bookViews>
  <sheets>
    <sheet name="INFO" sheetId="3" r:id="rId1"/>
    <sheet name="EVALUERINGSMODELL" sheetId="4" r:id="rId2"/>
    <sheet name="LISTE OVER KJØRETØY" sheetId="1" r:id="rId3"/>
    <sheet name="Inndata" sheetId="2" state="hidden" r:id="rId4"/>
  </sheets>
  <definedNames>
    <definedName name="Hele_kontrakt">Inndata!$P$8:$P$9</definedName>
    <definedName name="Teknologi">Inndata!$L$8:$L$11</definedName>
  </definedNames>
  <calcPr calcId="162913"/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0" i="1"/>
  <c r="D297" i="2" l="1"/>
  <c r="D298" i="2"/>
  <c r="D299" i="2"/>
  <c r="D300" i="2"/>
  <c r="D301" i="2"/>
  <c r="D302" i="2"/>
  <c r="D303" i="2"/>
  <c r="D304" i="2"/>
  <c r="D305" i="2"/>
  <c r="D296" i="2"/>
  <c r="B297" i="2"/>
  <c r="B298" i="2"/>
  <c r="B299" i="2"/>
  <c r="B300" i="2"/>
  <c r="C300" i="2" s="1"/>
  <c r="B301" i="2"/>
  <c r="B302" i="2"/>
  <c r="B303" i="2"/>
  <c r="C303" i="2" s="1"/>
  <c r="B304" i="2"/>
  <c r="C304" i="2" s="1"/>
  <c r="B305" i="2"/>
  <c r="B296" i="2"/>
  <c r="C296" i="2" s="1"/>
  <c r="C305" i="2"/>
  <c r="C302" i="2"/>
  <c r="C301" i="2"/>
  <c r="C299" i="2"/>
  <c r="C298" i="2"/>
  <c r="C297" i="2"/>
  <c r="E279" i="2" l="1"/>
  <c r="F279" i="2" s="1"/>
  <c r="E280" i="2"/>
  <c r="F280" i="2" s="1"/>
  <c r="E281" i="2"/>
  <c r="F281" i="2" s="1"/>
  <c r="E282" i="2"/>
  <c r="F282" i="2" s="1"/>
  <c r="E283" i="2"/>
  <c r="F283" i="2" s="1"/>
  <c r="E284" i="2"/>
  <c r="F284" i="2" s="1"/>
  <c r="E285" i="2"/>
  <c r="F285" i="2" s="1"/>
  <c r="E286" i="2"/>
  <c r="F286" i="2" s="1"/>
  <c r="E287" i="2"/>
  <c r="F287" i="2" s="1"/>
  <c r="E288" i="2"/>
  <c r="F288" i="2" s="1"/>
  <c r="E278" i="2"/>
  <c r="F278" i="2" s="1"/>
  <c r="C279" i="2"/>
  <c r="D279" i="2" s="1"/>
  <c r="C280" i="2"/>
  <c r="D280" i="2" s="1"/>
  <c r="C281" i="2"/>
  <c r="D281" i="2" s="1"/>
  <c r="C282" i="2"/>
  <c r="D282" i="2" s="1"/>
  <c r="C283" i="2"/>
  <c r="D283" i="2" s="1"/>
  <c r="C284" i="2"/>
  <c r="D284" i="2" s="1"/>
  <c r="C285" i="2"/>
  <c r="D285" i="2" s="1"/>
  <c r="C286" i="2"/>
  <c r="D286" i="2" s="1"/>
  <c r="C287" i="2"/>
  <c r="D287" i="2" s="1"/>
  <c r="C288" i="2"/>
  <c r="D288" i="2" s="1"/>
  <c r="C278" i="2"/>
  <c r="D278" i="2" s="1"/>
  <c r="E247" i="2" l="1"/>
  <c r="E248" i="2"/>
  <c r="E249" i="2"/>
  <c r="E250" i="2"/>
  <c r="E251" i="2"/>
  <c r="E252" i="2"/>
  <c r="E253" i="2"/>
  <c r="E254" i="2"/>
  <c r="E255" i="2"/>
  <c r="E246" i="2"/>
  <c r="G269" i="2"/>
  <c r="F269" i="2"/>
  <c r="G261" i="2"/>
  <c r="G262" i="2"/>
  <c r="G263" i="2"/>
  <c r="G264" i="2"/>
  <c r="G265" i="2"/>
  <c r="G266" i="2"/>
  <c r="G267" i="2"/>
  <c r="G268" i="2"/>
  <c r="G260" i="2"/>
  <c r="F261" i="2"/>
  <c r="F262" i="2"/>
  <c r="F263" i="2"/>
  <c r="F264" i="2"/>
  <c r="F265" i="2"/>
  <c r="F266" i="2"/>
  <c r="F267" i="2"/>
  <c r="F268" i="2"/>
  <c r="F260" i="2"/>
  <c r="E269" i="2"/>
  <c r="H269" i="2" s="1"/>
  <c r="E261" i="2"/>
  <c r="H261" i="2" s="1"/>
  <c r="E262" i="2"/>
  <c r="H262" i="2" s="1"/>
  <c r="E263" i="2"/>
  <c r="H263" i="2" s="1"/>
  <c r="E264" i="2"/>
  <c r="H264" i="2" s="1"/>
  <c r="E265" i="2"/>
  <c r="H265" i="2" s="1"/>
  <c r="E266" i="2"/>
  <c r="H266" i="2" s="1"/>
  <c r="E267" i="2"/>
  <c r="H267" i="2" s="1"/>
  <c r="E268" i="2"/>
  <c r="H268" i="2" s="1"/>
  <c r="E260" i="2"/>
  <c r="H260" i="2" s="1"/>
  <c r="H270" i="2" l="1"/>
  <c r="F247" i="2"/>
  <c r="L247" i="2" s="1"/>
  <c r="G247" i="2"/>
  <c r="H247" i="2"/>
  <c r="I247" i="2"/>
  <c r="F248" i="2"/>
  <c r="L248" i="2" s="1"/>
  <c r="G248" i="2"/>
  <c r="H248" i="2"/>
  <c r="I248" i="2"/>
  <c r="F249" i="2"/>
  <c r="L249" i="2" s="1"/>
  <c r="G249" i="2"/>
  <c r="H249" i="2"/>
  <c r="I249" i="2"/>
  <c r="F250" i="2"/>
  <c r="L250" i="2" s="1"/>
  <c r="G250" i="2"/>
  <c r="H250" i="2"/>
  <c r="I250" i="2"/>
  <c r="F251" i="2"/>
  <c r="L251" i="2" s="1"/>
  <c r="G251" i="2"/>
  <c r="H251" i="2"/>
  <c r="I251" i="2"/>
  <c r="F252" i="2"/>
  <c r="L252" i="2" s="1"/>
  <c r="G252" i="2"/>
  <c r="H252" i="2"/>
  <c r="I252" i="2"/>
  <c r="F253" i="2"/>
  <c r="L253" i="2" s="1"/>
  <c r="G253" i="2"/>
  <c r="H253" i="2"/>
  <c r="I253" i="2"/>
  <c r="F254" i="2"/>
  <c r="L254" i="2" s="1"/>
  <c r="G254" i="2"/>
  <c r="H254" i="2"/>
  <c r="I254" i="2"/>
  <c r="F255" i="2"/>
  <c r="L255" i="2" s="1"/>
  <c r="G255" i="2"/>
  <c r="H255" i="2"/>
  <c r="I255" i="2"/>
  <c r="I246" i="2"/>
  <c r="H246" i="2"/>
  <c r="G246" i="2"/>
  <c r="F246" i="2"/>
  <c r="L246" i="2" l="1"/>
  <c r="L256" i="2" s="1"/>
  <c r="F32" i="1" s="1"/>
  <c r="J250" i="2"/>
  <c r="K250" i="2" s="1"/>
  <c r="J254" i="2"/>
  <c r="J253" i="2"/>
  <c r="J252" i="2"/>
  <c r="J251" i="2"/>
  <c r="J249" i="2"/>
  <c r="J248" i="2"/>
  <c r="J247" i="2"/>
  <c r="J246" i="2"/>
  <c r="J255" i="2"/>
  <c r="K253" i="2" l="1"/>
  <c r="K252" i="2"/>
  <c r="K248" i="2"/>
  <c r="K255" i="2"/>
  <c r="K249" i="2"/>
  <c r="K254" i="2"/>
  <c r="K251" i="2"/>
  <c r="K247" i="2"/>
  <c r="J21" i="1"/>
  <c r="K246" i="2"/>
  <c r="C11" i="1"/>
  <c r="B11" i="1"/>
  <c r="K256" i="2" l="1"/>
  <c r="F31" i="1" s="1"/>
  <c r="C8" i="2"/>
  <c r="D8" i="2" l="1"/>
  <c r="D8" i="1" s="1"/>
  <c r="B276" i="2"/>
  <c r="B8" i="2"/>
  <c r="E8" i="2" l="1"/>
  <c r="F8" i="2" s="1"/>
  <c r="B279" i="2"/>
  <c r="G279" i="2" s="1"/>
  <c r="B283" i="2"/>
  <c r="G283" i="2" s="1"/>
  <c r="B287" i="2"/>
  <c r="G287" i="2" s="1"/>
  <c r="B280" i="2"/>
  <c r="G280" i="2" s="1"/>
  <c r="B288" i="2"/>
  <c r="G288" i="2" s="1"/>
  <c r="B281" i="2"/>
  <c r="G281" i="2" s="1"/>
  <c r="B285" i="2"/>
  <c r="G285" i="2" s="1"/>
  <c r="B278" i="2"/>
  <c r="G278" i="2" s="1"/>
  <c r="B286" i="2"/>
  <c r="G286" i="2" s="1"/>
  <c r="B284" i="2"/>
  <c r="G284" i="2" s="1"/>
  <c r="B282" i="2"/>
  <c r="G282" i="2" s="1"/>
  <c r="D29" i="2"/>
  <c r="B29" i="2"/>
  <c r="C29" i="2" s="1"/>
  <c r="E29" i="2" s="1"/>
  <c r="F258" i="2" l="1"/>
  <c r="E305" i="2"/>
  <c r="F305" i="2" s="1"/>
  <c r="E298" i="2"/>
  <c r="F298" i="2" s="1"/>
  <c r="E296" i="2"/>
  <c r="F296" i="2" s="1"/>
  <c r="F306" i="2" s="1"/>
  <c r="H14" i="1" s="1"/>
  <c r="E303" i="2"/>
  <c r="F303" i="2" s="1"/>
  <c r="E300" i="2"/>
  <c r="F300" i="2" s="1"/>
  <c r="E297" i="2"/>
  <c r="F297" i="2" s="1"/>
  <c r="E301" i="2"/>
  <c r="F301" i="2" s="1"/>
  <c r="E299" i="2"/>
  <c r="F299" i="2" s="1"/>
  <c r="E302" i="2"/>
  <c r="F302" i="2" s="1"/>
  <c r="E304" i="2"/>
  <c r="F304" i="2" s="1"/>
  <c r="G289" i="2"/>
  <c r="D17" i="1" s="1"/>
  <c r="I263" i="2"/>
  <c r="I269" i="2"/>
  <c r="I267" i="2"/>
  <c r="I266" i="2"/>
  <c r="I264" i="2"/>
  <c r="I265" i="2"/>
  <c r="I260" i="2"/>
  <c r="I268" i="2"/>
  <c r="I262" i="2"/>
  <c r="I261" i="2"/>
  <c r="B30" i="2"/>
  <c r="C30" i="2" s="1"/>
  <c r="D30" i="2"/>
  <c r="E30" i="2" l="1"/>
  <c r="I270" i="2"/>
  <c r="B31" i="2"/>
  <c r="C31" i="2" s="1"/>
  <c r="D31" i="2"/>
  <c r="B32" i="2" l="1"/>
  <c r="C32" i="2" s="1"/>
  <c r="E31" i="2"/>
  <c r="D32" i="2"/>
  <c r="B33" i="2" l="1"/>
  <c r="C33" i="2" s="1"/>
  <c r="E32" i="2"/>
  <c r="D33" i="2"/>
  <c r="E33" i="2" l="1"/>
  <c r="B34" i="2"/>
  <c r="C34" i="2" s="1"/>
  <c r="D34" i="2"/>
  <c r="D35" i="2" l="1"/>
  <c r="B35" i="2"/>
  <c r="C35" i="2" s="1"/>
  <c r="E35" i="2" s="1"/>
  <c r="E34" i="2"/>
  <c r="D36" i="2" l="1"/>
  <c r="B36" i="2"/>
  <c r="C36" i="2" s="1"/>
  <c r="B37" i="2" l="1"/>
  <c r="C37" i="2" s="1"/>
  <c r="D37" i="2"/>
  <c r="E36" i="2"/>
  <c r="B38" i="2" l="1"/>
  <c r="C38" i="2" s="1"/>
  <c r="E37" i="2"/>
  <c r="D38" i="2"/>
  <c r="E38" i="2" l="1"/>
  <c r="D39" i="2"/>
  <c r="B39" i="2"/>
  <c r="C39" i="2" s="1"/>
  <c r="E39" i="2" s="1"/>
  <c r="B40" i="2" l="1"/>
  <c r="C40" i="2" s="1"/>
  <c r="D40" i="2"/>
  <c r="E40" i="2" l="1"/>
  <c r="D41" i="2"/>
  <c r="B41" i="2"/>
  <c r="C41" i="2" s="1"/>
  <c r="B42" i="2" l="1"/>
  <c r="C42" i="2" s="1"/>
  <c r="E41" i="2"/>
  <c r="D42" i="2"/>
  <c r="B43" i="2" l="1"/>
  <c r="C43" i="2" s="1"/>
  <c r="E43" i="2" s="1"/>
  <c r="D43" i="2"/>
  <c r="E42" i="2"/>
  <c r="B44" i="2"/>
  <c r="C44" i="2" s="1"/>
  <c r="D44" i="2"/>
  <c r="E44" i="2" l="1"/>
  <c r="B45" i="2"/>
  <c r="C45" i="2" s="1"/>
  <c r="D45" i="2"/>
  <c r="E45" i="2" l="1"/>
  <c r="B46" i="2"/>
  <c r="C46" i="2" s="1"/>
  <c r="D46" i="2"/>
  <c r="E46" i="2" l="1"/>
  <c r="B47" i="2"/>
  <c r="C47" i="2" s="1"/>
  <c r="D47" i="2"/>
  <c r="E47" i="2" l="1"/>
  <c r="D48" i="2"/>
  <c r="B48" i="2"/>
  <c r="C48" i="2" s="1"/>
  <c r="B49" i="2" l="1"/>
  <c r="C49" i="2" s="1"/>
  <c r="D49" i="2"/>
  <c r="E48" i="2"/>
  <c r="E49" i="2" l="1"/>
  <c r="D50" i="2"/>
  <c r="B50" i="2"/>
  <c r="C50" i="2" s="1"/>
  <c r="E50" i="2" l="1"/>
  <c r="D51" i="2"/>
  <c r="B51" i="2"/>
  <c r="C51" i="2" s="1"/>
  <c r="E51" i="2" l="1"/>
  <c r="B52" i="2"/>
  <c r="C52" i="2" s="1"/>
  <c r="D52" i="2"/>
  <c r="B53" i="2" l="1"/>
  <c r="C53" i="2" s="1"/>
  <c r="D53" i="2"/>
  <c r="E52" i="2"/>
  <c r="E53" i="2" l="1"/>
  <c r="G258" i="2" s="1"/>
  <c r="D54" i="2"/>
  <c r="B54" i="2"/>
  <c r="C54" i="2" s="1"/>
  <c r="J260" i="2" l="1"/>
  <c r="J262" i="2"/>
  <c r="J264" i="2"/>
  <c r="J269" i="2"/>
  <c r="J266" i="2"/>
  <c r="J268" i="2"/>
  <c r="J261" i="2"/>
  <c r="J263" i="2"/>
  <c r="J265" i="2"/>
  <c r="J267" i="2"/>
  <c r="E54" i="2"/>
  <c r="D55" i="2"/>
  <c r="B55" i="2"/>
  <c r="C55" i="2" s="1"/>
  <c r="J270" i="2" l="1"/>
  <c r="H9" i="1" s="1"/>
  <c r="E55" i="2"/>
  <c r="B56" i="2"/>
  <c r="C56" i="2" s="1"/>
  <c r="D56" i="2"/>
  <c r="B57" i="2" l="1"/>
  <c r="C57" i="2" s="1"/>
  <c r="D57" i="2"/>
  <c r="E56" i="2"/>
  <c r="B58" i="2" l="1"/>
  <c r="C58" i="2" s="1"/>
  <c r="E57" i="2"/>
  <c r="D58" i="2"/>
  <c r="E58" i="2" l="1"/>
  <c r="D59" i="2"/>
  <c r="B59" i="2"/>
  <c r="C59" i="2" s="1"/>
  <c r="E59" i="2" l="1"/>
  <c r="D60" i="2"/>
  <c r="B60" i="2"/>
  <c r="C60" i="2" s="1"/>
  <c r="E60" i="2" l="1"/>
  <c r="B61" i="2"/>
  <c r="C61" i="2" s="1"/>
  <c r="D61" i="2"/>
  <c r="E61" i="2" l="1"/>
  <c r="B62" i="2"/>
  <c r="C62" i="2" s="1"/>
  <c r="D62" i="2"/>
  <c r="B63" i="2" l="1"/>
  <c r="C63" i="2" s="1"/>
  <c r="E62" i="2"/>
  <c r="D63" i="2"/>
  <c r="D64" i="2" l="1"/>
  <c r="B64" i="2"/>
  <c r="C64" i="2" s="1"/>
  <c r="E63" i="2"/>
  <c r="E64" i="2" l="1"/>
  <c r="B65" i="2"/>
  <c r="C65" i="2" s="1"/>
  <c r="D65" i="2"/>
  <c r="E65" i="2" l="1"/>
  <c r="B66" i="2"/>
  <c r="C66" i="2" s="1"/>
  <c r="D66" i="2"/>
  <c r="B67" i="2" l="1"/>
  <c r="C67" i="2" s="1"/>
  <c r="D67" i="2"/>
  <c r="E66" i="2"/>
  <c r="E67" i="2" l="1"/>
  <c r="D68" i="2"/>
  <c r="B68" i="2"/>
  <c r="C68" i="2" s="1"/>
  <c r="E68" i="2" l="1"/>
  <c r="D69" i="2"/>
  <c r="B69" i="2"/>
  <c r="C69" i="2" s="1"/>
  <c r="B70" i="2" l="1"/>
  <c r="C70" i="2" s="1"/>
  <c r="D70" i="2"/>
  <c r="E69" i="2"/>
  <c r="B71" i="2" l="1"/>
  <c r="C71" i="2" s="1"/>
  <c r="D71" i="2"/>
  <c r="E70" i="2"/>
  <c r="E71" i="2" l="1"/>
  <c r="D72" i="2"/>
  <c r="B72" i="2"/>
  <c r="C72" i="2" s="1"/>
  <c r="E72" i="2" l="1"/>
  <c r="D73" i="2"/>
  <c r="B73" i="2"/>
  <c r="C73" i="2" s="1"/>
  <c r="B74" i="2" l="1"/>
  <c r="C74" i="2" s="1"/>
  <c r="D74" i="2"/>
  <c r="E73" i="2"/>
  <c r="B75" i="2" l="1"/>
  <c r="C75" i="2" s="1"/>
  <c r="D75" i="2"/>
  <c r="E74" i="2"/>
  <c r="E75" i="2" l="1"/>
  <c r="D76" i="2"/>
  <c r="B76" i="2"/>
  <c r="C76" i="2" s="1"/>
  <c r="E76" i="2" l="1"/>
  <c r="D77" i="2"/>
  <c r="B77" i="2"/>
  <c r="C77" i="2" s="1"/>
  <c r="E77" i="2" s="1"/>
  <c r="B78" i="2" l="1"/>
  <c r="C78" i="2" s="1"/>
  <c r="D78" i="2"/>
  <c r="B79" i="2" l="1"/>
  <c r="C79" i="2" s="1"/>
  <c r="D79" i="2"/>
  <c r="E78" i="2"/>
  <c r="E79" i="2" l="1"/>
  <c r="D80" i="2"/>
  <c r="B80" i="2"/>
  <c r="C80" i="2" s="1"/>
  <c r="E80" i="2" l="1"/>
  <c r="B81" i="2"/>
  <c r="C81" i="2" s="1"/>
  <c r="D81" i="2"/>
  <c r="E81" i="2" l="1"/>
  <c r="B82" i="2"/>
  <c r="C82" i="2" s="1"/>
  <c r="D82" i="2"/>
  <c r="E82" i="2" l="1"/>
  <c r="B83" i="2"/>
  <c r="C83" i="2" s="1"/>
  <c r="D83" i="2"/>
  <c r="B84" i="2" l="1"/>
  <c r="C84" i="2" s="1"/>
  <c r="D84" i="2"/>
  <c r="E83" i="2"/>
  <c r="B85" i="2" l="1"/>
  <c r="C85" i="2" s="1"/>
  <c r="D85" i="2"/>
  <c r="E84" i="2"/>
  <c r="B86" i="2" l="1"/>
  <c r="C86" i="2" s="1"/>
  <c r="D86" i="2"/>
  <c r="E85" i="2"/>
  <c r="E86" i="2" l="1"/>
  <c r="D87" i="2"/>
  <c r="B87" i="2"/>
  <c r="C87" i="2" s="1"/>
  <c r="E87" i="2" l="1"/>
  <c r="D88" i="2"/>
  <c r="B88" i="2"/>
  <c r="C88" i="2" s="1"/>
  <c r="E88" i="2" l="1"/>
  <c r="B89" i="2"/>
  <c r="C89" i="2" s="1"/>
  <c r="D89" i="2"/>
  <c r="E89" i="2" l="1"/>
  <c r="B90" i="2"/>
  <c r="C90" i="2" s="1"/>
  <c r="D90" i="2"/>
  <c r="E90" i="2" l="1"/>
  <c r="B91" i="2"/>
  <c r="C91" i="2" s="1"/>
  <c r="D91" i="2"/>
  <c r="D92" i="2" l="1"/>
  <c r="B92" i="2"/>
  <c r="C92" i="2" s="1"/>
  <c r="E92" i="2" s="1"/>
  <c r="E91" i="2"/>
  <c r="B93" i="2" l="1"/>
  <c r="C93" i="2" s="1"/>
  <c r="D93" i="2"/>
  <c r="E93" i="2" l="1"/>
  <c r="B94" i="2"/>
  <c r="C94" i="2" s="1"/>
  <c r="D94" i="2"/>
  <c r="E94" i="2" l="1"/>
  <c r="D95" i="2"/>
  <c r="B95" i="2"/>
  <c r="C95" i="2" s="1"/>
  <c r="E95" i="2" s="1"/>
  <c r="D96" i="2" l="1"/>
  <c r="B96" i="2"/>
  <c r="C96" i="2" s="1"/>
  <c r="B97" i="2" l="1"/>
  <c r="C97" i="2" s="1"/>
  <c r="E96" i="2"/>
  <c r="D97" i="2"/>
  <c r="B98" i="2" l="1"/>
  <c r="C98" i="2" s="1"/>
  <c r="E97" i="2"/>
  <c r="D98" i="2"/>
  <c r="D99" i="2" l="1"/>
  <c r="B99" i="2"/>
  <c r="C99" i="2" s="1"/>
  <c r="E99" i="2" s="1"/>
  <c r="E98" i="2"/>
  <c r="B100" i="2" l="1"/>
  <c r="C100" i="2" s="1"/>
  <c r="D100" i="2"/>
  <c r="E100" i="2" l="1"/>
  <c r="B101" i="2"/>
  <c r="C101" i="2" s="1"/>
  <c r="D101" i="2"/>
  <c r="E101" i="2" l="1"/>
  <c r="D102" i="2"/>
  <c r="B102" i="2"/>
  <c r="C102" i="2" s="1"/>
  <c r="E102" i="2" l="1"/>
  <c r="D103" i="2"/>
  <c r="B103" i="2"/>
  <c r="C103" i="2" s="1"/>
  <c r="E103" i="2" s="1"/>
  <c r="B104" i="2" l="1"/>
  <c r="C104" i="2" s="1"/>
  <c r="D104" i="2"/>
  <c r="E104" i="2" l="1"/>
  <c r="B105" i="2"/>
  <c r="C105" i="2" s="1"/>
  <c r="D105" i="2"/>
  <c r="E105" i="2" l="1"/>
  <c r="B106" i="2"/>
  <c r="C106" i="2" s="1"/>
  <c r="D106" i="2"/>
  <c r="E106" i="2" l="1"/>
  <c r="B107" i="2"/>
  <c r="C107" i="2" s="1"/>
  <c r="D107" i="2"/>
  <c r="D108" i="2" s="1"/>
  <c r="B108" i="2" l="1"/>
  <c r="C108" i="2" s="1"/>
  <c r="E108" i="2" s="1"/>
  <c r="E107" i="2"/>
  <c r="B109" i="2"/>
  <c r="C109" i="2" s="1"/>
  <c r="D109" i="2" l="1"/>
  <c r="E109" i="2" s="1"/>
  <c r="D110" i="2"/>
  <c r="B110" i="2"/>
  <c r="C110" i="2" s="1"/>
  <c r="D111" i="2" l="1"/>
  <c r="E110" i="2"/>
  <c r="B111" i="2"/>
  <c r="C111" i="2" s="1"/>
  <c r="B112" i="2" l="1"/>
  <c r="C112" i="2" s="1"/>
  <c r="D112" i="2"/>
  <c r="E111" i="2"/>
  <c r="B113" i="2" l="1"/>
  <c r="C113" i="2" s="1"/>
  <c r="D113" i="2"/>
  <c r="E112" i="2"/>
  <c r="B114" i="2" l="1"/>
  <c r="C114" i="2" s="1"/>
  <c r="D114" i="2"/>
  <c r="E113" i="2"/>
  <c r="B115" i="2" l="1"/>
  <c r="C115" i="2" s="1"/>
  <c r="D115" i="2"/>
  <c r="E114" i="2"/>
  <c r="B116" i="2" l="1"/>
  <c r="C116" i="2" s="1"/>
  <c r="D116" i="2"/>
  <c r="E115" i="2"/>
  <c r="B117" i="2" l="1"/>
  <c r="C117" i="2" s="1"/>
  <c r="D117" i="2"/>
  <c r="E116" i="2"/>
  <c r="B118" i="2" l="1"/>
  <c r="C118" i="2" s="1"/>
  <c r="D118" i="2"/>
  <c r="E117" i="2"/>
  <c r="B119" i="2" l="1"/>
  <c r="C119" i="2" s="1"/>
  <c r="D119" i="2"/>
  <c r="E118" i="2"/>
  <c r="B120" i="2" l="1"/>
  <c r="C120" i="2" s="1"/>
  <c r="D120" i="2"/>
  <c r="E119" i="2"/>
  <c r="B121" i="2" l="1"/>
  <c r="C121" i="2" s="1"/>
  <c r="D121" i="2"/>
  <c r="E120" i="2"/>
  <c r="B122" i="2" l="1"/>
  <c r="C122" i="2" s="1"/>
  <c r="D122" i="2"/>
  <c r="E121" i="2"/>
  <c r="B123" i="2" l="1"/>
  <c r="C123" i="2" s="1"/>
  <c r="D123" i="2"/>
  <c r="E122" i="2"/>
  <c r="B124" i="2" l="1"/>
  <c r="C124" i="2" s="1"/>
  <c r="D124" i="2"/>
  <c r="E123" i="2"/>
  <c r="B125" i="2" l="1"/>
  <c r="C125" i="2" s="1"/>
  <c r="D125" i="2"/>
  <c r="E124" i="2"/>
  <c r="B126" i="2" l="1"/>
  <c r="C126" i="2" s="1"/>
  <c r="D126" i="2"/>
  <c r="E125" i="2"/>
  <c r="B127" i="2" l="1"/>
  <c r="C127" i="2" s="1"/>
  <c r="D127" i="2"/>
  <c r="E126" i="2"/>
  <c r="B128" i="2" l="1"/>
  <c r="D128" i="2"/>
  <c r="E127" i="2"/>
  <c r="C128" i="2" l="1"/>
  <c r="E128" i="2" s="1"/>
  <c r="B129" i="2"/>
  <c r="C129" i="2" s="1"/>
  <c r="D129" i="2"/>
  <c r="B130" i="2" l="1"/>
  <c r="C130" i="2" s="1"/>
  <c r="D130" i="2"/>
  <c r="E129" i="2"/>
  <c r="B131" i="2" l="1"/>
  <c r="C131" i="2" s="1"/>
  <c r="D131" i="2"/>
  <c r="E130" i="2"/>
  <c r="B132" i="2" l="1"/>
  <c r="C132" i="2" s="1"/>
  <c r="D132" i="2"/>
  <c r="E131" i="2"/>
  <c r="B133" i="2" l="1"/>
  <c r="C133" i="2" s="1"/>
  <c r="D133" i="2"/>
  <c r="E132" i="2"/>
  <c r="B134" i="2" l="1"/>
  <c r="C134" i="2" s="1"/>
  <c r="D134" i="2"/>
  <c r="E133" i="2"/>
  <c r="B135" i="2" l="1"/>
  <c r="C135" i="2" s="1"/>
  <c r="D135" i="2"/>
  <c r="E134" i="2"/>
  <c r="B136" i="2" l="1"/>
  <c r="C136" i="2" s="1"/>
  <c r="D136" i="2"/>
  <c r="E135" i="2"/>
  <c r="B137" i="2" l="1"/>
  <c r="C137" i="2" s="1"/>
  <c r="D137" i="2"/>
  <c r="E136" i="2"/>
  <c r="B138" i="2" l="1"/>
  <c r="C138" i="2" s="1"/>
  <c r="D138" i="2"/>
  <c r="E137" i="2"/>
  <c r="B139" i="2" l="1"/>
  <c r="C139" i="2" s="1"/>
  <c r="D139" i="2"/>
  <c r="E138" i="2"/>
  <c r="B140" i="2" l="1"/>
  <c r="C140" i="2" s="1"/>
  <c r="D140" i="2"/>
  <c r="E139" i="2"/>
  <c r="B141" i="2" l="1"/>
  <c r="C141" i="2" s="1"/>
  <c r="D141" i="2"/>
  <c r="E140" i="2"/>
  <c r="B142" i="2" l="1"/>
  <c r="C142" i="2" s="1"/>
  <c r="D142" i="2"/>
  <c r="E141" i="2"/>
  <c r="B143" i="2" l="1"/>
  <c r="C143" i="2" s="1"/>
  <c r="D143" i="2"/>
  <c r="E142" i="2"/>
  <c r="B144" i="2" l="1"/>
  <c r="C144" i="2" s="1"/>
  <c r="D144" i="2"/>
  <c r="E143" i="2"/>
  <c r="B145" i="2" l="1"/>
  <c r="C145" i="2" s="1"/>
  <c r="D145" i="2"/>
  <c r="E144" i="2"/>
  <c r="B146" i="2" l="1"/>
  <c r="C146" i="2" s="1"/>
  <c r="D146" i="2"/>
  <c r="E145" i="2"/>
  <c r="B147" i="2" l="1"/>
  <c r="C147" i="2" s="1"/>
  <c r="D147" i="2"/>
  <c r="E146" i="2"/>
  <c r="B148" i="2" l="1"/>
  <c r="C148" i="2" s="1"/>
  <c r="D148" i="2"/>
  <c r="E147" i="2"/>
  <c r="B149" i="2" l="1"/>
  <c r="C149" i="2" s="1"/>
  <c r="D149" i="2"/>
  <c r="E148" i="2"/>
  <c r="B150" i="2" l="1"/>
  <c r="C150" i="2" s="1"/>
  <c r="D150" i="2"/>
  <c r="E149" i="2"/>
  <c r="B151" i="2" l="1"/>
  <c r="C151" i="2" s="1"/>
  <c r="D151" i="2"/>
  <c r="E150" i="2"/>
  <c r="B152" i="2" l="1"/>
  <c r="C152" i="2" s="1"/>
  <c r="D152" i="2"/>
  <c r="E151" i="2"/>
  <c r="B153" i="2" l="1"/>
  <c r="C153" i="2" s="1"/>
  <c r="D153" i="2"/>
  <c r="E152" i="2"/>
  <c r="D154" i="2" l="1"/>
  <c r="B154" i="2"/>
  <c r="C154" i="2" s="1"/>
  <c r="E153" i="2"/>
  <c r="D155" i="2" l="1"/>
  <c r="B155" i="2"/>
  <c r="C155" i="2" s="1"/>
  <c r="E154" i="2"/>
  <c r="D156" i="2" l="1"/>
  <c r="B156" i="2"/>
  <c r="C156" i="2" s="1"/>
  <c r="E155" i="2"/>
  <c r="D157" i="2" l="1"/>
  <c r="B157" i="2"/>
  <c r="C157" i="2" s="1"/>
  <c r="E156" i="2"/>
  <c r="D158" i="2" l="1"/>
  <c r="B158" i="2"/>
  <c r="C158" i="2" s="1"/>
  <c r="E157" i="2"/>
  <c r="D159" i="2" l="1"/>
  <c r="B159" i="2"/>
  <c r="C159" i="2" s="1"/>
  <c r="E158" i="2"/>
  <c r="D160" i="2" l="1"/>
  <c r="B160" i="2"/>
  <c r="C160" i="2" s="1"/>
  <c r="E159" i="2"/>
  <c r="D161" i="2" l="1"/>
  <c r="B161" i="2"/>
  <c r="C161" i="2" s="1"/>
  <c r="E160" i="2"/>
  <c r="D162" i="2" l="1"/>
  <c r="B162" i="2"/>
  <c r="C162" i="2" s="1"/>
  <c r="E161" i="2"/>
  <c r="D163" i="2" l="1"/>
  <c r="B163" i="2"/>
  <c r="C163" i="2" s="1"/>
  <c r="E162" i="2"/>
  <c r="D164" i="2" l="1"/>
  <c r="B164" i="2"/>
  <c r="C164" i="2" s="1"/>
  <c r="E163" i="2"/>
  <c r="D165" i="2" l="1"/>
  <c r="B165" i="2"/>
  <c r="C165" i="2" s="1"/>
  <c r="E164" i="2"/>
  <c r="D166" i="2" l="1"/>
  <c r="B166" i="2"/>
  <c r="C166" i="2" s="1"/>
  <c r="E165" i="2"/>
  <c r="D167" i="2" l="1"/>
  <c r="B167" i="2"/>
  <c r="C167" i="2" s="1"/>
  <c r="E166" i="2"/>
  <c r="D168" i="2" l="1"/>
  <c r="B168" i="2"/>
  <c r="C168" i="2" s="1"/>
  <c r="E167" i="2"/>
  <c r="D169" i="2" l="1"/>
  <c r="B169" i="2"/>
  <c r="C169" i="2" s="1"/>
  <c r="E168" i="2"/>
  <c r="D170" i="2" l="1"/>
  <c r="B170" i="2"/>
  <c r="C170" i="2" s="1"/>
  <c r="E169" i="2"/>
  <c r="D171" i="2" l="1"/>
  <c r="B171" i="2"/>
  <c r="C171" i="2" s="1"/>
  <c r="E170" i="2"/>
  <c r="D172" i="2" l="1"/>
  <c r="B172" i="2"/>
  <c r="C172" i="2" s="1"/>
  <c r="E171" i="2"/>
  <c r="D173" i="2" l="1"/>
  <c r="B173" i="2"/>
  <c r="C173" i="2" s="1"/>
  <c r="E172" i="2"/>
  <c r="D174" i="2" l="1"/>
  <c r="B174" i="2"/>
  <c r="C174" i="2" s="1"/>
  <c r="E173" i="2"/>
  <c r="D175" i="2" l="1"/>
  <c r="B175" i="2"/>
  <c r="C175" i="2" s="1"/>
  <c r="E174" i="2"/>
  <c r="D176" i="2" l="1"/>
  <c r="B176" i="2"/>
  <c r="C176" i="2" s="1"/>
  <c r="E175" i="2"/>
  <c r="D177" i="2" l="1"/>
  <c r="B177" i="2"/>
  <c r="C177" i="2" s="1"/>
  <c r="E176" i="2"/>
  <c r="D178" i="2" l="1"/>
  <c r="B178" i="2"/>
  <c r="C178" i="2" s="1"/>
  <c r="E177" i="2"/>
  <c r="D179" i="2" l="1"/>
  <c r="B179" i="2"/>
  <c r="C179" i="2" s="1"/>
  <c r="E178" i="2"/>
  <c r="D180" i="2" l="1"/>
  <c r="B180" i="2"/>
  <c r="C180" i="2" s="1"/>
  <c r="E179" i="2"/>
  <c r="D181" i="2" l="1"/>
  <c r="B181" i="2"/>
  <c r="C181" i="2" s="1"/>
  <c r="E180" i="2"/>
  <c r="D182" i="2" l="1"/>
  <c r="B182" i="2"/>
  <c r="C182" i="2" s="1"/>
  <c r="E181" i="2"/>
  <c r="D183" i="2" l="1"/>
  <c r="B183" i="2"/>
  <c r="C183" i="2" s="1"/>
  <c r="E182" i="2"/>
  <c r="D184" i="2" l="1"/>
  <c r="B184" i="2"/>
  <c r="C184" i="2" s="1"/>
  <c r="E183" i="2"/>
  <c r="D185" i="2" l="1"/>
  <c r="B185" i="2"/>
  <c r="C185" i="2" s="1"/>
  <c r="E184" i="2"/>
  <c r="D186" i="2" l="1"/>
  <c r="B186" i="2"/>
  <c r="C186" i="2" s="1"/>
  <c r="E185" i="2"/>
  <c r="D187" i="2" l="1"/>
  <c r="B187" i="2"/>
  <c r="C187" i="2" s="1"/>
  <c r="E186" i="2"/>
  <c r="D188" i="2" l="1"/>
  <c r="B188" i="2"/>
  <c r="C188" i="2" s="1"/>
  <c r="E187" i="2"/>
  <c r="D189" i="2" l="1"/>
  <c r="B189" i="2"/>
  <c r="C189" i="2" s="1"/>
  <c r="E188" i="2"/>
  <c r="D190" i="2" l="1"/>
  <c r="B190" i="2"/>
  <c r="C190" i="2" s="1"/>
  <c r="E189" i="2"/>
  <c r="D191" i="2" l="1"/>
  <c r="B191" i="2"/>
  <c r="C191" i="2" s="1"/>
  <c r="E190" i="2"/>
  <c r="D192" i="2" l="1"/>
  <c r="B192" i="2"/>
  <c r="C192" i="2" s="1"/>
  <c r="E191" i="2"/>
  <c r="D193" i="2" l="1"/>
  <c r="B193" i="2"/>
  <c r="C193" i="2" s="1"/>
  <c r="E192" i="2"/>
  <c r="D194" i="2" l="1"/>
  <c r="B194" i="2"/>
  <c r="C194" i="2" s="1"/>
  <c r="E193" i="2"/>
  <c r="D195" i="2" l="1"/>
  <c r="B195" i="2"/>
  <c r="C195" i="2" s="1"/>
  <c r="E194" i="2"/>
  <c r="D196" i="2" l="1"/>
  <c r="B196" i="2"/>
  <c r="C196" i="2" s="1"/>
  <c r="E195" i="2"/>
  <c r="D197" i="2" l="1"/>
  <c r="B197" i="2"/>
  <c r="C197" i="2" s="1"/>
  <c r="E196" i="2"/>
  <c r="D198" i="2" l="1"/>
  <c r="B198" i="2"/>
  <c r="C198" i="2" s="1"/>
  <c r="E197" i="2"/>
  <c r="D199" i="2" l="1"/>
  <c r="B199" i="2"/>
  <c r="C199" i="2" s="1"/>
  <c r="E198" i="2"/>
  <c r="D200" i="2" l="1"/>
  <c r="B200" i="2"/>
  <c r="C200" i="2" s="1"/>
  <c r="E199" i="2"/>
  <c r="D201" i="2" l="1"/>
  <c r="B201" i="2"/>
  <c r="C201" i="2" s="1"/>
  <c r="E200" i="2"/>
  <c r="D202" i="2" l="1"/>
  <c r="B202" i="2"/>
  <c r="C202" i="2" s="1"/>
  <c r="E201" i="2"/>
  <c r="D203" i="2" l="1"/>
  <c r="B203" i="2"/>
  <c r="C203" i="2" s="1"/>
  <c r="E202" i="2"/>
  <c r="D204" i="2" l="1"/>
  <c r="B204" i="2"/>
  <c r="C204" i="2" s="1"/>
  <c r="E203" i="2"/>
  <c r="D205" i="2" l="1"/>
  <c r="B205" i="2"/>
  <c r="C205" i="2" s="1"/>
  <c r="E204" i="2"/>
  <c r="D206" i="2" l="1"/>
  <c r="B206" i="2"/>
  <c r="C206" i="2" s="1"/>
  <c r="E205" i="2"/>
  <c r="D207" i="2" l="1"/>
  <c r="B207" i="2"/>
  <c r="C207" i="2" s="1"/>
  <c r="E206" i="2"/>
  <c r="D208" i="2" l="1"/>
  <c r="B208" i="2"/>
  <c r="C208" i="2" s="1"/>
  <c r="E207" i="2"/>
  <c r="D209" i="2" l="1"/>
  <c r="B209" i="2"/>
  <c r="C209" i="2" s="1"/>
  <c r="E208" i="2"/>
  <c r="D210" i="2" l="1"/>
  <c r="B210" i="2"/>
  <c r="C210" i="2" s="1"/>
  <c r="E209" i="2"/>
  <c r="D211" i="2" l="1"/>
  <c r="B211" i="2"/>
  <c r="C211" i="2" s="1"/>
  <c r="E210" i="2"/>
  <c r="D212" i="2" l="1"/>
  <c r="B212" i="2"/>
  <c r="C212" i="2" s="1"/>
  <c r="E211" i="2"/>
  <c r="D213" i="2" l="1"/>
  <c r="B213" i="2"/>
  <c r="C213" i="2" s="1"/>
  <c r="E212" i="2"/>
  <c r="D214" i="2" l="1"/>
  <c r="B214" i="2"/>
  <c r="C214" i="2" s="1"/>
  <c r="E213" i="2"/>
  <c r="D215" i="2" l="1"/>
  <c r="B215" i="2"/>
  <c r="C215" i="2" s="1"/>
  <c r="E214" i="2"/>
  <c r="D216" i="2" l="1"/>
  <c r="B216" i="2"/>
  <c r="C216" i="2" s="1"/>
  <c r="E215" i="2"/>
  <c r="D217" i="2" l="1"/>
  <c r="B217" i="2"/>
  <c r="C217" i="2" s="1"/>
  <c r="E216" i="2"/>
  <c r="D218" i="2" l="1"/>
  <c r="B218" i="2"/>
  <c r="C218" i="2" s="1"/>
  <c r="E217" i="2"/>
  <c r="D219" i="2" l="1"/>
  <c r="B219" i="2"/>
  <c r="C219" i="2" s="1"/>
  <c r="E218" i="2"/>
  <c r="D220" i="2" l="1"/>
  <c r="B220" i="2"/>
  <c r="C220" i="2" s="1"/>
  <c r="E219" i="2"/>
  <c r="D221" i="2" l="1"/>
  <c r="B221" i="2"/>
  <c r="C221" i="2" s="1"/>
  <c r="E220" i="2"/>
  <c r="D222" i="2" l="1"/>
  <c r="B222" i="2"/>
  <c r="C222" i="2" s="1"/>
  <c r="E221" i="2"/>
  <c r="D223" i="2" l="1"/>
  <c r="B223" i="2"/>
  <c r="C223" i="2" s="1"/>
  <c r="E222" i="2"/>
  <c r="D224" i="2" l="1"/>
  <c r="B224" i="2"/>
  <c r="C224" i="2" s="1"/>
  <c r="E223" i="2"/>
  <c r="D225" i="2" l="1"/>
  <c r="B225" i="2"/>
  <c r="C225" i="2" s="1"/>
  <c r="E224" i="2"/>
  <c r="D226" i="2" l="1"/>
  <c r="B226" i="2"/>
  <c r="C226" i="2" s="1"/>
  <c r="E225" i="2"/>
  <c r="D227" i="2" l="1"/>
  <c r="B227" i="2"/>
  <c r="C227" i="2" s="1"/>
  <c r="E226" i="2"/>
  <c r="D228" i="2" l="1"/>
  <c r="B228" i="2"/>
  <c r="C228" i="2" s="1"/>
  <c r="E227" i="2"/>
  <c r="D229" i="2" l="1"/>
  <c r="B229" i="2"/>
  <c r="C229" i="2" s="1"/>
  <c r="E228" i="2"/>
  <c r="D230" i="2" l="1"/>
  <c r="B230" i="2"/>
  <c r="C230" i="2" s="1"/>
  <c r="E229" i="2"/>
  <c r="D231" i="2" l="1"/>
  <c r="B231" i="2"/>
  <c r="C231" i="2" s="1"/>
  <c r="E230" i="2"/>
  <c r="D232" i="2" l="1"/>
  <c r="B232" i="2"/>
  <c r="C232" i="2" s="1"/>
  <c r="E231" i="2"/>
  <c r="D233" i="2" l="1"/>
  <c r="B233" i="2"/>
  <c r="C233" i="2" s="1"/>
  <c r="E232" i="2"/>
  <c r="D234" i="2" l="1"/>
  <c r="B234" i="2"/>
  <c r="C234" i="2" s="1"/>
  <c r="E233" i="2"/>
  <c r="D235" i="2" l="1"/>
  <c r="B235" i="2"/>
  <c r="C235" i="2" s="1"/>
  <c r="E234" i="2"/>
  <c r="D236" i="2" l="1"/>
  <c r="B236" i="2"/>
  <c r="C236" i="2" s="1"/>
  <c r="E235" i="2"/>
  <c r="D237" i="2" l="1"/>
  <c r="B237" i="2"/>
  <c r="C237" i="2" s="1"/>
  <c r="E236" i="2"/>
  <c r="D238" i="2" l="1"/>
  <c r="B238" i="2"/>
  <c r="E237" i="2"/>
  <c r="C238" i="2" l="1"/>
  <c r="E238" i="2" s="1"/>
</calcChain>
</file>

<file path=xl/sharedStrings.xml><?xml version="1.0" encoding="utf-8"?>
<sst xmlns="http://schemas.openxmlformats.org/spreadsheetml/2006/main" count="192" uniqueCount="160">
  <si>
    <t>Startdato</t>
  </si>
  <si>
    <t>Mai</t>
  </si>
  <si>
    <t>Sluttdato</t>
  </si>
  <si>
    <t>Ja</t>
  </si>
  <si>
    <t>Nei</t>
  </si>
  <si>
    <t>Jan</t>
  </si>
  <si>
    <t>Feb</t>
  </si>
  <si>
    <t>Mar</t>
  </si>
  <si>
    <t>Apr</t>
  </si>
  <si>
    <t>Aug</t>
  </si>
  <si>
    <t>Okt</t>
  </si>
  <si>
    <t>Nov</t>
  </si>
  <si>
    <t>Des</t>
  </si>
  <si>
    <t>Antall</t>
  </si>
  <si>
    <t>Kontraktens varighet (eksl. opsjon)</t>
  </si>
  <si>
    <t>Antall år</t>
  </si>
  <si>
    <t>Antall måneder</t>
  </si>
  <si>
    <t>FINN.RAD månedstall</t>
  </si>
  <si>
    <t>Rullegardin STARTDATO &amp; SLUTTDATO</t>
  </si>
  <si>
    <t>Det må ikke gjøres endringer på denne siden</t>
  </si>
  <si>
    <t>Måned</t>
  </si>
  <si>
    <t>År</t>
  </si>
  <si>
    <t>Til rullegardin</t>
  </si>
  <si>
    <t>Månednr</t>
  </si>
  <si>
    <t>Biogass</t>
  </si>
  <si>
    <t>Hele kontrakt</t>
  </si>
  <si>
    <t>Kommentarer / tilleggsopplysninger</t>
  </si>
  <si>
    <t>Jun</t>
  </si>
  <si>
    <t>Jul</t>
  </si>
  <si>
    <t>Sep</t>
  </si>
  <si>
    <t>Feilmelding for dato</t>
  </si>
  <si>
    <t>kontroll</t>
  </si>
  <si>
    <t>Felt som blir automatisk skravert skal ikke fylles ut.</t>
  </si>
  <si>
    <t>LISTE OVER KJØRETØY SOM SKAL BENYTTES UNDER KONTRAKTSFORHOLDET</t>
  </si>
  <si>
    <t>Mangelfull utfylling av oversikten kan medføre reduksjon i poeng.</t>
  </si>
  <si>
    <t>Meny</t>
  </si>
  <si>
    <t xml:space="preserve">Informasjon og veiledning </t>
  </si>
  <si>
    <t>Evalueringsmodell</t>
  </si>
  <si>
    <t>Liste over kjøretøy</t>
  </si>
  <si>
    <t>Rullegardinmenyer</t>
  </si>
  <si>
    <t>LISTE OVER KJØRETØY - INFORMASJON OG VEILEDNING</t>
  </si>
  <si>
    <t>LISTE OVER KJØRETØY - BESKRIVELSE AV EVALUERINGSMODELL</t>
  </si>
  <si>
    <t>Hybrid</t>
  </si>
  <si>
    <t>Teknologi</t>
  </si>
  <si>
    <t>INFORMASJON OM HVORDAN MILJØKRITERIET TRANSPORT EVALUERES</t>
  </si>
  <si>
    <t>Leverandørens evne til å anvende nullutslippskjøretøy eller fossilfrie kjøretøy for denne kontrakten, vil bli vektlagt.</t>
  </si>
  <si>
    <t xml:space="preserve">I evalueringen vil Oppdragsgiver gi kjøretøy som Leverandøren (eller underleverandøren) skal benytte på denne kontrakten uttelling etter hvor klima- og miljøvennlige de er. </t>
  </si>
  <si>
    <t>Oppdragsgiver legger følgende rekkefølge av drivstoffteknologier til grunn for evalueringen:</t>
  </si>
  <si>
    <t>Poeng</t>
  </si>
  <si>
    <t>na</t>
  </si>
  <si>
    <t>Beregning av poeng for drivstoffteknologi</t>
  </si>
  <si>
    <t>Tilleggspoeng for hybridteknologi</t>
  </si>
  <si>
    <t>Beregning av poeng for tiden de ulike drivstoffteknologiene blir benyttet</t>
  </si>
  <si>
    <t>Kontrakten har 24 måneders varighet.</t>
  </si>
  <si>
    <t>vil disse to kjøretøyene vektes likt.</t>
  </si>
  <si>
    <t>Hvis det skal benyttes en dieselbil de første 12 månedene og en elbil de resterende 12 månedene,</t>
  </si>
  <si>
    <t>Hvis det skal  benyttes 2 dieselbiler de første 6 månedene og 3 elbiler de resterende 18 månedene,</t>
  </si>
  <si>
    <t>vil dieselbilene vektes 18 % og elbilene vektes 82 %</t>
  </si>
  <si>
    <t>Datoene som leverandøren oppgir for når de ulike drivstoffteknologiene skal benyttes avgjør hvor mye disse vektes.</t>
  </si>
  <si>
    <t>Oppdragsgiver angir hva som er gjeldende start- og sluttdato for kontrakten.</t>
  </si>
  <si>
    <t>Eksempel 1:</t>
  </si>
  <si>
    <t>Eksempel 2:</t>
  </si>
  <si>
    <t>2. Biogasskjøretøy: komprimert biogass (CBG) eller flytende biogass (LBG)</t>
  </si>
  <si>
    <t>3. Kjøretøy som benytter øvrig bærekraftig biodrivstoff</t>
  </si>
  <si>
    <t>INFORMASJON</t>
  </si>
  <si>
    <t xml:space="preserve">I evalueringen vil Oppdragsgiver gi kjøretøy som Leverandøren skal benytte på denne kontrakten uttelling etter hvor klima- og miljøvennlige de er. </t>
  </si>
  <si>
    <t>Statens Vegvesen - Kjøretøyopplysninger</t>
  </si>
  <si>
    <t>Fylles ut ved behov</t>
  </si>
  <si>
    <t>EVALUERINGSMODELL</t>
  </si>
  <si>
    <t>Poeng beregnes etter formelen:</t>
  </si>
  <si>
    <t>VEILEDNING TIL UTFYLLING AV LISTE OVER KJØRETØY</t>
  </si>
  <si>
    <t>VARSEL OM INNSTRAMMING AV KRAV FRA 2025</t>
  </si>
  <si>
    <t>eller biogassteknologi som minimum oppfyller euroklasse 6/VI.</t>
  </si>
  <si>
    <t>DOKUMENTASJONSKRAV</t>
  </si>
  <si>
    <t>Se konkurransegrunnlag og kontrakt for nærmere beskrivelse av miljøkrav for transport.</t>
  </si>
  <si>
    <t>Det skal for hver linje oppgis informasjon om kjøretøy som har lik drivstoffteknologi, hybridteknologi og dato for bruk.</t>
  </si>
  <si>
    <t>Hvis det er forskjeller i drivstoffteknologi, hybridteknologi eller dato for bruk skal det benyttes flere linjer.</t>
  </si>
  <si>
    <t>1. Antall</t>
  </si>
  <si>
    <t>Velg fra rullegardinmeny:  «Ja» eller «Nei»</t>
  </si>
  <si>
    <t>Forklaring til feltene som inngår i Liste over kjøretøy</t>
  </si>
  <si>
    <t xml:space="preserve">BEGREPSBRUK </t>
  </si>
  <si>
    <r>
      <rPr>
        <b/>
        <sz val="11"/>
        <color theme="1"/>
        <rFont val="Oslo Sans Office"/>
      </rPr>
      <t>Hybridteknologi</t>
    </r>
    <r>
      <rPr>
        <sz val="11"/>
        <color theme="1"/>
        <rFont val="Oslo Sans Office"/>
      </rPr>
      <t xml:space="preserve"> omfatter både ordinær hybridteknologi (soft hybrid) og ladbar hybrid (plug-in hybrid).</t>
    </r>
  </si>
  <si>
    <r>
      <rPr>
        <b/>
        <sz val="11"/>
        <color theme="1"/>
        <rFont val="Wingdings 3"/>
        <family val="1"/>
        <charset val="2"/>
      </rPr>
      <t>u</t>
    </r>
    <r>
      <rPr>
        <b/>
        <sz val="11"/>
        <color theme="1"/>
        <rFont val="Oslo Sans Office"/>
      </rPr>
      <t xml:space="preserve"> Informasjon og veiledning </t>
    </r>
  </si>
  <si>
    <r>
      <rPr>
        <b/>
        <sz val="11"/>
        <color theme="1"/>
        <rFont val="Wingdings 3"/>
        <family val="1"/>
        <charset val="2"/>
      </rPr>
      <t>u</t>
    </r>
    <r>
      <rPr>
        <b/>
        <sz val="11"/>
        <color theme="1"/>
        <rFont val="Oslo Sans Office"/>
      </rPr>
      <t xml:space="preserve"> Evalueringsmodell</t>
    </r>
  </si>
  <si>
    <r>
      <rPr>
        <b/>
        <sz val="11"/>
        <color theme="1"/>
        <rFont val="Wingdings 3"/>
        <family val="1"/>
        <charset val="2"/>
      </rPr>
      <t>u</t>
    </r>
    <r>
      <rPr>
        <b/>
        <sz val="11"/>
        <color theme="1"/>
        <rFont val="Oslo Sans Office"/>
      </rPr>
      <t xml:space="preserve"> Liste over kjøretøy</t>
    </r>
  </si>
  <si>
    <t>Sum:</t>
  </si>
  <si>
    <t>1. Nullutslippskjøretøy: Batterielektrisk eller hydrogen</t>
  </si>
  <si>
    <r>
      <t xml:space="preserve">Batterielektrisk eller hydrogen                                    </t>
    </r>
    <r>
      <rPr>
        <i/>
        <sz val="11"/>
        <color theme="1"/>
        <rFont val="Oslo Sans Office"/>
      </rPr>
      <t>(nullutslipp)</t>
    </r>
  </si>
  <si>
    <t>Komprimert biogass (CBG) eller flytende biogass (LBG)</t>
  </si>
  <si>
    <t>Opplysninger om kjøretøy finnes i vognkortet. Bruk Statens Vegvesens nettside for onlinesøk:</t>
  </si>
  <si>
    <t>Det er kun tillatt å føre opp kjøretøy som leverer til andre oppdragsgivere, hvis disse også samtidig benyttes til gjennomføring av denne kontrakten.</t>
  </si>
  <si>
    <t>3. Hybridteknologi</t>
  </si>
  <si>
    <t xml:space="preserve">4. Skal brukes hele kontraktsperioden                       </t>
  </si>
  <si>
    <t>5. Startdato</t>
  </si>
  <si>
    <t>6. Sluttdato</t>
  </si>
  <si>
    <t>8. Kommentarer / tilleggsopplysninger</t>
  </si>
  <si>
    <t>Velg fra rullegardinmeny. Velg fra hvilken måned kjøretøyene ikke skal brukes på kontrakten lenger.</t>
  </si>
  <si>
    <t xml:space="preserve">Velg fra rullegardinmeny. Velg fra hvilken måned kjøretøyene skal tas i bruk for kontrakten. </t>
  </si>
  <si>
    <t xml:space="preserve">For kjøretøy skal det oppgis registreringsnummer. Hvis ikke kjøretøy har dette enda, skal det legges ved dokumentasjon på dette, jf. dokumentasjonskrav over.                                                                                                                                                 </t>
  </si>
  <si>
    <r>
      <t xml:space="preserve">Vurderingen gjøres på grunnlag av </t>
    </r>
    <r>
      <rPr>
        <u/>
        <sz val="11"/>
        <color theme="1"/>
        <rFont val="Oslo Sans Office"/>
      </rPr>
      <t>alle</t>
    </r>
    <r>
      <rPr>
        <sz val="11"/>
        <color theme="1"/>
        <rFont val="Oslo Sans Office"/>
      </rPr>
      <t xml:space="preserve"> de kjøretøy som oppgis, basert på drivstoffteknologi og hvor lang tid av kontrakten de skal benyttes.</t>
    </r>
  </si>
  <si>
    <t xml:space="preserve">Alle kjøretøy som skal benyttes i kontrakten poenggis etter evalueringsmodellen som er vist nedenfor. </t>
  </si>
  <si>
    <t>Kjøretøy poenggis basert på teknologi som angitt i tabellen under:</t>
  </si>
  <si>
    <t>Beregning av endelig karakter</t>
  </si>
  <si>
    <t>Beregning av endelig karakter gjøres ved å kombinere poeng for drivstoffteknologi og tiden disse skal benyttes.</t>
  </si>
  <si>
    <t>Under benyttes samme kjøretøy og varighet som i eksempel 2.</t>
  </si>
  <si>
    <t>for andre oppdragsgivere eller til administrativt bruk.</t>
  </si>
  <si>
    <r>
      <t xml:space="preserve">Det skal </t>
    </r>
    <r>
      <rPr>
        <u/>
        <sz val="11"/>
        <rFont val="Oslo Sans Office"/>
      </rPr>
      <t>ikke</t>
    </r>
    <r>
      <rPr>
        <sz val="11"/>
        <rFont val="Oslo Sans Office"/>
      </rPr>
      <t xml:space="preserve"> føres opp kjøretøy som benyttes (eller skal benyttes) til andre formål enn leveranser eller utføring av oppdrag for denne kontrakten. Dette gjelder blant annet kjøretøy som kun benyttes</t>
    </r>
  </si>
  <si>
    <t>Fra 1.1.2025 skal alle leveranser/oppdrag for Oslo kommune der transport er en del av ytelsen, foretas ved hjelp av nullutslipps- (dvs. batterielektrisk eller hydrogen)</t>
  </si>
  <si>
    <t xml:space="preserve">fra enten forhandler, importør eller utleie- eller leasingselskap med bekreftelse på at kjøretøy enten er bestilt eller kan bestilles og med forventet leveringsdato. </t>
  </si>
  <si>
    <r>
      <t xml:space="preserve">For kjøretøy som er under bestilling, eller skal bestilles av leverandør (eller underleverandør) hvis kontrakt tildeles, </t>
    </r>
    <r>
      <rPr>
        <u/>
        <sz val="11"/>
        <rFont val="Oslo Sans Office"/>
      </rPr>
      <t xml:space="preserve">skal det legges ved dokumentasjon </t>
    </r>
  </si>
  <si>
    <t>Kjøretøy som skal benyttes føres opp i arkfane: Liste over kjøretøy</t>
  </si>
  <si>
    <t>Ved kontraktsinngåelse skal Leverandøren dokumentere hvilke kjøretøy som skal benyttes for gjennomføring av kontrakten.</t>
  </si>
  <si>
    <t>Dokumentasjonskrav ved tilbudsinngivelse</t>
  </si>
  <si>
    <t>Dokumentasjonskrav ved kontraktsinngåelse</t>
  </si>
  <si>
    <t>Ved tilbudsinngivelse skal Leverandøren i dette regnearket oppgi registreringsnummer for kjøretøy som skal benyttes.</t>
  </si>
  <si>
    <r>
      <t xml:space="preserve">Dette gjøres ved å fremvise </t>
    </r>
    <r>
      <rPr>
        <u/>
        <sz val="11"/>
        <rFont val="Oslo Sans Office"/>
      </rPr>
      <t>kopi av vognkort</t>
    </r>
    <r>
      <rPr>
        <sz val="11"/>
        <rFont val="Oslo Sans Office"/>
      </rPr>
      <t xml:space="preserve"> for de aktuelle kjøretøyene.</t>
    </r>
  </si>
  <si>
    <t xml:space="preserve">Velg fra rullegardinmeny:  «Ja» eller «Nei».                                                                                                                                                                                                                                                                                                                                                                                                                                                      Hvis «Ja» velges:  kjøretøyene benyttes fra kontraktstart og ut kontraktsperioden. Hvis «Nei» velges: datoer må fylles inn i felt 6 og 7.                                       </t>
  </si>
  <si>
    <r>
      <t xml:space="preserve">HVO / biodiesel / bioetanol            </t>
    </r>
    <r>
      <rPr>
        <i/>
        <sz val="11"/>
        <rFont val="Oslo Sans Office"/>
      </rPr>
      <t>(øvrig biodrivstoff)</t>
    </r>
  </si>
  <si>
    <r>
      <t xml:space="preserve">Diesel / bensin / naturgass                                                          </t>
    </r>
    <r>
      <rPr>
        <i/>
        <sz val="11"/>
        <color theme="1"/>
        <rFont val="Oslo Sans Office"/>
      </rPr>
      <t>(fossilt drivstoff)</t>
    </r>
  </si>
  <si>
    <r>
      <t xml:space="preserve">Endelig karakter = 0p + 8,2p = </t>
    </r>
    <r>
      <rPr>
        <b/>
        <sz val="12"/>
        <color theme="1"/>
        <rFont val="Cambria"/>
        <family val="1"/>
        <scheme val="major"/>
      </rPr>
      <t>8,2p</t>
    </r>
  </si>
  <si>
    <t>Batterielektrisk / hydrogen</t>
  </si>
  <si>
    <t>HVO / biodiesel / bioetanol</t>
  </si>
  <si>
    <t>Diesel / bensin / naturgass</t>
  </si>
  <si>
    <t>Korrigert sluttdato</t>
  </si>
  <si>
    <r>
      <t xml:space="preserve">Hybridteknologi                                  </t>
    </r>
    <r>
      <rPr>
        <sz val="10"/>
        <color theme="0"/>
        <rFont val="Oslo Sans Office"/>
      </rPr>
      <t>(velg fra rullegardin)</t>
    </r>
  </si>
  <si>
    <r>
      <t xml:space="preserve">Skal brukes hele kontraktsperioden                             </t>
    </r>
    <r>
      <rPr>
        <sz val="10"/>
        <color theme="0"/>
        <rFont val="Oslo Sans Office"/>
      </rPr>
      <t>(velg fra rullegardin)</t>
    </r>
  </si>
  <si>
    <r>
      <t xml:space="preserve">Startdato                        </t>
    </r>
    <r>
      <rPr>
        <sz val="10"/>
        <color theme="0"/>
        <rFont val="Oslo Sans Office"/>
      </rPr>
      <t>(velg fra rullegardin)</t>
    </r>
  </si>
  <si>
    <r>
      <t xml:space="preserve">Sluttdato                     </t>
    </r>
    <r>
      <rPr>
        <sz val="10"/>
        <color theme="0"/>
        <rFont val="Oslo Sans Office"/>
      </rPr>
      <t>(velg fra rullegardin)</t>
    </r>
  </si>
  <si>
    <t>For kjøretøy som ikke har vognkort klart, kan produsent eller forhandler gi nødvendige opplysninger.</t>
  </si>
  <si>
    <t>Velg fra rullegardinmeny: «Batterielektrisk / hydrogen», «Biogass», «HVO / biodiesel / bioetanol» eller «Diesel / bensin / naturgass»</t>
  </si>
  <si>
    <t>Feilmelding 1</t>
  </si>
  <si>
    <t>start mnd</t>
  </si>
  <si>
    <t>slutt mnd</t>
  </si>
  <si>
    <t>start år</t>
  </si>
  <si>
    <t>slutt år</t>
  </si>
  <si>
    <t>Hele kontrakten</t>
  </si>
  <si>
    <t>Start</t>
  </si>
  <si>
    <t>Slutt</t>
  </si>
  <si>
    <t>Siste dato for tildelingskriteriet</t>
  </si>
  <si>
    <t>Sjekk 1</t>
  </si>
  <si>
    <t>Sjekk 2</t>
  </si>
  <si>
    <t>Sjekk 3</t>
  </si>
  <si>
    <t>Kontroll dato</t>
  </si>
  <si>
    <r>
      <t xml:space="preserve">Drivstoffteknologi                                     </t>
    </r>
    <r>
      <rPr>
        <sz val="10"/>
        <color theme="0"/>
        <rFont val="Oslo Sans Office"/>
      </rPr>
      <t>(velg fra rullegardin)</t>
    </r>
  </si>
  <si>
    <t>2. Drivstoffteknologi</t>
  </si>
  <si>
    <t>Drivstoffteknologi</t>
  </si>
  <si>
    <t>Feilmelding for fossil eller øvrig biodrivstoff ved valg av "Ja" for hele kontrakten</t>
  </si>
  <si>
    <t>Hvis SANN</t>
  </si>
  <si>
    <t>Drivstoff teknologi</t>
  </si>
  <si>
    <t xml:space="preserve">Hele kontrakts perioden  </t>
  </si>
  <si>
    <t>SUMMER</t>
  </si>
  <si>
    <t>Feilmelding 2</t>
  </si>
  <si>
    <t>Eventuelle behov for endringer i den tilbudte løsningen i løpet av kontraktsperioden er regulert i kontrakten.</t>
  </si>
  <si>
    <t>7. Før opp registreringsnummer          for kjøretøy</t>
  </si>
  <si>
    <t xml:space="preserve">Før opp registreringsnummer for kjøretøy                                    </t>
  </si>
  <si>
    <r>
      <rPr>
        <sz val="10"/>
        <color rgb="FFFF0000"/>
        <rFont val="Oslo Sans Office"/>
      </rPr>
      <t>NB!</t>
    </r>
    <r>
      <rPr>
        <sz val="10"/>
        <color theme="1"/>
        <rFont val="Oslo Sans Office"/>
      </rPr>
      <t xml:space="preserve"> Det er kun kjøretøy som skal benyttes for leveranser/oppdrag på kontrakten som skal listes opp.</t>
    </r>
  </si>
  <si>
    <t>Melding om at dokumentasjon må legges ved</t>
  </si>
  <si>
    <t>Sum</t>
  </si>
  <si>
    <r>
      <t xml:space="preserve">Oppgi antall kjøretøy som </t>
    </r>
    <r>
      <rPr>
        <u/>
        <sz val="11"/>
        <color theme="1"/>
        <rFont val="Oslo Sans Office"/>
      </rPr>
      <t xml:space="preserve">har lik </t>
    </r>
    <r>
      <rPr>
        <sz val="11"/>
        <color theme="1"/>
        <rFont val="Oslo Sans Office"/>
      </rPr>
      <t>drivstoffteknologi, hybridteknologi og dato for bruk</t>
    </r>
  </si>
  <si>
    <r>
      <t xml:space="preserve">Alle kjøretøy som skal benyttes for leveranser eller utføring av oppdrag knyttet til kontrakten skal oppgis i arket </t>
    </r>
    <r>
      <rPr>
        <i/>
        <sz val="11"/>
        <color theme="1"/>
        <rFont val="Oslo Sans Office"/>
      </rPr>
      <t>Liste over kjøretøy</t>
    </r>
    <r>
      <rPr>
        <sz val="11"/>
        <color theme="1"/>
        <rFont val="Oslo Sans Office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</si>
</sst>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b/>
      <sz val="1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sz val="11"/>
      <color theme="1"/>
      <name val="Wingdings 3"/>
      <family val="1"/>
      <charset val="2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1"/>
      <color rgb="FFFF0000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b/>
      <sz val="11"/>
      <name val="Oslo Sans Office"/>
    </font>
    <font>
      <u/>
      <sz val="11"/>
      <color theme="1"/>
      <name val="Oslo Sans Office"/>
    </font>
    <font>
      <sz val="11"/>
      <color rgb="FFFF0000"/>
      <name val="Oslo Sans Office"/>
    </font>
    <font>
      <i/>
      <sz val="11"/>
      <color theme="1"/>
      <name val="Oslo Sans Office"/>
    </font>
    <font>
      <sz val="11"/>
      <name val="Oslo Sans Office"/>
    </font>
    <font>
      <i/>
      <sz val="11"/>
      <name val="Oslo Sans Office"/>
    </font>
    <font>
      <u/>
      <sz val="11"/>
      <name val="Oslo Sans Office"/>
    </font>
    <font>
      <b/>
      <sz val="12"/>
      <color theme="0"/>
      <name val="Oslo Sans Office"/>
    </font>
    <font>
      <sz val="11"/>
      <color theme="0"/>
      <name val="Oslo Sans Office"/>
    </font>
    <font>
      <b/>
      <sz val="11"/>
      <color theme="1"/>
      <name val="Wingdings 3"/>
      <family val="1"/>
      <charset val="2"/>
    </font>
    <font>
      <u/>
      <sz val="11"/>
      <color theme="10"/>
      <name val="Oslo Sans Office"/>
    </font>
    <font>
      <b/>
      <i/>
      <sz val="11"/>
      <name val="Oslo Sans Office"/>
    </font>
    <font>
      <b/>
      <u/>
      <sz val="11"/>
      <color theme="1"/>
      <name val="Oslo Sans Office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0"/>
      <name val="Oslo Sans Office"/>
    </font>
    <font>
      <b/>
      <i/>
      <sz val="11"/>
      <color theme="1"/>
      <name val="Oslo Sans Office"/>
    </font>
    <font>
      <sz val="10"/>
      <color theme="0" tint="-0.499984740745262"/>
      <name val="Oslo Sans Office"/>
    </font>
    <font>
      <b/>
      <sz val="10"/>
      <color theme="0" tint="-0.499984740745262"/>
      <name val="Oslo Sans Office"/>
    </font>
    <font>
      <b/>
      <sz val="11"/>
      <color rgb="FF034B45"/>
      <name val="Oslo Sans Office"/>
    </font>
    <font>
      <b/>
      <sz val="10"/>
      <color rgb="FF034B45"/>
      <name val="Oslo Sans Office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2" fillId="0" borderId="0" xfId="0" applyFont="1"/>
    <xf numFmtId="0" fontId="0" fillId="0" borderId="0" xfId="0" applyAlignment="1"/>
    <xf numFmtId="0" fontId="5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0" xfId="0" applyFont="1"/>
    <xf numFmtId="0" fontId="3" fillId="0" borderId="0" xfId="0" applyFont="1"/>
    <xf numFmtId="0" fontId="5" fillId="0" borderId="0" xfId="0" applyFont="1" applyFill="1"/>
    <xf numFmtId="0" fontId="14" fillId="0" borderId="0" xfId="0" applyFont="1"/>
    <xf numFmtId="0" fontId="3" fillId="0" borderId="0" xfId="0" applyFont="1"/>
    <xf numFmtId="0" fontId="14" fillId="0" borderId="0" xfId="0" applyFont="1" applyAlignment="1"/>
    <xf numFmtId="0" fontId="14" fillId="0" borderId="0" xfId="0" applyFont="1" applyBorder="1"/>
    <xf numFmtId="0" fontId="14" fillId="0" borderId="0" xfId="0" applyFont="1" applyBorder="1" applyAlignment="1"/>
    <xf numFmtId="0" fontId="8" fillId="0" borderId="0" xfId="0" applyFont="1" applyFill="1" applyBorder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10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2" fillId="0" borderId="0" xfId="0" applyFont="1" applyFill="1" applyBorder="1"/>
    <xf numFmtId="0" fontId="14" fillId="0" borderId="0" xfId="0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 indent="2"/>
    </xf>
    <xf numFmtId="0" fontId="14" fillId="0" borderId="21" xfId="0" applyFont="1" applyBorder="1"/>
    <xf numFmtId="0" fontId="14" fillId="0" borderId="2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3" fillId="0" borderId="0" xfId="0" applyFont="1" applyBorder="1"/>
    <xf numFmtId="0" fontId="20" fillId="0" borderId="20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22" fillId="0" borderId="0" xfId="0" applyFont="1" applyBorder="1"/>
    <xf numFmtId="0" fontId="8" fillId="0" borderId="0" xfId="0" applyFont="1" applyFill="1" applyBorder="1"/>
    <xf numFmtId="0" fontId="22" fillId="0" borderId="0" xfId="0" applyFont="1" applyBorder="1"/>
    <xf numFmtId="0" fontId="18" fillId="0" borderId="0" xfId="0" applyFont="1" applyBorder="1" applyAlignment="1">
      <alignment vertical="center"/>
    </xf>
    <xf numFmtId="0" fontId="26" fillId="4" borderId="17" xfId="0" applyFont="1" applyFill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0" fontId="26" fillId="4" borderId="17" xfId="0" applyFont="1" applyFill="1" applyBorder="1" applyAlignment="1">
      <alignment vertical="center"/>
    </xf>
    <xf numFmtId="0" fontId="22" fillId="4" borderId="19" xfId="0" applyFont="1" applyFill="1" applyBorder="1" applyAlignment="1">
      <alignment vertical="center"/>
    </xf>
    <xf numFmtId="0" fontId="25" fillId="4" borderId="1" xfId="0" applyFont="1" applyFill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18" fillId="0" borderId="21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1" fillId="0" borderId="0" xfId="0" applyFont="1" applyFill="1" applyAlignment="1">
      <alignment wrapText="1"/>
    </xf>
    <xf numFmtId="0" fontId="34" fillId="0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28" fillId="0" borderId="0" xfId="2" applyFont="1" applyBorder="1" applyAlignment="1">
      <alignment vertical="center"/>
    </xf>
    <xf numFmtId="0" fontId="28" fillId="0" borderId="21" xfId="2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3" borderId="15" xfId="0" applyNumberFormat="1" applyFont="1" applyFill="1" applyBorder="1" applyAlignment="1">
      <alignment vertical="center" wrapText="1"/>
    </xf>
    <xf numFmtId="0" fontId="4" fillId="3" borderId="14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4" fillId="3" borderId="13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35" fillId="0" borderId="6" xfId="0" applyNumberFormat="1" applyFont="1" applyBorder="1" applyAlignment="1">
      <alignment horizontal="center" vertical="center" wrapText="1"/>
    </xf>
    <xf numFmtId="0" fontId="36" fillId="2" borderId="12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/>
    </xf>
    <xf numFmtId="0" fontId="22" fillId="0" borderId="2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30" fillId="0" borderId="0" xfId="0" applyFont="1" applyBorder="1" applyAlignment="1">
      <alignment vertical="top"/>
    </xf>
    <xf numFmtId="0" fontId="21" fillId="0" borderId="0" xfId="0" applyFont="1" applyFill="1" applyAlignment="1">
      <alignment wrapText="1"/>
    </xf>
    <xf numFmtId="0" fontId="34" fillId="0" borderId="0" xfId="0" applyFont="1" applyFill="1" applyAlignment="1">
      <alignment horizontal="left" wrapText="1"/>
    </xf>
    <xf numFmtId="14" fontId="14" fillId="0" borderId="1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vertical="center"/>
    </xf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10" fillId="2" borderId="30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5" xfId="0" applyFont="1" applyFill="1" applyBorder="1" applyAlignment="1">
      <alignment horizontal="left" vertical="center"/>
    </xf>
    <xf numFmtId="0" fontId="25" fillId="4" borderId="16" xfId="0" applyFont="1" applyFill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21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4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20" fillId="2" borderId="18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25" fillId="4" borderId="18" xfId="0" applyFont="1" applyFill="1" applyBorder="1" applyAlignment="1">
      <alignment horizontal="left" vertical="center"/>
    </xf>
    <xf numFmtId="0" fontId="25" fillId="4" borderId="17" xfId="0" applyFont="1" applyFill="1" applyBorder="1" applyAlignment="1">
      <alignment horizontal="left" vertical="center"/>
    </xf>
    <xf numFmtId="0" fontId="25" fillId="4" borderId="1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 indent="2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0" fillId="5" borderId="1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8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left" vertical="center"/>
    </xf>
  </cellXfs>
  <cellStyles count="3">
    <cellStyle name="Hyperkobling" xfId="2" builtinId="8" customBuiltin="1"/>
    <cellStyle name="Normal" xfId="0" builtinId="0"/>
    <cellStyle name="Normal 10" xfId="1"/>
  </cellStyles>
  <dxfs count="15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B050"/>
      </font>
    </dxf>
    <dxf>
      <font>
        <color theme="0" tint="-0.499984740745262"/>
      </font>
      <numFmt numFmtId="164" formatCode=";;;"/>
      <fill>
        <patternFill patternType="lightTrellis">
          <fgColor auto="1"/>
          <bgColor theme="0" tint="-0.499984740745262"/>
        </patternFill>
      </fill>
    </dxf>
    <dxf>
      <font>
        <b/>
        <i/>
        <color rgb="FFFF0000"/>
      </font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numFmt numFmtId="164" formatCode=";;;"/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colors>
    <mruColors>
      <color rgb="FF034B45"/>
      <color rgb="FFFAFAFA"/>
      <color rgb="FFE6FEFC"/>
      <color rgb="FFC3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1457325</xdr:colOff>
      <xdr:row>0</xdr:row>
      <xdr:rowOff>0</xdr:rowOff>
    </xdr:from>
    <xdr:to>
      <xdr:col>10</xdr:col>
      <xdr:colOff>154813</xdr:colOff>
      <xdr:row>2</xdr:row>
      <xdr:rowOff>79875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4200" y="0"/>
          <a:ext cx="1583563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1276346</xdr:colOff>
      <xdr:row>0</xdr:row>
      <xdr:rowOff>0</xdr:rowOff>
    </xdr:from>
    <xdr:to>
      <xdr:col>10</xdr:col>
      <xdr:colOff>2405</xdr:colOff>
      <xdr:row>2</xdr:row>
      <xdr:rowOff>79875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1073" y="0"/>
          <a:ext cx="1583559" cy="1084330"/>
        </a:xfrm>
        <a:prstGeom prst="rect">
          <a:avLst/>
        </a:prstGeom>
      </xdr:spPr>
    </xdr:pic>
    <xdr:clientData/>
  </xdr:twoCellAnchor>
  <xdr:oneCellAnchor>
    <xdr:from>
      <xdr:col>1</xdr:col>
      <xdr:colOff>4502</xdr:colOff>
      <xdr:row>61</xdr:row>
      <xdr:rowOff>194310</xdr:rowOff>
    </xdr:from>
    <xdr:ext cx="2584566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Sylinder 1"/>
            <xdr:cNvSpPr txBox="1"/>
          </xdr:nvSpPr>
          <xdr:spPr>
            <a:xfrm>
              <a:off x="151707" y="15330401"/>
              <a:ext cx="2584566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Diesel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2∗6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=18 %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2" name="TekstSylinder 1"/>
            <xdr:cNvSpPr txBox="1"/>
          </xdr:nvSpPr>
          <xdr:spPr>
            <a:xfrm>
              <a:off x="151707" y="15330401"/>
              <a:ext cx="2584566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Diesel=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2∗6)/((2∗6)+(3∗18))=18 %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3</xdr:col>
      <xdr:colOff>78105</xdr:colOff>
      <xdr:row>61</xdr:row>
      <xdr:rowOff>192405</xdr:rowOff>
    </xdr:from>
    <xdr:ext cx="2682240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Sylinder 4"/>
            <xdr:cNvSpPr txBox="1"/>
          </xdr:nvSpPr>
          <xdr:spPr>
            <a:xfrm>
              <a:off x="2675832" y="15328496"/>
              <a:ext cx="268224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3∗18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=82 %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5" name="TekstSylinder 4"/>
            <xdr:cNvSpPr txBox="1"/>
          </xdr:nvSpPr>
          <xdr:spPr>
            <a:xfrm>
              <a:off x="2675832" y="15328496"/>
              <a:ext cx="268224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3∗18)/((2∗6)+(3∗18))=82 %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1</xdr:col>
      <xdr:colOff>10389</xdr:colOff>
      <xdr:row>51</xdr:row>
      <xdr:rowOff>180975</xdr:rowOff>
    </xdr:from>
    <xdr:ext cx="2570019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kstSylinder 5"/>
            <xdr:cNvSpPr txBox="1"/>
          </xdr:nvSpPr>
          <xdr:spPr>
            <a:xfrm>
              <a:off x="157594" y="13212907"/>
              <a:ext cx="2570019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Diesel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1∗12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1∗12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+(1∗1</m:t>
                        </m:r>
                        <m:r>
                          <a:rPr lang="nb-NO" sz="1200" b="0" i="1">
                            <a:latin typeface="Cambria Math"/>
                          </a:rPr>
                          <m:t>2)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=50 %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6" name="TekstSylinder 5"/>
            <xdr:cNvSpPr txBox="1"/>
          </xdr:nvSpPr>
          <xdr:spPr>
            <a:xfrm>
              <a:off x="157594" y="13212907"/>
              <a:ext cx="2570019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Diesel=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1∗12)/((1∗12)+(1∗12))=50 %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3</xdr:col>
      <xdr:colOff>266700</xdr:colOff>
      <xdr:row>51</xdr:row>
      <xdr:rowOff>190500</xdr:rowOff>
    </xdr:from>
    <xdr:ext cx="2400300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Sylinder 6"/>
            <xdr:cNvSpPr txBox="1"/>
          </xdr:nvSpPr>
          <xdr:spPr>
            <a:xfrm>
              <a:off x="2864427" y="13222432"/>
              <a:ext cx="240030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1∗12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1∗12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+(1∗1</m:t>
                        </m:r>
                        <m:r>
                          <a:rPr lang="nb-NO" sz="1200" b="0" i="1">
                            <a:latin typeface="Cambria Math"/>
                          </a:rPr>
                          <m:t>2)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=50 %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7" name="TekstSylinder 6"/>
            <xdr:cNvSpPr txBox="1"/>
          </xdr:nvSpPr>
          <xdr:spPr>
            <a:xfrm>
              <a:off x="2864427" y="13222432"/>
              <a:ext cx="240030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1∗12)/((1∗12)+(1∗12))=50 %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1</xdr:col>
      <xdr:colOff>11255</xdr:colOff>
      <xdr:row>70</xdr:row>
      <xdr:rowOff>104775</xdr:rowOff>
    </xdr:from>
    <xdr:ext cx="2309381" cy="483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kstSylinder 7"/>
            <xdr:cNvSpPr txBox="1"/>
          </xdr:nvSpPr>
          <xdr:spPr>
            <a:xfrm>
              <a:off x="158460" y="17197820"/>
              <a:ext cx="2309381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Diesel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∗0</m:t>
                        </m:r>
                        <m:r>
                          <m:rPr>
                            <m:sty m:val="p"/>
                          </m:rPr>
                          <a:rPr lang="nb-NO" sz="1200" b="0" i="0">
                            <a:latin typeface="Cambria Math"/>
                          </a:rPr>
                          <m:t>p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=0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p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8" name="TekstSylinder 7"/>
            <xdr:cNvSpPr txBox="1"/>
          </xdr:nvSpPr>
          <xdr:spPr>
            <a:xfrm>
              <a:off x="158460" y="17197820"/>
              <a:ext cx="2309381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Diesel=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(2∗6)∗0p)/((2∗6)+(3∗18))=0p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3</xdr:col>
      <xdr:colOff>15605</xdr:colOff>
      <xdr:row>70</xdr:row>
      <xdr:rowOff>104775</xdr:rowOff>
    </xdr:from>
    <xdr:ext cx="2682240" cy="483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kstSylinder 8"/>
            <xdr:cNvSpPr txBox="1"/>
          </xdr:nvSpPr>
          <xdr:spPr>
            <a:xfrm>
              <a:off x="2613332" y="17197820"/>
              <a:ext cx="2682240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3∗18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∗10</m:t>
                        </m:r>
                        <m:r>
                          <m:rPr>
                            <m:sty m:val="p"/>
                          </m:rPr>
                          <a:rPr lang="nb-NO" sz="1200" b="0" i="0">
                            <a:latin typeface="Cambria Math"/>
                          </a:rPr>
                          <m:t>p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=8,2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p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9" name="TekstSylinder 8"/>
            <xdr:cNvSpPr txBox="1"/>
          </xdr:nvSpPr>
          <xdr:spPr>
            <a:xfrm>
              <a:off x="2613332" y="17197820"/>
              <a:ext cx="2682240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(3∗18)∗10p)/((2∗6)+(3∗18))=8,2p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2</xdr:col>
      <xdr:colOff>264959</xdr:colOff>
      <xdr:row>26</xdr:row>
      <xdr:rowOff>62343</xdr:rowOff>
    </xdr:from>
    <xdr:ext cx="8775129" cy="478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Sylinder 9"/>
            <xdr:cNvSpPr txBox="1"/>
          </xdr:nvSpPr>
          <xdr:spPr>
            <a:xfrm>
              <a:off x="559368" y="6409457"/>
              <a:ext cx="8775129" cy="478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b-NO" sz="1200" b="1" i="0">
                        <a:latin typeface="Cambria Math"/>
                      </a:rPr>
                      <m:t>𝐃𝐞𝐥𝐤𝐚𝐫𝐚𝐤𝐭𝐞𝐫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Antall</m:t>
                    </m:r>
                    <m:r>
                      <a:rPr lang="nb-NO" sz="12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kj</m:t>
                    </m:r>
                    <m:r>
                      <a:rPr lang="nb-NO" sz="1200" b="0" i="0">
                        <a:latin typeface="Cambria Math"/>
                      </a:rPr>
                      <m:t>ø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ret</m:t>
                    </m:r>
                    <m:r>
                      <a:rPr lang="nb-NO" sz="1200" b="0" i="0">
                        <a:latin typeface="Cambria Math"/>
                      </a:rPr>
                      <m:t>ø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y</m:t>
                    </m:r>
                    <m:r>
                      <a:rPr lang="nb-NO" sz="1200" b="0" i="0">
                        <a:latin typeface="Cambria Math"/>
                      </a:rPr>
                      <m:t> ∗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Drivstoffteknolgipoeng</m:t>
                    </m:r>
                    <m:r>
                      <a:rPr lang="nb-NO" sz="1200" b="0" i="0">
                        <a:latin typeface="Cambria Math"/>
                      </a:rPr>
                      <m:t> ∗ 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1">
                            <a:latin typeface="Cambria Math"/>
                          </a:rPr>
                          <m:t>𝐷𝑒𝑛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𝑡𝑜𝑡𝑎𝑙𝑒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𝑡𝑖𝑑𝑒𝑛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𝑘𝑗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𝑟𝑒𝑡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𝑦𝑒𝑛𝑒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𝑠𝑘𝑎𝑙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𝑏𝑒𝑛𝑦𝑡𝑡𝑒𝑠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𝑝</m:t>
                        </m:r>
                        <m:r>
                          <a:rPr lang="nb-NO" sz="1200" b="0" i="1">
                            <a:latin typeface="Cambria Math"/>
                          </a:rPr>
                          <m:t>å </m:t>
                        </m:r>
                        <m:r>
                          <a:rPr lang="nb-NO" sz="1200" b="0" i="1">
                            <a:latin typeface="Cambria Math"/>
                          </a:rPr>
                          <m:t>𝑘𝑜𝑛𝑡𝑟𝑎𝑘𝑡𝑒𝑛</m:t>
                        </m:r>
                      </m:num>
                      <m:den>
                        <m:r>
                          <a:rPr lang="nb-NO" sz="1200" b="0" i="1">
                            <a:latin typeface="Cambria Math"/>
                          </a:rPr>
                          <m:t>𝐷𝑒𝑛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𝑡𝑜𝑡𝑎𝑙𝑒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𝑡𝑖𝑑𝑒𝑛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𝑎𝑙𝑙𝑒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𝑡𝑖𝑙𝑏𝑢𝑑𝑡𝑒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𝑘𝑗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𝑟𝑒𝑡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𝑦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𝑠𝑘𝑎𝑙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𝑏𝑒𝑛𝑦𝑡𝑡𝑒𝑠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𝑝</m:t>
                        </m:r>
                        <m:r>
                          <a:rPr lang="nb-NO" sz="1200" b="0" i="1">
                            <a:latin typeface="Cambria Math"/>
                          </a:rPr>
                          <m:t>å </m:t>
                        </m:r>
                        <m:r>
                          <a:rPr lang="nb-NO" sz="1200" b="0" i="1">
                            <a:latin typeface="Cambria Math"/>
                          </a:rPr>
                          <m:t>𝑘𝑜𝑛𝑡𝑟𝑎𝑘𝑡𝑒𝑛</m:t>
                        </m:r>
                      </m:den>
                    </m:f>
                  </m:oMath>
                </m:oMathPara>
              </a14:m>
              <a:endParaRPr lang="nb-NO" sz="1200" i="0">
                <a:latin typeface="Oslo Sans Office" panose="02000000000000000000" pitchFamily="2" charset="0"/>
              </a:endParaRPr>
            </a:p>
          </xdr:txBody>
        </xdr:sp>
      </mc:Choice>
      <mc:Fallback xmlns="">
        <xdr:sp macro="" textlink="">
          <xdr:nvSpPr>
            <xdr:cNvPr id="10" name="TekstSylinder 9"/>
            <xdr:cNvSpPr txBox="1"/>
          </xdr:nvSpPr>
          <xdr:spPr>
            <a:xfrm>
              <a:off x="559368" y="6409457"/>
              <a:ext cx="8775129" cy="478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1" i="0">
                  <a:latin typeface="Cambria Math"/>
                </a:rPr>
                <a:t>𝐃𝐞𝐥𝐤𝐚𝐫𝐚𝐤𝐭𝐞𝐫</a:t>
              </a:r>
              <a:r>
                <a:rPr lang="nb-NO" sz="1200" b="0" i="0">
                  <a:latin typeface="Cambria Math"/>
                </a:rPr>
                <a:t>=Antall kjøretøy ∗Drivstoffteknolgipoeng ∗  (𝐷𝑒𝑛 𝑡𝑜𝑡𝑎𝑙𝑒 𝑡𝑖𝑑𝑒𝑛 𝑘𝑗ø𝑟𝑒𝑡ø𝑦𝑒𝑛𝑒 𝑠𝑘𝑎𝑙 𝑏𝑒𝑛𝑦𝑡𝑡𝑒𝑠 𝑝å 𝑘𝑜𝑛𝑡𝑟𝑎𝑘𝑡𝑒𝑛)/(𝐷𝑒𝑛 𝑡𝑜𝑡𝑎𝑙𝑒 𝑡𝑖𝑑𝑒𝑛 𝑎𝑙𝑙𝑒 𝑡𝑖𝑙𝑏𝑢𝑑𝑡𝑒 𝑘𝑗ø𝑟𝑒𝑡ø𝑦 𝑠𝑘𝑎𝑙 𝑏𝑒𝑛𝑦𝑡𝑡𝑒𝑠 𝑝å 𝑘𝑜𝑛𝑡𝑟𝑎𝑘𝑡𝑒𝑛)</a:t>
              </a:r>
              <a:endParaRPr lang="nb-NO" sz="1200" i="0">
                <a:latin typeface="Oslo Sans Office" panose="02000000000000000000" pitchFamily="2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266694</xdr:colOff>
      <xdr:row>28</xdr:row>
      <xdr:rowOff>102176</xdr:rowOff>
    </xdr:from>
    <xdr:ext cx="7239000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kstSylinder 10"/>
            <xdr:cNvSpPr txBox="1"/>
          </xdr:nvSpPr>
          <xdr:spPr>
            <a:xfrm>
              <a:off x="561103" y="6899562"/>
              <a:ext cx="723900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b-NO" sz="1200" b="1" i="0">
                        <a:latin typeface="Cambria Math"/>
                      </a:rPr>
                      <m:t>𝐄𝐧𝐝𝐞𝐥𝐢𝐠</m:t>
                    </m:r>
                    <m:r>
                      <a:rPr lang="nb-NO" sz="1200" b="1" i="0">
                        <a:latin typeface="Cambria Math"/>
                      </a:rPr>
                      <m:t> </m:t>
                    </m:r>
                    <m:r>
                      <a:rPr lang="nb-NO" sz="1200" b="1" i="0">
                        <a:latin typeface="Cambria Math"/>
                      </a:rPr>
                      <m:t>𝐤𝐚𝐫𝐚𝐤𝐭𝐞𝐫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Delkarakter</m:t>
                    </m:r>
                    <m:r>
                      <a:rPr lang="nb-NO" sz="1200" b="0" i="0">
                        <a:latin typeface="Cambria Math"/>
                      </a:rPr>
                      <m:t> 1+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delkarakter</m:t>
                    </m:r>
                    <m:r>
                      <a:rPr lang="nb-NO" sz="1200" b="0" i="0">
                        <a:latin typeface="Cambria Math"/>
                      </a:rPr>
                      <m:t> 2+ … +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Delkarakter</m:t>
                    </m:r>
                    <m:r>
                      <a:rPr lang="nb-NO" sz="12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N</m:t>
                    </m:r>
                    <m:r>
                      <a:rPr lang="nb-NO" sz="1200" b="0" i="0">
                        <a:latin typeface="Cambria Math"/>
                      </a:rPr>
                      <m:t> </m:t>
                    </m:r>
                  </m:oMath>
                </m:oMathPara>
              </a14:m>
              <a:endParaRPr lang="nb-NO" sz="1200" i="0"/>
            </a:p>
          </xdr:txBody>
        </xdr:sp>
      </mc:Choice>
      <mc:Fallback xmlns="">
        <xdr:sp macro="" textlink="">
          <xdr:nvSpPr>
            <xdr:cNvPr id="11" name="TekstSylinder 10"/>
            <xdr:cNvSpPr txBox="1"/>
          </xdr:nvSpPr>
          <xdr:spPr>
            <a:xfrm>
              <a:off x="561103" y="6899562"/>
              <a:ext cx="723900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1" i="0">
                  <a:latin typeface="Cambria Math"/>
                </a:rPr>
                <a:t>𝐄𝐧𝐝𝐞𝐥𝐢𝐠 𝐤𝐚𝐫𝐚𝐤𝐭𝐞𝐫</a:t>
              </a:r>
              <a:r>
                <a:rPr lang="nb-NO" sz="1200" b="0" i="0">
                  <a:latin typeface="Cambria Math"/>
                </a:rPr>
                <a:t>=Delkarakter 1+delkarakter 2+ … +Delkarakter N </a:t>
              </a:r>
              <a:endParaRPr lang="nb-NO" sz="1200" i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1775460</xdr:colOff>
      <xdr:row>0</xdr:row>
      <xdr:rowOff>6806</xdr:rowOff>
    </xdr:from>
    <xdr:to>
      <xdr:col>8</xdr:col>
      <xdr:colOff>3370449</xdr:colOff>
      <xdr:row>2</xdr:row>
      <xdr:rowOff>86681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0" y="6806"/>
          <a:ext cx="1680714" cy="107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gvesen.no/kjoretoy/Kjop+og+salg/Kj%C3%B8ret%C3%B8yopplysning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J194"/>
  <sheetViews>
    <sheetView showGridLines="0" zoomScaleNormal="100" workbookViewId="0">
      <selection activeCell="B3" sqref="B3"/>
    </sheetView>
  </sheetViews>
  <sheetFormatPr baseColWidth="10" defaultRowHeight="14.4" x14ac:dyDescent="0.3"/>
  <cols>
    <col min="1" max="1" width="2.109375" customWidth="1"/>
    <col min="2" max="2" width="42.88671875" customWidth="1"/>
    <col min="3" max="10" width="21.44140625" customWidth="1"/>
  </cols>
  <sheetData>
    <row r="1" spans="1:10" ht="60" customHeight="1" x14ac:dyDescent="0.4">
      <c r="A1" s="4"/>
      <c r="B1" s="152" t="s">
        <v>40</v>
      </c>
      <c r="C1" s="152"/>
      <c r="D1" s="152"/>
      <c r="E1" s="152"/>
      <c r="F1" s="152"/>
      <c r="G1" s="152"/>
      <c r="H1" s="152"/>
      <c r="I1" s="152"/>
      <c r="J1" s="152"/>
    </row>
    <row r="2" spans="1:10" ht="18.75" customHeight="1" x14ac:dyDescent="0.25">
      <c r="B2" s="154" t="s">
        <v>35</v>
      </c>
      <c r="C2" s="154"/>
      <c r="D2" s="19"/>
    </row>
    <row r="3" spans="1:10" ht="18.75" customHeight="1" x14ac:dyDescent="0.25">
      <c r="B3" s="49" t="s">
        <v>82</v>
      </c>
      <c r="C3" s="48"/>
      <c r="D3" s="19"/>
    </row>
    <row r="4" spans="1:10" ht="18.75" customHeight="1" x14ac:dyDescent="0.25">
      <c r="B4" s="51" t="s">
        <v>37</v>
      </c>
      <c r="C4" s="48"/>
      <c r="D4" s="19"/>
    </row>
    <row r="5" spans="1:10" ht="18.75" customHeight="1" x14ac:dyDescent="0.3">
      <c r="B5" s="51" t="s">
        <v>38</v>
      </c>
      <c r="C5" s="48"/>
      <c r="D5" s="19"/>
      <c r="E5" s="18"/>
    </row>
    <row r="6" spans="1:10" s="33" customFormat="1" ht="18.75" customHeight="1" x14ac:dyDescent="0.35">
      <c r="B6" s="182"/>
      <c r="C6" s="182"/>
      <c r="D6" s="182"/>
      <c r="E6" s="182"/>
      <c r="F6" s="182"/>
      <c r="G6" s="182"/>
      <c r="H6" s="182"/>
      <c r="I6" s="182"/>
      <c r="J6" s="182"/>
    </row>
    <row r="7" spans="1:10" s="33" customFormat="1" ht="18.75" customHeight="1" x14ac:dyDescent="0.35">
      <c r="B7" s="181"/>
      <c r="C7" s="181"/>
      <c r="D7" s="181"/>
      <c r="E7" s="181"/>
      <c r="F7" s="181"/>
      <c r="G7" s="181"/>
      <c r="H7" s="181"/>
      <c r="I7" s="181"/>
      <c r="J7" s="181"/>
    </row>
    <row r="8" spans="1:10" s="37" customFormat="1" ht="22.5" customHeight="1" x14ac:dyDescent="0.35">
      <c r="B8" s="168" t="s">
        <v>64</v>
      </c>
      <c r="C8" s="169"/>
      <c r="D8" s="169"/>
      <c r="E8" s="169"/>
      <c r="F8" s="169"/>
      <c r="G8" s="169"/>
      <c r="H8" s="169"/>
      <c r="I8" s="169"/>
      <c r="J8" s="170"/>
    </row>
    <row r="9" spans="1:10" s="63" customFormat="1" ht="7.5" customHeight="1" x14ac:dyDescent="0.35">
      <c r="B9" s="174"/>
      <c r="C9" s="175"/>
      <c r="D9" s="175"/>
      <c r="E9" s="175"/>
      <c r="F9" s="175"/>
      <c r="G9" s="175"/>
      <c r="H9" s="175"/>
      <c r="I9" s="175"/>
      <c r="J9" s="176"/>
    </row>
    <row r="10" spans="1:10" s="42" customFormat="1" ht="18.75" customHeight="1" x14ac:dyDescent="0.4">
      <c r="B10" s="171" t="s">
        <v>65</v>
      </c>
      <c r="C10" s="172"/>
      <c r="D10" s="172"/>
      <c r="E10" s="172"/>
      <c r="F10" s="172"/>
      <c r="G10" s="172"/>
      <c r="H10" s="172"/>
      <c r="I10" s="172"/>
      <c r="J10" s="173"/>
    </row>
    <row r="11" spans="1:10" s="64" customFormat="1" ht="18.75" customHeight="1" x14ac:dyDescent="0.4">
      <c r="B11" s="171" t="s">
        <v>110</v>
      </c>
      <c r="C11" s="172"/>
      <c r="D11" s="172"/>
      <c r="E11" s="172"/>
      <c r="F11" s="172"/>
      <c r="G11" s="172"/>
      <c r="H11" s="172"/>
      <c r="I11" s="172"/>
      <c r="J11" s="173"/>
    </row>
    <row r="12" spans="1:10" s="42" customFormat="1" ht="7.5" customHeight="1" x14ac:dyDescent="0.35">
      <c r="B12" s="183"/>
      <c r="C12" s="184"/>
      <c r="D12" s="184"/>
      <c r="E12" s="184"/>
      <c r="F12" s="184"/>
      <c r="G12" s="184"/>
      <c r="H12" s="184"/>
      <c r="I12" s="184"/>
      <c r="J12" s="185"/>
    </row>
    <row r="13" spans="1:10" s="42" customFormat="1" ht="18.75" customHeight="1" x14ac:dyDescent="0.4">
      <c r="B13" s="171" t="s">
        <v>106</v>
      </c>
      <c r="C13" s="172"/>
      <c r="D13" s="172"/>
      <c r="E13" s="172"/>
      <c r="F13" s="172"/>
      <c r="G13" s="172"/>
      <c r="H13" s="172"/>
      <c r="I13" s="172"/>
      <c r="J13" s="173"/>
    </row>
    <row r="14" spans="1:10" s="42" customFormat="1" ht="18.75" customHeight="1" x14ac:dyDescent="0.35">
      <c r="B14" s="171" t="s">
        <v>105</v>
      </c>
      <c r="C14" s="172"/>
      <c r="D14" s="172"/>
      <c r="E14" s="172"/>
      <c r="F14" s="172"/>
      <c r="G14" s="172"/>
      <c r="H14" s="172"/>
      <c r="I14" s="172"/>
      <c r="J14" s="173"/>
    </row>
    <row r="15" spans="1:10" s="42" customFormat="1" ht="18.75" customHeight="1" x14ac:dyDescent="0.4">
      <c r="B15" s="171" t="s">
        <v>90</v>
      </c>
      <c r="C15" s="172"/>
      <c r="D15" s="172"/>
      <c r="E15" s="172"/>
      <c r="F15" s="172"/>
      <c r="G15" s="172"/>
      <c r="H15" s="172"/>
      <c r="I15" s="172"/>
      <c r="J15" s="173"/>
    </row>
    <row r="16" spans="1:10" s="64" customFormat="1" ht="18.75" customHeight="1" x14ac:dyDescent="0.4">
      <c r="B16" s="119"/>
      <c r="C16" s="120"/>
      <c r="D16" s="120"/>
      <c r="E16" s="120"/>
      <c r="F16" s="120"/>
      <c r="G16" s="120"/>
      <c r="H16" s="120"/>
      <c r="I16" s="120"/>
      <c r="J16" s="121"/>
    </row>
    <row r="17" spans="2:10" s="64" customFormat="1" ht="18.75" customHeight="1" x14ac:dyDescent="0.4">
      <c r="B17" s="189" t="s">
        <v>152</v>
      </c>
      <c r="C17" s="190"/>
      <c r="D17" s="190"/>
      <c r="E17" s="190"/>
      <c r="F17" s="190"/>
      <c r="G17" s="190"/>
      <c r="H17" s="190"/>
      <c r="I17" s="190"/>
      <c r="J17" s="191"/>
    </row>
    <row r="18" spans="2:10" s="64" customFormat="1" ht="18.75" customHeight="1" x14ac:dyDescent="0.4">
      <c r="B18" s="171" t="s">
        <v>74</v>
      </c>
      <c r="C18" s="172"/>
      <c r="D18" s="172"/>
      <c r="E18" s="172"/>
      <c r="F18" s="172"/>
      <c r="G18" s="172"/>
      <c r="H18" s="172"/>
      <c r="I18" s="172"/>
      <c r="J18" s="173"/>
    </row>
    <row r="19" spans="2:10" s="42" customFormat="1" ht="7.5" customHeight="1" x14ac:dyDescent="0.4">
      <c r="B19" s="186"/>
      <c r="C19" s="187"/>
      <c r="D19" s="187"/>
      <c r="E19" s="187"/>
      <c r="F19" s="187"/>
      <c r="G19" s="187"/>
      <c r="H19" s="187"/>
      <c r="I19" s="187"/>
      <c r="J19" s="188"/>
    </row>
    <row r="20" spans="2:10" s="42" customFormat="1" ht="18.75" customHeight="1" x14ac:dyDescent="0.4">
      <c r="B20" s="180"/>
      <c r="C20" s="180"/>
      <c r="D20" s="180"/>
      <c r="E20" s="180"/>
      <c r="F20" s="180"/>
      <c r="G20" s="180"/>
      <c r="H20" s="180"/>
      <c r="I20" s="180"/>
      <c r="J20" s="180"/>
    </row>
    <row r="21" spans="2:10" s="42" customFormat="1" ht="22.5" customHeight="1" x14ac:dyDescent="0.4">
      <c r="B21" s="168" t="s">
        <v>73</v>
      </c>
      <c r="C21" s="169"/>
      <c r="D21" s="169"/>
      <c r="E21" s="169"/>
      <c r="F21" s="169"/>
      <c r="G21" s="169"/>
      <c r="H21" s="169"/>
      <c r="I21" s="169"/>
      <c r="J21" s="170"/>
    </row>
    <row r="22" spans="2:10" s="63" customFormat="1" ht="7.5" customHeight="1" x14ac:dyDescent="0.4">
      <c r="B22" s="177"/>
      <c r="C22" s="178"/>
      <c r="D22" s="178"/>
      <c r="E22" s="178"/>
      <c r="F22" s="178"/>
      <c r="G22" s="178"/>
      <c r="H22" s="178"/>
      <c r="I22" s="178"/>
      <c r="J22" s="179"/>
    </row>
    <row r="23" spans="2:10" s="42" customFormat="1" ht="18.75" customHeight="1" x14ac:dyDescent="0.4">
      <c r="B23" s="189" t="s">
        <v>112</v>
      </c>
      <c r="C23" s="190"/>
      <c r="D23" s="190"/>
      <c r="E23" s="190"/>
      <c r="F23" s="190"/>
      <c r="G23" s="190"/>
      <c r="H23" s="190"/>
      <c r="I23" s="190"/>
      <c r="J23" s="191"/>
    </row>
    <row r="24" spans="2:10" s="42" customFormat="1" ht="18.75" customHeight="1" x14ac:dyDescent="0.4">
      <c r="B24" s="171" t="s">
        <v>114</v>
      </c>
      <c r="C24" s="172"/>
      <c r="D24" s="172"/>
      <c r="E24" s="172"/>
      <c r="F24" s="172"/>
      <c r="G24" s="172"/>
      <c r="H24" s="172"/>
      <c r="I24" s="172"/>
      <c r="J24" s="173"/>
    </row>
    <row r="25" spans="2:10" s="42" customFormat="1" ht="18.75" customHeight="1" x14ac:dyDescent="0.4">
      <c r="B25" s="171" t="s">
        <v>109</v>
      </c>
      <c r="C25" s="172"/>
      <c r="D25" s="172"/>
      <c r="E25" s="172"/>
      <c r="F25" s="172"/>
      <c r="G25" s="172"/>
      <c r="H25" s="172"/>
      <c r="I25" s="172"/>
      <c r="J25" s="173"/>
    </row>
    <row r="26" spans="2:10" s="42" customFormat="1" ht="18.75" customHeight="1" x14ac:dyDescent="0.4">
      <c r="B26" s="171" t="s">
        <v>108</v>
      </c>
      <c r="C26" s="172"/>
      <c r="D26" s="172"/>
      <c r="E26" s="172"/>
      <c r="F26" s="172"/>
      <c r="G26" s="172"/>
      <c r="H26" s="172"/>
      <c r="I26" s="172"/>
      <c r="J26" s="173"/>
    </row>
    <row r="27" spans="2:10" s="62" customFormat="1" ht="18.75" customHeight="1" x14ac:dyDescent="0.4">
      <c r="B27" s="171"/>
      <c r="C27" s="172"/>
      <c r="D27" s="172"/>
      <c r="E27" s="172"/>
      <c r="F27" s="172"/>
      <c r="G27" s="172"/>
      <c r="H27" s="172"/>
      <c r="I27" s="172"/>
      <c r="J27" s="173"/>
    </row>
    <row r="28" spans="2:10" s="62" customFormat="1" ht="18.75" customHeight="1" x14ac:dyDescent="0.4">
      <c r="B28" s="189" t="s">
        <v>113</v>
      </c>
      <c r="C28" s="190"/>
      <c r="D28" s="190"/>
      <c r="E28" s="190"/>
      <c r="F28" s="190"/>
      <c r="G28" s="190"/>
      <c r="H28" s="190"/>
      <c r="I28" s="190"/>
      <c r="J28" s="191"/>
    </row>
    <row r="29" spans="2:10" s="42" customFormat="1" ht="18.75" customHeight="1" x14ac:dyDescent="0.4">
      <c r="B29" s="171" t="s">
        <v>111</v>
      </c>
      <c r="C29" s="172"/>
      <c r="D29" s="172"/>
      <c r="E29" s="172"/>
      <c r="F29" s="172"/>
      <c r="G29" s="172"/>
      <c r="H29" s="172"/>
      <c r="I29" s="172"/>
      <c r="J29" s="173"/>
    </row>
    <row r="30" spans="2:10" s="42" customFormat="1" ht="18.75" customHeight="1" x14ac:dyDescent="0.4">
      <c r="B30" s="171" t="s">
        <v>115</v>
      </c>
      <c r="C30" s="172"/>
      <c r="D30" s="172"/>
      <c r="E30" s="172"/>
      <c r="F30" s="172"/>
      <c r="G30" s="172"/>
      <c r="H30" s="172"/>
      <c r="I30" s="172"/>
      <c r="J30" s="173"/>
    </row>
    <row r="31" spans="2:10" s="42" customFormat="1" ht="7.5" customHeight="1" x14ac:dyDescent="0.4">
      <c r="B31" s="193"/>
      <c r="C31" s="194"/>
      <c r="D31" s="194"/>
      <c r="E31" s="194"/>
      <c r="F31" s="194"/>
      <c r="G31" s="194"/>
      <c r="H31" s="194"/>
      <c r="I31" s="194"/>
      <c r="J31" s="195"/>
    </row>
    <row r="32" spans="2:10" s="42" customFormat="1" ht="18.75" customHeight="1" x14ac:dyDescent="0.4">
      <c r="B32" s="196"/>
      <c r="C32" s="196"/>
      <c r="D32" s="196"/>
      <c r="E32" s="196"/>
      <c r="F32" s="196"/>
      <c r="G32" s="196"/>
      <c r="H32" s="196"/>
      <c r="I32" s="196"/>
      <c r="J32" s="196"/>
    </row>
    <row r="33" spans="2:10" s="42" customFormat="1" ht="22.5" customHeight="1" x14ac:dyDescent="0.4">
      <c r="B33" s="168" t="s">
        <v>71</v>
      </c>
      <c r="C33" s="169"/>
      <c r="D33" s="169"/>
      <c r="E33" s="169"/>
      <c r="F33" s="169"/>
      <c r="G33" s="169"/>
      <c r="H33" s="169"/>
      <c r="I33" s="169"/>
      <c r="J33" s="170"/>
    </row>
    <row r="34" spans="2:10" s="63" customFormat="1" ht="7.5" customHeight="1" x14ac:dyDescent="0.4">
      <c r="B34" s="177"/>
      <c r="C34" s="178"/>
      <c r="D34" s="178"/>
      <c r="E34" s="178"/>
      <c r="F34" s="178"/>
      <c r="G34" s="178"/>
      <c r="H34" s="178"/>
      <c r="I34" s="178"/>
      <c r="J34" s="179"/>
    </row>
    <row r="35" spans="2:10" s="42" customFormat="1" ht="18.75" customHeight="1" x14ac:dyDescent="0.4">
      <c r="B35" s="71" t="s">
        <v>107</v>
      </c>
      <c r="C35" s="72"/>
      <c r="D35" s="65"/>
      <c r="E35" s="65"/>
      <c r="F35" s="65"/>
      <c r="G35" s="65"/>
      <c r="H35" s="65"/>
      <c r="I35" s="65"/>
      <c r="J35" s="73"/>
    </row>
    <row r="36" spans="2:10" s="42" customFormat="1" ht="18.75" customHeight="1" x14ac:dyDescent="0.4">
      <c r="B36" s="71" t="s">
        <v>72</v>
      </c>
      <c r="C36" s="72"/>
      <c r="D36" s="65"/>
      <c r="E36" s="65"/>
      <c r="F36" s="65"/>
      <c r="G36" s="65"/>
      <c r="H36" s="65"/>
      <c r="I36" s="65"/>
      <c r="J36" s="73"/>
    </row>
    <row r="37" spans="2:10" s="42" customFormat="1" ht="7.2" customHeight="1" x14ac:dyDescent="0.4">
      <c r="B37" s="67"/>
      <c r="C37" s="74"/>
      <c r="D37" s="74"/>
      <c r="E37" s="74"/>
      <c r="F37" s="74"/>
      <c r="G37" s="74"/>
      <c r="H37" s="74"/>
      <c r="I37" s="74"/>
      <c r="J37" s="75"/>
    </row>
    <row r="38" spans="2:10" s="42" customFormat="1" ht="18.75" customHeight="1" x14ac:dyDescent="0.4">
      <c r="B38" s="192"/>
      <c r="C38" s="192"/>
      <c r="D38" s="192"/>
      <c r="E38" s="192"/>
      <c r="F38" s="192"/>
      <c r="G38" s="192"/>
      <c r="H38" s="192"/>
      <c r="I38" s="192"/>
      <c r="J38" s="192"/>
    </row>
    <row r="39" spans="2:10" s="45" customFormat="1" ht="22.5" customHeight="1" x14ac:dyDescent="0.4">
      <c r="B39" s="70" t="s">
        <v>70</v>
      </c>
      <c r="C39" s="66"/>
      <c r="D39" s="68"/>
      <c r="E39" s="68"/>
      <c r="F39" s="68"/>
      <c r="G39" s="68"/>
      <c r="H39" s="68"/>
      <c r="I39" s="68"/>
      <c r="J39" s="69"/>
    </row>
    <row r="40" spans="2:10" s="63" customFormat="1" ht="7.5" customHeight="1" x14ac:dyDescent="0.4">
      <c r="B40" s="177"/>
      <c r="C40" s="178"/>
      <c r="D40" s="178"/>
      <c r="E40" s="178"/>
      <c r="F40" s="178"/>
      <c r="G40" s="178"/>
      <c r="H40" s="178"/>
      <c r="I40" s="178"/>
      <c r="J40" s="179"/>
    </row>
    <row r="41" spans="2:10" s="35" customFormat="1" ht="18.75" customHeight="1" x14ac:dyDescent="0.4">
      <c r="B41" s="81" t="s">
        <v>89</v>
      </c>
      <c r="C41" s="46"/>
      <c r="D41" s="46"/>
      <c r="F41" s="79" t="s">
        <v>66</v>
      </c>
      <c r="G41" s="79"/>
      <c r="H41" s="79"/>
      <c r="I41" s="79"/>
      <c r="J41" s="80"/>
    </row>
    <row r="42" spans="2:10" s="35" customFormat="1" ht="18.75" customHeight="1" x14ac:dyDescent="0.4">
      <c r="B42" s="197" t="s">
        <v>128</v>
      </c>
      <c r="C42" s="198"/>
      <c r="D42" s="198"/>
      <c r="E42" s="198"/>
      <c r="F42" s="198"/>
      <c r="G42" s="198"/>
      <c r="H42" s="198"/>
      <c r="I42" s="198"/>
      <c r="J42" s="199"/>
    </row>
    <row r="43" spans="2:10" s="35" customFormat="1" ht="6.75" customHeight="1" x14ac:dyDescent="0.4">
      <c r="B43" s="197"/>
      <c r="C43" s="198"/>
      <c r="D43" s="198"/>
      <c r="E43" s="198"/>
      <c r="F43" s="198"/>
      <c r="G43" s="198"/>
      <c r="H43" s="198"/>
      <c r="I43" s="198"/>
      <c r="J43" s="199"/>
    </row>
    <row r="44" spans="2:10" s="35" customFormat="1" ht="18.75" customHeight="1" x14ac:dyDescent="0.4">
      <c r="B44" s="197" t="s">
        <v>75</v>
      </c>
      <c r="C44" s="198"/>
      <c r="D44" s="198"/>
      <c r="E44" s="198"/>
      <c r="F44" s="198"/>
      <c r="G44" s="198"/>
      <c r="H44" s="198"/>
      <c r="I44" s="198"/>
      <c r="J44" s="199"/>
    </row>
    <row r="45" spans="2:10" s="35" customFormat="1" ht="18.75" customHeight="1" x14ac:dyDescent="0.4">
      <c r="B45" s="197" t="s">
        <v>76</v>
      </c>
      <c r="C45" s="198"/>
      <c r="D45" s="198"/>
      <c r="E45" s="198"/>
      <c r="F45" s="198"/>
      <c r="G45" s="198"/>
      <c r="H45" s="198"/>
      <c r="I45" s="198"/>
      <c r="J45" s="199"/>
    </row>
    <row r="46" spans="2:10" s="46" customFormat="1" ht="18.75" customHeight="1" x14ac:dyDescent="0.3">
      <c r="B46" s="197"/>
      <c r="C46" s="198"/>
      <c r="D46" s="198"/>
      <c r="E46" s="198"/>
      <c r="F46" s="198"/>
      <c r="G46" s="198"/>
      <c r="H46" s="198"/>
      <c r="I46" s="198"/>
      <c r="J46" s="199"/>
    </row>
    <row r="47" spans="2:10" s="46" customFormat="1" ht="30" customHeight="1" x14ac:dyDescent="0.3">
      <c r="B47" s="159" t="s">
        <v>79</v>
      </c>
      <c r="C47" s="160"/>
      <c r="D47" s="160"/>
      <c r="E47" s="160"/>
      <c r="F47" s="160"/>
      <c r="G47" s="160"/>
      <c r="H47" s="160"/>
      <c r="I47" s="160"/>
      <c r="J47" s="161"/>
    </row>
    <row r="48" spans="2:10" s="46" customFormat="1" ht="45" customHeight="1" x14ac:dyDescent="0.3">
      <c r="B48" s="142" t="s">
        <v>77</v>
      </c>
      <c r="C48" s="166" t="s">
        <v>158</v>
      </c>
      <c r="D48" s="166"/>
      <c r="E48" s="166"/>
      <c r="F48" s="166"/>
      <c r="G48" s="166"/>
      <c r="H48" s="166"/>
      <c r="I48" s="166"/>
      <c r="J48" s="167"/>
    </row>
    <row r="49" spans="2:10" s="46" customFormat="1" ht="45" customHeight="1" x14ac:dyDescent="0.3">
      <c r="B49" s="143" t="s">
        <v>144</v>
      </c>
      <c r="C49" s="164" t="s">
        <v>129</v>
      </c>
      <c r="D49" s="164"/>
      <c r="E49" s="164"/>
      <c r="F49" s="164"/>
      <c r="G49" s="164"/>
      <c r="H49" s="164"/>
      <c r="I49" s="164"/>
      <c r="J49" s="165"/>
    </row>
    <row r="50" spans="2:10" s="46" customFormat="1" ht="45" customHeight="1" x14ac:dyDescent="0.3">
      <c r="B50" s="142" t="s">
        <v>91</v>
      </c>
      <c r="C50" s="166" t="s">
        <v>78</v>
      </c>
      <c r="D50" s="166"/>
      <c r="E50" s="166"/>
      <c r="F50" s="166"/>
      <c r="G50" s="166"/>
      <c r="H50" s="166"/>
      <c r="I50" s="166"/>
      <c r="J50" s="167"/>
    </row>
    <row r="51" spans="2:10" s="46" customFormat="1" ht="45" customHeight="1" x14ac:dyDescent="0.3">
      <c r="B51" s="144" t="s">
        <v>92</v>
      </c>
      <c r="C51" s="155" t="s">
        <v>116</v>
      </c>
      <c r="D51" s="155"/>
      <c r="E51" s="155"/>
      <c r="F51" s="155"/>
      <c r="G51" s="155"/>
      <c r="H51" s="155"/>
      <c r="I51" s="155"/>
      <c r="J51" s="156"/>
    </row>
    <row r="52" spans="2:10" s="46" customFormat="1" ht="45" customHeight="1" x14ac:dyDescent="0.3">
      <c r="B52" s="145" t="s">
        <v>93</v>
      </c>
      <c r="C52" s="166" t="s">
        <v>97</v>
      </c>
      <c r="D52" s="166"/>
      <c r="E52" s="166"/>
      <c r="F52" s="166"/>
      <c r="G52" s="166"/>
      <c r="H52" s="166"/>
      <c r="I52" s="166"/>
      <c r="J52" s="167"/>
    </row>
    <row r="53" spans="2:10" s="46" customFormat="1" ht="45" customHeight="1" x14ac:dyDescent="0.3">
      <c r="B53" s="146" t="s">
        <v>94</v>
      </c>
      <c r="C53" s="164" t="s">
        <v>96</v>
      </c>
      <c r="D53" s="164"/>
      <c r="E53" s="164"/>
      <c r="F53" s="164"/>
      <c r="G53" s="164"/>
      <c r="H53" s="164"/>
      <c r="I53" s="164"/>
      <c r="J53" s="165"/>
    </row>
    <row r="54" spans="2:10" s="46" customFormat="1" ht="45" customHeight="1" x14ac:dyDescent="0.3">
      <c r="B54" s="147" t="s">
        <v>153</v>
      </c>
      <c r="C54" s="157" t="s">
        <v>98</v>
      </c>
      <c r="D54" s="157"/>
      <c r="E54" s="157"/>
      <c r="F54" s="157"/>
      <c r="G54" s="157"/>
      <c r="H54" s="157"/>
      <c r="I54" s="157"/>
      <c r="J54" s="158"/>
    </row>
    <row r="55" spans="2:10" s="46" customFormat="1" ht="45" customHeight="1" x14ac:dyDescent="0.3">
      <c r="B55" s="148" t="s">
        <v>95</v>
      </c>
      <c r="C55" s="162" t="s">
        <v>67</v>
      </c>
      <c r="D55" s="162"/>
      <c r="E55" s="162"/>
      <c r="F55" s="162"/>
      <c r="G55" s="162"/>
      <c r="H55" s="162"/>
      <c r="I55" s="162"/>
      <c r="J55" s="163"/>
    </row>
    <row r="56" spans="2:10" s="44" customFormat="1" ht="18.75" customHeight="1" x14ac:dyDescent="0.3">
      <c r="B56" s="43"/>
      <c r="D56" s="153"/>
      <c r="J56" s="47"/>
    </row>
    <row r="57" spans="2:10" s="44" customFormat="1" ht="18.75" customHeight="1" x14ac:dyDescent="0.3">
      <c r="B57" s="43"/>
      <c r="D57" s="153"/>
    </row>
    <row r="58" spans="2:10" s="44" customFormat="1" ht="18.75" customHeight="1" x14ac:dyDescent="0.3">
      <c r="B58" s="122" t="s">
        <v>80</v>
      </c>
    </row>
    <row r="59" spans="2:10" s="35" customFormat="1" ht="18.75" customHeight="1" x14ac:dyDescent="0.4">
      <c r="B59" s="36" t="s">
        <v>81</v>
      </c>
      <c r="C59" s="36"/>
      <c r="D59" s="36"/>
    </row>
    <row r="60" spans="2:10" s="32" customFormat="1" ht="18.75" customHeight="1" x14ac:dyDescent="0.4">
      <c r="B60" s="34"/>
      <c r="C60" s="34"/>
      <c r="D60" s="34"/>
    </row>
    <row r="61" spans="2:10" s="32" customFormat="1" ht="18.75" customHeight="1" x14ac:dyDescent="0.4">
      <c r="B61" s="34"/>
      <c r="C61" s="34"/>
      <c r="D61" s="34"/>
    </row>
    <row r="62" spans="2:10" s="32" customFormat="1" ht="16.2" x14ac:dyDescent="0.4">
      <c r="B62" s="34"/>
      <c r="C62" s="34"/>
      <c r="D62" s="34"/>
    </row>
    <row r="63" spans="2:10" s="32" customFormat="1" ht="16.2" x14ac:dyDescent="0.4">
      <c r="B63" s="34"/>
      <c r="C63" s="34"/>
      <c r="D63" s="34"/>
    </row>
    <row r="64" spans="2:10" s="32" customFormat="1" ht="16.2" x14ac:dyDescent="0.4">
      <c r="B64" s="34"/>
      <c r="C64" s="34"/>
      <c r="D64" s="34"/>
    </row>
    <row r="65" spans="2:4" s="32" customFormat="1" ht="16.2" x14ac:dyDescent="0.4">
      <c r="B65" s="34"/>
      <c r="C65" s="34"/>
      <c r="D65" s="34"/>
    </row>
    <row r="66" spans="2:4" s="32" customFormat="1" ht="16.2" x14ac:dyDescent="0.4">
      <c r="B66" s="34"/>
      <c r="C66" s="34"/>
      <c r="D66" s="34"/>
    </row>
    <row r="67" spans="2:4" s="32" customFormat="1" ht="16.2" x14ac:dyDescent="0.4">
      <c r="B67" s="34"/>
      <c r="C67" s="34"/>
      <c r="D67" s="34"/>
    </row>
    <row r="68" spans="2:4" s="32" customFormat="1" ht="16.2" x14ac:dyDescent="0.4">
      <c r="B68" s="34"/>
      <c r="C68" s="34"/>
      <c r="D68" s="34"/>
    </row>
    <row r="69" spans="2:4" s="32" customFormat="1" ht="16.2" x14ac:dyDescent="0.4">
      <c r="B69" s="34"/>
      <c r="C69" s="34"/>
      <c r="D69" s="34"/>
    </row>
    <row r="70" spans="2:4" s="32" customFormat="1" ht="16.2" x14ac:dyDescent="0.4">
      <c r="B70" s="34"/>
      <c r="C70" s="34"/>
      <c r="D70" s="34"/>
    </row>
    <row r="71" spans="2:4" s="32" customFormat="1" ht="16.2" x14ac:dyDescent="0.4">
      <c r="B71" s="34"/>
      <c r="C71" s="34"/>
      <c r="D71" s="34"/>
    </row>
    <row r="72" spans="2:4" s="32" customFormat="1" ht="16.2" x14ac:dyDescent="0.4">
      <c r="B72" s="34"/>
      <c r="C72" s="34"/>
      <c r="D72" s="34"/>
    </row>
    <row r="73" spans="2:4" s="32" customFormat="1" ht="16.2" x14ac:dyDescent="0.4"/>
    <row r="74" spans="2:4" s="32" customFormat="1" ht="16.2" x14ac:dyDescent="0.4"/>
    <row r="75" spans="2:4" s="32" customFormat="1" ht="16.2" x14ac:dyDescent="0.4"/>
    <row r="76" spans="2:4" s="32" customFormat="1" ht="16.2" x14ac:dyDescent="0.4"/>
    <row r="77" spans="2:4" s="32" customFormat="1" ht="16.2" x14ac:dyDescent="0.4"/>
    <row r="78" spans="2:4" s="32" customFormat="1" ht="16.2" x14ac:dyDescent="0.4"/>
    <row r="79" spans="2:4" s="32" customFormat="1" ht="16.2" x14ac:dyDescent="0.4"/>
    <row r="80" spans="2:4" s="32" customFormat="1" ht="16.2" x14ac:dyDescent="0.4"/>
    <row r="81" s="32" customFormat="1" ht="16.2" x14ac:dyDescent="0.4"/>
    <row r="82" s="32" customFormat="1" ht="16.2" x14ac:dyDescent="0.4"/>
    <row r="83" s="32" customFormat="1" ht="16.2" x14ac:dyDescent="0.4"/>
    <row r="84" s="32" customFormat="1" ht="16.2" x14ac:dyDescent="0.4"/>
    <row r="85" s="33" customFormat="1" ht="15.6" x14ac:dyDescent="0.4"/>
    <row r="86" s="33" customFormat="1" ht="15.6" x14ac:dyDescent="0.4"/>
    <row r="87" s="33" customFormat="1" ht="15.6" x14ac:dyDescent="0.4"/>
    <row r="88" s="33" customFormat="1" ht="15.6" x14ac:dyDescent="0.4"/>
    <row r="89" s="33" customFormat="1" ht="15.6" x14ac:dyDescent="0.4"/>
    <row r="90" s="33" customFormat="1" ht="15.6" x14ac:dyDescent="0.4"/>
    <row r="91" s="33" customFormat="1" ht="15.6" x14ac:dyDescent="0.4"/>
    <row r="92" s="33" customFormat="1" ht="15.6" x14ac:dyDescent="0.4"/>
    <row r="93" s="33" customFormat="1" ht="15.6" x14ac:dyDescent="0.4"/>
    <row r="94" s="33" customFormat="1" ht="15.6" x14ac:dyDescent="0.4"/>
    <row r="95" s="33" customFormat="1" ht="15.6" x14ac:dyDescent="0.4"/>
    <row r="96" s="33" customFormat="1" ht="15.6" x14ac:dyDescent="0.4"/>
    <row r="97" s="33" customFormat="1" ht="15.6" x14ac:dyDescent="0.4"/>
    <row r="98" s="33" customFormat="1" ht="15.6" x14ac:dyDescent="0.4"/>
    <row r="99" s="33" customFormat="1" ht="15.6" x14ac:dyDescent="0.4"/>
    <row r="100" s="33" customFormat="1" ht="15.6" x14ac:dyDescent="0.4"/>
    <row r="101" s="33" customFormat="1" ht="15.6" x14ac:dyDescent="0.4"/>
    <row r="102" s="33" customFormat="1" ht="15.6" x14ac:dyDescent="0.4"/>
    <row r="103" s="33" customFormat="1" ht="15.6" x14ac:dyDescent="0.4"/>
    <row r="104" s="33" customFormat="1" ht="15.6" x14ac:dyDescent="0.4"/>
    <row r="105" s="33" customFormat="1" ht="15.6" x14ac:dyDescent="0.4"/>
    <row r="106" s="33" customFormat="1" ht="15.6" x14ac:dyDescent="0.4"/>
    <row r="107" s="33" customFormat="1" ht="15.6" x14ac:dyDescent="0.4"/>
    <row r="108" s="33" customFormat="1" ht="15.6" x14ac:dyDescent="0.4"/>
    <row r="109" s="33" customFormat="1" ht="15.6" x14ac:dyDescent="0.4"/>
    <row r="110" s="33" customFormat="1" ht="15.6" x14ac:dyDescent="0.4"/>
    <row r="111" s="33" customFormat="1" ht="15.6" x14ac:dyDescent="0.4"/>
    <row r="112" s="33" customFormat="1" ht="15.6" x14ac:dyDescent="0.4"/>
    <row r="113" s="33" customFormat="1" ht="15.6" x14ac:dyDescent="0.4"/>
    <row r="114" s="33" customFormat="1" ht="15.6" x14ac:dyDescent="0.4"/>
    <row r="115" s="33" customFormat="1" ht="15.6" x14ac:dyDescent="0.4"/>
    <row r="116" s="33" customFormat="1" ht="15.6" x14ac:dyDescent="0.4"/>
    <row r="117" s="33" customFormat="1" ht="15.6" x14ac:dyDescent="0.4"/>
    <row r="118" s="33" customFormat="1" ht="15.6" x14ac:dyDescent="0.4"/>
    <row r="119" s="33" customFormat="1" ht="15.6" x14ac:dyDescent="0.4"/>
    <row r="120" s="33" customFormat="1" ht="15.6" x14ac:dyDescent="0.4"/>
    <row r="121" s="33" customFormat="1" ht="15.6" x14ac:dyDescent="0.4"/>
    <row r="122" s="33" customFormat="1" ht="15.6" x14ac:dyDescent="0.4"/>
    <row r="123" s="33" customFormat="1" ht="15.6" x14ac:dyDescent="0.4"/>
    <row r="124" s="33" customFormat="1" ht="15.6" x14ac:dyDescent="0.4"/>
    <row r="125" s="33" customFormat="1" ht="15.6" x14ac:dyDescent="0.4"/>
    <row r="126" s="33" customFormat="1" ht="15.6" x14ac:dyDescent="0.4"/>
    <row r="127" s="33" customFormat="1" ht="15.6" x14ac:dyDescent="0.4"/>
    <row r="128" s="33" customFormat="1" ht="15.6" x14ac:dyDescent="0.4"/>
    <row r="129" s="33" customFormat="1" ht="15.6" x14ac:dyDescent="0.4"/>
    <row r="130" s="33" customFormat="1" ht="15.6" x14ac:dyDescent="0.4"/>
    <row r="131" s="33" customFormat="1" ht="15.6" x14ac:dyDescent="0.4"/>
    <row r="132" s="33" customFormat="1" ht="15.6" x14ac:dyDescent="0.4"/>
    <row r="133" s="33" customFormat="1" ht="15.6" x14ac:dyDescent="0.4"/>
    <row r="134" s="33" customFormat="1" ht="15.6" x14ac:dyDescent="0.4"/>
    <row r="135" s="33" customFormat="1" ht="15.6" x14ac:dyDescent="0.4"/>
    <row r="136" s="33" customFormat="1" ht="15.6" x14ac:dyDescent="0.4"/>
    <row r="137" s="33" customFormat="1" ht="15.6" x14ac:dyDescent="0.4"/>
    <row r="138" s="33" customFormat="1" ht="15.6" x14ac:dyDescent="0.4"/>
    <row r="139" s="33" customFormat="1" ht="15.6" x14ac:dyDescent="0.4"/>
    <row r="140" s="33" customFormat="1" ht="15.6" x14ac:dyDescent="0.4"/>
    <row r="141" s="33" customFormat="1" ht="15.6" x14ac:dyDescent="0.4"/>
    <row r="142" s="33" customFormat="1" ht="15.6" x14ac:dyDescent="0.4"/>
    <row r="143" s="33" customFormat="1" ht="15.6" x14ac:dyDescent="0.4"/>
    <row r="144" s="33" customFormat="1" ht="15.6" x14ac:dyDescent="0.4"/>
    <row r="145" s="33" customFormat="1" ht="15.6" x14ac:dyDescent="0.4"/>
    <row r="146" s="33" customFormat="1" ht="15.6" x14ac:dyDescent="0.4"/>
    <row r="147" s="33" customFormat="1" ht="15.6" x14ac:dyDescent="0.4"/>
    <row r="148" s="33" customFormat="1" ht="15.6" x14ac:dyDescent="0.4"/>
    <row r="149" s="33" customFormat="1" ht="15.6" x14ac:dyDescent="0.4"/>
    <row r="150" s="33" customFormat="1" ht="15.6" x14ac:dyDescent="0.4"/>
    <row r="151" s="33" customFormat="1" ht="15.6" x14ac:dyDescent="0.4"/>
    <row r="152" s="33" customFormat="1" ht="15.6" x14ac:dyDescent="0.4"/>
    <row r="153" s="33" customFormat="1" ht="15.6" x14ac:dyDescent="0.4"/>
    <row r="154" s="33" customFormat="1" ht="15.6" x14ac:dyDescent="0.4"/>
    <row r="155" s="33" customFormat="1" ht="15.6" x14ac:dyDescent="0.4"/>
    <row r="156" s="33" customFormat="1" ht="15.6" x14ac:dyDescent="0.4"/>
    <row r="157" s="33" customFormat="1" ht="15.6" x14ac:dyDescent="0.4"/>
    <row r="158" s="33" customFormat="1" ht="15.6" x14ac:dyDescent="0.4"/>
    <row r="159" s="33" customFormat="1" ht="15.6" x14ac:dyDescent="0.4"/>
    <row r="160" s="33" customFormat="1" ht="15.6" x14ac:dyDescent="0.4"/>
    <row r="161" s="33" customFormat="1" ht="15.6" x14ac:dyDescent="0.4"/>
    <row r="162" s="33" customFormat="1" ht="15.6" x14ac:dyDescent="0.4"/>
    <row r="163" s="33" customFormat="1" ht="15.6" x14ac:dyDescent="0.4"/>
    <row r="164" s="33" customFormat="1" ht="15.6" x14ac:dyDescent="0.4"/>
    <row r="165" s="33" customFormat="1" ht="15.6" x14ac:dyDescent="0.4"/>
    <row r="166" s="33" customFormat="1" ht="15.6" x14ac:dyDescent="0.4"/>
    <row r="167" s="33" customFormat="1" ht="15.6" x14ac:dyDescent="0.4"/>
    <row r="168" s="33" customFormat="1" ht="15.6" x14ac:dyDescent="0.4"/>
    <row r="169" s="33" customFormat="1" ht="15.6" x14ac:dyDescent="0.4"/>
    <row r="170" s="33" customFormat="1" ht="15.6" x14ac:dyDescent="0.4"/>
    <row r="171" s="33" customFormat="1" ht="15.6" x14ac:dyDescent="0.4"/>
    <row r="172" s="33" customFormat="1" ht="15.6" x14ac:dyDescent="0.4"/>
    <row r="173" s="33" customFormat="1" ht="15.6" x14ac:dyDescent="0.4"/>
    <row r="174" s="33" customFormat="1" ht="15.6" x14ac:dyDescent="0.4"/>
    <row r="175" s="33" customFormat="1" ht="15.6" x14ac:dyDescent="0.4"/>
    <row r="176" s="33" customFormat="1" ht="15.6" x14ac:dyDescent="0.4"/>
    <row r="177" s="33" customFormat="1" ht="15.6" x14ac:dyDescent="0.4"/>
    <row r="178" s="33" customFormat="1" ht="15.6" x14ac:dyDescent="0.4"/>
    <row r="179" s="33" customFormat="1" ht="15.6" x14ac:dyDescent="0.4"/>
    <row r="180" s="33" customFormat="1" ht="15.6" x14ac:dyDescent="0.4"/>
    <row r="181" s="33" customFormat="1" ht="15.6" x14ac:dyDescent="0.4"/>
    <row r="182" s="33" customFormat="1" ht="15.6" x14ac:dyDescent="0.4"/>
    <row r="183" s="33" customFormat="1" ht="15.6" x14ac:dyDescent="0.4"/>
    <row r="184" s="33" customFormat="1" ht="15.6" x14ac:dyDescent="0.4"/>
    <row r="185" s="33" customFormat="1" ht="15.6" x14ac:dyDescent="0.4"/>
    <row r="186" s="33" customFormat="1" ht="15.6" x14ac:dyDescent="0.4"/>
    <row r="187" s="33" customFormat="1" ht="15.6" x14ac:dyDescent="0.4"/>
    <row r="188" s="33" customFormat="1" ht="15.6" x14ac:dyDescent="0.4"/>
    <row r="189" s="33" customFormat="1" ht="15.6" x14ac:dyDescent="0.4"/>
    <row r="190" s="33" customFormat="1" ht="15.6" x14ac:dyDescent="0.4"/>
    <row r="191" s="33" customFormat="1" ht="15.6" x14ac:dyDescent="0.4"/>
    <row r="192" s="33" customFormat="1" ht="15.6" x14ac:dyDescent="0.4"/>
    <row r="193" s="33" customFormat="1" ht="15.6" x14ac:dyDescent="0.4"/>
    <row r="194" s="33" customFormat="1" ht="15.6" x14ac:dyDescent="0.4"/>
  </sheetData>
  <mergeCells count="47">
    <mergeCell ref="B42:J42"/>
    <mergeCell ref="B43:J43"/>
    <mergeCell ref="B44:J44"/>
    <mergeCell ref="B45:J45"/>
    <mergeCell ref="B46:J46"/>
    <mergeCell ref="B34:J34"/>
    <mergeCell ref="B40:J40"/>
    <mergeCell ref="B38:J38"/>
    <mergeCell ref="B31:J31"/>
    <mergeCell ref="B32:J32"/>
    <mergeCell ref="B28:J28"/>
    <mergeCell ref="B29:J29"/>
    <mergeCell ref="B30:J30"/>
    <mergeCell ref="B23:J23"/>
    <mergeCell ref="B24:J24"/>
    <mergeCell ref="B25:J25"/>
    <mergeCell ref="B26:J26"/>
    <mergeCell ref="B27:J27"/>
    <mergeCell ref="B9:J9"/>
    <mergeCell ref="B22:J22"/>
    <mergeCell ref="B20:J20"/>
    <mergeCell ref="B7:J7"/>
    <mergeCell ref="B6:J6"/>
    <mergeCell ref="B11:J11"/>
    <mergeCell ref="B12:J12"/>
    <mergeCell ref="B13:J13"/>
    <mergeCell ref="B14:J14"/>
    <mergeCell ref="B15:J15"/>
    <mergeCell ref="B19:J19"/>
    <mergeCell ref="B17:J17"/>
    <mergeCell ref="B18:J18"/>
    <mergeCell ref="B1:J1"/>
    <mergeCell ref="D56:D57"/>
    <mergeCell ref="B2:C2"/>
    <mergeCell ref="C51:J51"/>
    <mergeCell ref="C54:J54"/>
    <mergeCell ref="B47:J47"/>
    <mergeCell ref="C55:J55"/>
    <mergeCell ref="C53:J53"/>
    <mergeCell ref="C52:J52"/>
    <mergeCell ref="C50:J50"/>
    <mergeCell ref="C49:J49"/>
    <mergeCell ref="C48:J48"/>
    <mergeCell ref="B8:J8"/>
    <mergeCell ref="B21:J21"/>
    <mergeCell ref="B33:J33"/>
    <mergeCell ref="B10:J10"/>
  </mergeCells>
  <hyperlinks>
    <hyperlink ref="B5" location="'LISTE OVER KJØRETØY'!A1" display="Liste over kjøretøy"/>
    <hyperlink ref="B4" location="EVALUERINGSMODELL!A1" display="Evalueringsmodell"/>
    <hyperlink ref="F4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AL76"/>
  <sheetViews>
    <sheetView showGridLines="0" zoomScaleNormal="100" workbookViewId="0">
      <selection activeCell="B4" sqref="B4:C4"/>
    </sheetView>
  </sheetViews>
  <sheetFormatPr baseColWidth="10" defaultRowHeight="14.4" x14ac:dyDescent="0.3"/>
  <cols>
    <col min="1" max="2" width="2.109375" customWidth="1"/>
    <col min="3" max="3" width="34.5546875" customWidth="1"/>
    <col min="4" max="4" width="11.44140625" customWidth="1"/>
    <col min="5" max="10" width="21.44140625" customWidth="1"/>
  </cols>
  <sheetData>
    <row r="1" spans="2:38" s="4" customFormat="1" ht="60" customHeight="1" x14ac:dyDescent="0.4">
      <c r="B1" s="152" t="s">
        <v>41</v>
      </c>
      <c r="C1" s="152"/>
      <c r="D1" s="152"/>
      <c r="E1" s="152"/>
      <c r="F1" s="152"/>
      <c r="G1" s="152"/>
      <c r="H1" s="152"/>
      <c r="I1" s="152"/>
      <c r="J1" s="152"/>
      <c r="Q1" s="9"/>
      <c r="R1" s="9"/>
      <c r="S1" s="9"/>
      <c r="T1" s="9"/>
      <c r="U1" s="9"/>
      <c r="V1" s="9"/>
      <c r="W1" s="16"/>
      <c r="X1" s="9"/>
      <c r="Y1" s="9"/>
      <c r="Z1" s="9"/>
      <c r="AA1" s="9"/>
      <c r="AB1" s="9"/>
      <c r="AC1" s="9"/>
      <c r="AD1" s="9"/>
      <c r="AE1" s="9"/>
      <c r="AF1" s="9"/>
      <c r="AG1" s="9"/>
      <c r="AL1" s="17"/>
    </row>
    <row r="2" spans="2:38" ht="18.75" customHeight="1" x14ac:dyDescent="0.3">
      <c r="B2" s="50" t="s">
        <v>35</v>
      </c>
      <c r="C2" s="49"/>
    </row>
    <row r="3" spans="2:38" ht="18.75" customHeight="1" x14ac:dyDescent="0.3">
      <c r="B3" s="242" t="s">
        <v>36</v>
      </c>
      <c r="C3" s="242"/>
    </row>
    <row r="4" spans="2:38" ht="18.75" customHeight="1" x14ac:dyDescent="0.3">
      <c r="B4" s="241" t="s">
        <v>83</v>
      </c>
      <c r="C4" s="241"/>
    </row>
    <row r="5" spans="2:38" ht="18.75" customHeight="1" x14ac:dyDescent="0.3">
      <c r="B5" s="242" t="s">
        <v>38</v>
      </c>
      <c r="C5" s="242"/>
    </row>
    <row r="6" spans="2:38" ht="18.75" customHeight="1" x14ac:dyDescent="0.3">
      <c r="B6" s="240"/>
      <c r="C6" s="240"/>
      <c r="D6" s="240"/>
      <c r="E6" s="240"/>
      <c r="F6" s="240"/>
      <c r="G6" s="240"/>
      <c r="H6" s="240"/>
      <c r="I6" s="240"/>
      <c r="J6" s="240"/>
    </row>
    <row r="7" spans="2:38" s="30" customFormat="1" ht="18.75" customHeight="1" x14ac:dyDescent="0.35">
      <c r="B7" s="181"/>
      <c r="C7" s="181"/>
      <c r="D7" s="181"/>
      <c r="E7" s="181"/>
      <c r="F7" s="181"/>
      <c r="G7" s="181"/>
      <c r="H7" s="181"/>
      <c r="I7" s="181"/>
      <c r="J7" s="181"/>
    </row>
    <row r="8" spans="2:38" s="29" customFormat="1" ht="21.6" customHeight="1" x14ac:dyDescent="0.4">
      <c r="B8" s="237" t="s">
        <v>44</v>
      </c>
      <c r="C8" s="238"/>
      <c r="D8" s="238"/>
      <c r="E8" s="238"/>
      <c r="F8" s="238"/>
      <c r="G8" s="238"/>
      <c r="H8" s="238"/>
      <c r="I8" s="238"/>
      <c r="J8" s="239"/>
    </row>
    <row r="9" spans="2:38" s="32" customFormat="1" ht="7.5" customHeight="1" x14ac:dyDescent="0.35">
      <c r="B9" s="197"/>
      <c r="C9" s="198"/>
      <c r="D9" s="198"/>
      <c r="E9" s="198"/>
      <c r="F9" s="198"/>
      <c r="G9" s="198"/>
      <c r="H9" s="198"/>
      <c r="I9" s="198"/>
      <c r="J9" s="199"/>
    </row>
    <row r="10" spans="2:38" s="32" customFormat="1" ht="18" customHeight="1" x14ac:dyDescent="0.4">
      <c r="B10" s="197" t="s">
        <v>45</v>
      </c>
      <c r="C10" s="198"/>
      <c r="D10" s="198"/>
      <c r="E10" s="198"/>
      <c r="F10" s="198"/>
      <c r="G10" s="198"/>
      <c r="H10" s="198"/>
      <c r="I10" s="198"/>
      <c r="J10" s="199"/>
    </row>
    <row r="11" spans="2:38" s="32" customFormat="1" ht="7.5" customHeight="1" x14ac:dyDescent="0.35">
      <c r="B11" s="197"/>
      <c r="C11" s="198"/>
      <c r="D11" s="198"/>
      <c r="E11" s="198"/>
      <c r="F11" s="198"/>
      <c r="G11" s="198"/>
      <c r="H11" s="198"/>
      <c r="I11" s="198"/>
      <c r="J11" s="199"/>
    </row>
    <row r="12" spans="2:38" s="32" customFormat="1" ht="18" customHeight="1" x14ac:dyDescent="0.4">
      <c r="B12" s="197" t="s">
        <v>46</v>
      </c>
      <c r="C12" s="198"/>
      <c r="D12" s="198"/>
      <c r="E12" s="198"/>
      <c r="F12" s="198"/>
      <c r="G12" s="198"/>
      <c r="H12" s="198"/>
      <c r="I12" s="198"/>
      <c r="J12" s="199"/>
    </row>
    <row r="13" spans="2:38" s="32" customFormat="1" ht="18" customHeight="1" x14ac:dyDescent="0.4">
      <c r="B13" s="197" t="s">
        <v>99</v>
      </c>
      <c r="C13" s="198"/>
      <c r="D13" s="198"/>
      <c r="E13" s="198"/>
      <c r="F13" s="198"/>
      <c r="G13" s="198"/>
      <c r="H13" s="198"/>
      <c r="I13" s="198"/>
      <c r="J13" s="199"/>
    </row>
    <row r="14" spans="2:38" s="32" customFormat="1" ht="18" customHeight="1" x14ac:dyDescent="0.4">
      <c r="B14" s="197" t="s">
        <v>100</v>
      </c>
      <c r="C14" s="198"/>
      <c r="D14" s="198"/>
      <c r="E14" s="198"/>
      <c r="F14" s="198"/>
      <c r="G14" s="198"/>
      <c r="H14" s="198"/>
      <c r="I14" s="198"/>
      <c r="J14" s="199"/>
    </row>
    <row r="15" spans="2:38" s="32" customFormat="1" ht="18" customHeight="1" x14ac:dyDescent="0.35">
      <c r="B15" s="197"/>
      <c r="C15" s="198"/>
      <c r="D15" s="198"/>
      <c r="E15" s="198"/>
      <c r="F15" s="198"/>
      <c r="G15" s="198"/>
      <c r="H15" s="198"/>
      <c r="I15" s="198"/>
      <c r="J15" s="199"/>
    </row>
    <row r="16" spans="2:38" s="32" customFormat="1" ht="18" customHeight="1" x14ac:dyDescent="0.4">
      <c r="B16" s="246" t="s">
        <v>47</v>
      </c>
      <c r="C16" s="247"/>
      <c r="D16" s="247"/>
      <c r="E16" s="247"/>
      <c r="F16" s="247"/>
      <c r="G16" s="247"/>
      <c r="H16" s="247"/>
      <c r="I16" s="247"/>
      <c r="J16" s="248"/>
    </row>
    <row r="17" spans="2:10" s="32" customFormat="1" ht="18" customHeight="1" x14ac:dyDescent="0.4">
      <c r="B17" s="197" t="s">
        <v>86</v>
      </c>
      <c r="C17" s="198"/>
      <c r="D17" s="198"/>
      <c r="E17" s="198"/>
      <c r="F17" s="198"/>
      <c r="G17" s="198"/>
      <c r="H17" s="198"/>
      <c r="I17" s="198"/>
      <c r="J17" s="199"/>
    </row>
    <row r="18" spans="2:10" s="32" customFormat="1" ht="18.75" customHeight="1" x14ac:dyDescent="0.4">
      <c r="B18" s="197" t="s">
        <v>62</v>
      </c>
      <c r="C18" s="198"/>
      <c r="D18" s="198"/>
      <c r="E18" s="198"/>
      <c r="F18" s="198"/>
      <c r="G18" s="198"/>
      <c r="H18" s="198"/>
      <c r="I18" s="198"/>
      <c r="J18" s="199"/>
    </row>
    <row r="19" spans="2:10" s="32" customFormat="1" ht="18" customHeight="1" x14ac:dyDescent="0.4">
      <c r="B19" s="197" t="s">
        <v>63</v>
      </c>
      <c r="C19" s="198"/>
      <c r="D19" s="198"/>
      <c r="E19" s="198"/>
      <c r="F19" s="198"/>
      <c r="G19" s="198"/>
      <c r="H19" s="198"/>
      <c r="I19" s="198"/>
      <c r="J19" s="199"/>
    </row>
    <row r="20" spans="2:10" s="32" customFormat="1" ht="18" customHeight="1" x14ac:dyDescent="0.4">
      <c r="B20" s="243"/>
      <c r="C20" s="244"/>
      <c r="D20" s="244"/>
      <c r="E20" s="244"/>
      <c r="F20" s="244"/>
      <c r="G20" s="244"/>
      <c r="H20" s="244"/>
      <c r="I20" s="244"/>
      <c r="J20" s="245"/>
    </row>
    <row r="21" spans="2:10" s="32" customFormat="1" ht="18" customHeight="1" x14ac:dyDescent="0.4">
      <c r="B21" s="236"/>
      <c r="C21" s="236"/>
      <c r="D21" s="236"/>
      <c r="E21" s="236"/>
      <c r="F21" s="236"/>
      <c r="G21" s="236"/>
      <c r="H21" s="236"/>
      <c r="I21" s="236"/>
      <c r="J21" s="236"/>
    </row>
    <row r="22" spans="2:10" s="32" customFormat="1" ht="22.95" customHeight="1" x14ac:dyDescent="0.4">
      <c r="B22" s="237" t="s">
        <v>68</v>
      </c>
      <c r="C22" s="238"/>
      <c r="D22" s="238"/>
      <c r="E22" s="238"/>
      <c r="F22" s="238"/>
      <c r="G22" s="238"/>
      <c r="H22" s="238"/>
      <c r="I22" s="238"/>
      <c r="J22" s="239"/>
    </row>
    <row r="23" spans="2:10" s="32" customFormat="1" ht="7.5" customHeight="1" x14ac:dyDescent="0.4">
      <c r="B23" s="197"/>
      <c r="C23" s="198"/>
      <c r="D23" s="198"/>
      <c r="E23" s="198"/>
      <c r="F23" s="198"/>
      <c r="G23" s="198"/>
      <c r="H23" s="198"/>
      <c r="I23" s="198"/>
      <c r="J23" s="199"/>
    </row>
    <row r="24" spans="2:10" s="32" customFormat="1" ht="18" customHeight="1" x14ac:dyDescent="0.4">
      <c r="B24" s="200" t="s">
        <v>159</v>
      </c>
      <c r="C24" s="201"/>
      <c r="D24" s="201"/>
      <c r="E24" s="201"/>
      <c r="F24" s="201"/>
      <c r="G24" s="201"/>
      <c r="H24" s="201"/>
      <c r="I24" s="201"/>
      <c r="J24" s="202"/>
    </row>
    <row r="25" spans="2:10" s="32" customFormat="1" ht="18" customHeight="1" x14ac:dyDescent="0.4">
      <c r="B25" s="200" t="s">
        <v>69</v>
      </c>
      <c r="C25" s="201"/>
      <c r="D25" s="201"/>
      <c r="E25" s="201"/>
      <c r="F25" s="201"/>
      <c r="G25" s="201"/>
      <c r="H25" s="201"/>
      <c r="I25" s="201"/>
      <c r="J25" s="202"/>
    </row>
    <row r="26" spans="2:10" s="32" customFormat="1" ht="18" customHeight="1" x14ac:dyDescent="0.4">
      <c r="B26" s="218"/>
      <c r="C26" s="219"/>
      <c r="D26" s="219"/>
      <c r="E26" s="219"/>
      <c r="F26" s="219"/>
      <c r="G26" s="219"/>
      <c r="H26" s="219"/>
      <c r="I26" s="219"/>
      <c r="J26" s="220"/>
    </row>
    <row r="27" spans="2:10" s="32" customFormat="1" ht="18" customHeight="1" x14ac:dyDescent="0.4">
      <c r="B27" s="60"/>
      <c r="C27" s="224"/>
      <c r="D27" s="225"/>
      <c r="E27" s="225"/>
      <c r="F27" s="225"/>
      <c r="G27" s="225"/>
      <c r="H27" s="225"/>
      <c r="I27" s="226"/>
      <c r="J27" s="52"/>
    </row>
    <row r="28" spans="2:10" s="32" customFormat="1" ht="18" customHeight="1" x14ac:dyDescent="0.4">
      <c r="B28" s="60"/>
      <c r="C28" s="227"/>
      <c r="D28" s="228"/>
      <c r="E28" s="228"/>
      <c r="F28" s="228"/>
      <c r="G28" s="228"/>
      <c r="H28" s="228"/>
      <c r="I28" s="229"/>
      <c r="J28" s="52"/>
    </row>
    <row r="29" spans="2:10" s="32" customFormat="1" ht="18" customHeight="1" x14ac:dyDescent="0.4">
      <c r="B29" s="60"/>
      <c r="C29" s="227"/>
      <c r="D29" s="228"/>
      <c r="E29" s="228"/>
      <c r="F29" s="228"/>
      <c r="G29" s="228"/>
      <c r="H29" s="228"/>
      <c r="I29" s="229"/>
      <c r="J29" s="52"/>
    </row>
    <row r="30" spans="2:10" s="32" customFormat="1" ht="18" customHeight="1" x14ac:dyDescent="0.4">
      <c r="B30" s="60"/>
      <c r="C30" s="230"/>
      <c r="D30" s="231"/>
      <c r="E30" s="231"/>
      <c r="F30" s="231"/>
      <c r="G30" s="231"/>
      <c r="H30" s="231"/>
      <c r="I30" s="232"/>
      <c r="J30" s="52"/>
    </row>
    <row r="31" spans="2:10" s="32" customFormat="1" ht="18" customHeight="1" x14ac:dyDescent="0.4">
      <c r="B31" s="233"/>
      <c r="C31" s="234"/>
      <c r="D31" s="234"/>
      <c r="E31" s="234"/>
      <c r="F31" s="234"/>
      <c r="G31" s="234"/>
      <c r="H31" s="234"/>
      <c r="I31" s="234"/>
      <c r="J31" s="235"/>
    </row>
    <row r="32" spans="2:10" s="32" customFormat="1" ht="18" customHeight="1" x14ac:dyDescent="0.4">
      <c r="B32" s="218"/>
      <c r="C32" s="219"/>
      <c r="D32" s="219"/>
      <c r="E32" s="219"/>
      <c r="F32" s="219"/>
      <c r="G32" s="219"/>
      <c r="H32" s="219"/>
      <c r="I32" s="219"/>
      <c r="J32" s="220"/>
    </row>
    <row r="33" spans="2:10" s="32" customFormat="1" ht="18" customHeight="1" x14ac:dyDescent="0.4">
      <c r="B33" s="215" t="s">
        <v>50</v>
      </c>
      <c r="C33" s="216"/>
      <c r="D33" s="216"/>
      <c r="E33" s="216"/>
      <c r="F33" s="216"/>
      <c r="G33" s="216"/>
      <c r="H33" s="216"/>
      <c r="I33" s="216"/>
      <c r="J33" s="217"/>
    </row>
    <row r="34" spans="2:10" s="32" customFormat="1" ht="18" customHeight="1" x14ac:dyDescent="0.4">
      <c r="B34" s="200" t="s">
        <v>101</v>
      </c>
      <c r="C34" s="201"/>
      <c r="D34" s="201"/>
      <c r="E34" s="201"/>
      <c r="F34" s="201"/>
      <c r="G34" s="201"/>
      <c r="H34" s="201"/>
      <c r="I34" s="201"/>
      <c r="J34" s="202"/>
    </row>
    <row r="35" spans="2:10" s="32" customFormat="1" ht="18" customHeight="1" x14ac:dyDescent="0.4">
      <c r="B35" s="200"/>
      <c r="C35" s="201"/>
      <c r="D35" s="201"/>
      <c r="E35" s="201"/>
      <c r="F35" s="201"/>
      <c r="G35" s="201"/>
      <c r="H35" s="201"/>
      <c r="I35" s="201"/>
      <c r="J35" s="202"/>
    </row>
    <row r="36" spans="2:10" s="32" customFormat="1" ht="36" customHeight="1" x14ac:dyDescent="0.4">
      <c r="B36" s="53"/>
      <c r="C36" s="117" t="s">
        <v>145</v>
      </c>
      <c r="D36" s="118" t="s">
        <v>48</v>
      </c>
      <c r="E36" s="117" t="s">
        <v>51</v>
      </c>
      <c r="F36" s="218"/>
      <c r="G36" s="219"/>
      <c r="H36" s="219"/>
      <c r="I36" s="219"/>
      <c r="J36" s="220"/>
    </row>
    <row r="37" spans="2:10" s="32" customFormat="1" ht="36" customHeight="1" x14ac:dyDescent="0.4">
      <c r="B37" s="53"/>
      <c r="C37" s="38" t="s">
        <v>87</v>
      </c>
      <c r="D37" s="39">
        <v>10</v>
      </c>
      <c r="E37" s="39" t="s">
        <v>49</v>
      </c>
      <c r="F37" s="218"/>
      <c r="G37" s="219"/>
      <c r="H37" s="219"/>
      <c r="I37" s="219"/>
      <c r="J37" s="220"/>
    </row>
    <row r="38" spans="2:10" s="32" customFormat="1" ht="36" customHeight="1" x14ac:dyDescent="0.4">
      <c r="B38" s="53"/>
      <c r="C38" s="38" t="s">
        <v>88</v>
      </c>
      <c r="D38" s="40">
        <v>8</v>
      </c>
      <c r="E38" s="61">
        <v>1</v>
      </c>
      <c r="F38" s="218"/>
      <c r="G38" s="219"/>
      <c r="H38" s="219"/>
      <c r="I38" s="219"/>
      <c r="J38" s="220"/>
    </row>
    <row r="39" spans="2:10" s="32" customFormat="1" ht="36" customHeight="1" x14ac:dyDescent="0.4">
      <c r="B39" s="53"/>
      <c r="C39" s="41" t="s">
        <v>117</v>
      </c>
      <c r="D39" s="39">
        <v>4</v>
      </c>
      <c r="E39" s="39">
        <v>1</v>
      </c>
      <c r="F39" s="218"/>
      <c r="G39" s="219"/>
      <c r="H39" s="219"/>
      <c r="I39" s="219"/>
      <c r="J39" s="220"/>
    </row>
    <row r="40" spans="2:10" s="32" customFormat="1" ht="36" customHeight="1" x14ac:dyDescent="0.4">
      <c r="B40" s="53"/>
      <c r="C40" s="38" t="s">
        <v>118</v>
      </c>
      <c r="D40" s="39">
        <v>0</v>
      </c>
      <c r="E40" s="39">
        <v>1</v>
      </c>
      <c r="F40" s="218"/>
      <c r="G40" s="219"/>
      <c r="H40" s="219"/>
      <c r="I40" s="219"/>
      <c r="J40" s="220"/>
    </row>
    <row r="41" spans="2:10" s="32" customFormat="1" ht="18" customHeight="1" x14ac:dyDescent="0.4">
      <c r="B41" s="218"/>
      <c r="C41" s="219"/>
      <c r="D41" s="219"/>
      <c r="E41" s="219"/>
      <c r="F41" s="219"/>
      <c r="G41" s="219"/>
      <c r="H41" s="219"/>
      <c r="I41" s="219"/>
      <c r="J41" s="220"/>
    </row>
    <row r="42" spans="2:10" s="32" customFormat="1" ht="18" customHeight="1" x14ac:dyDescent="0.4">
      <c r="B42" s="218"/>
      <c r="C42" s="219"/>
      <c r="D42" s="219"/>
      <c r="E42" s="219"/>
      <c r="F42" s="219"/>
      <c r="G42" s="219"/>
      <c r="H42" s="219"/>
      <c r="I42" s="219"/>
      <c r="J42" s="220"/>
    </row>
    <row r="43" spans="2:10" s="32" customFormat="1" ht="18" customHeight="1" x14ac:dyDescent="0.4">
      <c r="B43" s="215" t="s">
        <v>52</v>
      </c>
      <c r="C43" s="216"/>
      <c r="D43" s="216"/>
      <c r="E43" s="216"/>
      <c r="F43" s="216"/>
      <c r="G43" s="216"/>
      <c r="H43" s="216"/>
      <c r="I43" s="216"/>
      <c r="J43" s="217"/>
    </row>
    <row r="44" spans="2:10" s="32" customFormat="1" ht="18.75" customHeight="1" x14ac:dyDescent="0.4">
      <c r="B44" s="200" t="s">
        <v>59</v>
      </c>
      <c r="C44" s="201"/>
      <c r="D44" s="201"/>
      <c r="E44" s="201"/>
      <c r="F44" s="201"/>
      <c r="G44" s="201"/>
      <c r="H44" s="201"/>
      <c r="I44" s="201"/>
      <c r="J44" s="202"/>
    </row>
    <row r="45" spans="2:10" s="32" customFormat="1" ht="18" customHeight="1" x14ac:dyDescent="0.4">
      <c r="B45" s="200" t="s">
        <v>58</v>
      </c>
      <c r="C45" s="201"/>
      <c r="D45" s="201"/>
      <c r="E45" s="201"/>
      <c r="F45" s="201"/>
      <c r="G45" s="201"/>
      <c r="H45" s="201"/>
      <c r="I45" s="201"/>
      <c r="J45" s="202"/>
    </row>
    <row r="46" spans="2:10" s="32" customFormat="1" ht="18" customHeight="1" x14ac:dyDescent="0.4">
      <c r="B46" s="200"/>
      <c r="C46" s="201"/>
      <c r="D46" s="201"/>
      <c r="E46" s="201"/>
      <c r="F46" s="201"/>
      <c r="G46" s="201"/>
      <c r="H46" s="201"/>
      <c r="I46" s="201"/>
      <c r="J46" s="202"/>
    </row>
    <row r="47" spans="2:10" s="32" customFormat="1" ht="18" customHeight="1" x14ac:dyDescent="0.4">
      <c r="B47" s="221" t="s">
        <v>60</v>
      </c>
      <c r="C47" s="222"/>
      <c r="D47" s="222"/>
      <c r="E47" s="222"/>
      <c r="F47" s="222"/>
      <c r="G47" s="222"/>
      <c r="H47" s="222"/>
      <c r="I47" s="222"/>
      <c r="J47" s="223"/>
    </row>
    <row r="48" spans="2:10" s="32" customFormat="1" ht="18.75" customHeight="1" x14ac:dyDescent="0.4">
      <c r="B48" s="200" t="s">
        <v>53</v>
      </c>
      <c r="C48" s="201"/>
      <c r="D48" s="201"/>
      <c r="E48" s="201"/>
      <c r="F48" s="201"/>
      <c r="G48" s="201"/>
      <c r="H48" s="201"/>
      <c r="I48" s="201"/>
      <c r="J48" s="202"/>
    </row>
    <row r="49" spans="1:11" s="32" customFormat="1" ht="6" customHeight="1" x14ac:dyDescent="0.4">
      <c r="B49" s="200"/>
      <c r="C49" s="201"/>
      <c r="D49" s="201"/>
      <c r="E49" s="201"/>
      <c r="F49" s="201"/>
      <c r="G49" s="201"/>
      <c r="H49" s="201"/>
      <c r="I49" s="201"/>
      <c r="J49" s="202"/>
    </row>
    <row r="50" spans="1:11" s="32" customFormat="1" ht="18" customHeight="1" x14ac:dyDescent="0.4">
      <c r="B50" s="200" t="s">
        <v>55</v>
      </c>
      <c r="C50" s="201"/>
      <c r="D50" s="201"/>
      <c r="E50" s="201"/>
      <c r="F50" s="201"/>
      <c r="G50" s="201"/>
      <c r="H50" s="201"/>
      <c r="I50" s="201"/>
      <c r="J50" s="202"/>
    </row>
    <row r="51" spans="1:11" s="32" customFormat="1" ht="18" customHeight="1" x14ac:dyDescent="0.4">
      <c r="B51" s="200" t="s">
        <v>54</v>
      </c>
      <c r="C51" s="201"/>
      <c r="D51" s="201"/>
      <c r="E51" s="201"/>
      <c r="F51" s="201"/>
      <c r="G51" s="201"/>
      <c r="H51" s="201"/>
      <c r="I51" s="201"/>
      <c r="J51" s="202"/>
    </row>
    <row r="52" spans="1:11" s="32" customFormat="1" ht="18" customHeight="1" x14ac:dyDescent="0.4">
      <c r="B52" s="200"/>
      <c r="C52" s="201"/>
      <c r="D52" s="201"/>
      <c r="E52" s="201"/>
      <c r="F52" s="201"/>
      <c r="G52" s="201"/>
      <c r="H52" s="201"/>
      <c r="I52" s="201"/>
      <c r="J52" s="202"/>
    </row>
    <row r="53" spans="1:11" s="32" customFormat="1" ht="18" customHeight="1" x14ac:dyDescent="0.4">
      <c r="B53" s="218"/>
      <c r="C53" s="219"/>
      <c r="D53" s="219"/>
      <c r="E53" s="219"/>
      <c r="F53" s="219"/>
      <c r="G53" s="219"/>
      <c r="H53" s="219"/>
      <c r="I53" s="219"/>
      <c r="J53" s="220"/>
    </row>
    <row r="54" spans="1:11" s="32" customFormat="1" ht="18" customHeight="1" x14ac:dyDescent="0.4">
      <c r="B54" s="218"/>
      <c r="C54" s="219"/>
      <c r="D54" s="219"/>
      <c r="E54" s="219"/>
      <c r="F54" s="219"/>
      <c r="G54" s="219"/>
      <c r="H54" s="219"/>
      <c r="I54" s="219"/>
      <c r="J54" s="220"/>
    </row>
    <row r="55" spans="1:11" s="32" customFormat="1" ht="18" customHeight="1" x14ac:dyDescent="0.4">
      <c r="B55" s="218"/>
      <c r="C55" s="219"/>
      <c r="D55" s="219"/>
      <c r="E55" s="219"/>
      <c r="F55" s="219"/>
      <c r="G55" s="219"/>
      <c r="H55" s="219"/>
      <c r="I55" s="219"/>
      <c r="J55" s="220"/>
    </row>
    <row r="56" spans="1:11" s="32" customFormat="1" ht="18" customHeight="1" x14ac:dyDescent="0.4">
      <c r="B56" s="218"/>
      <c r="C56" s="219"/>
      <c r="D56" s="219"/>
      <c r="E56" s="219"/>
      <c r="F56" s="219"/>
      <c r="G56" s="219"/>
      <c r="H56" s="219"/>
      <c r="I56" s="219"/>
      <c r="J56" s="220"/>
    </row>
    <row r="57" spans="1:11" s="32" customFormat="1" ht="18" customHeight="1" x14ac:dyDescent="0.4">
      <c r="B57" s="221" t="s">
        <v>61</v>
      </c>
      <c r="C57" s="222"/>
      <c r="D57" s="222"/>
      <c r="E57" s="222"/>
      <c r="F57" s="222"/>
      <c r="G57" s="222"/>
      <c r="H57" s="222"/>
      <c r="I57" s="222"/>
      <c r="J57" s="223"/>
    </row>
    <row r="58" spans="1:11" s="32" customFormat="1" ht="18" customHeight="1" x14ac:dyDescent="0.4">
      <c r="B58" s="200" t="s">
        <v>53</v>
      </c>
      <c r="C58" s="201"/>
      <c r="D58" s="201"/>
      <c r="E58" s="201"/>
      <c r="F58" s="201"/>
      <c r="G58" s="201"/>
      <c r="H58" s="201"/>
      <c r="I58" s="201"/>
      <c r="J58" s="202"/>
    </row>
    <row r="59" spans="1:11" s="32" customFormat="1" ht="6" customHeight="1" x14ac:dyDescent="0.4">
      <c r="B59" s="200"/>
      <c r="C59" s="201"/>
      <c r="D59" s="201"/>
      <c r="E59" s="201"/>
      <c r="F59" s="201"/>
      <c r="G59" s="201"/>
      <c r="H59" s="201"/>
      <c r="I59" s="201"/>
      <c r="J59" s="202"/>
    </row>
    <row r="60" spans="1:11" s="32" customFormat="1" ht="18" customHeight="1" x14ac:dyDescent="0.4">
      <c r="B60" s="200" t="s">
        <v>56</v>
      </c>
      <c r="C60" s="201"/>
      <c r="D60" s="201"/>
      <c r="E60" s="201"/>
      <c r="F60" s="201"/>
      <c r="G60" s="201"/>
      <c r="H60" s="201"/>
      <c r="I60" s="201"/>
      <c r="J60" s="202"/>
    </row>
    <row r="61" spans="1:11" s="32" customFormat="1" ht="18" customHeight="1" x14ac:dyDescent="0.4">
      <c r="B61" s="200" t="s">
        <v>57</v>
      </c>
      <c r="C61" s="201"/>
      <c r="D61" s="201"/>
      <c r="E61" s="201"/>
      <c r="F61" s="201"/>
      <c r="G61" s="201"/>
      <c r="H61" s="201"/>
      <c r="I61" s="201"/>
      <c r="J61" s="202"/>
    </row>
    <row r="62" spans="1:11" s="32" customFormat="1" ht="18" customHeight="1" x14ac:dyDescent="0.4">
      <c r="B62" s="200"/>
      <c r="C62" s="201"/>
      <c r="D62" s="201"/>
      <c r="E62" s="201"/>
      <c r="F62" s="201"/>
      <c r="G62" s="201"/>
      <c r="H62" s="201"/>
      <c r="I62" s="201"/>
      <c r="J62" s="202"/>
    </row>
    <row r="63" spans="1:11" s="32" customFormat="1" ht="18" customHeight="1" x14ac:dyDescent="0.4">
      <c r="B63" s="200"/>
      <c r="C63" s="201"/>
      <c r="D63" s="201"/>
      <c r="E63" s="201"/>
      <c r="F63" s="201"/>
      <c r="G63" s="201"/>
      <c r="H63" s="201"/>
      <c r="I63" s="201"/>
      <c r="J63" s="202"/>
    </row>
    <row r="64" spans="1:11" s="31" customFormat="1" ht="18" customHeight="1" x14ac:dyDescent="0.4">
      <c r="A64" s="58"/>
      <c r="B64" s="200"/>
      <c r="C64" s="201"/>
      <c r="D64" s="201"/>
      <c r="E64" s="201"/>
      <c r="F64" s="201"/>
      <c r="G64" s="201"/>
      <c r="H64" s="201"/>
      <c r="I64" s="201"/>
      <c r="J64" s="202"/>
      <c r="K64" s="58"/>
    </row>
    <row r="65" spans="1:11" s="30" customFormat="1" ht="18" customHeight="1" x14ac:dyDescent="0.4">
      <c r="A65" s="59"/>
      <c r="B65" s="200"/>
      <c r="C65" s="201"/>
      <c r="D65" s="201"/>
      <c r="E65" s="201"/>
      <c r="F65" s="201"/>
      <c r="G65" s="201"/>
      <c r="H65" s="201"/>
      <c r="I65" s="201"/>
      <c r="J65" s="202"/>
      <c r="K65" s="59"/>
    </row>
    <row r="66" spans="1:11" s="30" customFormat="1" ht="16.2" x14ac:dyDescent="0.4">
      <c r="A66" s="59"/>
      <c r="B66" s="200"/>
      <c r="C66" s="201"/>
      <c r="D66" s="201"/>
      <c r="E66" s="201"/>
      <c r="F66" s="201"/>
      <c r="G66" s="201"/>
      <c r="H66" s="201"/>
      <c r="I66" s="201"/>
      <c r="J66" s="202"/>
      <c r="K66" s="59"/>
    </row>
    <row r="67" spans="1:11" s="33" customFormat="1" ht="16.2" x14ac:dyDescent="0.4">
      <c r="A67" s="59"/>
      <c r="B67" s="215" t="s">
        <v>102</v>
      </c>
      <c r="C67" s="216"/>
      <c r="D67" s="216"/>
      <c r="E67" s="216"/>
      <c r="F67" s="216"/>
      <c r="G67" s="216"/>
      <c r="H67" s="216"/>
      <c r="I67" s="216"/>
      <c r="J67" s="217"/>
      <c r="K67" s="59"/>
    </row>
    <row r="68" spans="1:11" s="33" customFormat="1" ht="16.2" x14ac:dyDescent="0.4">
      <c r="B68" s="200" t="s">
        <v>103</v>
      </c>
      <c r="C68" s="201"/>
      <c r="D68" s="201"/>
      <c r="E68" s="201"/>
      <c r="F68" s="201"/>
      <c r="G68" s="201"/>
      <c r="H68" s="201"/>
      <c r="I68" s="201"/>
      <c r="J68" s="202"/>
    </row>
    <row r="69" spans="1:11" s="30" customFormat="1" ht="16.2" x14ac:dyDescent="0.4">
      <c r="B69" s="200" t="s">
        <v>104</v>
      </c>
      <c r="C69" s="201"/>
      <c r="D69" s="201"/>
      <c r="E69" s="201"/>
      <c r="F69" s="201"/>
      <c r="G69" s="201"/>
      <c r="H69" s="201"/>
      <c r="I69" s="201"/>
      <c r="J69" s="202"/>
    </row>
    <row r="70" spans="1:11" x14ac:dyDescent="0.3">
      <c r="B70" s="203"/>
      <c r="C70" s="204"/>
      <c r="D70" s="204"/>
      <c r="E70" s="204"/>
      <c r="F70" s="204"/>
      <c r="G70" s="204"/>
      <c r="H70" s="204"/>
      <c r="I70" s="204"/>
      <c r="J70" s="205"/>
    </row>
    <row r="71" spans="1:11" x14ac:dyDescent="0.3">
      <c r="B71" s="212"/>
      <c r="C71" s="213"/>
      <c r="D71" s="213"/>
      <c r="E71" s="213"/>
      <c r="F71" s="213"/>
      <c r="G71" s="213"/>
      <c r="H71" s="213"/>
      <c r="I71" s="213"/>
      <c r="J71" s="214"/>
    </row>
    <row r="72" spans="1:11" x14ac:dyDescent="0.3">
      <c r="B72" s="212"/>
      <c r="C72" s="213"/>
      <c r="D72" s="213"/>
      <c r="E72" s="213"/>
      <c r="F72" s="213"/>
      <c r="G72" s="213"/>
      <c r="H72" s="213"/>
      <c r="I72" s="213"/>
      <c r="J72" s="214"/>
    </row>
    <row r="73" spans="1:11" x14ac:dyDescent="0.3">
      <c r="B73" s="212"/>
      <c r="C73" s="213"/>
      <c r="D73" s="213"/>
      <c r="E73" s="213"/>
      <c r="F73" s="213"/>
      <c r="G73" s="213"/>
      <c r="H73" s="213"/>
      <c r="I73" s="213"/>
      <c r="J73" s="214"/>
    </row>
    <row r="74" spans="1:11" x14ac:dyDescent="0.3">
      <c r="B74" s="212"/>
      <c r="C74" s="213"/>
      <c r="D74" s="213"/>
      <c r="E74" s="213"/>
      <c r="F74" s="213"/>
      <c r="G74" s="213"/>
      <c r="H74" s="213"/>
      <c r="I74" s="213"/>
      <c r="J74" s="214"/>
    </row>
    <row r="75" spans="1:11" ht="15.6" x14ac:dyDescent="0.3">
      <c r="B75" s="209" t="s">
        <v>119</v>
      </c>
      <c r="C75" s="210"/>
      <c r="D75" s="210"/>
      <c r="E75" s="210"/>
      <c r="F75" s="210"/>
      <c r="G75" s="210"/>
      <c r="H75" s="210"/>
      <c r="I75" s="210"/>
      <c r="J75" s="211"/>
    </row>
    <row r="76" spans="1:11" x14ac:dyDescent="0.3">
      <c r="B76" s="206"/>
      <c r="C76" s="207"/>
      <c r="D76" s="207"/>
      <c r="E76" s="207"/>
      <c r="F76" s="207"/>
      <c r="G76" s="207"/>
      <c r="H76" s="207"/>
      <c r="I76" s="207"/>
      <c r="J76" s="208"/>
    </row>
  </sheetData>
  <mergeCells count="68">
    <mergeCell ref="B11:J11"/>
    <mergeCell ref="B12:J12"/>
    <mergeCell ref="B13:J13"/>
    <mergeCell ref="B14:J14"/>
    <mergeCell ref="B20:J20"/>
    <mergeCell ref="B15:J15"/>
    <mergeCell ref="B16:J16"/>
    <mergeCell ref="B17:J17"/>
    <mergeCell ref="B18:J18"/>
    <mergeCell ref="B19:J19"/>
    <mergeCell ref="B1:J1"/>
    <mergeCell ref="B6:J6"/>
    <mergeCell ref="B7:J7"/>
    <mergeCell ref="B9:J9"/>
    <mergeCell ref="B10:J10"/>
    <mergeCell ref="B4:C4"/>
    <mergeCell ref="B3:C3"/>
    <mergeCell ref="B5:C5"/>
    <mergeCell ref="B8:J8"/>
    <mergeCell ref="B21:J21"/>
    <mergeCell ref="B23:J23"/>
    <mergeCell ref="B24:J24"/>
    <mergeCell ref="B26:J26"/>
    <mergeCell ref="B25:J25"/>
    <mergeCell ref="B22:J22"/>
    <mergeCell ref="C27:I30"/>
    <mergeCell ref="B31:J31"/>
    <mergeCell ref="B32:J32"/>
    <mergeCell ref="B33:J33"/>
    <mergeCell ref="B34:J34"/>
    <mergeCell ref="B35:J35"/>
    <mergeCell ref="F36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B67:J67"/>
    <mergeCell ref="B68:J68"/>
    <mergeCell ref="B69:J69"/>
    <mergeCell ref="B70:J70"/>
    <mergeCell ref="B76:J76"/>
    <mergeCell ref="B75:J75"/>
    <mergeCell ref="B71:J71"/>
    <mergeCell ref="B72:J72"/>
    <mergeCell ref="B73:J73"/>
    <mergeCell ref="B74:J74"/>
  </mergeCells>
  <hyperlinks>
    <hyperlink ref="B3" location="INFO!A1" display="u Informasjon og veiledning "/>
    <hyperlink ref="B5" location="'LISTE OVER KJØRETØY'!A1" display="Liste over kjøretøy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1:K40"/>
  <sheetViews>
    <sheetView showGridLines="0" tabSelected="1" zoomScaleNormal="100" workbookViewId="0">
      <selection activeCell="B5" sqref="B5"/>
    </sheetView>
  </sheetViews>
  <sheetFormatPr baseColWidth="10" defaultColWidth="9.109375" defaultRowHeight="15.6" x14ac:dyDescent="0.4"/>
  <cols>
    <col min="1" max="1" width="2.109375" style="2" customWidth="1"/>
    <col min="2" max="2" width="27.77734375" style="2" customWidth="1"/>
    <col min="3" max="3" width="27.88671875" style="2" customWidth="1"/>
    <col min="4" max="6" width="22.21875" style="2" customWidth="1"/>
    <col min="7" max="7" width="22.21875" style="3" customWidth="1"/>
    <col min="8" max="8" width="59.6640625" style="3" customWidth="1"/>
    <col min="9" max="9" width="50.5546875" style="3" customWidth="1"/>
    <col min="10" max="10" width="9.109375" style="4" customWidth="1"/>
    <col min="11" max="11" width="9.109375" style="25" customWidth="1"/>
    <col min="12" max="17" width="9.109375" style="2" customWidth="1"/>
    <col min="18" max="16384" width="9.109375" style="2"/>
  </cols>
  <sheetData>
    <row r="1" spans="2:11" s="4" customFormat="1" ht="60" customHeight="1" x14ac:dyDescent="0.4">
      <c r="B1" s="152" t="s">
        <v>33</v>
      </c>
      <c r="C1" s="152"/>
      <c r="D1" s="152"/>
      <c r="E1" s="152"/>
      <c r="F1" s="152"/>
      <c r="G1" s="152"/>
      <c r="H1" s="152"/>
      <c r="I1" s="152"/>
      <c r="K1" s="24"/>
    </row>
    <row r="2" spans="2:11" s="4" customFormat="1" ht="18.75" customHeight="1" x14ac:dyDescent="0.4">
      <c r="B2" s="50" t="s">
        <v>35</v>
      </c>
      <c r="C2" s="48"/>
      <c r="D2" s="249"/>
      <c r="E2" s="249"/>
      <c r="F2" s="249"/>
      <c r="G2" s="249"/>
      <c r="H2" s="249"/>
      <c r="I2" s="249"/>
      <c r="K2" s="24"/>
    </row>
    <row r="3" spans="2:11" s="4" customFormat="1" ht="18.75" customHeight="1" x14ac:dyDescent="0.4">
      <c r="B3" s="51" t="s">
        <v>36</v>
      </c>
      <c r="C3" s="48"/>
      <c r="D3" s="249"/>
      <c r="E3" s="249"/>
      <c r="F3" s="249"/>
      <c r="G3" s="249"/>
      <c r="H3" s="249"/>
      <c r="I3" s="249"/>
      <c r="K3" s="24"/>
    </row>
    <row r="4" spans="2:11" s="4" customFormat="1" ht="18.75" customHeight="1" x14ac:dyDescent="0.4">
      <c r="B4" s="51" t="s">
        <v>37</v>
      </c>
      <c r="C4" s="48"/>
      <c r="D4" s="249"/>
      <c r="E4" s="249"/>
      <c r="F4" s="249"/>
      <c r="G4" s="249"/>
      <c r="H4" s="249"/>
      <c r="I4" s="249"/>
      <c r="K4" s="24"/>
    </row>
    <row r="5" spans="2:11" s="4" customFormat="1" ht="18.75" customHeight="1" x14ac:dyDescent="0.4">
      <c r="B5" s="49" t="s">
        <v>84</v>
      </c>
      <c r="C5" s="48"/>
      <c r="D5" s="249"/>
      <c r="E5" s="249"/>
      <c r="F5" s="249"/>
      <c r="G5" s="249"/>
      <c r="H5" s="249"/>
      <c r="I5" s="249"/>
      <c r="K5" s="24"/>
    </row>
    <row r="6" spans="2:11" s="4" customFormat="1" ht="18.75" customHeight="1" x14ac:dyDescent="0.4">
      <c r="B6" s="249"/>
      <c r="C6" s="249"/>
      <c r="D6" s="249"/>
      <c r="E6" s="249"/>
      <c r="F6" s="249"/>
      <c r="G6" s="249"/>
      <c r="H6" s="249"/>
      <c r="I6" s="249"/>
      <c r="K6" s="24"/>
    </row>
    <row r="7" spans="2:11" s="4" customFormat="1" ht="18.75" customHeight="1" x14ac:dyDescent="0.4">
      <c r="B7" s="249"/>
      <c r="C7" s="249"/>
      <c r="D7" s="249"/>
      <c r="E7" s="249"/>
      <c r="F7" s="249"/>
      <c r="G7" s="249"/>
      <c r="H7" s="249"/>
      <c r="I7" s="249"/>
      <c r="K7" s="24"/>
    </row>
    <row r="8" spans="2:11" ht="18.75" customHeight="1" x14ac:dyDescent="0.4">
      <c r="B8" s="260" t="s">
        <v>14</v>
      </c>
      <c r="C8" s="261"/>
      <c r="D8" s="254" t="str">
        <f>IF(C10&gt;Inndata!D8,"NB! Evalueringen gjelder til og med 31.12.2024.                                                                  Fra og med 01.01.2025 skal det kun benyttes                                                    nullutslipps- eller biogasskjøretøy (Euro 6/VI)","")</f>
        <v/>
      </c>
      <c r="E8" s="255"/>
      <c r="F8" s="255"/>
      <c r="G8" s="256"/>
      <c r="H8" s="113" t="s">
        <v>142</v>
      </c>
      <c r="I8" s="259"/>
    </row>
    <row r="9" spans="2:11" ht="18.75" customHeight="1" x14ac:dyDescent="0.4">
      <c r="B9" s="78" t="s">
        <v>0</v>
      </c>
      <c r="C9" s="78" t="s">
        <v>2</v>
      </c>
      <c r="D9" s="254"/>
      <c r="E9" s="255"/>
      <c r="F9" s="255"/>
      <c r="G9" s="256"/>
      <c r="H9" s="258" t="str">
        <f ca="1">IF(F31="Datoer med rød skrift må korrigeres.","Datoer med rød skrift må korrigeres.",IF(Inndata!H270&gt;0,"Ok. Ingen feil.",IF(OR(Inndata!I270=0,Inndata!J270=0),"Vennligst korriger: Datoer må fylles ut slik at hele kontraktsperioden er dekket.","Ok. Ingen feil.")))</f>
        <v>Vennligst korriger: Datoer må fylles ut slik at hele kontraktsperioden er dekket.</v>
      </c>
      <c r="I9" s="259"/>
    </row>
    <row r="10" spans="2:11" ht="18.75" customHeight="1" x14ac:dyDescent="0.4">
      <c r="B10" s="125"/>
      <c r="C10" s="125"/>
      <c r="D10" s="254"/>
      <c r="E10" s="255"/>
      <c r="F10" s="255"/>
      <c r="G10" s="256"/>
      <c r="H10" s="258"/>
      <c r="I10" s="259"/>
    </row>
    <row r="11" spans="2:11" ht="18.75" customHeight="1" x14ac:dyDescent="0.4">
      <c r="B11" s="20" t="str">
        <f>IF(B10=0,"↑ Dato må fylles ut ↑","")</f>
        <v>↑ Dato må fylles ut ↑</v>
      </c>
      <c r="C11" s="21" t="str">
        <f>IF(C10=0,"↑ Dato må fylles ut ↑","")</f>
        <v>↑ Dato må fylles ut ↑</v>
      </c>
      <c r="D11" s="257"/>
      <c r="E11" s="257"/>
      <c r="F11" s="257"/>
      <c r="G11" s="257"/>
      <c r="H11" s="257"/>
      <c r="I11" s="257"/>
    </row>
    <row r="12" spans="2:11" s="4" customFormat="1" ht="18.75" customHeight="1" x14ac:dyDescent="0.4">
      <c r="B12" s="249"/>
      <c r="C12" s="249"/>
      <c r="D12" s="249"/>
      <c r="E12" s="249"/>
      <c r="F12" s="249"/>
      <c r="G12" s="249"/>
      <c r="H12" s="249"/>
      <c r="I12" s="249"/>
      <c r="K12" s="24"/>
    </row>
    <row r="13" spans="2:11" s="4" customFormat="1" ht="18.75" customHeight="1" x14ac:dyDescent="0.4">
      <c r="B13" s="249"/>
      <c r="C13" s="249"/>
      <c r="D13" s="249"/>
      <c r="E13" s="249"/>
      <c r="F13" s="249"/>
      <c r="G13" s="249"/>
      <c r="H13" s="249"/>
      <c r="I13" s="249"/>
      <c r="K13" s="24"/>
    </row>
    <row r="14" spans="2:11" s="76" customFormat="1" ht="18.75" customHeight="1" x14ac:dyDescent="0.4">
      <c r="B14" s="263" t="s">
        <v>155</v>
      </c>
      <c r="C14" s="263"/>
      <c r="D14" s="263"/>
      <c r="E14" s="263"/>
      <c r="F14" s="263"/>
      <c r="G14" s="263"/>
      <c r="H14" s="262" t="str">
        <f>IF(Inndata!F306&gt;0,"Husk å legge ved dokumentasjon for kjøretøy                             som enten er bestilt eller skal bestilles.                                                                                         Jf. dokumentajonskrav i INFO-arket.","")</f>
        <v/>
      </c>
      <c r="I14" s="150"/>
      <c r="K14" s="77"/>
    </row>
    <row r="15" spans="2:11" s="76" customFormat="1" ht="18.75" customHeight="1" x14ac:dyDescent="0.4">
      <c r="B15" s="263" t="s">
        <v>34</v>
      </c>
      <c r="C15" s="263"/>
      <c r="D15" s="263"/>
      <c r="E15" s="263"/>
      <c r="F15" s="263"/>
      <c r="G15" s="263"/>
      <c r="H15" s="262"/>
      <c r="I15" s="150"/>
      <c r="K15" s="77"/>
    </row>
    <row r="16" spans="2:11" s="76" customFormat="1" ht="18.75" customHeight="1" x14ac:dyDescent="0.4">
      <c r="B16" s="263" t="s">
        <v>32</v>
      </c>
      <c r="C16" s="263"/>
      <c r="D16" s="263"/>
      <c r="E16" s="263"/>
      <c r="F16" s="263"/>
      <c r="G16" s="263"/>
      <c r="H16" s="262"/>
      <c r="I16" s="150"/>
      <c r="K16" s="77"/>
    </row>
    <row r="17" spans="2:11" s="123" customFormat="1" ht="18.75" customHeight="1" x14ac:dyDescent="0.4">
      <c r="B17" s="252"/>
      <c r="C17" s="252"/>
      <c r="D17" s="250" t="str">
        <f>IF(Inndata!G289&gt;0,"Tekst med rød skrift må endres til ¨Nei¨. Fra 01.01.2025 skal det kun benyttes nullutslippskjøretøy eller biogasskjøretøy (Euro 6/VI).","")</f>
        <v/>
      </c>
      <c r="E17" s="251"/>
      <c r="F17" s="251"/>
      <c r="G17" s="253"/>
      <c r="H17" s="253"/>
      <c r="I17" s="253"/>
      <c r="K17" s="124"/>
    </row>
    <row r="18" spans="2:11" ht="18.75" customHeight="1" x14ac:dyDescent="0.4">
      <c r="B18" s="252"/>
      <c r="C18" s="252"/>
      <c r="D18" s="251"/>
      <c r="E18" s="251"/>
      <c r="F18" s="251"/>
      <c r="G18" s="253"/>
      <c r="H18" s="253"/>
      <c r="I18" s="253"/>
      <c r="J18" s="25"/>
      <c r="K18" s="2"/>
    </row>
    <row r="19" spans="2:11" ht="18.75" customHeight="1" x14ac:dyDescent="0.4"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1">
        <v>7</v>
      </c>
      <c r="I19" s="1">
        <v>8</v>
      </c>
      <c r="J19" s="25"/>
      <c r="K19" s="2"/>
    </row>
    <row r="20" spans="2:11" ht="48" customHeight="1" x14ac:dyDescent="0.4">
      <c r="B20" s="5" t="s">
        <v>13</v>
      </c>
      <c r="C20" s="6" t="s">
        <v>143</v>
      </c>
      <c r="D20" s="6" t="s">
        <v>124</v>
      </c>
      <c r="E20" s="6" t="s">
        <v>125</v>
      </c>
      <c r="F20" s="5" t="s">
        <v>126</v>
      </c>
      <c r="G20" s="5" t="s">
        <v>127</v>
      </c>
      <c r="H20" s="7" t="s">
        <v>154</v>
      </c>
      <c r="I20" s="7" t="s">
        <v>26</v>
      </c>
      <c r="J20" s="25"/>
      <c r="K20" s="2"/>
    </row>
    <row r="21" spans="2:11" s="22" customFormat="1" ht="18.75" customHeight="1" x14ac:dyDescent="0.3">
      <c r="B21" s="8"/>
      <c r="C21" s="8"/>
      <c r="D21" s="23"/>
      <c r="E21" s="8"/>
      <c r="F21" s="8"/>
      <c r="G21" s="8"/>
      <c r="H21" s="28"/>
      <c r="I21" s="27"/>
      <c r="J21" s="26" t="str">
        <f>IF(E21="Ja","",IF(OR(Inndata!J246&lt;0,Inndata!J246&gt;100),"← Det er en feil i datoene på denne linjen, vennligst korriger.",""))</f>
        <v/>
      </c>
    </row>
    <row r="22" spans="2:11" s="22" customFormat="1" ht="18.75" customHeight="1" x14ac:dyDescent="0.3">
      <c r="B22" s="54"/>
      <c r="C22" s="54"/>
      <c r="D22" s="56"/>
      <c r="E22" s="54"/>
      <c r="F22" s="54"/>
      <c r="G22" s="54"/>
      <c r="H22" s="57"/>
      <c r="I22" s="55"/>
      <c r="J22" s="26" t="str">
        <f>IF(E22="Ja","",IF(OR(Inndata!J247&lt;0,Inndata!J247&gt;100),"← Det er en feil i datoene på denne linjen, vennligst korriger.",""))</f>
        <v/>
      </c>
    </row>
    <row r="23" spans="2:11" s="22" customFormat="1" ht="18.75" customHeight="1" x14ac:dyDescent="0.3">
      <c r="B23" s="8"/>
      <c r="C23" s="8"/>
      <c r="D23" s="23"/>
      <c r="E23" s="8"/>
      <c r="F23" s="8"/>
      <c r="G23" s="8"/>
      <c r="H23" s="28"/>
      <c r="I23" s="27"/>
      <c r="J23" s="26" t="str">
        <f>IF(E23="Ja","",IF(OR(Inndata!J248&lt;0,Inndata!J248&gt;100),"← Det er en feil i datoene på denne linjen, vennligst korriger.",""))</f>
        <v/>
      </c>
    </row>
    <row r="24" spans="2:11" s="22" customFormat="1" ht="18.75" customHeight="1" x14ac:dyDescent="0.3">
      <c r="B24" s="54"/>
      <c r="C24" s="54"/>
      <c r="D24" s="56"/>
      <c r="E24" s="54"/>
      <c r="F24" s="54"/>
      <c r="G24" s="54"/>
      <c r="H24" s="57"/>
      <c r="I24" s="55"/>
      <c r="J24" s="26" t="str">
        <f>IF(E24="Ja","",IF(OR(Inndata!J249&lt;0,Inndata!J249&gt;100),"← Det er en feil i datoene på denne linjen, vennligst korriger.",""))</f>
        <v/>
      </c>
    </row>
    <row r="25" spans="2:11" s="22" customFormat="1" ht="18.75" customHeight="1" x14ac:dyDescent="0.3">
      <c r="B25" s="8"/>
      <c r="C25" s="8"/>
      <c r="D25" s="23"/>
      <c r="E25" s="8"/>
      <c r="F25" s="8"/>
      <c r="G25" s="8"/>
      <c r="H25" s="28"/>
      <c r="I25" s="27"/>
      <c r="J25" s="26" t="str">
        <f>IF(E25="Ja","",IF(OR(Inndata!J250&lt;0,Inndata!J250&gt;100),"← Det er en feil i datoene på denne linjen, vennligst korriger.",""))</f>
        <v/>
      </c>
    </row>
    <row r="26" spans="2:11" s="22" customFormat="1" ht="18.75" customHeight="1" x14ac:dyDescent="0.3">
      <c r="B26" s="54"/>
      <c r="C26" s="54"/>
      <c r="D26" s="56"/>
      <c r="E26" s="54"/>
      <c r="F26" s="54"/>
      <c r="G26" s="54"/>
      <c r="H26" s="57"/>
      <c r="I26" s="55"/>
      <c r="J26" s="26" t="str">
        <f>IF(E26="Ja","",IF(OR(Inndata!J251&lt;0,Inndata!J251&gt;100),"← Det er en feil i datoene på denne linjen, vennligst korriger.",""))</f>
        <v/>
      </c>
    </row>
    <row r="27" spans="2:11" s="22" customFormat="1" ht="18.75" customHeight="1" x14ac:dyDescent="0.3">
      <c r="B27" s="8"/>
      <c r="C27" s="8"/>
      <c r="D27" s="23"/>
      <c r="E27" s="8"/>
      <c r="F27" s="8"/>
      <c r="G27" s="8"/>
      <c r="H27" s="28"/>
      <c r="I27" s="27"/>
      <c r="J27" s="26" t="str">
        <f>IF(E27="Ja","",IF(OR(Inndata!J252&lt;0,Inndata!J252&gt;100),"← Det er en feil i datoene på denne linjen, vennligst korriger.",""))</f>
        <v/>
      </c>
    </row>
    <row r="28" spans="2:11" s="22" customFormat="1" ht="18.75" customHeight="1" x14ac:dyDescent="0.3">
      <c r="B28" s="54"/>
      <c r="C28" s="54"/>
      <c r="D28" s="56"/>
      <c r="E28" s="54"/>
      <c r="F28" s="54"/>
      <c r="G28" s="54"/>
      <c r="H28" s="57"/>
      <c r="I28" s="55"/>
      <c r="J28" s="26" t="str">
        <f>IF(E28="Ja","",IF(OR(Inndata!J253&lt;0,Inndata!J253&gt;100),"← Det er en feil i datoene på denne linjen, vennligst korriger.",""))</f>
        <v/>
      </c>
    </row>
    <row r="29" spans="2:11" s="22" customFormat="1" ht="18.75" customHeight="1" x14ac:dyDescent="0.3">
      <c r="B29" s="8"/>
      <c r="C29" s="8"/>
      <c r="D29" s="23"/>
      <c r="E29" s="8"/>
      <c r="F29" s="8"/>
      <c r="G29" s="8"/>
      <c r="H29" s="28"/>
      <c r="I29" s="27"/>
      <c r="J29" s="26" t="str">
        <f>IF(E29="Ja","",IF(OR(Inndata!J254&lt;0,Inndata!J254&gt;100),"← Det er en feil i datoene på denne linjen, vennligst korriger.",""))</f>
        <v/>
      </c>
    </row>
    <row r="30" spans="2:11" s="22" customFormat="1" ht="18" customHeight="1" x14ac:dyDescent="0.3">
      <c r="B30" s="54"/>
      <c r="C30" s="54"/>
      <c r="D30" s="56"/>
      <c r="E30" s="54"/>
      <c r="F30" s="54"/>
      <c r="G30" s="54"/>
      <c r="H30" s="57"/>
      <c r="I30" s="55"/>
      <c r="J30" s="26" t="str">
        <f>IF(E30="Ja","",IF(OR(Inndata!J255&lt;0,Inndata!J255&gt;100),"← Det er en feil i datoene på denne linjen, vennligst korriger.",""))</f>
        <v/>
      </c>
    </row>
    <row r="31" spans="2:11" ht="18" customHeight="1" x14ac:dyDescent="0.4">
      <c r="F31" s="265" t="str">
        <f>IF(Inndata!K256&gt;0,"Datoer med rød skrift må korrigeres.","")</f>
        <v/>
      </c>
      <c r="G31" s="265"/>
      <c r="I31" s="2"/>
      <c r="J31" s="25"/>
      <c r="K31" s="2"/>
    </row>
    <row r="32" spans="2:11" ht="47.4" customHeight="1" x14ac:dyDescent="0.4">
      <c r="F32" s="264" t="str">
        <f>IF(Inndata!L256&gt;0,"NB! Kjøretøy som er oppført                                med samme start- og sluttdato,                            får ingen uttelling i evalueringen.","")</f>
        <v/>
      </c>
      <c r="G32" s="264"/>
      <c r="I32" s="2"/>
      <c r="J32" s="25"/>
      <c r="K32" s="2"/>
    </row>
    <row r="33" spans="6:11" x14ac:dyDescent="0.4">
      <c r="F33" s="3"/>
      <c r="I33" s="2"/>
      <c r="J33" s="25"/>
      <c r="K33" s="2"/>
    </row>
    <row r="34" spans="6:11" x14ac:dyDescent="0.4">
      <c r="F34" s="3"/>
      <c r="I34" s="2"/>
      <c r="J34" s="25"/>
      <c r="K34" s="2"/>
    </row>
    <row r="35" spans="6:11" x14ac:dyDescent="0.4">
      <c r="F35" s="3"/>
      <c r="I35" s="2"/>
      <c r="J35" s="25"/>
      <c r="K35" s="2"/>
    </row>
    <row r="36" spans="6:11" x14ac:dyDescent="0.4">
      <c r="F36" s="3"/>
      <c r="I36" s="2"/>
      <c r="J36" s="25"/>
      <c r="K36" s="2"/>
    </row>
    <row r="37" spans="6:11" x14ac:dyDescent="0.4">
      <c r="F37" s="3"/>
      <c r="I37" s="2"/>
      <c r="J37" s="25"/>
      <c r="K37" s="2"/>
    </row>
    <row r="38" spans="6:11" x14ac:dyDescent="0.4">
      <c r="F38" s="3"/>
      <c r="I38" s="2"/>
      <c r="J38" s="25"/>
      <c r="K38" s="2"/>
    </row>
    <row r="39" spans="6:11" x14ac:dyDescent="0.4">
      <c r="F39" s="3"/>
      <c r="I39" s="2"/>
      <c r="J39" s="25"/>
      <c r="K39" s="2"/>
    </row>
    <row r="40" spans="6:11" x14ac:dyDescent="0.4">
      <c r="F40" s="3"/>
      <c r="I40" s="2"/>
      <c r="J40" s="25"/>
      <c r="K40" s="2"/>
    </row>
  </sheetData>
  <mergeCells count="20">
    <mergeCell ref="B15:G15"/>
    <mergeCell ref="B16:G16"/>
    <mergeCell ref="F32:G32"/>
    <mergeCell ref="F31:G31"/>
    <mergeCell ref="B13:I13"/>
    <mergeCell ref="D17:F18"/>
    <mergeCell ref="B17:C18"/>
    <mergeCell ref="G17:I18"/>
    <mergeCell ref="B1:I1"/>
    <mergeCell ref="B6:I6"/>
    <mergeCell ref="B7:I7"/>
    <mergeCell ref="B12:I12"/>
    <mergeCell ref="D8:G10"/>
    <mergeCell ref="D11:I11"/>
    <mergeCell ref="H9:H10"/>
    <mergeCell ref="D2:I5"/>
    <mergeCell ref="I8:I10"/>
    <mergeCell ref="B8:C8"/>
    <mergeCell ref="H14:H16"/>
    <mergeCell ref="B14:G14"/>
  </mergeCells>
  <conditionalFormatting sqref="C21:C30">
    <cfRule type="expression" dxfId="14" priority="102">
      <formula>AND(ISNUMBER(B21)=TRUE,ISTEXT(D21)=TRUE,C21=0)</formula>
    </cfRule>
  </conditionalFormatting>
  <conditionalFormatting sqref="F21:F30">
    <cfRule type="expression" dxfId="13" priority="136">
      <formula>AND(F21=0,E21="Nei")</formula>
    </cfRule>
  </conditionalFormatting>
  <conditionalFormatting sqref="E21:E30">
    <cfRule type="expression" dxfId="12" priority="103">
      <formula>AND(ISTEXT(C21)=TRUE,E21=0)</formula>
    </cfRule>
  </conditionalFormatting>
  <conditionalFormatting sqref="G21:G30">
    <cfRule type="expression" dxfId="11" priority="108">
      <formula>AND(E21="Nei",G21=0)</formula>
    </cfRule>
  </conditionalFormatting>
  <conditionalFormatting sqref="H21:H30">
    <cfRule type="expression" dxfId="10" priority="72">
      <formula>AND(ISTEXT(E21)=TRUE,H21=0)</formula>
    </cfRule>
  </conditionalFormatting>
  <conditionalFormatting sqref="B21:B30">
    <cfRule type="expression" dxfId="9" priority="129">
      <formula>AND(ISTEXT(C21)=TRUE,B21=0)</formula>
    </cfRule>
  </conditionalFormatting>
  <conditionalFormatting sqref="D21:D30">
    <cfRule type="expression" dxfId="8" priority="133">
      <formula>C21="Batterielektrisk / hydrogen"</formula>
    </cfRule>
    <cfRule type="expression" dxfId="7" priority="134">
      <formula>AND(ISTEXT(C21)=TRUE,C21&lt;&gt;"Batterielektrisk / Hydrogen",D21=0)</formula>
    </cfRule>
  </conditionalFormatting>
  <conditionalFormatting sqref="F21:G30">
    <cfRule type="expression" dxfId="6" priority="76">
      <formula>AND($J21="← Det er en feil i datoene på denne linjen, vennligst korriger.",$G21&lt;&gt;0)</formula>
    </cfRule>
    <cfRule type="expression" dxfId="5" priority="137">
      <formula>$E21="Ja"</formula>
    </cfRule>
  </conditionalFormatting>
  <conditionalFormatting sqref="H9">
    <cfRule type="containsText" dxfId="4" priority="10" operator="containsText" text="Ok. Ingen feil.">
      <formula>NOT(ISERROR(SEARCH("Ok. Ingen feil.",H9)))</formula>
    </cfRule>
  </conditionalFormatting>
  <conditionalFormatting sqref="H9:H10">
    <cfRule type="expression" dxfId="3" priority="9">
      <formula>$E$21:$E$30=""</formula>
    </cfRule>
  </conditionalFormatting>
  <conditionalFormatting sqref="B10:C10">
    <cfRule type="cellIs" dxfId="2" priority="4" operator="equal">
      <formula>0</formula>
    </cfRule>
  </conditionalFormatting>
  <dataValidations count="4">
    <dataValidation type="whole" operator="greaterThan" allowBlank="1" showInputMessage="1" showErrorMessage="1" errorTitle="Det er oppgitt feil verdi" error="Antall må oppgis som et heltall større enn 0" sqref="B21:B30">
      <formula1>0</formula1>
    </dataValidation>
    <dataValidation type="list" allowBlank="1" showInputMessage="1" showErrorMessage="1" errorTitle="Velg fra rullegardinmeny" error="Det er ikke tillatt å skrive inn egne verdier. Benytt kommentarfelt ved behov." sqref="E21:E30">
      <formula1>Hele_kontrakt</formula1>
    </dataValidation>
    <dataValidation allowBlank="1" showInputMessage="1" showErrorMessage="1" errorTitle="Velg fra rullegardinmeny" error="Det er ikke tillatt å skrive inn egne verdier. Benytt kommentarfelt ved behov." sqref="H21:H30"/>
    <dataValidation type="list" allowBlank="1" showInputMessage="1" showErrorMessage="1" errorTitle="Velg fra rullegardinmeny" error="Det er ikke tillatt å skrive inn egne verdier. Benytt kommentarfelt ved behov." sqref="C21:C30">
      <formula1>Teknologi</formula1>
    </dataValidation>
  </dataValidations>
  <hyperlinks>
    <hyperlink ref="B3" location="INFO!A1" display="u Informasjon og veiledning "/>
    <hyperlink ref="B4" location="EVALUERINGSMODELL!A1" display="u Evalueringsmodell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5C82461-F996-4224-9B76-A6A82587B47D}">
            <xm:f>Inndata!G278=1</xm:f>
            <x14:dxf>
              <font>
                <b/>
                <i/>
                <color rgb="FFFF0000"/>
              </font>
            </x14:dxf>
          </x14:cfRule>
          <xm:sqref>E21:E30</xm:sqref>
        </x14:conditionalFormatting>
        <x14:conditionalFormatting xmlns:xm="http://schemas.microsoft.com/office/excel/2006/main">
          <x14:cfRule type="expression" priority="7" id="{005928C4-5BFE-4997-A566-F21939C75C2A}">
            <xm:f>Inndata!I278=1</xm:f>
            <x14:dxf/>
          </x14:cfRule>
          <xm:sqref>E21:E30</xm:sqref>
        </x14:conditionalFormatting>
        <x14:conditionalFormatting xmlns:xm="http://schemas.microsoft.com/office/excel/2006/main">
          <x14:cfRule type="expression" priority="1" id="{E2F4F9FA-A1C0-45FD-BFCD-02AC71E23DE0}">
            <xm:f>Inndata!$F$306&gt;=1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H14:H16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elg fra rullegardinmeny" error="Det er ikke tillatt å skrive inn egne verdier. Benytt kommentarfelt ved behov.">
          <x14:formula1>
            <xm:f>Inndata!$N$8:$N$9</xm:f>
          </x14:formula1>
          <xm:sqref>D21:D30</xm:sqref>
        </x14:dataValidation>
        <x14:dataValidation type="list" allowBlank="1" showInputMessage="1" showErrorMessage="1" errorTitle="Velg fra rullegardinmeny" error="Det er ikke tillatt å skrive inn egne verdier. Benytt kommentarfelt ved behov.">
          <x14:formula1>
            <xm:f>OFFSET(Inndata!$E$29,0,0,Inndata!$F$8+1)</xm:f>
          </x14:formula1>
          <xm:sqref>F21:G30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6"/>
  <sheetViews>
    <sheetView showGridLines="0" topLeftCell="A277" zoomScale="110" zoomScaleNormal="110" workbookViewId="0">
      <selection activeCell="F306" sqref="F306"/>
    </sheetView>
  </sheetViews>
  <sheetFormatPr baseColWidth="10" defaultColWidth="9.109375" defaultRowHeight="15.6" x14ac:dyDescent="0.3"/>
  <cols>
    <col min="1" max="1" width="2.44140625" style="83" customWidth="1"/>
    <col min="2" max="12" width="13.88671875" style="83" customWidth="1"/>
    <col min="13" max="13" width="2.33203125" style="83" customWidth="1"/>
    <col min="14" max="14" width="9.44140625" style="83" customWidth="1"/>
    <col min="15" max="15" width="2.109375" style="83" customWidth="1"/>
    <col min="16" max="16" width="14.33203125" style="83" bestFit="1" customWidth="1"/>
    <col min="17" max="16384" width="9.109375" style="83"/>
  </cols>
  <sheetData>
    <row r="2" spans="2:16" x14ac:dyDescent="0.3">
      <c r="B2" s="82" t="s">
        <v>19</v>
      </c>
    </row>
    <row r="3" spans="2:16" x14ac:dyDescent="0.3">
      <c r="B3" s="82"/>
    </row>
    <row r="4" spans="2:16" x14ac:dyDescent="0.3">
      <c r="B4" s="268" t="s">
        <v>138</v>
      </c>
      <c r="C4" s="268"/>
      <c r="D4" s="97">
        <v>45657</v>
      </c>
    </row>
    <row r="5" spans="2:16" ht="16.2" thickBot="1" x14ac:dyDescent="0.35">
      <c r="L5" s="84" t="s">
        <v>39</v>
      </c>
    </row>
    <row r="6" spans="2:16" ht="16.5" customHeight="1" thickBot="1" x14ac:dyDescent="0.35">
      <c r="B6" s="112" t="s">
        <v>14</v>
      </c>
      <c r="C6" s="85"/>
      <c r="D6" s="85"/>
      <c r="E6" s="85"/>
      <c r="F6" s="86"/>
      <c r="L6" s="87"/>
      <c r="M6" s="88"/>
    </row>
    <row r="7" spans="2:16" ht="31.2" x14ac:dyDescent="0.3">
      <c r="B7" s="89" t="s">
        <v>0</v>
      </c>
      <c r="C7" s="116" t="s">
        <v>2</v>
      </c>
      <c r="D7" s="90" t="s">
        <v>123</v>
      </c>
      <c r="E7" s="90" t="s">
        <v>15</v>
      </c>
      <c r="F7" s="91" t="s">
        <v>16</v>
      </c>
      <c r="L7" s="10" t="s">
        <v>43</v>
      </c>
      <c r="M7" s="11"/>
      <c r="N7" s="12" t="s">
        <v>42</v>
      </c>
      <c r="P7" s="12" t="s">
        <v>25</v>
      </c>
    </row>
    <row r="8" spans="2:16" ht="15.6" customHeight="1" thickBot="1" x14ac:dyDescent="0.35">
      <c r="B8" s="92">
        <f>'LISTE OVER KJØRETØY'!B10</f>
        <v>0</v>
      </c>
      <c r="C8" s="115">
        <f>'LISTE OVER KJØRETØY'!C10</f>
        <v>0</v>
      </c>
      <c r="D8" s="93">
        <f>IF(C8&gt;D4,D4,C8)</f>
        <v>0</v>
      </c>
      <c r="E8" s="94">
        <f>IF(D8="","",YEAR(D8)-YEAR(B8))</f>
        <v>0</v>
      </c>
      <c r="F8" s="95">
        <f>IF(D8="","",(MONTH(D8))-(MONTH(B8)))+E8*12</f>
        <v>0</v>
      </c>
      <c r="L8" s="13" t="s">
        <v>120</v>
      </c>
      <c r="M8" s="14"/>
      <c r="N8" s="96" t="s">
        <v>3</v>
      </c>
      <c r="P8" s="96" t="s">
        <v>3</v>
      </c>
    </row>
    <row r="9" spans="2:16" x14ac:dyDescent="0.3">
      <c r="L9" s="13" t="s">
        <v>24</v>
      </c>
      <c r="M9" s="15"/>
      <c r="N9" s="96" t="s">
        <v>4</v>
      </c>
      <c r="P9" s="96" t="s">
        <v>4</v>
      </c>
    </row>
    <row r="10" spans="2:16" ht="46.8" x14ac:dyDescent="0.3">
      <c r="L10" s="13" t="s">
        <v>121</v>
      </c>
      <c r="M10" s="14"/>
    </row>
    <row r="11" spans="2:16" ht="47.4" thickBot="1" x14ac:dyDescent="0.35">
      <c r="L11" s="13" t="s">
        <v>122</v>
      </c>
      <c r="M11" s="14"/>
    </row>
    <row r="12" spans="2:16" ht="16.2" thickBot="1" x14ac:dyDescent="0.35">
      <c r="B12" s="266" t="s">
        <v>17</v>
      </c>
      <c r="C12" s="267"/>
      <c r="D12" s="114"/>
      <c r="H12" s="98"/>
      <c r="I12" s="98"/>
    </row>
    <row r="13" spans="2:16" x14ac:dyDescent="0.3">
      <c r="B13" s="99">
        <v>1</v>
      </c>
      <c r="C13" s="100" t="s">
        <v>5</v>
      </c>
      <c r="D13" s="101"/>
      <c r="L13" s="98"/>
    </row>
    <row r="14" spans="2:16" x14ac:dyDescent="0.3">
      <c r="B14" s="102">
        <v>2</v>
      </c>
      <c r="C14" s="103" t="s">
        <v>6</v>
      </c>
      <c r="D14" s="101"/>
      <c r="L14" s="104"/>
    </row>
    <row r="15" spans="2:16" x14ac:dyDescent="0.3">
      <c r="B15" s="102">
        <v>3</v>
      </c>
      <c r="C15" s="103" t="s">
        <v>7</v>
      </c>
      <c r="D15" s="101"/>
    </row>
    <row r="16" spans="2:16" x14ac:dyDescent="0.3">
      <c r="B16" s="102">
        <v>4</v>
      </c>
      <c r="C16" s="103" t="s">
        <v>8</v>
      </c>
      <c r="D16" s="101"/>
    </row>
    <row r="17" spans="2:9" x14ac:dyDescent="0.3">
      <c r="B17" s="102">
        <v>5</v>
      </c>
      <c r="C17" s="103" t="s">
        <v>1</v>
      </c>
      <c r="D17" s="101"/>
    </row>
    <row r="18" spans="2:9" x14ac:dyDescent="0.3">
      <c r="B18" s="102">
        <v>6</v>
      </c>
      <c r="C18" s="103" t="s">
        <v>27</v>
      </c>
      <c r="D18" s="101"/>
    </row>
    <row r="19" spans="2:9" x14ac:dyDescent="0.3">
      <c r="B19" s="102">
        <v>7</v>
      </c>
      <c r="C19" s="103" t="s">
        <v>28</v>
      </c>
      <c r="D19" s="101"/>
    </row>
    <row r="20" spans="2:9" x14ac:dyDescent="0.3">
      <c r="B20" s="102">
        <v>8</v>
      </c>
      <c r="C20" s="103" t="s">
        <v>9</v>
      </c>
      <c r="D20" s="101"/>
    </row>
    <row r="21" spans="2:9" x14ac:dyDescent="0.3">
      <c r="B21" s="102">
        <v>9</v>
      </c>
      <c r="C21" s="103" t="s">
        <v>29</v>
      </c>
      <c r="D21" s="101"/>
    </row>
    <row r="22" spans="2:9" x14ac:dyDescent="0.3">
      <c r="B22" s="102">
        <v>10</v>
      </c>
      <c r="C22" s="103" t="s">
        <v>10</v>
      </c>
      <c r="D22" s="101"/>
    </row>
    <row r="23" spans="2:9" x14ac:dyDescent="0.3">
      <c r="B23" s="102">
        <v>11</v>
      </c>
      <c r="C23" s="103" t="s">
        <v>11</v>
      </c>
      <c r="D23" s="101"/>
    </row>
    <row r="24" spans="2:9" ht="16.2" thickBot="1" x14ac:dyDescent="0.35">
      <c r="B24" s="105">
        <v>12</v>
      </c>
      <c r="C24" s="106" t="s">
        <v>12</v>
      </c>
      <c r="D24" s="101"/>
    </row>
    <row r="26" spans="2:9" ht="16.2" thickBot="1" x14ac:dyDescent="0.35"/>
    <row r="27" spans="2:9" ht="16.5" customHeight="1" thickBot="1" x14ac:dyDescent="0.35">
      <c r="B27" s="112" t="s">
        <v>18</v>
      </c>
      <c r="C27" s="85"/>
      <c r="D27" s="85"/>
      <c r="E27" s="86"/>
    </row>
    <row r="28" spans="2:9" x14ac:dyDescent="0.3">
      <c r="B28" s="107" t="s">
        <v>23</v>
      </c>
      <c r="C28" s="107" t="s">
        <v>20</v>
      </c>
      <c r="D28" s="107" t="s">
        <v>21</v>
      </c>
      <c r="E28" s="107" t="s">
        <v>22</v>
      </c>
    </row>
    <row r="29" spans="2:9" x14ac:dyDescent="0.3">
      <c r="B29" s="108">
        <f>MONTH(B8)</f>
        <v>1</v>
      </c>
      <c r="C29" s="108" t="str">
        <f>VLOOKUP(B29,$B$13:$C$24,2,FALSE)</f>
        <v>Jan</v>
      </c>
      <c r="D29" s="108">
        <f>YEAR(B8)</f>
        <v>1900</v>
      </c>
      <c r="E29" s="108" t="str">
        <f t="shared" ref="E29:E92" si="0">C29&amp;" ("&amp;D29&amp;")"</f>
        <v>Jan (1900)</v>
      </c>
    </row>
    <row r="30" spans="2:9" x14ac:dyDescent="0.3">
      <c r="B30" s="108">
        <f t="shared" ref="B30:B93" si="1">IF(B29=12,1,B29+1)</f>
        <v>2</v>
      </c>
      <c r="C30" s="108" t="str">
        <f t="shared" ref="C30:C93" si="2">VLOOKUP(B30,$B$13:$C$24,2,FALSE)</f>
        <v>Feb</v>
      </c>
      <c r="D30" s="108">
        <f t="shared" ref="D30:D93" si="3">IF(B29=12,D29+1,D29)</f>
        <v>1900</v>
      </c>
      <c r="E30" s="108" t="str">
        <f t="shared" si="0"/>
        <v>Feb (1900)</v>
      </c>
      <c r="F30" s="101"/>
      <c r="G30" s="101"/>
      <c r="H30" s="101"/>
      <c r="I30" s="101"/>
    </row>
    <row r="31" spans="2:9" x14ac:dyDescent="0.3">
      <c r="B31" s="108">
        <f t="shared" si="1"/>
        <v>3</v>
      </c>
      <c r="C31" s="108" t="str">
        <f t="shared" si="2"/>
        <v>Mar</v>
      </c>
      <c r="D31" s="108">
        <f t="shared" si="3"/>
        <v>1900</v>
      </c>
      <c r="E31" s="108" t="str">
        <f t="shared" si="0"/>
        <v>Mar (1900)</v>
      </c>
      <c r="F31" s="101"/>
      <c r="G31" s="101"/>
      <c r="H31" s="101"/>
      <c r="I31" s="101"/>
    </row>
    <row r="32" spans="2:9" x14ac:dyDescent="0.3">
      <c r="B32" s="108">
        <f t="shared" si="1"/>
        <v>4</v>
      </c>
      <c r="C32" s="108" t="str">
        <f t="shared" si="2"/>
        <v>Apr</v>
      </c>
      <c r="D32" s="108">
        <f t="shared" si="3"/>
        <v>1900</v>
      </c>
      <c r="E32" s="108" t="str">
        <f t="shared" si="0"/>
        <v>Apr (1900)</v>
      </c>
      <c r="F32" s="101"/>
      <c r="G32" s="101"/>
      <c r="H32" s="101"/>
      <c r="I32" s="101"/>
    </row>
    <row r="33" spans="2:9" x14ac:dyDescent="0.3">
      <c r="B33" s="108">
        <f t="shared" si="1"/>
        <v>5</v>
      </c>
      <c r="C33" s="108" t="str">
        <f t="shared" si="2"/>
        <v>Mai</v>
      </c>
      <c r="D33" s="108">
        <f t="shared" si="3"/>
        <v>1900</v>
      </c>
      <c r="E33" s="108" t="str">
        <f t="shared" si="0"/>
        <v>Mai (1900)</v>
      </c>
      <c r="F33" s="101"/>
      <c r="G33" s="101"/>
      <c r="H33" s="101"/>
      <c r="I33" s="101"/>
    </row>
    <row r="34" spans="2:9" x14ac:dyDescent="0.3">
      <c r="B34" s="108">
        <f t="shared" si="1"/>
        <v>6</v>
      </c>
      <c r="C34" s="108" t="str">
        <f t="shared" si="2"/>
        <v>Jun</v>
      </c>
      <c r="D34" s="108">
        <f t="shared" si="3"/>
        <v>1900</v>
      </c>
      <c r="E34" s="108" t="str">
        <f t="shared" si="0"/>
        <v>Jun (1900)</v>
      </c>
      <c r="F34" s="101"/>
      <c r="G34" s="101"/>
      <c r="H34" s="101"/>
      <c r="I34" s="101"/>
    </row>
    <row r="35" spans="2:9" x14ac:dyDescent="0.3">
      <c r="B35" s="108">
        <f t="shared" si="1"/>
        <v>7</v>
      </c>
      <c r="C35" s="108" t="str">
        <f t="shared" si="2"/>
        <v>Jul</v>
      </c>
      <c r="D35" s="108">
        <f t="shared" si="3"/>
        <v>1900</v>
      </c>
      <c r="E35" s="108" t="str">
        <f t="shared" si="0"/>
        <v>Jul (1900)</v>
      </c>
      <c r="F35" s="101"/>
      <c r="G35" s="101"/>
      <c r="H35" s="101"/>
      <c r="I35" s="101"/>
    </row>
    <row r="36" spans="2:9" x14ac:dyDescent="0.3">
      <c r="B36" s="108">
        <f t="shared" si="1"/>
        <v>8</v>
      </c>
      <c r="C36" s="108" t="str">
        <f t="shared" si="2"/>
        <v>Aug</v>
      </c>
      <c r="D36" s="108">
        <f t="shared" si="3"/>
        <v>1900</v>
      </c>
      <c r="E36" s="108" t="str">
        <f t="shared" si="0"/>
        <v>Aug (1900)</v>
      </c>
      <c r="F36" s="101"/>
      <c r="G36" s="101"/>
      <c r="H36" s="101"/>
      <c r="I36" s="101"/>
    </row>
    <row r="37" spans="2:9" x14ac:dyDescent="0.3">
      <c r="B37" s="108">
        <f t="shared" si="1"/>
        <v>9</v>
      </c>
      <c r="C37" s="108" t="str">
        <f t="shared" si="2"/>
        <v>Sep</v>
      </c>
      <c r="D37" s="108">
        <f t="shared" si="3"/>
        <v>1900</v>
      </c>
      <c r="E37" s="108" t="str">
        <f t="shared" si="0"/>
        <v>Sep (1900)</v>
      </c>
      <c r="F37" s="101"/>
      <c r="G37" s="101"/>
      <c r="H37" s="101"/>
      <c r="I37" s="101"/>
    </row>
    <row r="38" spans="2:9" x14ac:dyDescent="0.3">
      <c r="B38" s="108">
        <f t="shared" si="1"/>
        <v>10</v>
      </c>
      <c r="C38" s="108" t="str">
        <f t="shared" si="2"/>
        <v>Okt</v>
      </c>
      <c r="D38" s="108">
        <f t="shared" si="3"/>
        <v>1900</v>
      </c>
      <c r="E38" s="108" t="str">
        <f t="shared" si="0"/>
        <v>Okt (1900)</v>
      </c>
      <c r="F38" s="101"/>
      <c r="G38" s="101"/>
      <c r="H38" s="101"/>
      <c r="I38" s="101"/>
    </row>
    <row r="39" spans="2:9" x14ac:dyDescent="0.3">
      <c r="B39" s="108">
        <f t="shared" si="1"/>
        <v>11</v>
      </c>
      <c r="C39" s="108" t="str">
        <f t="shared" si="2"/>
        <v>Nov</v>
      </c>
      <c r="D39" s="108">
        <f t="shared" si="3"/>
        <v>1900</v>
      </c>
      <c r="E39" s="108" t="str">
        <f t="shared" si="0"/>
        <v>Nov (1900)</v>
      </c>
      <c r="F39" s="101"/>
      <c r="G39" s="101"/>
      <c r="H39" s="101"/>
      <c r="I39" s="101"/>
    </row>
    <row r="40" spans="2:9" x14ac:dyDescent="0.3">
      <c r="B40" s="108">
        <f t="shared" si="1"/>
        <v>12</v>
      </c>
      <c r="C40" s="108" t="str">
        <f t="shared" si="2"/>
        <v>Des</v>
      </c>
      <c r="D40" s="108">
        <f t="shared" si="3"/>
        <v>1900</v>
      </c>
      <c r="E40" s="108" t="str">
        <f t="shared" si="0"/>
        <v>Des (1900)</v>
      </c>
      <c r="F40" s="101"/>
      <c r="G40" s="101"/>
      <c r="H40" s="101"/>
      <c r="I40" s="101"/>
    </row>
    <row r="41" spans="2:9" x14ac:dyDescent="0.3">
      <c r="B41" s="108">
        <f t="shared" si="1"/>
        <v>1</v>
      </c>
      <c r="C41" s="108" t="str">
        <f t="shared" si="2"/>
        <v>Jan</v>
      </c>
      <c r="D41" s="108">
        <f t="shared" si="3"/>
        <v>1901</v>
      </c>
      <c r="E41" s="108" t="str">
        <f t="shared" si="0"/>
        <v>Jan (1901)</v>
      </c>
      <c r="F41" s="101"/>
      <c r="G41" s="101"/>
      <c r="H41" s="101"/>
      <c r="I41" s="101"/>
    </row>
    <row r="42" spans="2:9" x14ac:dyDescent="0.3">
      <c r="B42" s="108">
        <f t="shared" si="1"/>
        <v>2</v>
      </c>
      <c r="C42" s="108" t="str">
        <f t="shared" si="2"/>
        <v>Feb</v>
      </c>
      <c r="D42" s="108">
        <f t="shared" si="3"/>
        <v>1901</v>
      </c>
      <c r="E42" s="108" t="str">
        <f t="shared" si="0"/>
        <v>Feb (1901)</v>
      </c>
      <c r="F42" s="101"/>
      <c r="G42" s="101"/>
      <c r="H42" s="101"/>
      <c r="I42" s="101"/>
    </row>
    <row r="43" spans="2:9" x14ac:dyDescent="0.3">
      <c r="B43" s="108">
        <f t="shared" si="1"/>
        <v>3</v>
      </c>
      <c r="C43" s="108" t="str">
        <f t="shared" si="2"/>
        <v>Mar</v>
      </c>
      <c r="D43" s="108">
        <f t="shared" si="3"/>
        <v>1901</v>
      </c>
      <c r="E43" s="108" t="str">
        <f t="shared" si="0"/>
        <v>Mar (1901)</v>
      </c>
      <c r="F43" s="101"/>
      <c r="G43" s="101"/>
      <c r="H43" s="101"/>
      <c r="I43" s="101"/>
    </row>
    <row r="44" spans="2:9" x14ac:dyDescent="0.3">
      <c r="B44" s="108">
        <f t="shared" si="1"/>
        <v>4</v>
      </c>
      <c r="C44" s="108" t="str">
        <f t="shared" si="2"/>
        <v>Apr</v>
      </c>
      <c r="D44" s="108">
        <f t="shared" si="3"/>
        <v>1901</v>
      </c>
      <c r="E44" s="108" t="str">
        <f t="shared" si="0"/>
        <v>Apr (1901)</v>
      </c>
      <c r="F44" s="101"/>
      <c r="G44" s="101"/>
      <c r="H44" s="101"/>
      <c r="I44" s="101"/>
    </row>
    <row r="45" spans="2:9" x14ac:dyDescent="0.3">
      <c r="B45" s="108">
        <f t="shared" si="1"/>
        <v>5</v>
      </c>
      <c r="C45" s="108" t="str">
        <f t="shared" si="2"/>
        <v>Mai</v>
      </c>
      <c r="D45" s="108">
        <f t="shared" si="3"/>
        <v>1901</v>
      </c>
      <c r="E45" s="108" t="str">
        <f t="shared" si="0"/>
        <v>Mai (1901)</v>
      </c>
      <c r="F45" s="101"/>
      <c r="G45" s="101"/>
      <c r="H45" s="101"/>
      <c r="I45" s="101"/>
    </row>
    <row r="46" spans="2:9" x14ac:dyDescent="0.3">
      <c r="B46" s="108">
        <f t="shared" si="1"/>
        <v>6</v>
      </c>
      <c r="C46" s="108" t="str">
        <f t="shared" si="2"/>
        <v>Jun</v>
      </c>
      <c r="D46" s="108">
        <f t="shared" si="3"/>
        <v>1901</v>
      </c>
      <c r="E46" s="108" t="str">
        <f t="shared" si="0"/>
        <v>Jun (1901)</v>
      </c>
      <c r="F46" s="101"/>
      <c r="G46" s="101"/>
      <c r="H46" s="101"/>
      <c r="I46" s="101"/>
    </row>
    <row r="47" spans="2:9" x14ac:dyDescent="0.3">
      <c r="B47" s="108">
        <f t="shared" si="1"/>
        <v>7</v>
      </c>
      <c r="C47" s="108" t="str">
        <f t="shared" si="2"/>
        <v>Jul</v>
      </c>
      <c r="D47" s="108">
        <f t="shared" si="3"/>
        <v>1901</v>
      </c>
      <c r="E47" s="108" t="str">
        <f t="shared" si="0"/>
        <v>Jul (1901)</v>
      </c>
      <c r="F47" s="101"/>
      <c r="G47" s="101"/>
      <c r="H47" s="101"/>
      <c r="I47" s="101"/>
    </row>
    <row r="48" spans="2:9" x14ac:dyDescent="0.3">
      <c r="B48" s="108">
        <f t="shared" si="1"/>
        <v>8</v>
      </c>
      <c r="C48" s="108" t="str">
        <f t="shared" si="2"/>
        <v>Aug</v>
      </c>
      <c r="D48" s="108">
        <f t="shared" si="3"/>
        <v>1901</v>
      </c>
      <c r="E48" s="108" t="str">
        <f t="shared" si="0"/>
        <v>Aug (1901)</v>
      </c>
      <c r="F48" s="101"/>
      <c r="G48" s="101"/>
      <c r="H48" s="101"/>
      <c r="I48" s="101"/>
    </row>
    <row r="49" spans="2:9" x14ac:dyDescent="0.3">
      <c r="B49" s="108">
        <f t="shared" si="1"/>
        <v>9</v>
      </c>
      <c r="C49" s="108" t="str">
        <f>VLOOKUP(B49,$B$13:$C$24,2,FALSE)</f>
        <v>Sep</v>
      </c>
      <c r="D49" s="108">
        <f t="shared" si="3"/>
        <v>1901</v>
      </c>
      <c r="E49" s="108" t="str">
        <f t="shared" si="0"/>
        <v>Sep (1901)</v>
      </c>
      <c r="F49" s="101"/>
      <c r="G49" s="101"/>
      <c r="H49" s="101"/>
      <c r="I49" s="101"/>
    </row>
    <row r="50" spans="2:9" x14ac:dyDescent="0.3">
      <c r="B50" s="108">
        <f t="shared" si="1"/>
        <v>10</v>
      </c>
      <c r="C50" s="108" t="str">
        <f t="shared" si="2"/>
        <v>Okt</v>
      </c>
      <c r="D50" s="108">
        <f t="shared" si="3"/>
        <v>1901</v>
      </c>
      <c r="E50" s="108" t="str">
        <f t="shared" si="0"/>
        <v>Okt (1901)</v>
      </c>
      <c r="F50" s="101"/>
      <c r="G50" s="101"/>
      <c r="H50" s="101"/>
      <c r="I50" s="101"/>
    </row>
    <row r="51" spans="2:9" x14ac:dyDescent="0.3">
      <c r="B51" s="108">
        <f t="shared" si="1"/>
        <v>11</v>
      </c>
      <c r="C51" s="108" t="str">
        <f t="shared" si="2"/>
        <v>Nov</v>
      </c>
      <c r="D51" s="108">
        <f t="shared" si="3"/>
        <v>1901</v>
      </c>
      <c r="E51" s="108" t="str">
        <f t="shared" si="0"/>
        <v>Nov (1901)</v>
      </c>
      <c r="F51" s="101"/>
      <c r="G51" s="101"/>
      <c r="H51" s="101"/>
      <c r="I51" s="101"/>
    </row>
    <row r="52" spans="2:9" x14ac:dyDescent="0.3">
      <c r="B52" s="108">
        <f t="shared" si="1"/>
        <v>12</v>
      </c>
      <c r="C52" s="108" t="str">
        <f t="shared" si="2"/>
        <v>Des</v>
      </c>
      <c r="D52" s="108">
        <f t="shared" si="3"/>
        <v>1901</v>
      </c>
      <c r="E52" s="108" t="str">
        <f t="shared" si="0"/>
        <v>Des (1901)</v>
      </c>
      <c r="F52" s="101"/>
      <c r="G52" s="101"/>
      <c r="H52" s="101"/>
      <c r="I52" s="101"/>
    </row>
    <row r="53" spans="2:9" x14ac:dyDescent="0.3">
      <c r="B53" s="108">
        <f t="shared" si="1"/>
        <v>1</v>
      </c>
      <c r="C53" s="108" t="str">
        <f t="shared" si="2"/>
        <v>Jan</v>
      </c>
      <c r="D53" s="108">
        <f t="shared" si="3"/>
        <v>1902</v>
      </c>
      <c r="E53" s="108" t="str">
        <f t="shared" si="0"/>
        <v>Jan (1902)</v>
      </c>
      <c r="F53" s="101"/>
      <c r="G53" s="101"/>
      <c r="H53" s="101"/>
      <c r="I53" s="101"/>
    </row>
    <row r="54" spans="2:9" x14ac:dyDescent="0.3">
      <c r="B54" s="108">
        <f t="shared" si="1"/>
        <v>2</v>
      </c>
      <c r="C54" s="108" t="str">
        <f t="shared" si="2"/>
        <v>Feb</v>
      </c>
      <c r="D54" s="108">
        <f t="shared" si="3"/>
        <v>1902</v>
      </c>
      <c r="E54" s="108" t="str">
        <f t="shared" si="0"/>
        <v>Feb (1902)</v>
      </c>
      <c r="F54" s="101"/>
      <c r="G54" s="101"/>
      <c r="H54" s="101"/>
      <c r="I54" s="101"/>
    </row>
    <row r="55" spans="2:9" x14ac:dyDescent="0.3">
      <c r="B55" s="108">
        <f t="shared" si="1"/>
        <v>3</v>
      </c>
      <c r="C55" s="108" t="str">
        <f t="shared" si="2"/>
        <v>Mar</v>
      </c>
      <c r="D55" s="108">
        <f t="shared" si="3"/>
        <v>1902</v>
      </c>
      <c r="E55" s="108" t="str">
        <f t="shared" si="0"/>
        <v>Mar (1902)</v>
      </c>
      <c r="F55" s="101"/>
      <c r="G55" s="101"/>
      <c r="H55" s="101"/>
      <c r="I55" s="101"/>
    </row>
    <row r="56" spans="2:9" x14ac:dyDescent="0.3">
      <c r="B56" s="108">
        <f t="shared" si="1"/>
        <v>4</v>
      </c>
      <c r="C56" s="108" t="str">
        <f t="shared" si="2"/>
        <v>Apr</v>
      </c>
      <c r="D56" s="108">
        <f t="shared" si="3"/>
        <v>1902</v>
      </c>
      <c r="E56" s="108" t="str">
        <f t="shared" si="0"/>
        <v>Apr (1902)</v>
      </c>
      <c r="F56" s="101"/>
      <c r="G56" s="101"/>
      <c r="H56" s="101"/>
      <c r="I56" s="101"/>
    </row>
    <row r="57" spans="2:9" x14ac:dyDescent="0.3">
      <c r="B57" s="108">
        <f t="shared" si="1"/>
        <v>5</v>
      </c>
      <c r="C57" s="108" t="str">
        <f t="shared" si="2"/>
        <v>Mai</v>
      </c>
      <c r="D57" s="108">
        <f t="shared" si="3"/>
        <v>1902</v>
      </c>
      <c r="E57" s="108" t="str">
        <f t="shared" si="0"/>
        <v>Mai (1902)</v>
      </c>
      <c r="F57" s="101"/>
      <c r="G57" s="101"/>
      <c r="H57" s="101"/>
      <c r="I57" s="101"/>
    </row>
    <row r="58" spans="2:9" x14ac:dyDescent="0.3">
      <c r="B58" s="108">
        <f t="shared" si="1"/>
        <v>6</v>
      </c>
      <c r="C58" s="108" t="str">
        <f t="shared" si="2"/>
        <v>Jun</v>
      </c>
      <c r="D58" s="108">
        <f t="shared" si="3"/>
        <v>1902</v>
      </c>
      <c r="E58" s="108" t="str">
        <f t="shared" si="0"/>
        <v>Jun (1902)</v>
      </c>
      <c r="F58" s="101"/>
      <c r="G58" s="101"/>
      <c r="H58" s="101"/>
      <c r="I58" s="101"/>
    </row>
    <row r="59" spans="2:9" x14ac:dyDescent="0.3">
      <c r="B59" s="108">
        <f t="shared" si="1"/>
        <v>7</v>
      </c>
      <c r="C59" s="108" t="str">
        <f t="shared" si="2"/>
        <v>Jul</v>
      </c>
      <c r="D59" s="108">
        <f t="shared" si="3"/>
        <v>1902</v>
      </c>
      <c r="E59" s="108" t="str">
        <f t="shared" si="0"/>
        <v>Jul (1902)</v>
      </c>
      <c r="F59" s="101"/>
      <c r="G59" s="101"/>
      <c r="H59" s="101"/>
      <c r="I59" s="101"/>
    </row>
    <row r="60" spans="2:9" x14ac:dyDescent="0.3">
      <c r="B60" s="108">
        <f t="shared" si="1"/>
        <v>8</v>
      </c>
      <c r="C60" s="108" t="str">
        <f t="shared" si="2"/>
        <v>Aug</v>
      </c>
      <c r="D60" s="108">
        <f t="shared" si="3"/>
        <v>1902</v>
      </c>
      <c r="E60" s="108" t="str">
        <f t="shared" si="0"/>
        <v>Aug (1902)</v>
      </c>
      <c r="F60" s="101"/>
      <c r="G60" s="101"/>
      <c r="H60" s="101"/>
      <c r="I60" s="101"/>
    </row>
    <row r="61" spans="2:9" x14ac:dyDescent="0.3">
      <c r="B61" s="108">
        <f t="shared" si="1"/>
        <v>9</v>
      </c>
      <c r="C61" s="108" t="str">
        <f t="shared" si="2"/>
        <v>Sep</v>
      </c>
      <c r="D61" s="108">
        <f t="shared" si="3"/>
        <v>1902</v>
      </c>
      <c r="E61" s="108" t="str">
        <f t="shared" si="0"/>
        <v>Sep (1902)</v>
      </c>
      <c r="F61" s="101"/>
      <c r="G61" s="101"/>
      <c r="H61" s="101"/>
      <c r="I61" s="101"/>
    </row>
    <row r="62" spans="2:9" x14ac:dyDescent="0.3">
      <c r="B62" s="108">
        <f t="shared" si="1"/>
        <v>10</v>
      </c>
      <c r="C62" s="108" t="str">
        <f t="shared" si="2"/>
        <v>Okt</v>
      </c>
      <c r="D62" s="108">
        <f t="shared" si="3"/>
        <v>1902</v>
      </c>
      <c r="E62" s="108" t="str">
        <f t="shared" si="0"/>
        <v>Okt (1902)</v>
      </c>
      <c r="F62" s="101"/>
      <c r="G62" s="101"/>
      <c r="H62" s="101"/>
      <c r="I62" s="101"/>
    </row>
    <row r="63" spans="2:9" x14ac:dyDescent="0.3">
      <c r="B63" s="108">
        <f t="shared" si="1"/>
        <v>11</v>
      </c>
      <c r="C63" s="108" t="str">
        <f t="shared" si="2"/>
        <v>Nov</v>
      </c>
      <c r="D63" s="108">
        <f t="shared" si="3"/>
        <v>1902</v>
      </c>
      <c r="E63" s="108" t="str">
        <f t="shared" si="0"/>
        <v>Nov (1902)</v>
      </c>
      <c r="F63" s="101"/>
      <c r="G63" s="101"/>
      <c r="H63" s="101"/>
      <c r="I63" s="101"/>
    </row>
    <row r="64" spans="2:9" x14ac:dyDescent="0.3">
      <c r="B64" s="108">
        <f t="shared" si="1"/>
        <v>12</v>
      </c>
      <c r="C64" s="108" t="str">
        <f t="shared" si="2"/>
        <v>Des</v>
      </c>
      <c r="D64" s="108">
        <f t="shared" si="3"/>
        <v>1902</v>
      </c>
      <c r="E64" s="108" t="str">
        <f t="shared" si="0"/>
        <v>Des (1902)</v>
      </c>
      <c r="F64" s="101"/>
      <c r="G64" s="101"/>
      <c r="H64" s="101"/>
      <c r="I64" s="101"/>
    </row>
    <row r="65" spans="2:9" x14ac:dyDescent="0.3">
      <c r="B65" s="108">
        <f t="shared" si="1"/>
        <v>1</v>
      </c>
      <c r="C65" s="108" t="str">
        <f t="shared" si="2"/>
        <v>Jan</v>
      </c>
      <c r="D65" s="108">
        <f t="shared" si="3"/>
        <v>1903</v>
      </c>
      <c r="E65" s="108" t="str">
        <f t="shared" si="0"/>
        <v>Jan (1903)</v>
      </c>
      <c r="F65" s="101"/>
      <c r="G65" s="101"/>
      <c r="H65" s="101"/>
      <c r="I65" s="101"/>
    </row>
    <row r="66" spans="2:9" x14ac:dyDescent="0.3">
      <c r="B66" s="108">
        <f t="shared" si="1"/>
        <v>2</v>
      </c>
      <c r="C66" s="108" t="str">
        <f t="shared" si="2"/>
        <v>Feb</v>
      </c>
      <c r="D66" s="108">
        <f t="shared" si="3"/>
        <v>1903</v>
      </c>
      <c r="E66" s="108" t="str">
        <f t="shared" si="0"/>
        <v>Feb (1903)</v>
      </c>
      <c r="F66" s="101"/>
      <c r="G66" s="101"/>
      <c r="H66" s="101"/>
      <c r="I66" s="101"/>
    </row>
    <row r="67" spans="2:9" x14ac:dyDescent="0.3">
      <c r="B67" s="108">
        <f t="shared" si="1"/>
        <v>3</v>
      </c>
      <c r="C67" s="108" t="str">
        <f t="shared" si="2"/>
        <v>Mar</v>
      </c>
      <c r="D67" s="108">
        <f t="shared" si="3"/>
        <v>1903</v>
      </c>
      <c r="E67" s="108" t="str">
        <f t="shared" si="0"/>
        <v>Mar (1903)</v>
      </c>
      <c r="F67" s="101"/>
      <c r="G67" s="101"/>
      <c r="H67" s="101"/>
      <c r="I67" s="101"/>
    </row>
    <row r="68" spans="2:9" x14ac:dyDescent="0.3">
      <c r="B68" s="108">
        <f t="shared" si="1"/>
        <v>4</v>
      </c>
      <c r="C68" s="108" t="str">
        <f t="shared" si="2"/>
        <v>Apr</v>
      </c>
      <c r="D68" s="108">
        <f t="shared" si="3"/>
        <v>1903</v>
      </c>
      <c r="E68" s="108" t="str">
        <f t="shared" si="0"/>
        <v>Apr (1903)</v>
      </c>
      <c r="F68" s="101"/>
      <c r="G68" s="101"/>
      <c r="H68" s="101"/>
      <c r="I68" s="101"/>
    </row>
    <row r="69" spans="2:9" x14ac:dyDescent="0.3">
      <c r="B69" s="108">
        <f t="shared" si="1"/>
        <v>5</v>
      </c>
      <c r="C69" s="108" t="str">
        <f t="shared" si="2"/>
        <v>Mai</v>
      </c>
      <c r="D69" s="108">
        <f t="shared" si="3"/>
        <v>1903</v>
      </c>
      <c r="E69" s="108" t="str">
        <f t="shared" si="0"/>
        <v>Mai (1903)</v>
      </c>
      <c r="F69" s="101"/>
      <c r="G69" s="101"/>
      <c r="H69" s="101"/>
      <c r="I69" s="101"/>
    </row>
    <row r="70" spans="2:9" x14ac:dyDescent="0.3">
      <c r="B70" s="108">
        <f t="shared" si="1"/>
        <v>6</v>
      </c>
      <c r="C70" s="108" t="str">
        <f t="shared" si="2"/>
        <v>Jun</v>
      </c>
      <c r="D70" s="108">
        <f t="shared" si="3"/>
        <v>1903</v>
      </c>
      <c r="E70" s="108" t="str">
        <f t="shared" si="0"/>
        <v>Jun (1903)</v>
      </c>
      <c r="F70" s="101"/>
      <c r="G70" s="101"/>
      <c r="H70" s="101"/>
      <c r="I70" s="101"/>
    </row>
    <row r="71" spans="2:9" x14ac:dyDescent="0.3">
      <c r="B71" s="108">
        <f t="shared" si="1"/>
        <v>7</v>
      </c>
      <c r="C71" s="108" t="str">
        <f t="shared" si="2"/>
        <v>Jul</v>
      </c>
      <c r="D71" s="108">
        <f t="shared" si="3"/>
        <v>1903</v>
      </c>
      <c r="E71" s="108" t="str">
        <f t="shared" si="0"/>
        <v>Jul (1903)</v>
      </c>
      <c r="F71" s="101"/>
      <c r="G71" s="101"/>
      <c r="H71" s="101"/>
      <c r="I71" s="101"/>
    </row>
    <row r="72" spans="2:9" x14ac:dyDescent="0.3">
      <c r="B72" s="108">
        <f t="shared" si="1"/>
        <v>8</v>
      </c>
      <c r="C72" s="108" t="str">
        <f t="shared" si="2"/>
        <v>Aug</v>
      </c>
      <c r="D72" s="108">
        <f t="shared" si="3"/>
        <v>1903</v>
      </c>
      <c r="E72" s="108" t="str">
        <f t="shared" si="0"/>
        <v>Aug (1903)</v>
      </c>
      <c r="F72" s="101"/>
      <c r="G72" s="101"/>
      <c r="H72" s="101"/>
      <c r="I72" s="101"/>
    </row>
    <row r="73" spans="2:9" x14ac:dyDescent="0.3">
      <c r="B73" s="108">
        <f t="shared" si="1"/>
        <v>9</v>
      </c>
      <c r="C73" s="108" t="str">
        <f t="shared" si="2"/>
        <v>Sep</v>
      </c>
      <c r="D73" s="108">
        <f t="shared" si="3"/>
        <v>1903</v>
      </c>
      <c r="E73" s="108" t="str">
        <f t="shared" si="0"/>
        <v>Sep (1903)</v>
      </c>
      <c r="F73" s="101"/>
      <c r="G73" s="101"/>
      <c r="H73" s="101"/>
      <c r="I73" s="101"/>
    </row>
    <row r="74" spans="2:9" x14ac:dyDescent="0.3">
      <c r="B74" s="108">
        <f t="shared" si="1"/>
        <v>10</v>
      </c>
      <c r="C74" s="108" t="str">
        <f t="shared" si="2"/>
        <v>Okt</v>
      </c>
      <c r="D74" s="108">
        <f t="shared" si="3"/>
        <v>1903</v>
      </c>
      <c r="E74" s="108" t="str">
        <f t="shared" si="0"/>
        <v>Okt (1903)</v>
      </c>
      <c r="F74" s="101"/>
      <c r="G74" s="101"/>
      <c r="H74" s="101"/>
      <c r="I74" s="101"/>
    </row>
    <row r="75" spans="2:9" x14ac:dyDescent="0.3">
      <c r="B75" s="108">
        <f t="shared" si="1"/>
        <v>11</v>
      </c>
      <c r="C75" s="108" t="str">
        <f t="shared" si="2"/>
        <v>Nov</v>
      </c>
      <c r="D75" s="108">
        <f t="shared" si="3"/>
        <v>1903</v>
      </c>
      <c r="E75" s="108" t="str">
        <f t="shared" si="0"/>
        <v>Nov (1903)</v>
      </c>
      <c r="F75" s="101"/>
      <c r="G75" s="101"/>
      <c r="H75" s="101"/>
      <c r="I75" s="101"/>
    </row>
    <row r="76" spans="2:9" x14ac:dyDescent="0.3">
      <c r="B76" s="108">
        <f t="shared" si="1"/>
        <v>12</v>
      </c>
      <c r="C76" s="108" t="str">
        <f t="shared" si="2"/>
        <v>Des</v>
      </c>
      <c r="D76" s="108">
        <f t="shared" si="3"/>
        <v>1903</v>
      </c>
      <c r="E76" s="108" t="str">
        <f t="shared" si="0"/>
        <v>Des (1903)</v>
      </c>
      <c r="F76" s="101"/>
      <c r="G76" s="101"/>
      <c r="H76" s="101"/>
      <c r="I76" s="101"/>
    </row>
    <row r="77" spans="2:9" x14ac:dyDescent="0.3">
      <c r="B77" s="108">
        <f t="shared" si="1"/>
        <v>1</v>
      </c>
      <c r="C77" s="108" t="str">
        <f t="shared" si="2"/>
        <v>Jan</v>
      </c>
      <c r="D77" s="108">
        <f t="shared" si="3"/>
        <v>1904</v>
      </c>
      <c r="E77" s="108" t="str">
        <f t="shared" si="0"/>
        <v>Jan (1904)</v>
      </c>
      <c r="F77" s="101"/>
      <c r="G77" s="101"/>
      <c r="H77" s="101"/>
      <c r="I77" s="101"/>
    </row>
    <row r="78" spans="2:9" x14ac:dyDescent="0.3">
      <c r="B78" s="108">
        <f t="shared" si="1"/>
        <v>2</v>
      </c>
      <c r="C78" s="108" t="str">
        <f t="shared" si="2"/>
        <v>Feb</v>
      </c>
      <c r="D78" s="108">
        <f t="shared" si="3"/>
        <v>1904</v>
      </c>
      <c r="E78" s="108" t="str">
        <f t="shared" si="0"/>
        <v>Feb (1904)</v>
      </c>
      <c r="F78" s="101"/>
      <c r="G78" s="101"/>
      <c r="H78" s="101"/>
      <c r="I78" s="101"/>
    </row>
    <row r="79" spans="2:9" x14ac:dyDescent="0.3">
      <c r="B79" s="108">
        <f t="shared" si="1"/>
        <v>3</v>
      </c>
      <c r="C79" s="108" t="str">
        <f t="shared" si="2"/>
        <v>Mar</v>
      </c>
      <c r="D79" s="108">
        <f t="shared" si="3"/>
        <v>1904</v>
      </c>
      <c r="E79" s="108" t="str">
        <f t="shared" si="0"/>
        <v>Mar (1904)</v>
      </c>
      <c r="F79" s="101"/>
      <c r="G79" s="101"/>
      <c r="H79" s="101"/>
      <c r="I79" s="101"/>
    </row>
    <row r="80" spans="2:9" x14ac:dyDescent="0.3">
      <c r="B80" s="108">
        <f t="shared" si="1"/>
        <v>4</v>
      </c>
      <c r="C80" s="108" t="str">
        <f t="shared" si="2"/>
        <v>Apr</v>
      </c>
      <c r="D80" s="108">
        <f t="shared" si="3"/>
        <v>1904</v>
      </c>
      <c r="E80" s="108" t="str">
        <f t="shared" si="0"/>
        <v>Apr (1904)</v>
      </c>
      <c r="F80" s="101"/>
      <c r="G80" s="101"/>
      <c r="H80" s="101"/>
      <c r="I80" s="101"/>
    </row>
    <row r="81" spans="2:9" x14ac:dyDescent="0.3">
      <c r="B81" s="108">
        <f t="shared" si="1"/>
        <v>5</v>
      </c>
      <c r="C81" s="108" t="str">
        <f t="shared" si="2"/>
        <v>Mai</v>
      </c>
      <c r="D81" s="108">
        <f t="shared" si="3"/>
        <v>1904</v>
      </c>
      <c r="E81" s="108" t="str">
        <f t="shared" si="0"/>
        <v>Mai (1904)</v>
      </c>
      <c r="F81" s="101"/>
      <c r="G81" s="101"/>
      <c r="H81" s="101"/>
      <c r="I81" s="101"/>
    </row>
    <row r="82" spans="2:9" x14ac:dyDescent="0.3">
      <c r="B82" s="108">
        <f t="shared" si="1"/>
        <v>6</v>
      </c>
      <c r="C82" s="108" t="str">
        <f t="shared" si="2"/>
        <v>Jun</v>
      </c>
      <c r="D82" s="108">
        <f t="shared" si="3"/>
        <v>1904</v>
      </c>
      <c r="E82" s="108" t="str">
        <f t="shared" si="0"/>
        <v>Jun (1904)</v>
      </c>
      <c r="F82" s="101"/>
      <c r="G82" s="101"/>
      <c r="H82" s="101"/>
      <c r="I82" s="101"/>
    </row>
    <row r="83" spans="2:9" x14ac:dyDescent="0.3">
      <c r="B83" s="108">
        <f t="shared" si="1"/>
        <v>7</v>
      </c>
      <c r="C83" s="108" t="str">
        <f t="shared" si="2"/>
        <v>Jul</v>
      </c>
      <c r="D83" s="108">
        <f t="shared" si="3"/>
        <v>1904</v>
      </c>
      <c r="E83" s="108" t="str">
        <f t="shared" si="0"/>
        <v>Jul (1904)</v>
      </c>
      <c r="F83" s="101"/>
      <c r="G83" s="101"/>
      <c r="H83" s="101"/>
      <c r="I83" s="101"/>
    </row>
    <row r="84" spans="2:9" x14ac:dyDescent="0.3">
      <c r="B84" s="108">
        <f t="shared" si="1"/>
        <v>8</v>
      </c>
      <c r="C84" s="108" t="str">
        <f t="shared" si="2"/>
        <v>Aug</v>
      </c>
      <c r="D84" s="108">
        <f t="shared" si="3"/>
        <v>1904</v>
      </c>
      <c r="E84" s="108" t="str">
        <f t="shared" si="0"/>
        <v>Aug (1904)</v>
      </c>
      <c r="F84" s="101"/>
      <c r="G84" s="101"/>
      <c r="H84" s="101"/>
      <c r="I84" s="101"/>
    </row>
    <row r="85" spans="2:9" x14ac:dyDescent="0.3">
      <c r="B85" s="108">
        <f t="shared" si="1"/>
        <v>9</v>
      </c>
      <c r="C85" s="108" t="str">
        <f t="shared" si="2"/>
        <v>Sep</v>
      </c>
      <c r="D85" s="108">
        <f t="shared" si="3"/>
        <v>1904</v>
      </c>
      <c r="E85" s="108" t="str">
        <f t="shared" si="0"/>
        <v>Sep (1904)</v>
      </c>
      <c r="F85" s="101"/>
      <c r="G85" s="101"/>
      <c r="H85" s="101"/>
      <c r="I85" s="101"/>
    </row>
    <row r="86" spans="2:9" x14ac:dyDescent="0.3">
      <c r="B86" s="108">
        <f t="shared" si="1"/>
        <v>10</v>
      </c>
      <c r="C86" s="108" t="str">
        <f t="shared" si="2"/>
        <v>Okt</v>
      </c>
      <c r="D86" s="108">
        <f t="shared" si="3"/>
        <v>1904</v>
      </c>
      <c r="E86" s="108" t="str">
        <f t="shared" si="0"/>
        <v>Okt (1904)</v>
      </c>
      <c r="F86" s="101"/>
      <c r="G86" s="101"/>
      <c r="H86" s="101"/>
      <c r="I86" s="101"/>
    </row>
    <row r="87" spans="2:9" x14ac:dyDescent="0.3">
      <c r="B87" s="108">
        <f t="shared" si="1"/>
        <v>11</v>
      </c>
      <c r="C87" s="108" t="str">
        <f t="shared" si="2"/>
        <v>Nov</v>
      </c>
      <c r="D87" s="108">
        <f t="shared" si="3"/>
        <v>1904</v>
      </c>
      <c r="E87" s="108" t="str">
        <f t="shared" si="0"/>
        <v>Nov (1904)</v>
      </c>
      <c r="F87" s="101"/>
      <c r="G87" s="101"/>
      <c r="H87" s="101"/>
      <c r="I87" s="101"/>
    </row>
    <row r="88" spans="2:9" x14ac:dyDescent="0.3">
      <c r="B88" s="108">
        <f t="shared" si="1"/>
        <v>12</v>
      </c>
      <c r="C88" s="108" t="str">
        <f t="shared" si="2"/>
        <v>Des</v>
      </c>
      <c r="D88" s="108">
        <f t="shared" si="3"/>
        <v>1904</v>
      </c>
      <c r="E88" s="108" t="str">
        <f t="shared" si="0"/>
        <v>Des (1904)</v>
      </c>
      <c r="F88" s="101"/>
      <c r="G88" s="101"/>
      <c r="H88" s="101"/>
      <c r="I88" s="101"/>
    </row>
    <row r="89" spans="2:9" x14ac:dyDescent="0.3">
      <c r="B89" s="108">
        <f t="shared" si="1"/>
        <v>1</v>
      </c>
      <c r="C89" s="108" t="str">
        <f t="shared" si="2"/>
        <v>Jan</v>
      </c>
      <c r="D89" s="108">
        <f t="shared" si="3"/>
        <v>1905</v>
      </c>
      <c r="E89" s="108" t="str">
        <f t="shared" si="0"/>
        <v>Jan (1905)</v>
      </c>
      <c r="F89" s="101"/>
      <c r="G89" s="101"/>
      <c r="H89" s="101"/>
      <c r="I89" s="101"/>
    </row>
    <row r="90" spans="2:9" x14ac:dyDescent="0.3">
      <c r="B90" s="108">
        <f t="shared" si="1"/>
        <v>2</v>
      </c>
      <c r="C90" s="108" t="str">
        <f t="shared" si="2"/>
        <v>Feb</v>
      </c>
      <c r="D90" s="108">
        <f t="shared" si="3"/>
        <v>1905</v>
      </c>
      <c r="E90" s="108" t="str">
        <f t="shared" si="0"/>
        <v>Feb (1905)</v>
      </c>
      <c r="F90" s="101"/>
      <c r="G90" s="101"/>
      <c r="H90" s="101"/>
      <c r="I90" s="101"/>
    </row>
    <row r="91" spans="2:9" x14ac:dyDescent="0.3">
      <c r="B91" s="108">
        <f t="shared" si="1"/>
        <v>3</v>
      </c>
      <c r="C91" s="108" t="str">
        <f t="shared" si="2"/>
        <v>Mar</v>
      </c>
      <c r="D91" s="108">
        <f t="shared" si="3"/>
        <v>1905</v>
      </c>
      <c r="E91" s="108" t="str">
        <f t="shared" si="0"/>
        <v>Mar (1905)</v>
      </c>
      <c r="F91" s="101"/>
      <c r="G91" s="101"/>
      <c r="H91" s="101"/>
      <c r="I91" s="101"/>
    </row>
    <row r="92" spans="2:9" x14ac:dyDescent="0.3">
      <c r="B92" s="108">
        <f t="shared" si="1"/>
        <v>4</v>
      </c>
      <c r="C92" s="108" t="str">
        <f t="shared" si="2"/>
        <v>Apr</v>
      </c>
      <c r="D92" s="108">
        <f t="shared" si="3"/>
        <v>1905</v>
      </c>
      <c r="E92" s="108" t="str">
        <f t="shared" si="0"/>
        <v>Apr (1905)</v>
      </c>
      <c r="F92" s="101"/>
      <c r="G92" s="101"/>
      <c r="H92" s="101"/>
      <c r="I92" s="101"/>
    </row>
    <row r="93" spans="2:9" x14ac:dyDescent="0.3">
      <c r="B93" s="108">
        <f t="shared" si="1"/>
        <v>5</v>
      </c>
      <c r="C93" s="108" t="str">
        <f t="shared" si="2"/>
        <v>Mai</v>
      </c>
      <c r="D93" s="108">
        <f t="shared" si="3"/>
        <v>1905</v>
      </c>
      <c r="E93" s="108" t="str">
        <f t="shared" ref="E93:E156" si="4">C93&amp;" ("&amp;D93&amp;")"</f>
        <v>Mai (1905)</v>
      </c>
      <c r="F93" s="101"/>
      <c r="G93" s="101"/>
      <c r="H93" s="101"/>
      <c r="I93" s="101"/>
    </row>
    <row r="94" spans="2:9" x14ac:dyDescent="0.3">
      <c r="B94" s="108">
        <f t="shared" ref="B94:B157" si="5">IF(B93=12,1,B93+1)</f>
        <v>6</v>
      </c>
      <c r="C94" s="108" t="str">
        <f t="shared" ref="C94:C157" si="6">VLOOKUP(B94,$B$13:$C$24,2,FALSE)</f>
        <v>Jun</v>
      </c>
      <c r="D94" s="108">
        <f t="shared" ref="D94:D157" si="7">IF(B93=12,D93+1,D93)</f>
        <v>1905</v>
      </c>
      <c r="E94" s="108" t="str">
        <f t="shared" si="4"/>
        <v>Jun (1905)</v>
      </c>
      <c r="F94" s="101"/>
      <c r="G94" s="101"/>
      <c r="H94" s="101"/>
      <c r="I94" s="101"/>
    </row>
    <row r="95" spans="2:9" x14ac:dyDescent="0.3">
      <c r="B95" s="108">
        <f t="shared" si="5"/>
        <v>7</v>
      </c>
      <c r="C95" s="108" t="str">
        <f t="shared" si="6"/>
        <v>Jul</v>
      </c>
      <c r="D95" s="108">
        <f t="shared" si="7"/>
        <v>1905</v>
      </c>
      <c r="E95" s="108" t="str">
        <f t="shared" si="4"/>
        <v>Jul (1905)</v>
      </c>
      <c r="F95" s="101"/>
      <c r="G95" s="101"/>
      <c r="H95" s="101"/>
      <c r="I95" s="101"/>
    </row>
    <row r="96" spans="2:9" x14ac:dyDescent="0.3">
      <c r="B96" s="108">
        <f t="shared" si="5"/>
        <v>8</v>
      </c>
      <c r="C96" s="108" t="str">
        <f t="shared" si="6"/>
        <v>Aug</v>
      </c>
      <c r="D96" s="108">
        <f t="shared" si="7"/>
        <v>1905</v>
      </c>
      <c r="E96" s="108" t="str">
        <f t="shared" si="4"/>
        <v>Aug (1905)</v>
      </c>
      <c r="F96" s="101"/>
      <c r="G96" s="101"/>
      <c r="H96" s="101"/>
      <c r="I96" s="101"/>
    </row>
    <row r="97" spans="2:9" x14ac:dyDescent="0.3">
      <c r="B97" s="108">
        <f t="shared" si="5"/>
        <v>9</v>
      </c>
      <c r="C97" s="108" t="str">
        <f t="shared" si="6"/>
        <v>Sep</v>
      </c>
      <c r="D97" s="108">
        <f t="shared" si="7"/>
        <v>1905</v>
      </c>
      <c r="E97" s="108" t="str">
        <f t="shared" si="4"/>
        <v>Sep (1905)</v>
      </c>
      <c r="F97" s="101"/>
      <c r="G97" s="101"/>
      <c r="H97" s="101"/>
      <c r="I97" s="101"/>
    </row>
    <row r="98" spans="2:9" x14ac:dyDescent="0.3">
      <c r="B98" s="108">
        <f t="shared" si="5"/>
        <v>10</v>
      </c>
      <c r="C98" s="108" t="str">
        <f t="shared" si="6"/>
        <v>Okt</v>
      </c>
      <c r="D98" s="108">
        <f t="shared" si="7"/>
        <v>1905</v>
      </c>
      <c r="E98" s="108" t="str">
        <f t="shared" si="4"/>
        <v>Okt (1905)</v>
      </c>
      <c r="F98" s="101"/>
      <c r="G98" s="101"/>
      <c r="H98" s="101"/>
      <c r="I98" s="101"/>
    </row>
    <row r="99" spans="2:9" x14ac:dyDescent="0.3">
      <c r="B99" s="108">
        <f t="shared" si="5"/>
        <v>11</v>
      </c>
      <c r="C99" s="108" t="str">
        <f t="shared" si="6"/>
        <v>Nov</v>
      </c>
      <c r="D99" s="108">
        <f t="shared" si="7"/>
        <v>1905</v>
      </c>
      <c r="E99" s="108" t="str">
        <f t="shared" si="4"/>
        <v>Nov (1905)</v>
      </c>
      <c r="F99" s="101"/>
      <c r="G99" s="101"/>
      <c r="H99" s="101"/>
      <c r="I99" s="101"/>
    </row>
    <row r="100" spans="2:9" x14ac:dyDescent="0.3">
      <c r="B100" s="108">
        <f t="shared" si="5"/>
        <v>12</v>
      </c>
      <c r="C100" s="108" t="str">
        <f t="shared" si="6"/>
        <v>Des</v>
      </c>
      <c r="D100" s="108">
        <f t="shared" si="7"/>
        <v>1905</v>
      </c>
      <c r="E100" s="108" t="str">
        <f t="shared" si="4"/>
        <v>Des (1905)</v>
      </c>
      <c r="F100" s="101"/>
      <c r="G100" s="101"/>
      <c r="H100" s="101"/>
      <c r="I100" s="101"/>
    </row>
    <row r="101" spans="2:9" x14ac:dyDescent="0.3">
      <c r="B101" s="108">
        <f t="shared" si="5"/>
        <v>1</v>
      </c>
      <c r="C101" s="108" t="str">
        <f t="shared" si="6"/>
        <v>Jan</v>
      </c>
      <c r="D101" s="108">
        <f t="shared" si="7"/>
        <v>1906</v>
      </c>
      <c r="E101" s="108" t="str">
        <f t="shared" si="4"/>
        <v>Jan (1906)</v>
      </c>
      <c r="F101" s="101"/>
      <c r="G101" s="101"/>
      <c r="H101" s="101"/>
      <c r="I101" s="101"/>
    </row>
    <row r="102" spans="2:9" x14ac:dyDescent="0.3">
      <c r="B102" s="108">
        <f t="shared" si="5"/>
        <v>2</v>
      </c>
      <c r="C102" s="108" t="str">
        <f t="shared" si="6"/>
        <v>Feb</v>
      </c>
      <c r="D102" s="108">
        <f t="shared" si="7"/>
        <v>1906</v>
      </c>
      <c r="E102" s="108" t="str">
        <f t="shared" si="4"/>
        <v>Feb (1906)</v>
      </c>
      <c r="F102" s="101"/>
      <c r="G102" s="101"/>
      <c r="H102" s="101"/>
      <c r="I102" s="101"/>
    </row>
    <row r="103" spans="2:9" x14ac:dyDescent="0.3">
      <c r="B103" s="108">
        <f t="shared" si="5"/>
        <v>3</v>
      </c>
      <c r="C103" s="108" t="str">
        <f t="shared" si="6"/>
        <v>Mar</v>
      </c>
      <c r="D103" s="108">
        <f t="shared" si="7"/>
        <v>1906</v>
      </c>
      <c r="E103" s="108" t="str">
        <f t="shared" si="4"/>
        <v>Mar (1906)</v>
      </c>
      <c r="F103" s="101"/>
      <c r="G103" s="101"/>
      <c r="H103" s="101"/>
      <c r="I103" s="101"/>
    </row>
    <row r="104" spans="2:9" x14ac:dyDescent="0.3">
      <c r="B104" s="108">
        <f t="shared" si="5"/>
        <v>4</v>
      </c>
      <c r="C104" s="108" t="str">
        <f t="shared" si="6"/>
        <v>Apr</v>
      </c>
      <c r="D104" s="108">
        <f t="shared" si="7"/>
        <v>1906</v>
      </c>
      <c r="E104" s="108" t="str">
        <f t="shared" si="4"/>
        <v>Apr (1906)</v>
      </c>
      <c r="F104" s="101"/>
      <c r="G104" s="101"/>
      <c r="H104" s="101"/>
      <c r="I104" s="101"/>
    </row>
    <row r="105" spans="2:9" x14ac:dyDescent="0.3">
      <c r="B105" s="108">
        <f t="shared" si="5"/>
        <v>5</v>
      </c>
      <c r="C105" s="108" t="str">
        <f t="shared" si="6"/>
        <v>Mai</v>
      </c>
      <c r="D105" s="108">
        <f t="shared" si="7"/>
        <v>1906</v>
      </c>
      <c r="E105" s="108" t="str">
        <f t="shared" si="4"/>
        <v>Mai (1906)</v>
      </c>
      <c r="F105" s="101"/>
      <c r="G105" s="101"/>
      <c r="H105" s="101"/>
      <c r="I105" s="101"/>
    </row>
    <row r="106" spans="2:9" x14ac:dyDescent="0.3">
      <c r="B106" s="108">
        <f t="shared" si="5"/>
        <v>6</v>
      </c>
      <c r="C106" s="108" t="str">
        <f t="shared" si="6"/>
        <v>Jun</v>
      </c>
      <c r="D106" s="108">
        <f t="shared" si="7"/>
        <v>1906</v>
      </c>
      <c r="E106" s="108" t="str">
        <f t="shared" si="4"/>
        <v>Jun (1906)</v>
      </c>
      <c r="F106" s="101"/>
      <c r="G106" s="101"/>
      <c r="H106" s="101"/>
      <c r="I106" s="101"/>
    </row>
    <row r="107" spans="2:9" x14ac:dyDescent="0.3">
      <c r="B107" s="108">
        <f t="shared" si="5"/>
        <v>7</v>
      </c>
      <c r="C107" s="108" t="str">
        <f t="shared" si="6"/>
        <v>Jul</v>
      </c>
      <c r="D107" s="108">
        <f t="shared" si="7"/>
        <v>1906</v>
      </c>
      <c r="E107" s="108" t="str">
        <f t="shared" si="4"/>
        <v>Jul (1906)</v>
      </c>
      <c r="F107" s="101"/>
      <c r="G107" s="101"/>
      <c r="H107" s="101"/>
      <c r="I107" s="101"/>
    </row>
    <row r="108" spans="2:9" x14ac:dyDescent="0.3">
      <c r="B108" s="108">
        <f t="shared" si="5"/>
        <v>8</v>
      </c>
      <c r="C108" s="108" t="str">
        <f t="shared" si="6"/>
        <v>Aug</v>
      </c>
      <c r="D108" s="108">
        <f t="shared" si="7"/>
        <v>1906</v>
      </c>
      <c r="E108" s="108" t="str">
        <f t="shared" si="4"/>
        <v>Aug (1906)</v>
      </c>
      <c r="F108" s="101"/>
      <c r="G108" s="101"/>
      <c r="H108" s="101"/>
      <c r="I108" s="101"/>
    </row>
    <row r="109" spans="2:9" x14ac:dyDescent="0.3">
      <c r="B109" s="108">
        <f t="shared" si="5"/>
        <v>9</v>
      </c>
      <c r="C109" s="108" t="str">
        <f t="shared" si="6"/>
        <v>Sep</v>
      </c>
      <c r="D109" s="108">
        <f t="shared" si="7"/>
        <v>1906</v>
      </c>
      <c r="E109" s="108" t="str">
        <f t="shared" si="4"/>
        <v>Sep (1906)</v>
      </c>
      <c r="F109" s="101"/>
      <c r="G109" s="101"/>
      <c r="H109" s="101"/>
      <c r="I109" s="101"/>
    </row>
    <row r="110" spans="2:9" x14ac:dyDescent="0.3">
      <c r="B110" s="108">
        <f t="shared" si="5"/>
        <v>10</v>
      </c>
      <c r="C110" s="108" t="str">
        <f t="shared" si="6"/>
        <v>Okt</v>
      </c>
      <c r="D110" s="108">
        <f t="shared" si="7"/>
        <v>1906</v>
      </c>
      <c r="E110" s="108" t="str">
        <f t="shared" si="4"/>
        <v>Okt (1906)</v>
      </c>
      <c r="F110" s="101"/>
      <c r="G110" s="101"/>
      <c r="H110" s="101"/>
      <c r="I110" s="101"/>
    </row>
    <row r="111" spans="2:9" x14ac:dyDescent="0.3">
      <c r="B111" s="108">
        <f t="shared" si="5"/>
        <v>11</v>
      </c>
      <c r="C111" s="108" t="str">
        <f t="shared" si="6"/>
        <v>Nov</v>
      </c>
      <c r="D111" s="108">
        <f t="shared" si="7"/>
        <v>1906</v>
      </c>
      <c r="E111" s="108" t="str">
        <f t="shared" si="4"/>
        <v>Nov (1906)</v>
      </c>
      <c r="F111" s="101"/>
      <c r="G111" s="101"/>
      <c r="H111" s="101"/>
      <c r="I111" s="101"/>
    </row>
    <row r="112" spans="2:9" x14ac:dyDescent="0.3">
      <c r="B112" s="108">
        <f t="shared" si="5"/>
        <v>12</v>
      </c>
      <c r="C112" s="108" t="str">
        <f t="shared" si="6"/>
        <v>Des</v>
      </c>
      <c r="D112" s="108">
        <f t="shared" si="7"/>
        <v>1906</v>
      </c>
      <c r="E112" s="108" t="str">
        <f t="shared" si="4"/>
        <v>Des (1906)</v>
      </c>
      <c r="F112" s="101"/>
      <c r="G112" s="101"/>
      <c r="H112" s="101"/>
      <c r="I112" s="101"/>
    </row>
    <row r="113" spans="2:9" x14ac:dyDescent="0.3">
      <c r="B113" s="108">
        <f t="shared" si="5"/>
        <v>1</v>
      </c>
      <c r="C113" s="108" t="str">
        <f t="shared" si="6"/>
        <v>Jan</v>
      </c>
      <c r="D113" s="108">
        <f t="shared" si="7"/>
        <v>1907</v>
      </c>
      <c r="E113" s="108" t="str">
        <f t="shared" si="4"/>
        <v>Jan (1907)</v>
      </c>
      <c r="F113" s="101"/>
      <c r="G113" s="101"/>
      <c r="H113" s="101"/>
      <c r="I113" s="101"/>
    </row>
    <row r="114" spans="2:9" x14ac:dyDescent="0.3">
      <c r="B114" s="108">
        <f t="shared" si="5"/>
        <v>2</v>
      </c>
      <c r="C114" s="108" t="str">
        <f t="shared" si="6"/>
        <v>Feb</v>
      </c>
      <c r="D114" s="108">
        <f t="shared" si="7"/>
        <v>1907</v>
      </c>
      <c r="E114" s="108" t="str">
        <f t="shared" si="4"/>
        <v>Feb (1907)</v>
      </c>
      <c r="F114" s="101"/>
      <c r="G114" s="101"/>
      <c r="H114" s="101"/>
      <c r="I114" s="101"/>
    </row>
    <row r="115" spans="2:9" x14ac:dyDescent="0.3">
      <c r="B115" s="108">
        <f t="shared" si="5"/>
        <v>3</v>
      </c>
      <c r="C115" s="108" t="str">
        <f t="shared" si="6"/>
        <v>Mar</v>
      </c>
      <c r="D115" s="108">
        <f t="shared" si="7"/>
        <v>1907</v>
      </c>
      <c r="E115" s="108" t="str">
        <f t="shared" si="4"/>
        <v>Mar (1907)</v>
      </c>
      <c r="F115" s="101"/>
      <c r="G115" s="101"/>
      <c r="H115" s="101"/>
      <c r="I115" s="101"/>
    </row>
    <row r="116" spans="2:9" x14ac:dyDescent="0.3">
      <c r="B116" s="108">
        <f t="shared" si="5"/>
        <v>4</v>
      </c>
      <c r="C116" s="108" t="str">
        <f t="shared" si="6"/>
        <v>Apr</v>
      </c>
      <c r="D116" s="108">
        <f t="shared" si="7"/>
        <v>1907</v>
      </c>
      <c r="E116" s="108" t="str">
        <f t="shared" si="4"/>
        <v>Apr (1907)</v>
      </c>
      <c r="F116" s="101"/>
      <c r="G116" s="101"/>
      <c r="H116" s="101"/>
      <c r="I116" s="101"/>
    </row>
    <row r="117" spans="2:9" x14ac:dyDescent="0.3">
      <c r="B117" s="108">
        <f t="shared" si="5"/>
        <v>5</v>
      </c>
      <c r="C117" s="108" t="str">
        <f t="shared" si="6"/>
        <v>Mai</v>
      </c>
      <c r="D117" s="108">
        <f t="shared" si="7"/>
        <v>1907</v>
      </c>
      <c r="E117" s="108" t="str">
        <f t="shared" si="4"/>
        <v>Mai (1907)</v>
      </c>
      <c r="F117" s="101"/>
      <c r="G117" s="101"/>
      <c r="H117" s="101"/>
      <c r="I117" s="101"/>
    </row>
    <row r="118" spans="2:9" x14ac:dyDescent="0.3">
      <c r="B118" s="108">
        <f t="shared" si="5"/>
        <v>6</v>
      </c>
      <c r="C118" s="108" t="str">
        <f t="shared" si="6"/>
        <v>Jun</v>
      </c>
      <c r="D118" s="108">
        <f t="shared" si="7"/>
        <v>1907</v>
      </c>
      <c r="E118" s="108" t="str">
        <f t="shared" si="4"/>
        <v>Jun (1907)</v>
      </c>
      <c r="F118" s="101"/>
      <c r="G118" s="101"/>
      <c r="H118" s="101"/>
      <c r="I118" s="101"/>
    </row>
    <row r="119" spans="2:9" x14ac:dyDescent="0.3">
      <c r="B119" s="108">
        <f t="shared" si="5"/>
        <v>7</v>
      </c>
      <c r="C119" s="108" t="str">
        <f t="shared" si="6"/>
        <v>Jul</v>
      </c>
      <c r="D119" s="108">
        <f t="shared" si="7"/>
        <v>1907</v>
      </c>
      <c r="E119" s="108" t="str">
        <f t="shared" si="4"/>
        <v>Jul (1907)</v>
      </c>
      <c r="F119" s="101"/>
      <c r="G119" s="101"/>
      <c r="H119" s="101"/>
      <c r="I119" s="101"/>
    </row>
    <row r="120" spans="2:9" x14ac:dyDescent="0.3">
      <c r="B120" s="108">
        <f t="shared" si="5"/>
        <v>8</v>
      </c>
      <c r="C120" s="108" t="str">
        <f t="shared" si="6"/>
        <v>Aug</v>
      </c>
      <c r="D120" s="108">
        <f t="shared" si="7"/>
        <v>1907</v>
      </c>
      <c r="E120" s="108" t="str">
        <f t="shared" si="4"/>
        <v>Aug (1907)</v>
      </c>
      <c r="F120" s="101"/>
      <c r="G120" s="101"/>
      <c r="H120" s="101"/>
      <c r="I120" s="101"/>
    </row>
    <row r="121" spans="2:9" x14ac:dyDescent="0.3">
      <c r="B121" s="108">
        <f t="shared" si="5"/>
        <v>9</v>
      </c>
      <c r="C121" s="108" t="str">
        <f t="shared" si="6"/>
        <v>Sep</v>
      </c>
      <c r="D121" s="108">
        <f t="shared" si="7"/>
        <v>1907</v>
      </c>
      <c r="E121" s="108" t="str">
        <f t="shared" si="4"/>
        <v>Sep (1907)</v>
      </c>
      <c r="F121" s="101"/>
      <c r="G121" s="101"/>
      <c r="H121" s="101"/>
      <c r="I121" s="101"/>
    </row>
    <row r="122" spans="2:9" ht="17.25" customHeight="1" x14ac:dyDescent="0.3">
      <c r="B122" s="108">
        <f t="shared" si="5"/>
        <v>10</v>
      </c>
      <c r="C122" s="108" t="str">
        <f t="shared" si="6"/>
        <v>Okt</v>
      </c>
      <c r="D122" s="108">
        <f t="shared" si="7"/>
        <v>1907</v>
      </c>
      <c r="E122" s="108" t="str">
        <f t="shared" si="4"/>
        <v>Okt (1907)</v>
      </c>
      <c r="F122" s="101"/>
      <c r="G122" s="101"/>
      <c r="H122" s="101"/>
      <c r="I122" s="101"/>
    </row>
    <row r="123" spans="2:9" ht="17.25" customHeight="1" x14ac:dyDescent="0.3">
      <c r="B123" s="108">
        <f t="shared" si="5"/>
        <v>11</v>
      </c>
      <c r="C123" s="108" t="str">
        <f t="shared" si="6"/>
        <v>Nov</v>
      </c>
      <c r="D123" s="108">
        <f t="shared" si="7"/>
        <v>1907</v>
      </c>
      <c r="E123" s="108" t="str">
        <f t="shared" si="4"/>
        <v>Nov (1907)</v>
      </c>
      <c r="F123" s="101"/>
      <c r="G123" s="101"/>
      <c r="H123" s="101"/>
      <c r="I123" s="101"/>
    </row>
    <row r="124" spans="2:9" ht="17.25" customHeight="1" x14ac:dyDescent="0.3">
      <c r="B124" s="108">
        <f t="shared" si="5"/>
        <v>12</v>
      </c>
      <c r="C124" s="108" t="str">
        <f t="shared" si="6"/>
        <v>Des</v>
      </c>
      <c r="D124" s="108">
        <f t="shared" si="7"/>
        <v>1907</v>
      </c>
      <c r="E124" s="108" t="str">
        <f t="shared" si="4"/>
        <v>Des (1907)</v>
      </c>
      <c r="F124" s="101"/>
      <c r="G124" s="101"/>
      <c r="H124" s="101"/>
      <c r="I124" s="101"/>
    </row>
    <row r="125" spans="2:9" ht="17.25" customHeight="1" x14ac:dyDescent="0.3">
      <c r="B125" s="108">
        <f t="shared" si="5"/>
        <v>1</v>
      </c>
      <c r="C125" s="108" t="str">
        <f t="shared" si="6"/>
        <v>Jan</v>
      </c>
      <c r="D125" s="108">
        <f t="shared" si="7"/>
        <v>1908</v>
      </c>
      <c r="E125" s="108" t="str">
        <f t="shared" si="4"/>
        <v>Jan (1908)</v>
      </c>
      <c r="F125" s="101"/>
      <c r="G125" s="101"/>
      <c r="H125" s="101"/>
      <c r="I125" s="101"/>
    </row>
    <row r="126" spans="2:9" ht="17.25" customHeight="1" x14ac:dyDescent="0.3">
      <c r="B126" s="108">
        <f t="shared" si="5"/>
        <v>2</v>
      </c>
      <c r="C126" s="108" t="str">
        <f t="shared" si="6"/>
        <v>Feb</v>
      </c>
      <c r="D126" s="108">
        <f t="shared" si="7"/>
        <v>1908</v>
      </c>
      <c r="E126" s="108" t="str">
        <f t="shared" si="4"/>
        <v>Feb (1908)</v>
      </c>
      <c r="F126" s="101"/>
      <c r="G126" s="101"/>
      <c r="H126" s="101"/>
      <c r="I126" s="101"/>
    </row>
    <row r="127" spans="2:9" ht="17.25" customHeight="1" x14ac:dyDescent="0.3">
      <c r="B127" s="109">
        <f t="shared" si="5"/>
        <v>3</v>
      </c>
      <c r="C127" s="109" t="str">
        <f t="shared" si="6"/>
        <v>Mar</v>
      </c>
      <c r="D127" s="109">
        <f t="shared" si="7"/>
        <v>1908</v>
      </c>
      <c r="E127" s="109" t="str">
        <f t="shared" si="4"/>
        <v>Mar (1908)</v>
      </c>
      <c r="F127" s="101"/>
      <c r="G127" s="101"/>
      <c r="H127" s="101"/>
      <c r="I127" s="101"/>
    </row>
    <row r="128" spans="2:9" ht="17.25" customHeight="1" x14ac:dyDescent="0.3">
      <c r="B128" s="109">
        <f t="shared" si="5"/>
        <v>4</v>
      </c>
      <c r="C128" s="109" t="str">
        <f t="shared" si="6"/>
        <v>Apr</v>
      </c>
      <c r="D128" s="109">
        <f t="shared" si="7"/>
        <v>1908</v>
      </c>
      <c r="E128" s="109" t="str">
        <f t="shared" si="4"/>
        <v>Apr (1908)</v>
      </c>
      <c r="F128" s="101"/>
      <c r="G128" s="101"/>
      <c r="H128" s="101"/>
      <c r="I128" s="101"/>
    </row>
    <row r="129" spans="2:9" ht="17.25" customHeight="1" x14ac:dyDescent="0.3">
      <c r="B129" s="109">
        <f t="shared" si="5"/>
        <v>5</v>
      </c>
      <c r="C129" s="109" t="str">
        <f t="shared" si="6"/>
        <v>Mai</v>
      </c>
      <c r="D129" s="109">
        <f t="shared" si="7"/>
        <v>1908</v>
      </c>
      <c r="E129" s="109" t="str">
        <f t="shared" si="4"/>
        <v>Mai (1908)</v>
      </c>
      <c r="F129" s="101"/>
      <c r="G129" s="101"/>
      <c r="H129" s="101"/>
      <c r="I129" s="101"/>
    </row>
    <row r="130" spans="2:9" ht="17.25" customHeight="1" x14ac:dyDescent="0.3">
      <c r="B130" s="109">
        <f t="shared" si="5"/>
        <v>6</v>
      </c>
      <c r="C130" s="109" t="str">
        <f t="shared" si="6"/>
        <v>Jun</v>
      </c>
      <c r="D130" s="109">
        <f t="shared" si="7"/>
        <v>1908</v>
      </c>
      <c r="E130" s="109" t="str">
        <f t="shared" si="4"/>
        <v>Jun (1908)</v>
      </c>
      <c r="F130" s="101"/>
      <c r="G130" s="101"/>
      <c r="H130" s="101"/>
      <c r="I130" s="101"/>
    </row>
    <row r="131" spans="2:9" ht="17.25" customHeight="1" x14ac:dyDescent="0.3">
      <c r="B131" s="109">
        <f t="shared" si="5"/>
        <v>7</v>
      </c>
      <c r="C131" s="109" t="str">
        <f t="shared" si="6"/>
        <v>Jul</v>
      </c>
      <c r="D131" s="109">
        <f t="shared" si="7"/>
        <v>1908</v>
      </c>
      <c r="E131" s="109" t="str">
        <f t="shared" si="4"/>
        <v>Jul (1908)</v>
      </c>
      <c r="F131" s="101"/>
      <c r="G131" s="101"/>
      <c r="H131" s="101"/>
      <c r="I131" s="101"/>
    </row>
    <row r="132" spans="2:9" ht="17.25" customHeight="1" x14ac:dyDescent="0.3">
      <c r="B132" s="108">
        <f t="shared" si="5"/>
        <v>8</v>
      </c>
      <c r="C132" s="108" t="str">
        <f t="shared" si="6"/>
        <v>Aug</v>
      </c>
      <c r="D132" s="108">
        <f t="shared" si="7"/>
        <v>1908</v>
      </c>
      <c r="E132" s="108" t="str">
        <f t="shared" si="4"/>
        <v>Aug (1908)</v>
      </c>
      <c r="F132" s="101"/>
      <c r="G132" s="101"/>
      <c r="H132" s="101"/>
      <c r="I132" s="101"/>
    </row>
    <row r="133" spans="2:9" ht="17.25" customHeight="1" x14ac:dyDescent="0.3">
      <c r="B133" s="108">
        <f t="shared" si="5"/>
        <v>9</v>
      </c>
      <c r="C133" s="108" t="str">
        <f t="shared" si="6"/>
        <v>Sep</v>
      </c>
      <c r="D133" s="108">
        <f t="shared" si="7"/>
        <v>1908</v>
      </c>
      <c r="E133" s="108" t="str">
        <f t="shared" si="4"/>
        <v>Sep (1908)</v>
      </c>
      <c r="F133" s="101"/>
      <c r="G133" s="101"/>
      <c r="H133" s="101"/>
      <c r="I133" s="101"/>
    </row>
    <row r="134" spans="2:9" ht="17.25" customHeight="1" x14ac:dyDescent="0.3">
      <c r="B134" s="108">
        <f t="shared" si="5"/>
        <v>10</v>
      </c>
      <c r="C134" s="108" t="str">
        <f t="shared" si="6"/>
        <v>Okt</v>
      </c>
      <c r="D134" s="108">
        <f t="shared" si="7"/>
        <v>1908</v>
      </c>
      <c r="E134" s="108" t="str">
        <f t="shared" si="4"/>
        <v>Okt (1908)</v>
      </c>
      <c r="F134" s="101"/>
      <c r="G134" s="101"/>
      <c r="H134" s="101"/>
      <c r="I134" s="101"/>
    </row>
    <row r="135" spans="2:9" ht="17.25" customHeight="1" x14ac:dyDescent="0.3">
      <c r="B135" s="108">
        <f t="shared" si="5"/>
        <v>11</v>
      </c>
      <c r="C135" s="108" t="str">
        <f t="shared" si="6"/>
        <v>Nov</v>
      </c>
      <c r="D135" s="108">
        <f t="shared" si="7"/>
        <v>1908</v>
      </c>
      <c r="E135" s="108" t="str">
        <f t="shared" si="4"/>
        <v>Nov (1908)</v>
      </c>
      <c r="F135" s="101"/>
      <c r="G135" s="101"/>
      <c r="H135" s="101"/>
      <c r="I135" s="101"/>
    </row>
    <row r="136" spans="2:9" ht="17.25" customHeight="1" x14ac:dyDescent="0.3">
      <c r="B136" s="108">
        <f t="shared" si="5"/>
        <v>12</v>
      </c>
      <c r="C136" s="108" t="str">
        <f t="shared" si="6"/>
        <v>Des</v>
      </c>
      <c r="D136" s="108">
        <f t="shared" si="7"/>
        <v>1908</v>
      </c>
      <c r="E136" s="108" t="str">
        <f t="shared" si="4"/>
        <v>Des (1908)</v>
      </c>
      <c r="F136" s="101"/>
      <c r="G136" s="101"/>
      <c r="H136" s="101"/>
      <c r="I136" s="101"/>
    </row>
    <row r="137" spans="2:9" ht="17.25" customHeight="1" x14ac:dyDescent="0.3">
      <c r="B137" s="108">
        <f t="shared" si="5"/>
        <v>1</v>
      </c>
      <c r="C137" s="108" t="str">
        <f t="shared" si="6"/>
        <v>Jan</v>
      </c>
      <c r="D137" s="108">
        <f t="shared" si="7"/>
        <v>1909</v>
      </c>
      <c r="E137" s="108" t="str">
        <f t="shared" si="4"/>
        <v>Jan (1909)</v>
      </c>
      <c r="F137" s="101"/>
      <c r="G137" s="101"/>
      <c r="H137" s="101"/>
      <c r="I137" s="101"/>
    </row>
    <row r="138" spans="2:9" ht="17.25" customHeight="1" x14ac:dyDescent="0.3">
      <c r="B138" s="108">
        <f t="shared" si="5"/>
        <v>2</v>
      </c>
      <c r="C138" s="108" t="str">
        <f t="shared" si="6"/>
        <v>Feb</v>
      </c>
      <c r="D138" s="108">
        <f t="shared" si="7"/>
        <v>1909</v>
      </c>
      <c r="E138" s="108" t="str">
        <f t="shared" si="4"/>
        <v>Feb (1909)</v>
      </c>
      <c r="F138" s="101"/>
      <c r="G138" s="101"/>
      <c r="H138" s="101"/>
      <c r="I138" s="101"/>
    </row>
    <row r="139" spans="2:9" ht="17.25" customHeight="1" x14ac:dyDescent="0.3">
      <c r="B139" s="108">
        <f t="shared" si="5"/>
        <v>3</v>
      </c>
      <c r="C139" s="108" t="str">
        <f t="shared" si="6"/>
        <v>Mar</v>
      </c>
      <c r="D139" s="108">
        <f t="shared" si="7"/>
        <v>1909</v>
      </c>
      <c r="E139" s="108" t="str">
        <f t="shared" si="4"/>
        <v>Mar (1909)</v>
      </c>
      <c r="F139" s="101"/>
      <c r="G139" s="101"/>
      <c r="H139" s="101"/>
      <c r="I139" s="101"/>
    </row>
    <row r="140" spans="2:9" ht="17.25" customHeight="1" x14ac:dyDescent="0.3">
      <c r="B140" s="108">
        <f t="shared" si="5"/>
        <v>4</v>
      </c>
      <c r="C140" s="108" t="str">
        <f t="shared" si="6"/>
        <v>Apr</v>
      </c>
      <c r="D140" s="108">
        <f t="shared" si="7"/>
        <v>1909</v>
      </c>
      <c r="E140" s="108" t="str">
        <f t="shared" si="4"/>
        <v>Apr (1909)</v>
      </c>
      <c r="F140" s="101"/>
      <c r="G140" s="101"/>
      <c r="H140" s="101"/>
      <c r="I140" s="101"/>
    </row>
    <row r="141" spans="2:9" ht="17.25" customHeight="1" x14ac:dyDescent="0.3">
      <c r="B141" s="108">
        <f t="shared" si="5"/>
        <v>5</v>
      </c>
      <c r="C141" s="108" t="str">
        <f t="shared" si="6"/>
        <v>Mai</v>
      </c>
      <c r="D141" s="108">
        <f t="shared" si="7"/>
        <v>1909</v>
      </c>
      <c r="E141" s="108" t="str">
        <f t="shared" si="4"/>
        <v>Mai (1909)</v>
      </c>
      <c r="F141" s="101"/>
      <c r="G141" s="101"/>
      <c r="H141" s="101"/>
      <c r="I141" s="101"/>
    </row>
    <row r="142" spans="2:9" x14ac:dyDescent="0.3">
      <c r="B142" s="108">
        <f t="shared" si="5"/>
        <v>6</v>
      </c>
      <c r="C142" s="108" t="str">
        <f t="shared" si="6"/>
        <v>Jun</v>
      </c>
      <c r="D142" s="108">
        <f t="shared" si="7"/>
        <v>1909</v>
      </c>
      <c r="E142" s="108" t="str">
        <f t="shared" si="4"/>
        <v>Jun (1909)</v>
      </c>
      <c r="F142" s="101"/>
      <c r="G142" s="101"/>
      <c r="H142" s="101"/>
      <c r="I142" s="101"/>
    </row>
    <row r="143" spans="2:9" x14ac:dyDescent="0.3">
      <c r="B143" s="108">
        <f t="shared" si="5"/>
        <v>7</v>
      </c>
      <c r="C143" s="108" t="str">
        <f t="shared" si="6"/>
        <v>Jul</v>
      </c>
      <c r="D143" s="108">
        <f t="shared" si="7"/>
        <v>1909</v>
      </c>
      <c r="E143" s="108" t="str">
        <f t="shared" si="4"/>
        <v>Jul (1909)</v>
      </c>
      <c r="F143" s="101"/>
      <c r="G143" s="101"/>
      <c r="H143" s="101"/>
      <c r="I143" s="101"/>
    </row>
    <row r="144" spans="2:9" x14ac:dyDescent="0.3">
      <c r="B144" s="108">
        <f t="shared" si="5"/>
        <v>8</v>
      </c>
      <c r="C144" s="108" t="str">
        <f t="shared" si="6"/>
        <v>Aug</v>
      </c>
      <c r="D144" s="108">
        <f t="shared" si="7"/>
        <v>1909</v>
      </c>
      <c r="E144" s="108" t="str">
        <f t="shared" si="4"/>
        <v>Aug (1909)</v>
      </c>
      <c r="F144" s="101"/>
      <c r="G144" s="101"/>
      <c r="H144" s="101"/>
      <c r="I144" s="101"/>
    </row>
    <row r="145" spans="2:9" x14ac:dyDescent="0.3">
      <c r="B145" s="108">
        <f t="shared" si="5"/>
        <v>9</v>
      </c>
      <c r="C145" s="108" t="str">
        <f t="shared" si="6"/>
        <v>Sep</v>
      </c>
      <c r="D145" s="108">
        <f t="shared" si="7"/>
        <v>1909</v>
      </c>
      <c r="E145" s="108" t="str">
        <f t="shared" si="4"/>
        <v>Sep (1909)</v>
      </c>
      <c r="F145" s="101"/>
      <c r="G145" s="101"/>
      <c r="H145" s="101"/>
      <c r="I145" s="101"/>
    </row>
    <row r="146" spans="2:9" x14ac:dyDescent="0.3">
      <c r="B146" s="108">
        <f t="shared" si="5"/>
        <v>10</v>
      </c>
      <c r="C146" s="108" t="str">
        <f t="shared" si="6"/>
        <v>Okt</v>
      </c>
      <c r="D146" s="108">
        <f t="shared" si="7"/>
        <v>1909</v>
      </c>
      <c r="E146" s="108" t="str">
        <f t="shared" si="4"/>
        <v>Okt (1909)</v>
      </c>
      <c r="F146" s="101"/>
      <c r="G146" s="101"/>
      <c r="H146" s="101"/>
      <c r="I146" s="101"/>
    </row>
    <row r="147" spans="2:9" x14ac:dyDescent="0.3">
      <c r="B147" s="108">
        <f t="shared" si="5"/>
        <v>11</v>
      </c>
      <c r="C147" s="108" t="str">
        <f t="shared" si="6"/>
        <v>Nov</v>
      </c>
      <c r="D147" s="108">
        <f t="shared" si="7"/>
        <v>1909</v>
      </c>
      <c r="E147" s="108" t="str">
        <f t="shared" si="4"/>
        <v>Nov (1909)</v>
      </c>
      <c r="F147" s="101"/>
      <c r="G147" s="101"/>
      <c r="H147" s="101"/>
      <c r="I147" s="101"/>
    </row>
    <row r="148" spans="2:9" x14ac:dyDescent="0.3">
      <c r="B148" s="108">
        <f t="shared" si="5"/>
        <v>12</v>
      </c>
      <c r="C148" s="108" t="str">
        <f t="shared" si="6"/>
        <v>Des</v>
      </c>
      <c r="D148" s="108">
        <f t="shared" si="7"/>
        <v>1909</v>
      </c>
      <c r="E148" s="108" t="str">
        <f t="shared" si="4"/>
        <v>Des (1909)</v>
      </c>
      <c r="F148" s="101"/>
      <c r="G148" s="101"/>
      <c r="H148" s="101"/>
      <c r="I148" s="101"/>
    </row>
    <row r="149" spans="2:9" x14ac:dyDescent="0.3">
      <c r="B149" s="108">
        <f t="shared" si="5"/>
        <v>1</v>
      </c>
      <c r="C149" s="108" t="str">
        <f t="shared" si="6"/>
        <v>Jan</v>
      </c>
      <c r="D149" s="108">
        <f t="shared" si="7"/>
        <v>1910</v>
      </c>
      <c r="E149" s="108" t="str">
        <f t="shared" si="4"/>
        <v>Jan (1910)</v>
      </c>
      <c r="F149" s="101"/>
      <c r="G149" s="101"/>
      <c r="H149" s="101"/>
      <c r="I149" s="101"/>
    </row>
    <row r="150" spans="2:9" x14ac:dyDescent="0.3">
      <c r="B150" s="108">
        <f t="shared" si="5"/>
        <v>2</v>
      </c>
      <c r="C150" s="108" t="str">
        <f t="shared" si="6"/>
        <v>Feb</v>
      </c>
      <c r="D150" s="108">
        <f t="shared" si="7"/>
        <v>1910</v>
      </c>
      <c r="E150" s="108" t="str">
        <f t="shared" si="4"/>
        <v>Feb (1910)</v>
      </c>
      <c r="F150" s="101"/>
      <c r="G150" s="101"/>
      <c r="H150" s="101"/>
      <c r="I150" s="101"/>
    </row>
    <row r="151" spans="2:9" x14ac:dyDescent="0.3">
      <c r="B151" s="108">
        <f t="shared" si="5"/>
        <v>3</v>
      </c>
      <c r="C151" s="108" t="str">
        <f t="shared" si="6"/>
        <v>Mar</v>
      </c>
      <c r="D151" s="108">
        <f t="shared" si="7"/>
        <v>1910</v>
      </c>
      <c r="E151" s="108" t="str">
        <f t="shared" si="4"/>
        <v>Mar (1910)</v>
      </c>
      <c r="F151" s="101"/>
      <c r="G151" s="101"/>
      <c r="H151" s="101"/>
      <c r="I151" s="101"/>
    </row>
    <row r="152" spans="2:9" x14ac:dyDescent="0.3">
      <c r="B152" s="108">
        <f t="shared" si="5"/>
        <v>4</v>
      </c>
      <c r="C152" s="108" t="str">
        <f t="shared" si="6"/>
        <v>Apr</v>
      </c>
      <c r="D152" s="108">
        <f t="shared" si="7"/>
        <v>1910</v>
      </c>
      <c r="E152" s="108" t="str">
        <f t="shared" si="4"/>
        <v>Apr (1910)</v>
      </c>
      <c r="F152" s="101"/>
      <c r="G152" s="101"/>
      <c r="H152" s="101"/>
      <c r="I152" s="101"/>
    </row>
    <row r="153" spans="2:9" x14ac:dyDescent="0.3">
      <c r="B153" s="108">
        <f t="shared" si="5"/>
        <v>5</v>
      </c>
      <c r="C153" s="108" t="str">
        <f t="shared" si="6"/>
        <v>Mai</v>
      </c>
      <c r="D153" s="108">
        <f t="shared" si="7"/>
        <v>1910</v>
      </c>
      <c r="E153" s="108" t="str">
        <f t="shared" si="4"/>
        <v>Mai (1910)</v>
      </c>
      <c r="F153" s="101"/>
      <c r="G153" s="101"/>
      <c r="H153" s="101"/>
      <c r="I153" s="101"/>
    </row>
    <row r="154" spans="2:9" x14ac:dyDescent="0.3">
      <c r="B154" s="108">
        <f t="shared" si="5"/>
        <v>6</v>
      </c>
      <c r="C154" s="108" t="str">
        <f t="shared" si="6"/>
        <v>Jun</v>
      </c>
      <c r="D154" s="108">
        <f t="shared" si="7"/>
        <v>1910</v>
      </c>
      <c r="E154" s="108" t="str">
        <f t="shared" si="4"/>
        <v>Jun (1910)</v>
      </c>
      <c r="F154" s="101"/>
      <c r="G154" s="101"/>
      <c r="H154" s="101"/>
      <c r="I154" s="101"/>
    </row>
    <row r="155" spans="2:9" x14ac:dyDescent="0.3">
      <c r="B155" s="108">
        <f t="shared" si="5"/>
        <v>7</v>
      </c>
      <c r="C155" s="108" t="str">
        <f t="shared" si="6"/>
        <v>Jul</v>
      </c>
      <c r="D155" s="108">
        <f t="shared" si="7"/>
        <v>1910</v>
      </c>
      <c r="E155" s="108" t="str">
        <f t="shared" si="4"/>
        <v>Jul (1910)</v>
      </c>
      <c r="F155" s="101"/>
      <c r="G155" s="101"/>
      <c r="H155" s="101"/>
      <c r="I155" s="101"/>
    </row>
    <row r="156" spans="2:9" x14ac:dyDescent="0.3">
      <c r="B156" s="108">
        <f t="shared" si="5"/>
        <v>8</v>
      </c>
      <c r="C156" s="108" t="str">
        <f t="shared" si="6"/>
        <v>Aug</v>
      </c>
      <c r="D156" s="108">
        <f t="shared" si="7"/>
        <v>1910</v>
      </c>
      <c r="E156" s="108" t="str">
        <f t="shared" si="4"/>
        <v>Aug (1910)</v>
      </c>
      <c r="F156" s="101"/>
      <c r="G156" s="101"/>
      <c r="H156" s="101"/>
      <c r="I156" s="101"/>
    </row>
    <row r="157" spans="2:9" x14ac:dyDescent="0.3">
      <c r="B157" s="108">
        <f t="shared" si="5"/>
        <v>9</v>
      </c>
      <c r="C157" s="108" t="str">
        <f t="shared" si="6"/>
        <v>Sep</v>
      </c>
      <c r="D157" s="108">
        <f t="shared" si="7"/>
        <v>1910</v>
      </c>
      <c r="E157" s="108" t="str">
        <f t="shared" ref="E157:E220" si="8">C157&amp;" ("&amp;D157&amp;")"</f>
        <v>Sep (1910)</v>
      </c>
      <c r="F157" s="101"/>
      <c r="G157" s="101"/>
      <c r="H157" s="101"/>
      <c r="I157" s="101"/>
    </row>
    <row r="158" spans="2:9" x14ac:dyDescent="0.3">
      <c r="B158" s="108">
        <f t="shared" ref="B158:B221" si="9">IF(B157=12,1,B157+1)</f>
        <v>10</v>
      </c>
      <c r="C158" s="108" t="str">
        <f t="shared" ref="C158:C221" si="10">VLOOKUP(B158,$B$13:$C$24,2,FALSE)</f>
        <v>Okt</v>
      </c>
      <c r="D158" s="108">
        <f t="shared" ref="D158:D221" si="11">IF(B157=12,D157+1,D157)</f>
        <v>1910</v>
      </c>
      <c r="E158" s="108" t="str">
        <f t="shared" si="8"/>
        <v>Okt (1910)</v>
      </c>
      <c r="F158" s="101"/>
      <c r="G158" s="101"/>
      <c r="H158" s="101"/>
      <c r="I158" s="101"/>
    </row>
    <row r="159" spans="2:9" x14ac:dyDescent="0.3">
      <c r="B159" s="108">
        <f t="shared" si="9"/>
        <v>11</v>
      </c>
      <c r="C159" s="108" t="str">
        <f t="shared" si="10"/>
        <v>Nov</v>
      </c>
      <c r="D159" s="108">
        <f t="shared" si="11"/>
        <v>1910</v>
      </c>
      <c r="E159" s="108" t="str">
        <f t="shared" si="8"/>
        <v>Nov (1910)</v>
      </c>
      <c r="F159" s="101"/>
      <c r="G159" s="101"/>
      <c r="H159" s="101"/>
      <c r="I159" s="101"/>
    </row>
    <row r="160" spans="2:9" x14ac:dyDescent="0.3">
      <c r="B160" s="108">
        <f t="shared" si="9"/>
        <v>12</v>
      </c>
      <c r="C160" s="108" t="str">
        <f t="shared" si="10"/>
        <v>Des</v>
      </c>
      <c r="D160" s="108">
        <f t="shared" si="11"/>
        <v>1910</v>
      </c>
      <c r="E160" s="108" t="str">
        <f t="shared" si="8"/>
        <v>Des (1910)</v>
      </c>
      <c r="F160" s="101"/>
      <c r="G160" s="101"/>
      <c r="H160" s="101"/>
      <c r="I160" s="101"/>
    </row>
    <row r="161" spans="2:9" x14ac:dyDescent="0.3">
      <c r="B161" s="108">
        <f t="shared" si="9"/>
        <v>1</v>
      </c>
      <c r="C161" s="108" t="str">
        <f t="shared" si="10"/>
        <v>Jan</v>
      </c>
      <c r="D161" s="108">
        <f t="shared" si="11"/>
        <v>1911</v>
      </c>
      <c r="E161" s="108" t="str">
        <f t="shared" si="8"/>
        <v>Jan (1911)</v>
      </c>
      <c r="F161" s="101"/>
      <c r="G161" s="101"/>
      <c r="H161" s="101"/>
      <c r="I161" s="101"/>
    </row>
    <row r="162" spans="2:9" x14ac:dyDescent="0.3">
      <c r="B162" s="108">
        <f t="shared" si="9"/>
        <v>2</v>
      </c>
      <c r="C162" s="108" t="str">
        <f t="shared" si="10"/>
        <v>Feb</v>
      </c>
      <c r="D162" s="108">
        <f t="shared" si="11"/>
        <v>1911</v>
      </c>
      <c r="E162" s="108" t="str">
        <f t="shared" si="8"/>
        <v>Feb (1911)</v>
      </c>
      <c r="F162" s="101"/>
      <c r="G162" s="101"/>
      <c r="H162" s="101"/>
      <c r="I162" s="101"/>
    </row>
    <row r="163" spans="2:9" x14ac:dyDescent="0.3">
      <c r="B163" s="108">
        <f t="shared" si="9"/>
        <v>3</v>
      </c>
      <c r="C163" s="108" t="str">
        <f t="shared" si="10"/>
        <v>Mar</v>
      </c>
      <c r="D163" s="108">
        <f t="shared" si="11"/>
        <v>1911</v>
      </c>
      <c r="E163" s="108" t="str">
        <f t="shared" si="8"/>
        <v>Mar (1911)</v>
      </c>
      <c r="F163" s="101"/>
      <c r="G163" s="101"/>
      <c r="H163" s="101"/>
      <c r="I163" s="101"/>
    </row>
    <row r="164" spans="2:9" x14ac:dyDescent="0.3">
      <c r="B164" s="108">
        <f t="shared" si="9"/>
        <v>4</v>
      </c>
      <c r="C164" s="108" t="str">
        <f t="shared" si="10"/>
        <v>Apr</v>
      </c>
      <c r="D164" s="108">
        <f t="shared" si="11"/>
        <v>1911</v>
      </c>
      <c r="E164" s="108" t="str">
        <f t="shared" si="8"/>
        <v>Apr (1911)</v>
      </c>
      <c r="F164" s="101"/>
      <c r="G164" s="101"/>
      <c r="H164" s="101"/>
      <c r="I164" s="101"/>
    </row>
    <row r="165" spans="2:9" x14ac:dyDescent="0.3">
      <c r="B165" s="108">
        <f t="shared" si="9"/>
        <v>5</v>
      </c>
      <c r="C165" s="108" t="str">
        <f t="shared" si="10"/>
        <v>Mai</v>
      </c>
      <c r="D165" s="108">
        <f t="shared" si="11"/>
        <v>1911</v>
      </c>
      <c r="E165" s="108" t="str">
        <f t="shared" si="8"/>
        <v>Mai (1911)</v>
      </c>
      <c r="F165" s="101"/>
      <c r="G165" s="101"/>
      <c r="H165" s="101"/>
      <c r="I165" s="101"/>
    </row>
    <row r="166" spans="2:9" x14ac:dyDescent="0.3">
      <c r="B166" s="108">
        <f t="shared" si="9"/>
        <v>6</v>
      </c>
      <c r="C166" s="108" t="str">
        <f t="shared" si="10"/>
        <v>Jun</v>
      </c>
      <c r="D166" s="108">
        <f t="shared" si="11"/>
        <v>1911</v>
      </c>
      <c r="E166" s="108" t="str">
        <f t="shared" si="8"/>
        <v>Jun (1911)</v>
      </c>
      <c r="F166" s="101"/>
      <c r="G166" s="101"/>
      <c r="H166" s="101"/>
      <c r="I166" s="101"/>
    </row>
    <row r="167" spans="2:9" x14ac:dyDescent="0.3">
      <c r="B167" s="108">
        <f t="shared" si="9"/>
        <v>7</v>
      </c>
      <c r="C167" s="108" t="str">
        <f t="shared" si="10"/>
        <v>Jul</v>
      </c>
      <c r="D167" s="108">
        <f t="shared" si="11"/>
        <v>1911</v>
      </c>
      <c r="E167" s="108" t="str">
        <f t="shared" si="8"/>
        <v>Jul (1911)</v>
      </c>
      <c r="F167" s="101"/>
      <c r="G167" s="101"/>
      <c r="H167" s="101"/>
      <c r="I167" s="101"/>
    </row>
    <row r="168" spans="2:9" x14ac:dyDescent="0.3">
      <c r="B168" s="108">
        <f t="shared" si="9"/>
        <v>8</v>
      </c>
      <c r="C168" s="108" t="str">
        <f t="shared" si="10"/>
        <v>Aug</v>
      </c>
      <c r="D168" s="108">
        <f t="shared" si="11"/>
        <v>1911</v>
      </c>
      <c r="E168" s="108" t="str">
        <f t="shared" si="8"/>
        <v>Aug (1911)</v>
      </c>
      <c r="F168" s="101"/>
      <c r="G168" s="101"/>
      <c r="H168" s="101"/>
      <c r="I168" s="101"/>
    </row>
    <row r="169" spans="2:9" x14ac:dyDescent="0.3">
      <c r="B169" s="108">
        <f t="shared" si="9"/>
        <v>9</v>
      </c>
      <c r="C169" s="108" t="str">
        <f t="shared" si="10"/>
        <v>Sep</v>
      </c>
      <c r="D169" s="108">
        <f t="shared" si="11"/>
        <v>1911</v>
      </c>
      <c r="E169" s="108" t="str">
        <f t="shared" si="8"/>
        <v>Sep (1911)</v>
      </c>
      <c r="F169" s="101"/>
      <c r="G169" s="101"/>
      <c r="H169" s="101"/>
      <c r="I169" s="101"/>
    </row>
    <row r="170" spans="2:9" x14ac:dyDescent="0.3">
      <c r="B170" s="108">
        <f t="shared" si="9"/>
        <v>10</v>
      </c>
      <c r="C170" s="108" t="str">
        <f t="shared" si="10"/>
        <v>Okt</v>
      </c>
      <c r="D170" s="108">
        <f t="shared" si="11"/>
        <v>1911</v>
      </c>
      <c r="E170" s="108" t="str">
        <f t="shared" si="8"/>
        <v>Okt (1911)</v>
      </c>
      <c r="F170" s="101"/>
      <c r="G170" s="101"/>
      <c r="H170" s="101"/>
      <c r="I170" s="101"/>
    </row>
    <row r="171" spans="2:9" x14ac:dyDescent="0.3">
      <c r="B171" s="108">
        <f t="shared" si="9"/>
        <v>11</v>
      </c>
      <c r="C171" s="108" t="str">
        <f t="shared" si="10"/>
        <v>Nov</v>
      </c>
      <c r="D171" s="108">
        <f t="shared" si="11"/>
        <v>1911</v>
      </c>
      <c r="E171" s="108" t="str">
        <f t="shared" si="8"/>
        <v>Nov (1911)</v>
      </c>
      <c r="F171" s="101"/>
      <c r="G171" s="101"/>
      <c r="H171" s="101"/>
      <c r="I171" s="101"/>
    </row>
    <row r="172" spans="2:9" x14ac:dyDescent="0.3">
      <c r="B172" s="108">
        <f t="shared" si="9"/>
        <v>12</v>
      </c>
      <c r="C172" s="108" t="str">
        <f t="shared" si="10"/>
        <v>Des</v>
      </c>
      <c r="D172" s="108">
        <f t="shared" si="11"/>
        <v>1911</v>
      </c>
      <c r="E172" s="108" t="str">
        <f t="shared" si="8"/>
        <v>Des (1911)</v>
      </c>
      <c r="F172" s="101"/>
      <c r="G172" s="101"/>
      <c r="H172" s="101"/>
      <c r="I172" s="101"/>
    </row>
    <row r="173" spans="2:9" x14ac:dyDescent="0.3">
      <c r="B173" s="108">
        <f t="shared" si="9"/>
        <v>1</v>
      </c>
      <c r="C173" s="108" t="str">
        <f t="shared" si="10"/>
        <v>Jan</v>
      </c>
      <c r="D173" s="108">
        <f t="shared" si="11"/>
        <v>1912</v>
      </c>
      <c r="E173" s="108" t="str">
        <f t="shared" si="8"/>
        <v>Jan (1912)</v>
      </c>
      <c r="F173" s="101"/>
      <c r="G173" s="101"/>
      <c r="H173" s="101"/>
      <c r="I173" s="101"/>
    </row>
    <row r="174" spans="2:9" x14ac:dyDescent="0.3">
      <c r="B174" s="108">
        <f t="shared" si="9"/>
        <v>2</v>
      </c>
      <c r="C174" s="108" t="str">
        <f t="shared" si="10"/>
        <v>Feb</v>
      </c>
      <c r="D174" s="108">
        <f t="shared" si="11"/>
        <v>1912</v>
      </c>
      <c r="E174" s="108" t="str">
        <f t="shared" si="8"/>
        <v>Feb (1912)</v>
      </c>
      <c r="F174" s="101"/>
      <c r="G174" s="101"/>
      <c r="H174" s="101"/>
      <c r="I174" s="101"/>
    </row>
    <row r="175" spans="2:9" x14ac:dyDescent="0.3">
      <c r="B175" s="108">
        <f t="shared" si="9"/>
        <v>3</v>
      </c>
      <c r="C175" s="108" t="str">
        <f t="shared" si="10"/>
        <v>Mar</v>
      </c>
      <c r="D175" s="108">
        <f t="shared" si="11"/>
        <v>1912</v>
      </c>
      <c r="E175" s="108" t="str">
        <f t="shared" si="8"/>
        <v>Mar (1912)</v>
      </c>
      <c r="F175" s="101"/>
      <c r="G175" s="101"/>
      <c r="H175" s="101"/>
      <c r="I175" s="101"/>
    </row>
    <row r="176" spans="2:9" x14ac:dyDescent="0.3">
      <c r="B176" s="108">
        <f t="shared" si="9"/>
        <v>4</v>
      </c>
      <c r="C176" s="108" t="str">
        <f t="shared" si="10"/>
        <v>Apr</v>
      </c>
      <c r="D176" s="108">
        <f t="shared" si="11"/>
        <v>1912</v>
      </c>
      <c r="E176" s="108" t="str">
        <f t="shared" si="8"/>
        <v>Apr (1912)</v>
      </c>
      <c r="F176" s="101"/>
      <c r="G176" s="101"/>
      <c r="H176" s="101"/>
      <c r="I176" s="101"/>
    </row>
    <row r="177" spans="2:9" x14ac:dyDescent="0.3">
      <c r="B177" s="108">
        <f t="shared" si="9"/>
        <v>5</v>
      </c>
      <c r="C177" s="108" t="str">
        <f t="shared" si="10"/>
        <v>Mai</v>
      </c>
      <c r="D177" s="108">
        <f t="shared" si="11"/>
        <v>1912</v>
      </c>
      <c r="E177" s="108" t="str">
        <f t="shared" si="8"/>
        <v>Mai (1912)</v>
      </c>
      <c r="F177" s="101"/>
      <c r="G177" s="101"/>
      <c r="H177" s="101"/>
      <c r="I177" s="101"/>
    </row>
    <row r="178" spans="2:9" x14ac:dyDescent="0.3">
      <c r="B178" s="108">
        <f t="shared" si="9"/>
        <v>6</v>
      </c>
      <c r="C178" s="108" t="str">
        <f t="shared" si="10"/>
        <v>Jun</v>
      </c>
      <c r="D178" s="108">
        <f t="shared" si="11"/>
        <v>1912</v>
      </c>
      <c r="E178" s="108" t="str">
        <f t="shared" si="8"/>
        <v>Jun (1912)</v>
      </c>
      <c r="F178" s="101"/>
      <c r="G178" s="101"/>
      <c r="H178" s="101"/>
      <c r="I178" s="101"/>
    </row>
    <row r="179" spans="2:9" x14ac:dyDescent="0.3">
      <c r="B179" s="108">
        <f t="shared" si="9"/>
        <v>7</v>
      </c>
      <c r="C179" s="108" t="str">
        <f t="shared" si="10"/>
        <v>Jul</v>
      </c>
      <c r="D179" s="108">
        <f t="shared" si="11"/>
        <v>1912</v>
      </c>
      <c r="E179" s="108" t="str">
        <f t="shared" si="8"/>
        <v>Jul (1912)</v>
      </c>
      <c r="F179" s="101"/>
      <c r="G179" s="101"/>
      <c r="H179" s="101"/>
      <c r="I179" s="101"/>
    </row>
    <row r="180" spans="2:9" x14ac:dyDescent="0.3">
      <c r="B180" s="108">
        <f t="shared" si="9"/>
        <v>8</v>
      </c>
      <c r="C180" s="108" t="str">
        <f t="shared" si="10"/>
        <v>Aug</v>
      </c>
      <c r="D180" s="108">
        <f t="shared" si="11"/>
        <v>1912</v>
      </c>
      <c r="E180" s="108" t="str">
        <f t="shared" si="8"/>
        <v>Aug (1912)</v>
      </c>
      <c r="F180" s="101"/>
      <c r="G180" s="101"/>
      <c r="H180" s="101"/>
      <c r="I180" s="101"/>
    </row>
    <row r="181" spans="2:9" x14ac:dyDescent="0.3">
      <c r="B181" s="108">
        <f t="shared" si="9"/>
        <v>9</v>
      </c>
      <c r="C181" s="108" t="str">
        <f t="shared" si="10"/>
        <v>Sep</v>
      </c>
      <c r="D181" s="108">
        <f t="shared" si="11"/>
        <v>1912</v>
      </c>
      <c r="E181" s="108" t="str">
        <f t="shared" si="8"/>
        <v>Sep (1912)</v>
      </c>
      <c r="F181" s="101"/>
      <c r="G181" s="101"/>
      <c r="H181" s="101"/>
      <c r="I181" s="101"/>
    </row>
    <row r="182" spans="2:9" x14ac:dyDescent="0.3">
      <c r="B182" s="108">
        <f t="shared" si="9"/>
        <v>10</v>
      </c>
      <c r="C182" s="108" t="str">
        <f t="shared" si="10"/>
        <v>Okt</v>
      </c>
      <c r="D182" s="108">
        <f t="shared" si="11"/>
        <v>1912</v>
      </c>
      <c r="E182" s="108" t="str">
        <f t="shared" si="8"/>
        <v>Okt (1912)</v>
      </c>
      <c r="F182" s="101"/>
      <c r="G182" s="101"/>
      <c r="H182" s="101"/>
      <c r="I182" s="101"/>
    </row>
    <row r="183" spans="2:9" x14ac:dyDescent="0.3">
      <c r="B183" s="108">
        <f t="shared" si="9"/>
        <v>11</v>
      </c>
      <c r="C183" s="108" t="str">
        <f t="shared" si="10"/>
        <v>Nov</v>
      </c>
      <c r="D183" s="108">
        <f t="shared" si="11"/>
        <v>1912</v>
      </c>
      <c r="E183" s="108" t="str">
        <f t="shared" si="8"/>
        <v>Nov (1912)</v>
      </c>
      <c r="F183" s="101"/>
      <c r="G183" s="101"/>
      <c r="H183" s="101"/>
      <c r="I183" s="101"/>
    </row>
    <row r="184" spans="2:9" x14ac:dyDescent="0.3">
      <c r="B184" s="108">
        <f t="shared" si="9"/>
        <v>12</v>
      </c>
      <c r="C184" s="108" t="str">
        <f t="shared" si="10"/>
        <v>Des</v>
      </c>
      <c r="D184" s="108">
        <f t="shared" si="11"/>
        <v>1912</v>
      </c>
      <c r="E184" s="108" t="str">
        <f t="shared" si="8"/>
        <v>Des (1912)</v>
      </c>
      <c r="F184" s="101"/>
      <c r="G184" s="101"/>
      <c r="H184" s="101"/>
      <c r="I184" s="101"/>
    </row>
    <row r="185" spans="2:9" x14ac:dyDescent="0.3">
      <c r="B185" s="108">
        <f t="shared" si="9"/>
        <v>1</v>
      </c>
      <c r="C185" s="108" t="str">
        <f t="shared" si="10"/>
        <v>Jan</v>
      </c>
      <c r="D185" s="108">
        <f t="shared" si="11"/>
        <v>1913</v>
      </c>
      <c r="E185" s="108" t="str">
        <f t="shared" si="8"/>
        <v>Jan (1913)</v>
      </c>
      <c r="F185" s="101"/>
      <c r="G185" s="101"/>
      <c r="H185" s="101"/>
      <c r="I185" s="101"/>
    </row>
    <row r="186" spans="2:9" x14ac:dyDescent="0.3">
      <c r="B186" s="108">
        <f t="shared" si="9"/>
        <v>2</v>
      </c>
      <c r="C186" s="108" t="str">
        <f t="shared" si="10"/>
        <v>Feb</v>
      </c>
      <c r="D186" s="108">
        <f t="shared" si="11"/>
        <v>1913</v>
      </c>
      <c r="E186" s="108" t="str">
        <f t="shared" si="8"/>
        <v>Feb (1913)</v>
      </c>
      <c r="F186" s="101"/>
      <c r="G186" s="101"/>
      <c r="H186" s="101"/>
      <c r="I186" s="101"/>
    </row>
    <row r="187" spans="2:9" x14ac:dyDescent="0.3">
      <c r="B187" s="108">
        <f t="shared" si="9"/>
        <v>3</v>
      </c>
      <c r="C187" s="108" t="str">
        <f t="shared" si="10"/>
        <v>Mar</v>
      </c>
      <c r="D187" s="108">
        <f t="shared" si="11"/>
        <v>1913</v>
      </c>
      <c r="E187" s="108" t="str">
        <f t="shared" si="8"/>
        <v>Mar (1913)</v>
      </c>
      <c r="F187" s="101"/>
      <c r="G187" s="101"/>
      <c r="H187" s="101"/>
      <c r="I187" s="101"/>
    </row>
    <row r="188" spans="2:9" x14ac:dyDescent="0.3">
      <c r="B188" s="108">
        <f t="shared" si="9"/>
        <v>4</v>
      </c>
      <c r="C188" s="108" t="str">
        <f t="shared" si="10"/>
        <v>Apr</v>
      </c>
      <c r="D188" s="108">
        <f t="shared" si="11"/>
        <v>1913</v>
      </c>
      <c r="E188" s="108" t="str">
        <f t="shared" si="8"/>
        <v>Apr (1913)</v>
      </c>
      <c r="F188" s="101"/>
      <c r="G188" s="101"/>
      <c r="H188" s="101"/>
      <c r="I188" s="101"/>
    </row>
    <row r="189" spans="2:9" x14ac:dyDescent="0.3">
      <c r="B189" s="108">
        <f t="shared" si="9"/>
        <v>5</v>
      </c>
      <c r="C189" s="108" t="str">
        <f t="shared" si="10"/>
        <v>Mai</v>
      </c>
      <c r="D189" s="108">
        <f t="shared" si="11"/>
        <v>1913</v>
      </c>
      <c r="E189" s="108" t="str">
        <f t="shared" si="8"/>
        <v>Mai (1913)</v>
      </c>
      <c r="F189" s="101"/>
      <c r="G189" s="101"/>
      <c r="H189" s="101"/>
      <c r="I189" s="101"/>
    </row>
    <row r="190" spans="2:9" x14ac:dyDescent="0.3">
      <c r="B190" s="108">
        <f t="shared" si="9"/>
        <v>6</v>
      </c>
      <c r="C190" s="108" t="str">
        <f t="shared" si="10"/>
        <v>Jun</v>
      </c>
      <c r="D190" s="108">
        <f t="shared" si="11"/>
        <v>1913</v>
      </c>
      <c r="E190" s="108" t="str">
        <f t="shared" si="8"/>
        <v>Jun (1913)</v>
      </c>
      <c r="F190" s="101"/>
      <c r="G190" s="101"/>
      <c r="H190" s="101"/>
      <c r="I190" s="101"/>
    </row>
    <row r="191" spans="2:9" x14ac:dyDescent="0.3">
      <c r="B191" s="108">
        <f t="shared" si="9"/>
        <v>7</v>
      </c>
      <c r="C191" s="108" t="str">
        <f t="shared" si="10"/>
        <v>Jul</v>
      </c>
      <c r="D191" s="108">
        <f t="shared" si="11"/>
        <v>1913</v>
      </c>
      <c r="E191" s="108" t="str">
        <f t="shared" si="8"/>
        <v>Jul (1913)</v>
      </c>
      <c r="F191" s="101"/>
      <c r="G191" s="101"/>
      <c r="H191" s="101"/>
      <c r="I191" s="101"/>
    </row>
    <row r="192" spans="2:9" x14ac:dyDescent="0.3">
      <c r="B192" s="108">
        <f t="shared" si="9"/>
        <v>8</v>
      </c>
      <c r="C192" s="108" t="str">
        <f t="shared" si="10"/>
        <v>Aug</v>
      </c>
      <c r="D192" s="108">
        <f t="shared" si="11"/>
        <v>1913</v>
      </c>
      <c r="E192" s="108" t="str">
        <f t="shared" si="8"/>
        <v>Aug (1913)</v>
      </c>
      <c r="F192" s="101"/>
      <c r="G192" s="101"/>
      <c r="H192" s="101"/>
      <c r="I192" s="101"/>
    </row>
    <row r="193" spans="2:9" x14ac:dyDescent="0.3">
      <c r="B193" s="108">
        <f t="shared" si="9"/>
        <v>9</v>
      </c>
      <c r="C193" s="108" t="str">
        <f t="shared" si="10"/>
        <v>Sep</v>
      </c>
      <c r="D193" s="108">
        <f t="shared" si="11"/>
        <v>1913</v>
      </c>
      <c r="E193" s="108" t="str">
        <f t="shared" si="8"/>
        <v>Sep (1913)</v>
      </c>
      <c r="F193" s="101"/>
      <c r="G193" s="101"/>
      <c r="H193" s="101"/>
      <c r="I193" s="101"/>
    </row>
    <row r="194" spans="2:9" x14ac:dyDescent="0.3">
      <c r="B194" s="108">
        <f t="shared" si="9"/>
        <v>10</v>
      </c>
      <c r="C194" s="108" t="str">
        <f t="shared" si="10"/>
        <v>Okt</v>
      </c>
      <c r="D194" s="108">
        <f t="shared" si="11"/>
        <v>1913</v>
      </c>
      <c r="E194" s="108" t="str">
        <f t="shared" si="8"/>
        <v>Okt (1913)</v>
      </c>
      <c r="F194" s="101"/>
      <c r="G194" s="101"/>
      <c r="H194" s="101"/>
      <c r="I194" s="101"/>
    </row>
    <row r="195" spans="2:9" x14ac:dyDescent="0.3">
      <c r="B195" s="108">
        <f t="shared" si="9"/>
        <v>11</v>
      </c>
      <c r="C195" s="108" t="str">
        <f t="shared" si="10"/>
        <v>Nov</v>
      </c>
      <c r="D195" s="108">
        <f t="shared" si="11"/>
        <v>1913</v>
      </c>
      <c r="E195" s="108" t="str">
        <f t="shared" si="8"/>
        <v>Nov (1913)</v>
      </c>
      <c r="F195" s="101"/>
      <c r="G195" s="101"/>
      <c r="H195" s="101"/>
      <c r="I195" s="101"/>
    </row>
    <row r="196" spans="2:9" x14ac:dyDescent="0.3">
      <c r="B196" s="108">
        <f t="shared" si="9"/>
        <v>12</v>
      </c>
      <c r="C196" s="108" t="str">
        <f t="shared" si="10"/>
        <v>Des</v>
      </c>
      <c r="D196" s="108">
        <f t="shared" si="11"/>
        <v>1913</v>
      </c>
      <c r="E196" s="108" t="str">
        <f t="shared" si="8"/>
        <v>Des (1913)</v>
      </c>
      <c r="F196" s="101"/>
      <c r="G196" s="101"/>
      <c r="H196" s="101"/>
      <c r="I196" s="101"/>
    </row>
    <row r="197" spans="2:9" x14ac:dyDescent="0.3">
      <c r="B197" s="108">
        <f t="shared" si="9"/>
        <v>1</v>
      </c>
      <c r="C197" s="108" t="str">
        <f t="shared" si="10"/>
        <v>Jan</v>
      </c>
      <c r="D197" s="108">
        <f t="shared" si="11"/>
        <v>1914</v>
      </c>
      <c r="E197" s="108" t="str">
        <f t="shared" si="8"/>
        <v>Jan (1914)</v>
      </c>
      <c r="F197" s="101"/>
      <c r="G197" s="101"/>
      <c r="H197" s="101"/>
      <c r="I197" s="101"/>
    </row>
    <row r="198" spans="2:9" x14ac:dyDescent="0.3">
      <c r="B198" s="108">
        <f t="shared" si="9"/>
        <v>2</v>
      </c>
      <c r="C198" s="108" t="str">
        <f t="shared" si="10"/>
        <v>Feb</v>
      </c>
      <c r="D198" s="108">
        <f t="shared" si="11"/>
        <v>1914</v>
      </c>
      <c r="E198" s="108" t="str">
        <f t="shared" si="8"/>
        <v>Feb (1914)</v>
      </c>
      <c r="F198" s="101"/>
      <c r="G198" s="101"/>
      <c r="H198" s="101"/>
      <c r="I198" s="101"/>
    </row>
    <row r="199" spans="2:9" x14ac:dyDescent="0.3">
      <c r="B199" s="108">
        <f t="shared" si="9"/>
        <v>3</v>
      </c>
      <c r="C199" s="108" t="str">
        <f t="shared" si="10"/>
        <v>Mar</v>
      </c>
      <c r="D199" s="108">
        <f t="shared" si="11"/>
        <v>1914</v>
      </c>
      <c r="E199" s="108" t="str">
        <f t="shared" si="8"/>
        <v>Mar (1914)</v>
      </c>
      <c r="F199" s="101"/>
      <c r="G199" s="101"/>
      <c r="H199" s="101"/>
      <c r="I199" s="101"/>
    </row>
    <row r="200" spans="2:9" x14ac:dyDescent="0.3">
      <c r="B200" s="108">
        <f t="shared" si="9"/>
        <v>4</v>
      </c>
      <c r="C200" s="108" t="str">
        <f t="shared" si="10"/>
        <v>Apr</v>
      </c>
      <c r="D200" s="108">
        <f t="shared" si="11"/>
        <v>1914</v>
      </c>
      <c r="E200" s="108" t="str">
        <f t="shared" si="8"/>
        <v>Apr (1914)</v>
      </c>
      <c r="F200" s="101"/>
      <c r="G200" s="101"/>
      <c r="H200" s="101"/>
      <c r="I200" s="101"/>
    </row>
    <row r="201" spans="2:9" x14ac:dyDescent="0.3">
      <c r="B201" s="108">
        <f t="shared" si="9"/>
        <v>5</v>
      </c>
      <c r="C201" s="108" t="str">
        <f t="shared" si="10"/>
        <v>Mai</v>
      </c>
      <c r="D201" s="108">
        <f t="shared" si="11"/>
        <v>1914</v>
      </c>
      <c r="E201" s="108" t="str">
        <f t="shared" si="8"/>
        <v>Mai (1914)</v>
      </c>
      <c r="F201" s="101"/>
      <c r="G201" s="101"/>
      <c r="H201" s="101"/>
      <c r="I201" s="101"/>
    </row>
    <row r="202" spans="2:9" x14ac:dyDescent="0.3">
      <c r="B202" s="108">
        <f t="shared" si="9"/>
        <v>6</v>
      </c>
      <c r="C202" s="108" t="str">
        <f t="shared" si="10"/>
        <v>Jun</v>
      </c>
      <c r="D202" s="108">
        <f t="shared" si="11"/>
        <v>1914</v>
      </c>
      <c r="E202" s="108" t="str">
        <f t="shared" si="8"/>
        <v>Jun (1914)</v>
      </c>
      <c r="F202" s="101"/>
      <c r="G202" s="101"/>
      <c r="H202" s="101"/>
      <c r="I202" s="101"/>
    </row>
    <row r="203" spans="2:9" x14ac:dyDescent="0.3">
      <c r="B203" s="108">
        <f t="shared" si="9"/>
        <v>7</v>
      </c>
      <c r="C203" s="108" t="str">
        <f t="shared" si="10"/>
        <v>Jul</v>
      </c>
      <c r="D203" s="108">
        <f t="shared" si="11"/>
        <v>1914</v>
      </c>
      <c r="E203" s="108" t="str">
        <f t="shared" si="8"/>
        <v>Jul (1914)</v>
      </c>
      <c r="F203" s="101"/>
      <c r="G203" s="101"/>
      <c r="H203" s="101"/>
      <c r="I203" s="101"/>
    </row>
    <row r="204" spans="2:9" x14ac:dyDescent="0.3">
      <c r="B204" s="108">
        <f t="shared" si="9"/>
        <v>8</v>
      </c>
      <c r="C204" s="108" t="str">
        <f t="shared" si="10"/>
        <v>Aug</v>
      </c>
      <c r="D204" s="108">
        <f t="shared" si="11"/>
        <v>1914</v>
      </c>
      <c r="E204" s="108" t="str">
        <f t="shared" si="8"/>
        <v>Aug (1914)</v>
      </c>
      <c r="F204" s="101"/>
      <c r="G204" s="101"/>
      <c r="H204" s="101"/>
      <c r="I204" s="101"/>
    </row>
    <row r="205" spans="2:9" x14ac:dyDescent="0.3">
      <c r="B205" s="108">
        <f t="shared" si="9"/>
        <v>9</v>
      </c>
      <c r="C205" s="108" t="str">
        <f t="shared" si="10"/>
        <v>Sep</v>
      </c>
      <c r="D205" s="108">
        <f t="shared" si="11"/>
        <v>1914</v>
      </c>
      <c r="E205" s="108" t="str">
        <f t="shared" si="8"/>
        <v>Sep (1914)</v>
      </c>
      <c r="F205" s="101"/>
      <c r="G205" s="101"/>
      <c r="H205" s="101"/>
      <c r="I205" s="101"/>
    </row>
    <row r="206" spans="2:9" x14ac:dyDescent="0.3">
      <c r="B206" s="108">
        <f t="shared" si="9"/>
        <v>10</v>
      </c>
      <c r="C206" s="108" t="str">
        <f t="shared" si="10"/>
        <v>Okt</v>
      </c>
      <c r="D206" s="108">
        <f t="shared" si="11"/>
        <v>1914</v>
      </c>
      <c r="E206" s="108" t="str">
        <f t="shared" si="8"/>
        <v>Okt (1914)</v>
      </c>
      <c r="F206" s="101"/>
      <c r="G206" s="101"/>
      <c r="H206" s="101"/>
      <c r="I206" s="101"/>
    </row>
    <row r="207" spans="2:9" x14ac:dyDescent="0.3">
      <c r="B207" s="108">
        <f t="shared" si="9"/>
        <v>11</v>
      </c>
      <c r="C207" s="108" t="str">
        <f t="shared" si="10"/>
        <v>Nov</v>
      </c>
      <c r="D207" s="108">
        <f t="shared" si="11"/>
        <v>1914</v>
      </c>
      <c r="E207" s="108" t="str">
        <f t="shared" si="8"/>
        <v>Nov (1914)</v>
      </c>
      <c r="F207" s="101"/>
      <c r="G207" s="101"/>
      <c r="H207" s="101"/>
      <c r="I207" s="101"/>
    </row>
    <row r="208" spans="2:9" x14ac:dyDescent="0.3">
      <c r="B208" s="108">
        <f t="shared" si="9"/>
        <v>12</v>
      </c>
      <c r="C208" s="108" t="str">
        <f t="shared" si="10"/>
        <v>Des</v>
      </c>
      <c r="D208" s="108">
        <f t="shared" si="11"/>
        <v>1914</v>
      </c>
      <c r="E208" s="108" t="str">
        <f t="shared" si="8"/>
        <v>Des (1914)</v>
      </c>
      <c r="F208" s="101"/>
      <c r="G208" s="101"/>
      <c r="H208" s="101"/>
      <c r="I208" s="101"/>
    </row>
    <row r="209" spans="2:9" x14ac:dyDescent="0.3">
      <c r="B209" s="108">
        <f t="shared" si="9"/>
        <v>1</v>
      </c>
      <c r="C209" s="108" t="str">
        <f t="shared" si="10"/>
        <v>Jan</v>
      </c>
      <c r="D209" s="108">
        <f t="shared" si="11"/>
        <v>1915</v>
      </c>
      <c r="E209" s="108" t="str">
        <f t="shared" si="8"/>
        <v>Jan (1915)</v>
      </c>
      <c r="F209" s="101"/>
      <c r="G209" s="101"/>
      <c r="H209" s="101"/>
      <c r="I209" s="101"/>
    </row>
    <row r="210" spans="2:9" x14ac:dyDescent="0.3">
      <c r="B210" s="108">
        <f t="shared" si="9"/>
        <v>2</v>
      </c>
      <c r="C210" s="108" t="str">
        <f t="shared" si="10"/>
        <v>Feb</v>
      </c>
      <c r="D210" s="108">
        <f t="shared" si="11"/>
        <v>1915</v>
      </c>
      <c r="E210" s="108" t="str">
        <f t="shared" si="8"/>
        <v>Feb (1915)</v>
      </c>
      <c r="F210" s="101"/>
      <c r="G210" s="101"/>
      <c r="H210" s="101"/>
      <c r="I210" s="101"/>
    </row>
    <row r="211" spans="2:9" x14ac:dyDescent="0.3">
      <c r="B211" s="108">
        <f t="shared" si="9"/>
        <v>3</v>
      </c>
      <c r="C211" s="108" t="str">
        <f t="shared" si="10"/>
        <v>Mar</v>
      </c>
      <c r="D211" s="108">
        <f t="shared" si="11"/>
        <v>1915</v>
      </c>
      <c r="E211" s="108" t="str">
        <f t="shared" si="8"/>
        <v>Mar (1915)</v>
      </c>
      <c r="F211" s="101"/>
      <c r="G211" s="101"/>
      <c r="H211" s="101"/>
      <c r="I211" s="101"/>
    </row>
    <row r="212" spans="2:9" x14ac:dyDescent="0.3">
      <c r="B212" s="108">
        <f t="shared" si="9"/>
        <v>4</v>
      </c>
      <c r="C212" s="108" t="str">
        <f t="shared" si="10"/>
        <v>Apr</v>
      </c>
      <c r="D212" s="108">
        <f t="shared" si="11"/>
        <v>1915</v>
      </c>
      <c r="E212" s="108" t="str">
        <f t="shared" si="8"/>
        <v>Apr (1915)</v>
      </c>
      <c r="F212" s="101"/>
      <c r="G212" s="101"/>
      <c r="H212" s="101"/>
      <c r="I212" s="101"/>
    </row>
    <row r="213" spans="2:9" x14ac:dyDescent="0.3">
      <c r="B213" s="108">
        <f t="shared" si="9"/>
        <v>5</v>
      </c>
      <c r="C213" s="108" t="str">
        <f t="shared" si="10"/>
        <v>Mai</v>
      </c>
      <c r="D213" s="108">
        <f t="shared" si="11"/>
        <v>1915</v>
      </c>
      <c r="E213" s="108" t="str">
        <f t="shared" si="8"/>
        <v>Mai (1915)</v>
      </c>
      <c r="F213" s="101"/>
      <c r="G213" s="101"/>
      <c r="H213" s="101"/>
      <c r="I213" s="101"/>
    </row>
    <row r="214" spans="2:9" x14ac:dyDescent="0.3">
      <c r="B214" s="108">
        <f t="shared" si="9"/>
        <v>6</v>
      </c>
      <c r="C214" s="108" t="str">
        <f t="shared" si="10"/>
        <v>Jun</v>
      </c>
      <c r="D214" s="108">
        <f t="shared" si="11"/>
        <v>1915</v>
      </c>
      <c r="E214" s="108" t="str">
        <f t="shared" si="8"/>
        <v>Jun (1915)</v>
      </c>
      <c r="F214" s="101"/>
      <c r="G214" s="101"/>
      <c r="H214" s="101"/>
      <c r="I214" s="101"/>
    </row>
    <row r="215" spans="2:9" x14ac:dyDescent="0.3">
      <c r="B215" s="108">
        <f t="shared" si="9"/>
        <v>7</v>
      </c>
      <c r="C215" s="108" t="str">
        <f t="shared" si="10"/>
        <v>Jul</v>
      </c>
      <c r="D215" s="108">
        <f t="shared" si="11"/>
        <v>1915</v>
      </c>
      <c r="E215" s="108" t="str">
        <f t="shared" si="8"/>
        <v>Jul (1915)</v>
      </c>
      <c r="F215" s="101"/>
      <c r="G215" s="101"/>
      <c r="H215" s="101"/>
      <c r="I215" s="101"/>
    </row>
    <row r="216" spans="2:9" x14ac:dyDescent="0.3">
      <c r="B216" s="108">
        <f t="shared" si="9"/>
        <v>8</v>
      </c>
      <c r="C216" s="108" t="str">
        <f t="shared" si="10"/>
        <v>Aug</v>
      </c>
      <c r="D216" s="108">
        <f t="shared" si="11"/>
        <v>1915</v>
      </c>
      <c r="E216" s="108" t="str">
        <f t="shared" si="8"/>
        <v>Aug (1915)</v>
      </c>
      <c r="F216" s="101"/>
      <c r="G216" s="101"/>
      <c r="H216" s="101"/>
      <c r="I216" s="101"/>
    </row>
    <row r="217" spans="2:9" x14ac:dyDescent="0.3">
      <c r="B217" s="108">
        <f t="shared" si="9"/>
        <v>9</v>
      </c>
      <c r="C217" s="108" t="str">
        <f t="shared" si="10"/>
        <v>Sep</v>
      </c>
      <c r="D217" s="108">
        <f t="shared" si="11"/>
        <v>1915</v>
      </c>
      <c r="E217" s="108" t="str">
        <f t="shared" si="8"/>
        <v>Sep (1915)</v>
      </c>
      <c r="F217" s="101"/>
      <c r="G217" s="101"/>
      <c r="H217" s="101"/>
      <c r="I217" s="101"/>
    </row>
    <row r="218" spans="2:9" x14ac:dyDescent="0.3">
      <c r="B218" s="108">
        <f t="shared" si="9"/>
        <v>10</v>
      </c>
      <c r="C218" s="108" t="str">
        <f t="shared" si="10"/>
        <v>Okt</v>
      </c>
      <c r="D218" s="108">
        <f t="shared" si="11"/>
        <v>1915</v>
      </c>
      <c r="E218" s="108" t="str">
        <f t="shared" si="8"/>
        <v>Okt (1915)</v>
      </c>
      <c r="F218" s="101"/>
      <c r="G218" s="101"/>
      <c r="H218" s="101"/>
      <c r="I218" s="101"/>
    </row>
    <row r="219" spans="2:9" x14ac:dyDescent="0.3">
      <c r="B219" s="108">
        <f t="shared" si="9"/>
        <v>11</v>
      </c>
      <c r="C219" s="108" t="str">
        <f t="shared" si="10"/>
        <v>Nov</v>
      </c>
      <c r="D219" s="108">
        <f t="shared" si="11"/>
        <v>1915</v>
      </c>
      <c r="E219" s="108" t="str">
        <f t="shared" si="8"/>
        <v>Nov (1915)</v>
      </c>
      <c r="F219" s="101"/>
      <c r="G219" s="101"/>
      <c r="H219" s="101"/>
      <c r="I219" s="101"/>
    </row>
    <row r="220" spans="2:9" x14ac:dyDescent="0.3">
      <c r="B220" s="108">
        <f t="shared" si="9"/>
        <v>12</v>
      </c>
      <c r="C220" s="108" t="str">
        <f t="shared" si="10"/>
        <v>Des</v>
      </c>
      <c r="D220" s="108">
        <f t="shared" si="11"/>
        <v>1915</v>
      </c>
      <c r="E220" s="108" t="str">
        <f t="shared" si="8"/>
        <v>Des (1915)</v>
      </c>
      <c r="F220" s="101"/>
      <c r="G220" s="101"/>
      <c r="H220" s="101"/>
      <c r="I220" s="101"/>
    </row>
    <row r="221" spans="2:9" x14ac:dyDescent="0.3">
      <c r="B221" s="108">
        <f t="shared" si="9"/>
        <v>1</v>
      </c>
      <c r="C221" s="108" t="str">
        <f t="shared" si="10"/>
        <v>Jan</v>
      </c>
      <c r="D221" s="108">
        <f t="shared" si="11"/>
        <v>1916</v>
      </c>
      <c r="E221" s="108" t="str">
        <f t="shared" ref="E221:E238" si="12">C221&amp;" ("&amp;D221&amp;")"</f>
        <v>Jan (1916)</v>
      </c>
      <c r="F221" s="101"/>
      <c r="G221" s="101"/>
      <c r="H221" s="101"/>
      <c r="I221" s="101"/>
    </row>
    <row r="222" spans="2:9" x14ac:dyDescent="0.3">
      <c r="B222" s="108">
        <f t="shared" ref="B222:B238" si="13">IF(B221=12,1,B221+1)</f>
        <v>2</v>
      </c>
      <c r="C222" s="108" t="str">
        <f t="shared" ref="C222:C238" si="14">VLOOKUP(B222,$B$13:$C$24,2,FALSE)</f>
        <v>Feb</v>
      </c>
      <c r="D222" s="108">
        <f t="shared" ref="D222:D238" si="15">IF(B221=12,D221+1,D221)</f>
        <v>1916</v>
      </c>
      <c r="E222" s="108" t="str">
        <f t="shared" si="12"/>
        <v>Feb (1916)</v>
      </c>
      <c r="F222" s="101"/>
      <c r="G222" s="101"/>
      <c r="H222" s="101"/>
      <c r="I222" s="101"/>
    </row>
    <row r="223" spans="2:9" x14ac:dyDescent="0.3">
      <c r="B223" s="108">
        <f t="shared" si="13"/>
        <v>3</v>
      </c>
      <c r="C223" s="108" t="str">
        <f t="shared" si="14"/>
        <v>Mar</v>
      </c>
      <c r="D223" s="108">
        <f t="shared" si="15"/>
        <v>1916</v>
      </c>
      <c r="E223" s="108" t="str">
        <f t="shared" si="12"/>
        <v>Mar (1916)</v>
      </c>
      <c r="F223" s="101"/>
      <c r="G223" s="101"/>
      <c r="H223" s="101"/>
      <c r="I223" s="101"/>
    </row>
    <row r="224" spans="2:9" x14ac:dyDescent="0.3">
      <c r="B224" s="108">
        <f t="shared" si="13"/>
        <v>4</v>
      </c>
      <c r="C224" s="108" t="str">
        <f t="shared" si="14"/>
        <v>Apr</v>
      </c>
      <c r="D224" s="108">
        <f t="shared" si="15"/>
        <v>1916</v>
      </c>
      <c r="E224" s="108" t="str">
        <f t="shared" si="12"/>
        <v>Apr (1916)</v>
      </c>
      <c r="F224" s="101"/>
      <c r="G224" s="101"/>
      <c r="H224" s="101"/>
      <c r="I224" s="101"/>
    </row>
    <row r="225" spans="2:9" x14ac:dyDescent="0.3">
      <c r="B225" s="108">
        <f t="shared" si="13"/>
        <v>5</v>
      </c>
      <c r="C225" s="108" t="str">
        <f t="shared" si="14"/>
        <v>Mai</v>
      </c>
      <c r="D225" s="108">
        <f t="shared" si="15"/>
        <v>1916</v>
      </c>
      <c r="E225" s="108" t="str">
        <f t="shared" si="12"/>
        <v>Mai (1916)</v>
      </c>
      <c r="F225" s="101"/>
      <c r="G225" s="101"/>
      <c r="H225" s="101"/>
      <c r="I225" s="101"/>
    </row>
    <row r="226" spans="2:9" x14ac:dyDescent="0.3">
      <c r="B226" s="108">
        <f t="shared" si="13"/>
        <v>6</v>
      </c>
      <c r="C226" s="108" t="str">
        <f t="shared" si="14"/>
        <v>Jun</v>
      </c>
      <c r="D226" s="108">
        <f t="shared" si="15"/>
        <v>1916</v>
      </c>
      <c r="E226" s="108" t="str">
        <f t="shared" si="12"/>
        <v>Jun (1916)</v>
      </c>
      <c r="F226" s="101"/>
      <c r="G226" s="101"/>
      <c r="H226" s="101"/>
      <c r="I226" s="101"/>
    </row>
    <row r="227" spans="2:9" x14ac:dyDescent="0.3">
      <c r="B227" s="108">
        <f t="shared" si="13"/>
        <v>7</v>
      </c>
      <c r="C227" s="108" t="str">
        <f t="shared" si="14"/>
        <v>Jul</v>
      </c>
      <c r="D227" s="108">
        <f t="shared" si="15"/>
        <v>1916</v>
      </c>
      <c r="E227" s="108" t="str">
        <f t="shared" si="12"/>
        <v>Jul (1916)</v>
      </c>
      <c r="F227" s="101"/>
      <c r="G227" s="101"/>
      <c r="H227" s="101"/>
      <c r="I227" s="101"/>
    </row>
    <row r="228" spans="2:9" x14ac:dyDescent="0.3">
      <c r="B228" s="108">
        <f t="shared" si="13"/>
        <v>8</v>
      </c>
      <c r="C228" s="108" t="str">
        <f t="shared" si="14"/>
        <v>Aug</v>
      </c>
      <c r="D228" s="108">
        <f t="shared" si="15"/>
        <v>1916</v>
      </c>
      <c r="E228" s="108" t="str">
        <f t="shared" si="12"/>
        <v>Aug (1916)</v>
      </c>
      <c r="F228" s="101"/>
      <c r="G228" s="101"/>
      <c r="H228" s="101"/>
      <c r="I228" s="101"/>
    </row>
    <row r="229" spans="2:9" x14ac:dyDescent="0.3">
      <c r="B229" s="108">
        <f t="shared" si="13"/>
        <v>9</v>
      </c>
      <c r="C229" s="108" t="str">
        <f t="shared" si="14"/>
        <v>Sep</v>
      </c>
      <c r="D229" s="108">
        <f t="shared" si="15"/>
        <v>1916</v>
      </c>
      <c r="E229" s="108" t="str">
        <f t="shared" si="12"/>
        <v>Sep (1916)</v>
      </c>
      <c r="F229" s="101"/>
      <c r="G229" s="101"/>
      <c r="H229" s="101"/>
      <c r="I229" s="101"/>
    </row>
    <row r="230" spans="2:9" x14ac:dyDescent="0.3">
      <c r="B230" s="108">
        <f t="shared" si="13"/>
        <v>10</v>
      </c>
      <c r="C230" s="108" t="str">
        <f t="shared" si="14"/>
        <v>Okt</v>
      </c>
      <c r="D230" s="108">
        <f t="shared" si="15"/>
        <v>1916</v>
      </c>
      <c r="E230" s="108" t="str">
        <f t="shared" si="12"/>
        <v>Okt (1916)</v>
      </c>
      <c r="F230" s="101"/>
      <c r="G230" s="101"/>
      <c r="H230" s="101"/>
      <c r="I230" s="101"/>
    </row>
    <row r="231" spans="2:9" x14ac:dyDescent="0.3">
      <c r="B231" s="108">
        <f t="shared" si="13"/>
        <v>11</v>
      </c>
      <c r="C231" s="108" t="str">
        <f t="shared" si="14"/>
        <v>Nov</v>
      </c>
      <c r="D231" s="108">
        <f t="shared" si="15"/>
        <v>1916</v>
      </c>
      <c r="E231" s="108" t="str">
        <f t="shared" si="12"/>
        <v>Nov (1916)</v>
      </c>
      <c r="F231" s="101"/>
      <c r="G231" s="101"/>
      <c r="H231" s="101"/>
      <c r="I231" s="101"/>
    </row>
    <row r="232" spans="2:9" x14ac:dyDescent="0.3">
      <c r="B232" s="108">
        <f t="shared" si="13"/>
        <v>12</v>
      </c>
      <c r="C232" s="108" t="str">
        <f t="shared" si="14"/>
        <v>Des</v>
      </c>
      <c r="D232" s="108">
        <f t="shared" si="15"/>
        <v>1916</v>
      </c>
      <c r="E232" s="108" t="str">
        <f t="shared" si="12"/>
        <v>Des (1916)</v>
      </c>
      <c r="F232" s="101"/>
      <c r="G232" s="101"/>
      <c r="H232" s="101"/>
      <c r="I232" s="101"/>
    </row>
    <row r="233" spans="2:9" x14ac:dyDescent="0.3">
      <c r="B233" s="108">
        <f t="shared" si="13"/>
        <v>1</v>
      </c>
      <c r="C233" s="108" t="str">
        <f t="shared" si="14"/>
        <v>Jan</v>
      </c>
      <c r="D233" s="108">
        <f t="shared" si="15"/>
        <v>1917</v>
      </c>
      <c r="E233" s="108" t="str">
        <f t="shared" si="12"/>
        <v>Jan (1917)</v>
      </c>
      <c r="F233" s="101"/>
      <c r="G233" s="101"/>
      <c r="H233" s="101"/>
      <c r="I233" s="101"/>
    </row>
    <row r="234" spans="2:9" x14ac:dyDescent="0.3">
      <c r="B234" s="108">
        <f t="shared" si="13"/>
        <v>2</v>
      </c>
      <c r="C234" s="108" t="str">
        <f t="shared" si="14"/>
        <v>Feb</v>
      </c>
      <c r="D234" s="108">
        <f t="shared" si="15"/>
        <v>1917</v>
      </c>
      <c r="E234" s="108" t="str">
        <f t="shared" si="12"/>
        <v>Feb (1917)</v>
      </c>
      <c r="F234" s="101"/>
      <c r="G234" s="101"/>
      <c r="H234" s="101"/>
      <c r="I234" s="101"/>
    </row>
    <row r="235" spans="2:9" x14ac:dyDescent="0.3">
      <c r="B235" s="108">
        <f t="shared" si="13"/>
        <v>3</v>
      </c>
      <c r="C235" s="108" t="str">
        <f t="shared" si="14"/>
        <v>Mar</v>
      </c>
      <c r="D235" s="108">
        <f t="shared" si="15"/>
        <v>1917</v>
      </c>
      <c r="E235" s="108" t="str">
        <f t="shared" si="12"/>
        <v>Mar (1917)</v>
      </c>
      <c r="F235" s="101"/>
      <c r="G235" s="101"/>
      <c r="H235" s="101"/>
      <c r="I235" s="101"/>
    </row>
    <row r="236" spans="2:9" x14ac:dyDescent="0.3">
      <c r="B236" s="108">
        <f t="shared" si="13"/>
        <v>4</v>
      </c>
      <c r="C236" s="108" t="str">
        <f t="shared" si="14"/>
        <v>Apr</v>
      </c>
      <c r="D236" s="108">
        <f t="shared" si="15"/>
        <v>1917</v>
      </c>
      <c r="E236" s="108" t="str">
        <f t="shared" si="12"/>
        <v>Apr (1917)</v>
      </c>
      <c r="F236" s="101"/>
      <c r="G236" s="101"/>
      <c r="H236" s="101"/>
      <c r="I236" s="101"/>
    </row>
    <row r="237" spans="2:9" x14ac:dyDescent="0.3">
      <c r="B237" s="108">
        <f t="shared" si="13"/>
        <v>5</v>
      </c>
      <c r="C237" s="108" t="str">
        <f t="shared" si="14"/>
        <v>Mai</v>
      </c>
      <c r="D237" s="108">
        <f t="shared" si="15"/>
        <v>1917</v>
      </c>
      <c r="E237" s="108" t="str">
        <f t="shared" si="12"/>
        <v>Mai (1917)</v>
      </c>
      <c r="F237" s="101"/>
      <c r="G237" s="101"/>
      <c r="H237" s="101"/>
      <c r="I237" s="101"/>
    </row>
    <row r="238" spans="2:9" x14ac:dyDescent="0.3">
      <c r="B238" s="108">
        <f t="shared" si="13"/>
        <v>6</v>
      </c>
      <c r="C238" s="108" t="str">
        <f t="shared" si="14"/>
        <v>Jun</v>
      </c>
      <c r="D238" s="108">
        <f t="shared" si="15"/>
        <v>1917</v>
      </c>
      <c r="E238" s="108" t="str">
        <f t="shared" si="12"/>
        <v>Jun (1917)</v>
      </c>
      <c r="F238" s="101"/>
      <c r="G238" s="101"/>
      <c r="H238" s="101"/>
      <c r="I238" s="101"/>
    </row>
    <row r="242" spans="2:12" ht="17.25" customHeight="1" x14ac:dyDescent="0.3">
      <c r="B242" s="269" t="s">
        <v>30</v>
      </c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</row>
    <row r="243" spans="2:12" x14ac:dyDescent="0.3">
      <c r="E243" s="110"/>
      <c r="F243" s="110"/>
      <c r="G243" s="110"/>
      <c r="H243" s="110"/>
      <c r="I243" s="110"/>
      <c r="J243" s="110"/>
    </row>
    <row r="244" spans="2:12" x14ac:dyDescent="0.3">
      <c r="E244" s="110"/>
      <c r="F244" s="110"/>
      <c r="G244" s="110"/>
      <c r="H244" s="110"/>
      <c r="I244" s="110"/>
      <c r="J244" s="110"/>
    </row>
    <row r="245" spans="2:12" ht="31.2" x14ac:dyDescent="0.3">
      <c r="B245" s="138" t="s">
        <v>5</v>
      </c>
      <c r="C245" s="139">
        <v>1</v>
      </c>
      <c r="E245" s="135" t="s">
        <v>135</v>
      </c>
      <c r="F245" s="135" t="s">
        <v>131</v>
      </c>
      <c r="G245" s="135" t="s">
        <v>133</v>
      </c>
      <c r="H245" s="135" t="s">
        <v>132</v>
      </c>
      <c r="I245" s="135" t="s">
        <v>134</v>
      </c>
      <c r="J245" s="135" t="s">
        <v>31</v>
      </c>
      <c r="K245" s="136" t="s">
        <v>130</v>
      </c>
      <c r="L245" s="136" t="s">
        <v>151</v>
      </c>
    </row>
    <row r="246" spans="2:12" x14ac:dyDescent="0.3">
      <c r="B246" s="138" t="s">
        <v>6</v>
      </c>
      <c r="C246" s="139">
        <v>2</v>
      </c>
      <c r="E246" s="133">
        <f>'LISTE OVER KJØRETØY'!E21</f>
        <v>0</v>
      </c>
      <c r="F246" s="132">
        <f>IF('LISTE OVER KJØRETØY'!F21=0,0,VLOOKUP(LEFT('LISTE OVER KJØRETØY'!F21,3),$B$245:$C$257,2,FALSE))</f>
        <v>0</v>
      </c>
      <c r="G246" s="132">
        <f>IF('LISTE OVER KJØRETØY'!F21=0,0,(MID('LISTE OVER KJØRETØY'!F21,6,4)))</f>
        <v>0</v>
      </c>
      <c r="H246" s="132">
        <f>IF('LISTE OVER KJØRETØY'!G21=0,0,VLOOKUP(LEFT('LISTE OVER KJØRETØY'!G21,3),$B$245:$C$257,2,FALSE))</f>
        <v>0</v>
      </c>
      <c r="I246" s="132">
        <f>IF('LISTE OVER KJØRETØY'!G21=0,0,(MID('LISTE OVER KJØRETØY'!G21,6,4)))</f>
        <v>0</v>
      </c>
      <c r="J246" s="137">
        <f>(I246-G246)*12+(H246-F246)</f>
        <v>0</v>
      </c>
      <c r="K246" s="133">
        <f>IF(E246="Ja",0,IF(J246&lt;0,1,0))</f>
        <v>0</v>
      </c>
      <c r="L246" s="133">
        <f>IF(E246="Ja",0,IF(F246=0,0,IF(AND(F246=H246,G246=I246),1,0)))</f>
        <v>0</v>
      </c>
    </row>
    <row r="247" spans="2:12" x14ac:dyDescent="0.3">
      <c r="B247" s="138" t="s">
        <v>7</v>
      </c>
      <c r="C247" s="139">
        <v>3</v>
      </c>
      <c r="E247" s="133">
        <f>'LISTE OVER KJØRETØY'!E22</f>
        <v>0</v>
      </c>
      <c r="F247" s="132">
        <f>IF('LISTE OVER KJØRETØY'!F22=0,0,VLOOKUP(LEFT('LISTE OVER KJØRETØY'!F22,3),$B$245:$C$257,2,FALSE))</f>
        <v>0</v>
      </c>
      <c r="G247" s="132">
        <f>IF('LISTE OVER KJØRETØY'!F22=0,0,(MID('LISTE OVER KJØRETØY'!F22,6,4)))</f>
        <v>0</v>
      </c>
      <c r="H247" s="132">
        <f>IF('LISTE OVER KJØRETØY'!G22=0,0,VLOOKUP(LEFT('LISTE OVER KJØRETØY'!G22,3),$B$245:$C$257,2,FALSE))</f>
        <v>0</v>
      </c>
      <c r="I247" s="132">
        <f>IF('LISTE OVER KJØRETØY'!G22=0,0,(MID('LISTE OVER KJØRETØY'!G22,6,4)))</f>
        <v>0</v>
      </c>
      <c r="J247" s="137">
        <f t="shared" ref="J247:J255" si="16">(I247-G247)*12+(H247-F247)</f>
        <v>0</v>
      </c>
      <c r="K247" s="133">
        <f t="shared" ref="K247:K255" si="17">IF(E247="Ja",0,IF(J247&lt;0,1,0))</f>
        <v>0</v>
      </c>
      <c r="L247" s="133">
        <f t="shared" ref="L247:L255" si="18">IF(E247="Ja",0,IF(F247=0,0,IF(AND(F247=H247,G247=I247),1,0)))</f>
        <v>0</v>
      </c>
    </row>
    <row r="248" spans="2:12" x14ac:dyDescent="0.3">
      <c r="B248" s="138" t="s">
        <v>8</v>
      </c>
      <c r="C248" s="139">
        <v>4</v>
      </c>
      <c r="E248" s="133">
        <f>'LISTE OVER KJØRETØY'!E23</f>
        <v>0</v>
      </c>
      <c r="F248" s="132">
        <f>IF('LISTE OVER KJØRETØY'!F23=0,0,VLOOKUP(LEFT('LISTE OVER KJØRETØY'!F23,3),$B$245:$C$257,2,FALSE))</f>
        <v>0</v>
      </c>
      <c r="G248" s="132">
        <f>IF('LISTE OVER KJØRETØY'!F23=0,0,(MID('LISTE OVER KJØRETØY'!F23,6,4)))</f>
        <v>0</v>
      </c>
      <c r="H248" s="132">
        <f>IF('LISTE OVER KJØRETØY'!G23=0,0,VLOOKUP(LEFT('LISTE OVER KJØRETØY'!G23,3),$B$245:$C$257,2,FALSE))</f>
        <v>0</v>
      </c>
      <c r="I248" s="132">
        <f>IF('LISTE OVER KJØRETØY'!G23=0,0,(MID('LISTE OVER KJØRETØY'!G23,6,4)))</f>
        <v>0</v>
      </c>
      <c r="J248" s="137">
        <f t="shared" si="16"/>
        <v>0</v>
      </c>
      <c r="K248" s="133">
        <f t="shared" si="17"/>
        <v>0</v>
      </c>
      <c r="L248" s="133">
        <f t="shared" si="18"/>
        <v>0</v>
      </c>
    </row>
    <row r="249" spans="2:12" x14ac:dyDescent="0.3">
      <c r="B249" s="138" t="s">
        <v>1</v>
      </c>
      <c r="C249" s="139">
        <v>5</v>
      </c>
      <c r="E249" s="133">
        <f>'LISTE OVER KJØRETØY'!E24</f>
        <v>0</v>
      </c>
      <c r="F249" s="132">
        <f>IF('LISTE OVER KJØRETØY'!F24=0,0,VLOOKUP(LEFT('LISTE OVER KJØRETØY'!F24,3),$B$245:$C$257,2,FALSE))</f>
        <v>0</v>
      </c>
      <c r="G249" s="132">
        <f>IF('LISTE OVER KJØRETØY'!F24=0,0,(MID('LISTE OVER KJØRETØY'!F24,6,4)))</f>
        <v>0</v>
      </c>
      <c r="H249" s="132">
        <f>IF('LISTE OVER KJØRETØY'!G24=0,0,VLOOKUP(LEFT('LISTE OVER KJØRETØY'!G24,3),$B$245:$C$257,2,FALSE))</f>
        <v>0</v>
      </c>
      <c r="I249" s="132">
        <f>IF('LISTE OVER KJØRETØY'!G24=0,0,(MID('LISTE OVER KJØRETØY'!G24,6,4)))</f>
        <v>0</v>
      </c>
      <c r="J249" s="137">
        <f t="shared" si="16"/>
        <v>0</v>
      </c>
      <c r="K249" s="133">
        <f t="shared" si="17"/>
        <v>0</v>
      </c>
      <c r="L249" s="133">
        <f t="shared" si="18"/>
        <v>0</v>
      </c>
    </row>
    <row r="250" spans="2:12" x14ac:dyDescent="0.3">
      <c r="B250" s="138" t="s">
        <v>27</v>
      </c>
      <c r="C250" s="139">
        <v>6</v>
      </c>
      <c r="E250" s="133">
        <f>'LISTE OVER KJØRETØY'!E25</f>
        <v>0</v>
      </c>
      <c r="F250" s="132">
        <f>IF('LISTE OVER KJØRETØY'!F25=0,0,VLOOKUP(LEFT('LISTE OVER KJØRETØY'!F25,3),$B$245:$C$257,2,FALSE))</f>
        <v>0</v>
      </c>
      <c r="G250" s="132">
        <f>IF('LISTE OVER KJØRETØY'!F25=0,0,(MID('LISTE OVER KJØRETØY'!F25,6,4)))</f>
        <v>0</v>
      </c>
      <c r="H250" s="132">
        <f>IF('LISTE OVER KJØRETØY'!G25=0,0,VLOOKUP(LEFT('LISTE OVER KJØRETØY'!G25,3),$B$245:$C$257,2,FALSE))</f>
        <v>0</v>
      </c>
      <c r="I250" s="132">
        <f>IF('LISTE OVER KJØRETØY'!G25=0,0,(MID('LISTE OVER KJØRETØY'!G25,6,4)))</f>
        <v>0</v>
      </c>
      <c r="J250" s="137">
        <f>(I250-G250)*12+(H250-F250)</f>
        <v>0</v>
      </c>
      <c r="K250" s="133">
        <f t="shared" si="17"/>
        <v>0</v>
      </c>
      <c r="L250" s="133">
        <f t="shared" si="18"/>
        <v>0</v>
      </c>
    </row>
    <row r="251" spans="2:12" x14ac:dyDescent="0.3">
      <c r="B251" s="138" t="s">
        <v>28</v>
      </c>
      <c r="C251" s="139">
        <v>7</v>
      </c>
      <c r="E251" s="133">
        <f>'LISTE OVER KJØRETØY'!E26</f>
        <v>0</v>
      </c>
      <c r="F251" s="132">
        <f>IF('LISTE OVER KJØRETØY'!F26=0,0,VLOOKUP(LEFT('LISTE OVER KJØRETØY'!F26,3),$B$245:$C$257,2,FALSE))</f>
        <v>0</v>
      </c>
      <c r="G251" s="132">
        <f>IF('LISTE OVER KJØRETØY'!F26=0,0,(MID('LISTE OVER KJØRETØY'!F26,6,4)))</f>
        <v>0</v>
      </c>
      <c r="H251" s="132">
        <f>IF('LISTE OVER KJØRETØY'!G26=0,0,VLOOKUP(LEFT('LISTE OVER KJØRETØY'!G26,3),$B$245:$C$257,2,FALSE))</f>
        <v>0</v>
      </c>
      <c r="I251" s="132">
        <f>IF('LISTE OVER KJØRETØY'!G26=0,0,(MID('LISTE OVER KJØRETØY'!G26,6,4)))</f>
        <v>0</v>
      </c>
      <c r="J251" s="137">
        <f t="shared" si="16"/>
        <v>0</v>
      </c>
      <c r="K251" s="133">
        <f t="shared" si="17"/>
        <v>0</v>
      </c>
      <c r="L251" s="133">
        <f t="shared" si="18"/>
        <v>0</v>
      </c>
    </row>
    <row r="252" spans="2:12" x14ac:dyDescent="0.3">
      <c r="B252" s="138" t="s">
        <v>9</v>
      </c>
      <c r="C252" s="139">
        <v>8</v>
      </c>
      <c r="E252" s="133">
        <f>'LISTE OVER KJØRETØY'!E27</f>
        <v>0</v>
      </c>
      <c r="F252" s="132">
        <f>IF('LISTE OVER KJØRETØY'!F27=0,0,VLOOKUP(LEFT('LISTE OVER KJØRETØY'!F27,3),$B$245:$C$257,2,FALSE))</f>
        <v>0</v>
      </c>
      <c r="G252" s="132">
        <f>IF('LISTE OVER KJØRETØY'!F27=0,0,(MID('LISTE OVER KJØRETØY'!F27,6,4)))</f>
        <v>0</v>
      </c>
      <c r="H252" s="132">
        <f>IF('LISTE OVER KJØRETØY'!G27=0,0,VLOOKUP(LEFT('LISTE OVER KJØRETØY'!G27,3),$B$245:$C$257,2,FALSE))</f>
        <v>0</v>
      </c>
      <c r="I252" s="132">
        <f>IF('LISTE OVER KJØRETØY'!G27=0,0,(MID('LISTE OVER KJØRETØY'!G27,6,4)))</f>
        <v>0</v>
      </c>
      <c r="J252" s="137">
        <f t="shared" si="16"/>
        <v>0</v>
      </c>
      <c r="K252" s="133">
        <f t="shared" si="17"/>
        <v>0</v>
      </c>
      <c r="L252" s="133">
        <f t="shared" si="18"/>
        <v>0</v>
      </c>
    </row>
    <row r="253" spans="2:12" x14ac:dyDescent="0.3">
      <c r="B253" s="138" t="s">
        <v>29</v>
      </c>
      <c r="C253" s="139">
        <v>9</v>
      </c>
      <c r="E253" s="133">
        <f>'LISTE OVER KJØRETØY'!E28</f>
        <v>0</v>
      </c>
      <c r="F253" s="132">
        <f>IF('LISTE OVER KJØRETØY'!F28=0,0,VLOOKUP(LEFT('LISTE OVER KJØRETØY'!F28,3),$B$245:$C$257,2,FALSE))</f>
        <v>0</v>
      </c>
      <c r="G253" s="132">
        <f>IF('LISTE OVER KJØRETØY'!F28=0,0,(MID('LISTE OVER KJØRETØY'!F28,6,4)))</f>
        <v>0</v>
      </c>
      <c r="H253" s="132">
        <f>IF('LISTE OVER KJØRETØY'!G28=0,0,VLOOKUP(LEFT('LISTE OVER KJØRETØY'!G28,3),$B$245:$C$257,2,FALSE))</f>
        <v>0</v>
      </c>
      <c r="I253" s="132">
        <f>IF('LISTE OVER KJØRETØY'!G28=0,0,(MID('LISTE OVER KJØRETØY'!G28,6,4)))</f>
        <v>0</v>
      </c>
      <c r="J253" s="137">
        <f t="shared" si="16"/>
        <v>0</v>
      </c>
      <c r="K253" s="133">
        <f t="shared" si="17"/>
        <v>0</v>
      </c>
      <c r="L253" s="133">
        <f t="shared" si="18"/>
        <v>0</v>
      </c>
    </row>
    <row r="254" spans="2:12" x14ac:dyDescent="0.3">
      <c r="B254" s="138" t="s">
        <v>10</v>
      </c>
      <c r="C254" s="139">
        <v>10</v>
      </c>
      <c r="E254" s="133">
        <f>'LISTE OVER KJØRETØY'!E29</f>
        <v>0</v>
      </c>
      <c r="F254" s="132">
        <f>IF('LISTE OVER KJØRETØY'!F29=0,0,VLOOKUP(LEFT('LISTE OVER KJØRETØY'!F29,3),$B$245:$C$257,2,FALSE))</f>
        <v>0</v>
      </c>
      <c r="G254" s="132">
        <f>IF('LISTE OVER KJØRETØY'!F29=0,0,(MID('LISTE OVER KJØRETØY'!F29,6,4)))</f>
        <v>0</v>
      </c>
      <c r="H254" s="132">
        <f>IF('LISTE OVER KJØRETØY'!G29=0,0,VLOOKUP(LEFT('LISTE OVER KJØRETØY'!G29,3),$B$245:$C$257,2,FALSE))</f>
        <v>0</v>
      </c>
      <c r="I254" s="132">
        <f>IF('LISTE OVER KJØRETØY'!G29=0,0,(MID('LISTE OVER KJØRETØY'!G29,6,4)))</f>
        <v>0</v>
      </c>
      <c r="J254" s="137">
        <f t="shared" si="16"/>
        <v>0</v>
      </c>
      <c r="K254" s="133">
        <f t="shared" si="17"/>
        <v>0</v>
      </c>
      <c r="L254" s="133">
        <f t="shared" si="18"/>
        <v>0</v>
      </c>
    </row>
    <row r="255" spans="2:12" x14ac:dyDescent="0.3">
      <c r="B255" s="138" t="s">
        <v>11</v>
      </c>
      <c r="C255" s="139">
        <v>11</v>
      </c>
      <c r="E255" s="133">
        <f>'LISTE OVER KJØRETØY'!E30</f>
        <v>0</v>
      </c>
      <c r="F255" s="132">
        <f>IF('LISTE OVER KJØRETØY'!F30=0,0,VLOOKUP(LEFT('LISTE OVER KJØRETØY'!F30,3),$B$245:$C$257,2,FALSE))</f>
        <v>0</v>
      </c>
      <c r="G255" s="132">
        <f>IF('LISTE OVER KJØRETØY'!F30=0,0,(MID('LISTE OVER KJØRETØY'!F30,6,4)))</f>
        <v>0</v>
      </c>
      <c r="H255" s="132">
        <f>IF('LISTE OVER KJØRETØY'!G30=0,0,VLOOKUP(LEFT('LISTE OVER KJØRETØY'!G30,3),$B$245:$C$257,2,FALSE))</f>
        <v>0</v>
      </c>
      <c r="I255" s="132">
        <f>IF('LISTE OVER KJØRETØY'!G30=0,0,(MID('LISTE OVER KJØRETØY'!G30,6,4)))</f>
        <v>0</v>
      </c>
      <c r="J255" s="137">
        <f t="shared" si="16"/>
        <v>0</v>
      </c>
      <c r="K255" s="133">
        <f t="shared" si="17"/>
        <v>0</v>
      </c>
      <c r="L255" s="133">
        <f t="shared" si="18"/>
        <v>0</v>
      </c>
    </row>
    <row r="256" spans="2:12" x14ac:dyDescent="0.3">
      <c r="B256" s="138" t="s">
        <v>12</v>
      </c>
      <c r="C256" s="139">
        <v>12</v>
      </c>
      <c r="E256" s="134"/>
      <c r="F256" s="134"/>
      <c r="G256" s="134"/>
      <c r="H256" s="134"/>
      <c r="I256" s="134"/>
      <c r="J256" s="111" t="s">
        <v>85</v>
      </c>
      <c r="K256" s="140">
        <f>SUM(K246:K255)</f>
        <v>0</v>
      </c>
      <c r="L256" s="140">
        <f>SUM(L246:L255)</f>
        <v>0</v>
      </c>
    </row>
    <row r="257" spans="2:10" x14ac:dyDescent="0.3">
      <c r="B257" s="134">
        <v>0</v>
      </c>
      <c r="C257" s="134">
        <v>0</v>
      </c>
    </row>
    <row r="258" spans="2:10" x14ac:dyDescent="0.3">
      <c r="E258" s="134"/>
      <c r="F258" s="134" t="str">
        <f>E29</f>
        <v>Jan (1900)</v>
      </c>
      <c r="G258" s="134" t="str">
        <f ca="1">OFFSET(E$29,F8,0,)</f>
        <v>Jan (1900)</v>
      </c>
      <c r="H258" s="134"/>
      <c r="I258" s="134"/>
      <c r="J258" s="134"/>
    </row>
    <row r="259" spans="2:10" ht="31.2" x14ac:dyDescent="0.3">
      <c r="E259" s="135" t="s">
        <v>135</v>
      </c>
      <c r="F259" s="135" t="s">
        <v>136</v>
      </c>
      <c r="G259" s="135" t="s">
        <v>137</v>
      </c>
      <c r="H259" s="135" t="s">
        <v>139</v>
      </c>
      <c r="I259" s="135" t="s">
        <v>140</v>
      </c>
      <c r="J259" s="135" t="s">
        <v>141</v>
      </c>
    </row>
    <row r="260" spans="2:10" x14ac:dyDescent="0.3">
      <c r="E260" s="133">
        <f>'LISTE OVER KJØRETØY'!E21</f>
        <v>0</v>
      </c>
      <c r="F260" s="133">
        <f>'LISTE OVER KJØRETØY'!F21</f>
        <v>0</v>
      </c>
      <c r="G260" s="133">
        <f>'LISTE OVER KJØRETØY'!G21</f>
        <v>0</v>
      </c>
      <c r="H260" s="133">
        <f>IF(E260="Ja",1,0)</f>
        <v>0</v>
      </c>
      <c r="I260" s="133">
        <f>IF(F260=$F$258,1,0)</f>
        <v>0</v>
      </c>
      <c r="J260" s="133">
        <f ca="1">IF(G260=$G$258,1,0)</f>
        <v>0</v>
      </c>
    </row>
    <row r="261" spans="2:10" x14ac:dyDescent="0.3">
      <c r="E261" s="133">
        <f>'LISTE OVER KJØRETØY'!E22</f>
        <v>0</v>
      </c>
      <c r="F261" s="133">
        <f>'LISTE OVER KJØRETØY'!F22</f>
        <v>0</v>
      </c>
      <c r="G261" s="133">
        <f>'LISTE OVER KJØRETØY'!G22</f>
        <v>0</v>
      </c>
      <c r="H261" s="133">
        <f t="shared" ref="H261:H269" si="19">IF(E261="Ja",1,0)</f>
        <v>0</v>
      </c>
      <c r="I261" s="133">
        <f t="shared" ref="I261:I269" si="20">IF(F261=$F$258,1,0)</f>
        <v>0</v>
      </c>
      <c r="J261" s="133">
        <f t="shared" ref="J261:J269" ca="1" si="21">IF(G261=$G$258,1,0)</f>
        <v>0</v>
      </c>
    </row>
    <row r="262" spans="2:10" x14ac:dyDescent="0.3">
      <c r="E262" s="133">
        <f>'LISTE OVER KJØRETØY'!E23</f>
        <v>0</v>
      </c>
      <c r="F262" s="133">
        <f>'LISTE OVER KJØRETØY'!F23</f>
        <v>0</v>
      </c>
      <c r="G262" s="133">
        <f>'LISTE OVER KJØRETØY'!G23</f>
        <v>0</v>
      </c>
      <c r="H262" s="133">
        <f t="shared" si="19"/>
        <v>0</v>
      </c>
      <c r="I262" s="133">
        <f t="shared" si="20"/>
        <v>0</v>
      </c>
      <c r="J262" s="133">
        <f t="shared" ca="1" si="21"/>
        <v>0</v>
      </c>
    </row>
    <row r="263" spans="2:10" x14ac:dyDescent="0.3">
      <c r="E263" s="133">
        <f>'LISTE OVER KJØRETØY'!E24</f>
        <v>0</v>
      </c>
      <c r="F263" s="133">
        <f>'LISTE OVER KJØRETØY'!F24</f>
        <v>0</v>
      </c>
      <c r="G263" s="133">
        <f>'LISTE OVER KJØRETØY'!G24</f>
        <v>0</v>
      </c>
      <c r="H263" s="133">
        <f t="shared" si="19"/>
        <v>0</v>
      </c>
      <c r="I263" s="133">
        <f t="shared" si="20"/>
        <v>0</v>
      </c>
      <c r="J263" s="133">
        <f t="shared" ca="1" si="21"/>
        <v>0</v>
      </c>
    </row>
    <row r="264" spans="2:10" x14ac:dyDescent="0.3">
      <c r="E264" s="133">
        <f>'LISTE OVER KJØRETØY'!E25</f>
        <v>0</v>
      </c>
      <c r="F264" s="133">
        <f>'LISTE OVER KJØRETØY'!F25</f>
        <v>0</v>
      </c>
      <c r="G264" s="133">
        <f>'LISTE OVER KJØRETØY'!G25</f>
        <v>0</v>
      </c>
      <c r="H264" s="133">
        <f t="shared" si="19"/>
        <v>0</v>
      </c>
      <c r="I264" s="133">
        <f t="shared" si="20"/>
        <v>0</v>
      </c>
      <c r="J264" s="133">
        <f t="shared" ca="1" si="21"/>
        <v>0</v>
      </c>
    </row>
    <row r="265" spans="2:10" x14ac:dyDescent="0.3">
      <c r="E265" s="133">
        <f>'LISTE OVER KJØRETØY'!E26</f>
        <v>0</v>
      </c>
      <c r="F265" s="133">
        <f>'LISTE OVER KJØRETØY'!F26</f>
        <v>0</v>
      </c>
      <c r="G265" s="133">
        <f>'LISTE OVER KJØRETØY'!G26</f>
        <v>0</v>
      </c>
      <c r="H265" s="133">
        <f t="shared" si="19"/>
        <v>0</v>
      </c>
      <c r="I265" s="133">
        <f t="shared" si="20"/>
        <v>0</v>
      </c>
      <c r="J265" s="133">
        <f t="shared" ca="1" si="21"/>
        <v>0</v>
      </c>
    </row>
    <row r="266" spans="2:10" x14ac:dyDescent="0.3">
      <c r="E266" s="133">
        <f>'LISTE OVER KJØRETØY'!E27</f>
        <v>0</v>
      </c>
      <c r="F266" s="133">
        <f>'LISTE OVER KJØRETØY'!F27</f>
        <v>0</v>
      </c>
      <c r="G266" s="133">
        <f>'LISTE OVER KJØRETØY'!G27</f>
        <v>0</v>
      </c>
      <c r="H266" s="133">
        <f t="shared" si="19"/>
        <v>0</v>
      </c>
      <c r="I266" s="133">
        <f t="shared" si="20"/>
        <v>0</v>
      </c>
      <c r="J266" s="133">
        <f t="shared" ca="1" si="21"/>
        <v>0</v>
      </c>
    </row>
    <row r="267" spans="2:10" x14ac:dyDescent="0.3">
      <c r="E267" s="133">
        <f>'LISTE OVER KJØRETØY'!E28</f>
        <v>0</v>
      </c>
      <c r="F267" s="133">
        <f>'LISTE OVER KJØRETØY'!F28</f>
        <v>0</v>
      </c>
      <c r="G267" s="133">
        <f>'LISTE OVER KJØRETØY'!G28</f>
        <v>0</v>
      </c>
      <c r="H267" s="133">
        <f t="shared" si="19"/>
        <v>0</v>
      </c>
      <c r="I267" s="133">
        <f t="shared" si="20"/>
        <v>0</v>
      </c>
      <c r="J267" s="133">
        <f t="shared" ca="1" si="21"/>
        <v>0</v>
      </c>
    </row>
    <row r="268" spans="2:10" x14ac:dyDescent="0.3">
      <c r="E268" s="133">
        <f>'LISTE OVER KJØRETØY'!E29</f>
        <v>0</v>
      </c>
      <c r="F268" s="133">
        <f>'LISTE OVER KJØRETØY'!F29</f>
        <v>0</v>
      </c>
      <c r="G268" s="133">
        <f>'LISTE OVER KJØRETØY'!G29</f>
        <v>0</v>
      </c>
      <c r="H268" s="133">
        <f t="shared" si="19"/>
        <v>0</v>
      </c>
      <c r="I268" s="133">
        <f t="shared" si="20"/>
        <v>0</v>
      </c>
      <c r="J268" s="133">
        <f t="shared" ca="1" si="21"/>
        <v>0</v>
      </c>
    </row>
    <row r="269" spans="2:10" x14ac:dyDescent="0.3">
      <c r="E269" s="133">
        <f>'LISTE OVER KJØRETØY'!E30</f>
        <v>0</v>
      </c>
      <c r="F269" s="133">
        <f>'LISTE OVER KJØRETØY'!F30</f>
        <v>0</v>
      </c>
      <c r="G269" s="133">
        <f>'LISTE OVER KJØRETØY'!G30</f>
        <v>0</v>
      </c>
      <c r="H269" s="133">
        <f t="shared" si="19"/>
        <v>0</v>
      </c>
      <c r="I269" s="133">
        <f t="shared" si="20"/>
        <v>0</v>
      </c>
      <c r="J269" s="133">
        <f t="shared" ca="1" si="21"/>
        <v>0</v>
      </c>
    </row>
    <row r="270" spans="2:10" x14ac:dyDescent="0.3">
      <c r="E270" s="134"/>
      <c r="F270" s="134"/>
      <c r="G270" s="134"/>
      <c r="H270" s="133">
        <f t="shared" ref="H270:J270" si="22">SUM(H260:H269)</f>
        <v>0</v>
      </c>
      <c r="I270" s="133">
        <f t="shared" si="22"/>
        <v>0</v>
      </c>
      <c r="J270" s="133">
        <f t="shared" ca="1" si="22"/>
        <v>0</v>
      </c>
    </row>
    <row r="273" spans="1:19" x14ac:dyDescent="0.3">
      <c r="A273" s="126"/>
      <c r="B273" s="270" t="s">
        <v>146</v>
      </c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126"/>
      <c r="N273" s="126"/>
      <c r="O273" s="126"/>
      <c r="P273" s="126"/>
      <c r="Q273" s="126"/>
      <c r="R273" s="126"/>
      <c r="S273" s="126"/>
    </row>
    <row r="274" spans="1:19" x14ac:dyDescent="0.3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</row>
    <row r="275" spans="1:19" x14ac:dyDescent="0.3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</row>
    <row r="276" spans="1:19" x14ac:dyDescent="0.3">
      <c r="A276" s="126"/>
      <c r="B276" s="130">
        <f>C8</f>
        <v>0</v>
      </c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6"/>
      <c r="N276" s="126"/>
      <c r="O276" s="126"/>
      <c r="P276" s="126"/>
      <c r="Q276" s="126"/>
      <c r="R276" s="126"/>
      <c r="S276" s="126"/>
    </row>
    <row r="277" spans="1:19" ht="46.8" x14ac:dyDescent="0.3">
      <c r="A277" s="126"/>
      <c r="B277" s="129" t="s">
        <v>2</v>
      </c>
      <c r="C277" s="129" t="s">
        <v>148</v>
      </c>
      <c r="D277" s="129" t="s">
        <v>147</v>
      </c>
      <c r="E277" s="129" t="s">
        <v>149</v>
      </c>
      <c r="F277" s="129" t="s">
        <v>147</v>
      </c>
      <c r="G277" s="129" t="s">
        <v>150</v>
      </c>
      <c r="H277" s="127"/>
      <c r="I277" s="127"/>
      <c r="J277" s="127"/>
      <c r="K277" s="126"/>
      <c r="L277" s="126"/>
      <c r="M277" s="126"/>
      <c r="N277" s="126"/>
      <c r="O277" s="126"/>
      <c r="P277" s="126"/>
      <c r="Q277" s="126"/>
    </row>
    <row r="278" spans="1:19" x14ac:dyDescent="0.3">
      <c r="A278" s="126"/>
      <c r="B278" s="128">
        <f>IF($B$276&gt;$D$4,1,0)</f>
        <v>0</v>
      </c>
      <c r="C278" s="128">
        <f>'LISTE OVER KJØRETØY'!C21</f>
        <v>0</v>
      </c>
      <c r="D278" s="128">
        <f>IF(OR(C278="HVO / biodiesel / bioetanol",C278="Diesel / bensin / naturgass"),1,0)</f>
        <v>0</v>
      </c>
      <c r="E278" s="128">
        <f>'LISTE OVER KJØRETØY'!E21</f>
        <v>0</v>
      </c>
      <c r="F278" s="128">
        <f>IF(E278="ja",1,0)</f>
        <v>0</v>
      </c>
      <c r="G278" s="128">
        <f>IF((B278+D278+F278)=3,1,0)</f>
        <v>0</v>
      </c>
      <c r="H278" s="127"/>
      <c r="I278" s="127"/>
      <c r="J278" s="127"/>
      <c r="K278" s="126"/>
      <c r="L278" s="126"/>
      <c r="M278" s="126"/>
      <c r="N278" s="126"/>
      <c r="O278" s="126"/>
      <c r="P278" s="126"/>
      <c r="Q278" s="126"/>
    </row>
    <row r="279" spans="1:19" x14ac:dyDescent="0.3">
      <c r="A279" s="126"/>
      <c r="B279" s="128">
        <f t="shared" ref="B279:B288" si="23">IF($B$276&gt;$D$4,1,0)</f>
        <v>0</v>
      </c>
      <c r="C279" s="128">
        <f>'LISTE OVER KJØRETØY'!C22</f>
        <v>0</v>
      </c>
      <c r="D279" s="131">
        <f t="shared" ref="D279:D288" si="24">IF(OR(C279="HVO / biodiesel / bioetanol",C279="Diesel / bensin / naturgass"),1,0)</f>
        <v>0</v>
      </c>
      <c r="E279" s="128">
        <f>'LISTE OVER KJØRETØY'!E22</f>
        <v>0</v>
      </c>
      <c r="F279" s="128">
        <f t="shared" ref="F279:F288" si="25">IF(E279="ja",1,0)</f>
        <v>0</v>
      </c>
      <c r="G279" s="131">
        <f t="shared" ref="G279:G288" si="26">IF((B279+D279+F279)=3,1,0)</f>
        <v>0</v>
      </c>
      <c r="H279" s="127"/>
      <c r="I279" s="127"/>
      <c r="J279" s="127"/>
      <c r="K279" s="126"/>
      <c r="L279" s="126"/>
      <c r="M279" s="126"/>
      <c r="N279" s="126"/>
      <c r="O279" s="126"/>
      <c r="P279" s="126"/>
      <c r="Q279" s="126"/>
    </row>
    <row r="280" spans="1:19" x14ac:dyDescent="0.3">
      <c r="A280" s="126"/>
      <c r="B280" s="128">
        <f t="shared" si="23"/>
        <v>0</v>
      </c>
      <c r="C280" s="128">
        <f>'LISTE OVER KJØRETØY'!C23</f>
        <v>0</v>
      </c>
      <c r="D280" s="131">
        <f t="shared" si="24"/>
        <v>0</v>
      </c>
      <c r="E280" s="128">
        <f>'LISTE OVER KJØRETØY'!E23</f>
        <v>0</v>
      </c>
      <c r="F280" s="128">
        <f t="shared" si="25"/>
        <v>0</v>
      </c>
      <c r="G280" s="131">
        <f t="shared" si="26"/>
        <v>0</v>
      </c>
      <c r="H280" s="127"/>
      <c r="I280" s="127"/>
      <c r="J280" s="127"/>
      <c r="K280" s="126"/>
      <c r="L280" s="126"/>
      <c r="M280" s="126"/>
      <c r="N280" s="126"/>
      <c r="O280" s="126"/>
      <c r="P280" s="126"/>
      <c r="Q280" s="126"/>
    </row>
    <row r="281" spans="1:19" x14ac:dyDescent="0.3">
      <c r="A281" s="126"/>
      <c r="B281" s="128">
        <f t="shared" si="23"/>
        <v>0</v>
      </c>
      <c r="C281" s="128">
        <f>'LISTE OVER KJØRETØY'!C24</f>
        <v>0</v>
      </c>
      <c r="D281" s="131">
        <f t="shared" si="24"/>
        <v>0</v>
      </c>
      <c r="E281" s="128">
        <f>'LISTE OVER KJØRETØY'!E24</f>
        <v>0</v>
      </c>
      <c r="F281" s="128">
        <f t="shared" si="25"/>
        <v>0</v>
      </c>
      <c r="G281" s="131">
        <f t="shared" si="26"/>
        <v>0</v>
      </c>
      <c r="H281" s="127"/>
      <c r="I281" s="127"/>
      <c r="J281" s="127"/>
      <c r="K281" s="126"/>
      <c r="L281" s="126"/>
      <c r="M281" s="126"/>
      <c r="N281" s="126"/>
      <c r="O281" s="126"/>
      <c r="P281" s="126"/>
      <c r="Q281" s="126"/>
    </row>
    <row r="282" spans="1:19" x14ac:dyDescent="0.3">
      <c r="A282" s="126"/>
      <c r="B282" s="128">
        <f t="shared" si="23"/>
        <v>0</v>
      </c>
      <c r="C282" s="128">
        <f>'LISTE OVER KJØRETØY'!C25</f>
        <v>0</v>
      </c>
      <c r="D282" s="131">
        <f t="shared" si="24"/>
        <v>0</v>
      </c>
      <c r="E282" s="128">
        <f>'LISTE OVER KJØRETØY'!E25</f>
        <v>0</v>
      </c>
      <c r="F282" s="128">
        <f t="shared" si="25"/>
        <v>0</v>
      </c>
      <c r="G282" s="131">
        <f t="shared" si="26"/>
        <v>0</v>
      </c>
      <c r="H282" s="127"/>
      <c r="I282" s="127"/>
      <c r="J282" s="127"/>
      <c r="K282" s="126"/>
      <c r="L282" s="126"/>
      <c r="M282" s="126"/>
      <c r="N282" s="126"/>
      <c r="O282" s="126"/>
      <c r="P282" s="126"/>
      <c r="Q282" s="126"/>
    </row>
    <row r="283" spans="1:19" x14ac:dyDescent="0.3">
      <c r="A283" s="126"/>
      <c r="B283" s="128">
        <f t="shared" si="23"/>
        <v>0</v>
      </c>
      <c r="C283" s="128">
        <f>'LISTE OVER KJØRETØY'!C26</f>
        <v>0</v>
      </c>
      <c r="D283" s="131">
        <f t="shared" si="24"/>
        <v>0</v>
      </c>
      <c r="E283" s="128">
        <f>'LISTE OVER KJØRETØY'!E26</f>
        <v>0</v>
      </c>
      <c r="F283" s="128">
        <f t="shared" si="25"/>
        <v>0</v>
      </c>
      <c r="G283" s="131">
        <f t="shared" si="26"/>
        <v>0</v>
      </c>
      <c r="H283" s="127"/>
      <c r="I283" s="127"/>
      <c r="J283" s="127"/>
      <c r="K283" s="126"/>
      <c r="L283" s="126"/>
      <c r="M283" s="126"/>
      <c r="N283" s="126"/>
      <c r="O283" s="126"/>
      <c r="P283" s="126"/>
      <c r="Q283" s="126"/>
    </row>
    <row r="284" spans="1:19" x14ac:dyDescent="0.3">
      <c r="A284" s="126"/>
      <c r="B284" s="128">
        <f t="shared" si="23"/>
        <v>0</v>
      </c>
      <c r="C284" s="128">
        <f>'LISTE OVER KJØRETØY'!C27</f>
        <v>0</v>
      </c>
      <c r="D284" s="131">
        <f t="shared" si="24"/>
        <v>0</v>
      </c>
      <c r="E284" s="128">
        <f>'LISTE OVER KJØRETØY'!E27</f>
        <v>0</v>
      </c>
      <c r="F284" s="128">
        <f t="shared" si="25"/>
        <v>0</v>
      </c>
      <c r="G284" s="131">
        <f t="shared" si="26"/>
        <v>0</v>
      </c>
      <c r="H284" s="127"/>
      <c r="I284" s="127"/>
      <c r="J284" s="127"/>
      <c r="K284" s="126"/>
      <c r="L284" s="126"/>
      <c r="M284" s="126"/>
      <c r="N284" s="126"/>
      <c r="O284" s="126"/>
      <c r="P284" s="126"/>
      <c r="Q284" s="126"/>
    </row>
    <row r="285" spans="1:19" x14ac:dyDescent="0.3">
      <c r="A285" s="126"/>
      <c r="B285" s="128">
        <f t="shared" si="23"/>
        <v>0</v>
      </c>
      <c r="C285" s="128">
        <f>'LISTE OVER KJØRETØY'!C28</f>
        <v>0</v>
      </c>
      <c r="D285" s="131">
        <f t="shared" si="24"/>
        <v>0</v>
      </c>
      <c r="E285" s="128">
        <f>'LISTE OVER KJØRETØY'!E28</f>
        <v>0</v>
      </c>
      <c r="F285" s="128">
        <f t="shared" si="25"/>
        <v>0</v>
      </c>
      <c r="G285" s="131">
        <f t="shared" si="26"/>
        <v>0</v>
      </c>
      <c r="H285" s="127"/>
      <c r="I285" s="127"/>
      <c r="J285" s="127"/>
      <c r="K285" s="126"/>
      <c r="L285" s="126"/>
      <c r="M285" s="126"/>
      <c r="N285" s="126"/>
      <c r="O285" s="126"/>
      <c r="P285" s="126"/>
      <c r="Q285" s="126"/>
    </row>
    <row r="286" spans="1:19" x14ac:dyDescent="0.3">
      <c r="A286" s="126"/>
      <c r="B286" s="128">
        <f t="shared" si="23"/>
        <v>0</v>
      </c>
      <c r="C286" s="128">
        <f>'LISTE OVER KJØRETØY'!C29</f>
        <v>0</v>
      </c>
      <c r="D286" s="131">
        <f t="shared" si="24"/>
        <v>0</v>
      </c>
      <c r="E286" s="128">
        <f>'LISTE OVER KJØRETØY'!E29</f>
        <v>0</v>
      </c>
      <c r="F286" s="128">
        <f t="shared" si="25"/>
        <v>0</v>
      </c>
      <c r="G286" s="131">
        <f t="shared" si="26"/>
        <v>0</v>
      </c>
      <c r="H286" s="127"/>
      <c r="I286" s="127"/>
      <c r="J286" s="127"/>
      <c r="K286" s="126"/>
      <c r="L286" s="126"/>
      <c r="M286" s="126"/>
      <c r="N286" s="126"/>
      <c r="O286" s="126"/>
      <c r="P286" s="126"/>
      <c r="Q286" s="126"/>
    </row>
    <row r="287" spans="1:19" x14ac:dyDescent="0.3">
      <c r="A287" s="126"/>
      <c r="B287" s="128">
        <f t="shared" si="23"/>
        <v>0</v>
      </c>
      <c r="C287" s="128">
        <f>'LISTE OVER KJØRETØY'!C30</f>
        <v>0</v>
      </c>
      <c r="D287" s="131">
        <f t="shared" si="24"/>
        <v>0</v>
      </c>
      <c r="E287" s="128">
        <f>'LISTE OVER KJØRETØY'!E30</f>
        <v>0</v>
      </c>
      <c r="F287" s="128">
        <f t="shared" si="25"/>
        <v>0</v>
      </c>
      <c r="G287" s="131">
        <f t="shared" si="26"/>
        <v>0</v>
      </c>
      <c r="H287" s="127"/>
      <c r="I287" s="127"/>
      <c r="J287" s="127"/>
      <c r="K287" s="126"/>
      <c r="L287" s="126"/>
      <c r="M287" s="126"/>
      <c r="N287" s="126"/>
      <c r="O287" s="126"/>
      <c r="P287" s="126"/>
      <c r="Q287" s="126"/>
    </row>
    <row r="288" spans="1:19" x14ac:dyDescent="0.3">
      <c r="A288" s="126"/>
      <c r="B288" s="128">
        <f t="shared" si="23"/>
        <v>0</v>
      </c>
      <c r="C288" s="128">
        <f>'LISTE OVER KJØRETØY'!C31</f>
        <v>0</v>
      </c>
      <c r="D288" s="131">
        <f t="shared" si="24"/>
        <v>0</v>
      </c>
      <c r="E288" s="128">
        <f>'LISTE OVER KJØRETØY'!E31</f>
        <v>0</v>
      </c>
      <c r="F288" s="128">
        <f t="shared" si="25"/>
        <v>0</v>
      </c>
      <c r="G288" s="141">
        <f t="shared" si="26"/>
        <v>0</v>
      </c>
      <c r="H288" s="127"/>
      <c r="I288" s="127"/>
      <c r="J288" s="127"/>
      <c r="K288" s="126"/>
      <c r="L288" s="126"/>
      <c r="M288" s="126"/>
      <c r="N288" s="126"/>
      <c r="O288" s="126"/>
      <c r="P288" s="126"/>
      <c r="Q288" s="126"/>
    </row>
    <row r="289" spans="1:17" x14ac:dyDescent="0.3">
      <c r="A289" s="126"/>
      <c r="B289" s="126"/>
      <c r="C289" s="126"/>
      <c r="D289" s="126"/>
      <c r="E289" s="126"/>
      <c r="F289" s="111" t="s">
        <v>85</v>
      </c>
      <c r="G289" s="140">
        <f>SUM(G278:G288)</f>
        <v>0</v>
      </c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</row>
    <row r="292" spans="1:17" x14ac:dyDescent="0.3">
      <c r="A292" s="126"/>
      <c r="B292" s="271" t="s">
        <v>156</v>
      </c>
      <c r="C292" s="271"/>
      <c r="D292" s="271"/>
      <c r="E292" s="271"/>
      <c r="F292" s="271"/>
      <c r="G292" s="271"/>
      <c r="H292" s="271"/>
      <c r="I292" s="271"/>
      <c r="J292" s="271"/>
      <c r="K292" s="271"/>
      <c r="L292" s="271"/>
    </row>
    <row r="293" spans="1:17" x14ac:dyDescent="0.3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</row>
    <row r="294" spans="1:17" x14ac:dyDescent="0.3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</row>
    <row r="295" spans="1:17" ht="31.2" x14ac:dyDescent="0.3">
      <c r="A295" s="126"/>
      <c r="B295" s="135" t="s">
        <v>135</v>
      </c>
      <c r="C295" s="135" t="s">
        <v>147</v>
      </c>
      <c r="D295" s="135" t="s">
        <v>136</v>
      </c>
      <c r="E295" s="135" t="s">
        <v>147</v>
      </c>
      <c r="F295" s="135" t="s">
        <v>150</v>
      </c>
      <c r="G295" s="126"/>
      <c r="H295" s="126"/>
      <c r="I295" s="126"/>
      <c r="J295" s="126"/>
      <c r="K295" s="126"/>
      <c r="L295" s="126"/>
    </row>
    <row r="296" spans="1:17" x14ac:dyDescent="0.3">
      <c r="A296" s="126"/>
      <c r="B296" s="149">
        <f>'LISTE OVER KJØRETØY'!E21</f>
        <v>0</v>
      </c>
      <c r="C296" s="149">
        <f>IF(B296="Nei",1,0)</f>
        <v>0</v>
      </c>
      <c r="D296" s="149">
        <f>'LISTE OVER KJØRETØY'!F21</f>
        <v>0</v>
      </c>
      <c r="E296" s="149">
        <f>IF(OR(D296=$E$29,D296=0),0,1)</f>
        <v>0</v>
      </c>
      <c r="F296" s="149">
        <f>IF(C296+E296&gt;1,1,0)</f>
        <v>0</v>
      </c>
      <c r="G296" s="126"/>
      <c r="H296" s="126"/>
      <c r="I296" s="126"/>
      <c r="J296" s="126"/>
      <c r="K296" s="126"/>
      <c r="L296" s="126"/>
    </row>
    <row r="297" spans="1:17" x14ac:dyDescent="0.3">
      <c r="A297" s="126"/>
      <c r="B297" s="149">
        <f>'LISTE OVER KJØRETØY'!E22</f>
        <v>0</v>
      </c>
      <c r="C297" s="149">
        <f t="shared" ref="C297:C305" si="27">IF(B297="Nei",1,0)</f>
        <v>0</v>
      </c>
      <c r="D297" s="149">
        <f>'LISTE OVER KJØRETØY'!F22</f>
        <v>0</v>
      </c>
      <c r="E297" s="149">
        <f t="shared" ref="E297:E305" si="28">IF(OR(D297=$E$29,D297=0),0,1)</f>
        <v>0</v>
      </c>
      <c r="F297" s="149">
        <f t="shared" ref="F297:F305" si="29">IF(C297+E297&gt;1,1,0)</f>
        <v>0</v>
      </c>
      <c r="G297" s="126"/>
      <c r="H297" s="126"/>
      <c r="I297" s="126"/>
      <c r="J297" s="126"/>
      <c r="K297" s="126"/>
      <c r="L297" s="126"/>
    </row>
    <row r="298" spans="1:17" x14ac:dyDescent="0.3">
      <c r="A298" s="126"/>
      <c r="B298" s="149">
        <f>'LISTE OVER KJØRETØY'!E23</f>
        <v>0</v>
      </c>
      <c r="C298" s="149">
        <f t="shared" si="27"/>
        <v>0</v>
      </c>
      <c r="D298" s="149">
        <f>'LISTE OVER KJØRETØY'!F23</f>
        <v>0</v>
      </c>
      <c r="E298" s="149">
        <f t="shared" si="28"/>
        <v>0</v>
      </c>
      <c r="F298" s="149">
        <f t="shared" si="29"/>
        <v>0</v>
      </c>
      <c r="G298" s="126"/>
      <c r="H298" s="126"/>
      <c r="I298" s="126"/>
      <c r="J298" s="126"/>
      <c r="K298" s="126"/>
      <c r="L298" s="126"/>
    </row>
    <row r="299" spans="1:17" x14ac:dyDescent="0.3">
      <c r="A299" s="126"/>
      <c r="B299" s="149">
        <f>'LISTE OVER KJØRETØY'!E24</f>
        <v>0</v>
      </c>
      <c r="C299" s="149">
        <f t="shared" si="27"/>
        <v>0</v>
      </c>
      <c r="D299" s="149">
        <f>'LISTE OVER KJØRETØY'!F24</f>
        <v>0</v>
      </c>
      <c r="E299" s="149">
        <f t="shared" si="28"/>
        <v>0</v>
      </c>
      <c r="F299" s="149">
        <f t="shared" si="29"/>
        <v>0</v>
      </c>
      <c r="G299" s="126"/>
      <c r="H299" s="126"/>
      <c r="I299" s="126"/>
      <c r="J299" s="126"/>
      <c r="K299" s="126"/>
      <c r="L299" s="126"/>
    </row>
    <row r="300" spans="1:17" x14ac:dyDescent="0.3">
      <c r="A300" s="126"/>
      <c r="B300" s="149">
        <f>'LISTE OVER KJØRETØY'!E25</f>
        <v>0</v>
      </c>
      <c r="C300" s="149">
        <f t="shared" si="27"/>
        <v>0</v>
      </c>
      <c r="D300" s="149">
        <f>'LISTE OVER KJØRETØY'!F25</f>
        <v>0</v>
      </c>
      <c r="E300" s="149">
        <f t="shared" si="28"/>
        <v>0</v>
      </c>
      <c r="F300" s="149">
        <f t="shared" si="29"/>
        <v>0</v>
      </c>
      <c r="G300" s="126"/>
      <c r="H300" s="126"/>
      <c r="I300" s="126"/>
      <c r="J300" s="126"/>
      <c r="K300" s="126"/>
      <c r="L300" s="126"/>
    </row>
    <row r="301" spans="1:17" x14ac:dyDescent="0.3">
      <c r="A301" s="126"/>
      <c r="B301" s="149">
        <f>'LISTE OVER KJØRETØY'!E26</f>
        <v>0</v>
      </c>
      <c r="C301" s="149">
        <f t="shared" si="27"/>
        <v>0</v>
      </c>
      <c r="D301" s="149">
        <f>'LISTE OVER KJØRETØY'!F26</f>
        <v>0</v>
      </c>
      <c r="E301" s="149">
        <f t="shared" si="28"/>
        <v>0</v>
      </c>
      <c r="F301" s="149">
        <f t="shared" si="29"/>
        <v>0</v>
      </c>
      <c r="G301" s="126"/>
      <c r="H301" s="126"/>
      <c r="I301" s="126"/>
      <c r="J301" s="126"/>
      <c r="K301" s="126"/>
      <c r="L301" s="126"/>
    </row>
    <row r="302" spans="1:17" x14ac:dyDescent="0.3">
      <c r="A302" s="126"/>
      <c r="B302" s="149">
        <f>'LISTE OVER KJØRETØY'!E27</f>
        <v>0</v>
      </c>
      <c r="C302" s="149">
        <f t="shared" si="27"/>
        <v>0</v>
      </c>
      <c r="D302" s="149">
        <f>'LISTE OVER KJØRETØY'!F27</f>
        <v>0</v>
      </c>
      <c r="E302" s="149">
        <f t="shared" si="28"/>
        <v>0</v>
      </c>
      <c r="F302" s="149">
        <f t="shared" si="29"/>
        <v>0</v>
      </c>
      <c r="G302" s="126"/>
      <c r="H302" s="126"/>
      <c r="I302" s="126"/>
      <c r="J302" s="126"/>
      <c r="K302" s="126"/>
      <c r="L302" s="126"/>
    </row>
    <row r="303" spans="1:17" x14ac:dyDescent="0.3">
      <c r="A303" s="126"/>
      <c r="B303" s="149">
        <f>'LISTE OVER KJØRETØY'!E28</f>
        <v>0</v>
      </c>
      <c r="C303" s="149">
        <f t="shared" si="27"/>
        <v>0</v>
      </c>
      <c r="D303" s="149">
        <f>'LISTE OVER KJØRETØY'!F28</f>
        <v>0</v>
      </c>
      <c r="E303" s="149">
        <f t="shared" si="28"/>
        <v>0</v>
      </c>
      <c r="F303" s="149">
        <f t="shared" si="29"/>
        <v>0</v>
      </c>
      <c r="G303" s="126"/>
      <c r="H303" s="126"/>
      <c r="I303" s="126"/>
      <c r="J303" s="126"/>
      <c r="K303" s="126"/>
      <c r="L303" s="126"/>
    </row>
    <row r="304" spans="1:17" x14ac:dyDescent="0.3">
      <c r="A304" s="126"/>
      <c r="B304" s="149">
        <f>'LISTE OVER KJØRETØY'!E29</f>
        <v>0</v>
      </c>
      <c r="C304" s="149">
        <f t="shared" si="27"/>
        <v>0</v>
      </c>
      <c r="D304" s="149">
        <f>'LISTE OVER KJØRETØY'!F29</f>
        <v>0</v>
      </c>
      <c r="E304" s="149">
        <f t="shared" si="28"/>
        <v>0</v>
      </c>
      <c r="F304" s="149">
        <f t="shared" si="29"/>
        <v>0</v>
      </c>
      <c r="G304" s="126"/>
      <c r="H304" s="126"/>
      <c r="I304" s="126"/>
      <c r="J304" s="126"/>
      <c r="K304" s="126"/>
      <c r="L304" s="126"/>
    </row>
    <row r="305" spans="1:12" x14ac:dyDescent="0.3">
      <c r="A305" s="126"/>
      <c r="B305" s="149">
        <f>'LISTE OVER KJØRETØY'!E30</f>
        <v>0</v>
      </c>
      <c r="C305" s="149">
        <f t="shared" si="27"/>
        <v>0</v>
      </c>
      <c r="D305" s="149">
        <f>'LISTE OVER KJØRETØY'!F30</f>
        <v>0</v>
      </c>
      <c r="E305" s="149">
        <f t="shared" si="28"/>
        <v>0</v>
      </c>
      <c r="F305" s="149">
        <f t="shared" si="29"/>
        <v>0</v>
      </c>
      <c r="G305" s="126"/>
      <c r="H305" s="126"/>
      <c r="I305" s="126"/>
      <c r="J305" s="126"/>
      <c r="K305" s="126"/>
      <c r="L305" s="126"/>
    </row>
    <row r="306" spans="1:12" x14ac:dyDescent="0.3">
      <c r="A306" s="126"/>
      <c r="B306" s="134"/>
      <c r="C306" s="126"/>
      <c r="D306" s="126"/>
      <c r="E306" s="151" t="s">
        <v>157</v>
      </c>
      <c r="F306" s="140">
        <f>SUM(F296:F305)</f>
        <v>0</v>
      </c>
      <c r="G306" s="126"/>
      <c r="H306" s="126"/>
      <c r="I306" s="126"/>
      <c r="J306" s="126"/>
      <c r="K306" s="126"/>
      <c r="L306" s="126"/>
    </row>
  </sheetData>
  <mergeCells count="5">
    <mergeCell ref="B12:C12"/>
    <mergeCell ref="B4:C4"/>
    <mergeCell ref="B242:L242"/>
    <mergeCell ref="B273:L273"/>
    <mergeCell ref="B292:L2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INFO</vt:lpstr>
      <vt:lpstr>EVALUERINGSMODELL</vt:lpstr>
      <vt:lpstr>LISTE OVER KJØRETØY</vt:lpstr>
      <vt:lpstr>Inndata</vt:lpstr>
      <vt:lpstr>Hele_kontrakt</vt:lpstr>
      <vt:lpstr>Teknologi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2020-10-05T08:44:30Z</dcterms:modified>
</cp:coreProperties>
</file>