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95328\Desktop\Lønnstabeller\2010\"/>
    </mc:Choice>
  </mc:AlternateContent>
  <bookViews>
    <workbookView xWindow="240" yWindow="90" windowWidth="19320" windowHeight="14190"/>
  </bookViews>
  <sheets>
    <sheet name="Ark1" sheetId="1" r:id="rId1"/>
    <sheet name="Ark2" sheetId="2" r:id="rId2"/>
    <sheet name="Ark3" sheetId="3" r:id="rId3"/>
  </sheets>
  <calcPr calcId="162913" calcMode="manual"/>
</workbook>
</file>

<file path=xl/calcChain.xml><?xml version="1.0" encoding="utf-8"?>
<calcChain xmlns="http://schemas.openxmlformats.org/spreadsheetml/2006/main">
  <c r="S86" i="1" l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<sst xmlns="http://schemas.openxmlformats.org/spreadsheetml/2006/main" count="27" uniqueCount="21">
  <si>
    <t>Lønnstabell Oslo kommune fra 01.06.2010</t>
  </si>
  <si>
    <t>Ekskl. OU-fond (150)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</si>
  <si>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</si>
  <si>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</si>
  <si>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</si>
  <si>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</si>
  <si>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</si>
  <si>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</si>
  <si>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</si>
  <si>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</si>
  <si>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</si>
  <si>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</si>
  <si>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</si>
  <si>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Ltr</t>
  </si>
  <si>
    <t>Årslønn</t>
  </si>
  <si>
    <t>Mnd</t>
  </si>
  <si>
    <t>1872 t</t>
  </si>
  <si>
    <t>1846 t</t>
  </si>
  <si>
    <t>1747 t</t>
  </si>
  <si>
    <t>50 %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</si>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</sst>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.000"/>
    <numFmt numFmtId="166" formatCode="_(* #,##0.00_);_(* \(#,##0.00\);_(* &quot;-&quot;??_);_(@_)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5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3" fontId="2" fillId="0" borderId="17" xfId="0" applyNumberFormat="1" applyFont="1" applyBorder="1" applyAlignment="1">
      <alignment horizontal="centerContinuous"/>
    </xf>
    <xf numFmtId="0" fontId="2" fillId="0" borderId="18" xfId="0" applyFont="1" applyFill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quotePrefix="1" applyFont="1" applyBorder="1" applyAlignment="1">
      <alignment horizontal="centerContinuous"/>
    </xf>
    <xf numFmtId="0" fontId="2" fillId="0" borderId="28" xfId="0" quotePrefix="1" applyFont="1" applyBorder="1" applyAlignment="1">
      <alignment horizontal="centerContinuous"/>
    </xf>
    <xf numFmtId="12" fontId="2" fillId="0" borderId="16" xfId="0" applyNumberFormat="1" applyFont="1" applyBorder="1" applyAlignment="1">
      <alignment horizontal="centerContinuous"/>
    </xf>
    <xf numFmtId="165" fontId="0" fillId="0" borderId="0" xfId="0" applyNumberFormat="1"/>
    <xf numFmtId="0" fontId="2" fillId="2" borderId="29" xfId="0" applyFont="1" applyFill="1" applyBorder="1"/>
    <xf numFmtId="167" fontId="3" fillId="2" borderId="29" xfId="1" applyNumberFormat="1" applyFont="1" applyFill="1" applyBorder="1"/>
    <xf numFmtId="166" fontId="4" fillId="2" borderId="29" xfId="1" applyNumberFormat="1" applyFont="1" applyFill="1" applyBorder="1"/>
    <xf numFmtId="166" fontId="4" fillId="2" borderId="14" xfId="1" applyNumberFormat="1" applyFont="1" applyFill="1" applyBorder="1"/>
    <xf numFmtId="166" fontId="4" fillId="2" borderId="30" xfId="1" applyNumberFormat="1" applyFont="1" applyFill="1" applyBorder="1"/>
    <xf numFmtId="166" fontId="4" fillId="2" borderId="31" xfId="1" applyNumberFormat="1" applyFont="1" applyFill="1" applyBorder="1"/>
    <xf numFmtId="166" fontId="4" fillId="2" borderId="1" xfId="1" applyNumberFormat="1" applyFont="1" applyFill="1" applyBorder="1"/>
    <xf numFmtId="166" fontId="4" fillId="2" borderId="2" xfId="1" applyNumberFormat="1" applyFont="1" applyFill="1" applyBorder="1"/>
    <xf numFmtId="166" fontId="4" fillId="2" borderId="3" xfId="1" applyNumberFormat="1" applyFont="1" applyFill="1" applyBorder="1"/>
    <xf numFmtId="166" fontId="4" fillId="2" borderId="4" xfId="1" applyNumberFormat="1" applyFont="1" applyFill="1" applyBorder="1"/>
    <xf numFmtId="166" fontId="4" fillId="2" borderId="32" xfId="1" applyNumberFormat="1" applyFont="1" applyFill="1" applyBorder="1"/>
    <xf numFmtId="0" fontId="2" fillId="2" borderId="33" xfId="0" applyFont="1" applyFill="1" applyBorder="1"/>
    <xf numFmtId="167" fontId="3" fillId="2" borderId="33" xfId="1" applyNumberFormat="1" applyFont="1" applyFill="1" applyBorder="1"/>
    <xf numFmtId="166" fontId="4" fillId="2" borderId="33" xfId="1" applyNumberFormat="1" applyFont="1" applyFill="1" applyBorder="1"/>
    <xf numFmtId="166" fontId="4" fillId="2" borderId="7" xfId="1" applyNumberFormat="1" applyFont="1" applyFill="1" applyBorder="1"/>
    <xf numFmtId="166" fontId="4" fillId="2" borderId="8" xfId="1" applyNumberFormat="1" applyFont="1" applyFill="1" applyBorder="1"/>
    <xf numFmtId="166" fontId="4" fillId="2" borderId="9" xfId="1" applyNumberFormat="1" applyFont="1" applyFill="1" applyBorder="1"/>
    <xf numFmtId="166" fontId="4" fillId="2" borderId="10" xfId="1" applyNumberFormat="1" applyFont="1" applyFill="1" applyBorder="1"/>
    <xf numFmtId="166" fontId="4" fillId="2" borderId="34" xfId="1" applyNumberFormat="1" applyFont="1" applyFill="1" applyBorder="1"/>
    <xf numFmtId="0" fontId="2" fillId="0" borderId="33" xfId="0" applyFont="1" applyBorder="1"/>
    <xf numFmtId="167" fontId="3" fillId="0" borderId="33" xfId="1" applyNumberFormat="1" applyFont="1" applyBorder="1"/>
    <xf numFmtId="166" fontId="0" fillId="0" borderId="33" xfId="1" applyNumberFormat="1" applyFont="1" applyBorder="1"/>
    <xf numFmtId="166" fontId="0" fillId="0" borderId="7" xfId="1" applyNumberFormat="1" applyFon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10" xfId="1" applyNumberFormat="1" applyFont="1" applyBorder="1"/>
    <xf numFmtId="166" fontId="0" fillId="0" borderId="34" xfId="1" applyNumberFormat="1" applyFont="1" applyBorder="1"/>
    <xf numFmtId="166" fontId="0" fillId="0" borderId="33" xfId="1" applyNumberFormat="1" applyFont="1" applyFill="1" applyBorder="1"/>
    <xf numFmtId="166" fontId="0" fillId="0" borderId="7" xfId="1" applyNumberFormat="1" applyFont="1" applyFill="1" applyBorder="1"/>
    <xf numFmtId="166" fontId="0" fillId="0" borderId="8" xfId="1" applyNumberFormat="1" applyFont="1" applyFill="1" applyBorder="1"/>
    <xf numFmtId="166" fontId="0" fillId="0" borderId="9" xfId="1" applyNumberFormat="1" applyFont="1" applyFill="1" applyBorder="1"/>
    <xf numFmtId="166" fontId="0" fillId="0" borderId="10" xfId="1" applyNumberFormat="1" applyFont="1" applyFill="1" applyBorder="1"/>
    <xf numFmtId="166" fontId="0" fillId="0" borderId="34" xfId="1" applyNumberFormat="1" applyFont="1" applyFill="1" applyBorder="1"/>
    <xf numFmtId="0" fontId="0" fillId="0" borderId="0" xfId="0" applyFill="1"/>
    <xf numFmtId="0" fontId="2" fillId="0" borderId="33" xfId="0" applyFont="1" applyFill="1" applyBorder="1"/>
    <xf numFmtId="166" fontId="3" fillId="0" borderId="33" xfId="1" applyNumberFormat="1" applyFont="1" applyFill="1" applyBorder="1"/>
    <xf numFmtId="166" fontId="3" fillId="0" borderId="7" xfId="1" applyNumberFormat="1" applyFont="1" applyFill="1" applyBorder="1"/>
    <xf numFmtId="166" fontId="3" fillId="0" borderId="8" xfId="1" applyNumberFormat="1" applyFont="1" applyFill="1" applyBorder="1"/>
    <xf numFmtId="166" fontId="3" fillId="0" borderId="9" xfId="1" applyNumberFormat="1" applyFont="1" applyFill="1" applyBorder="1"/>
    <xf numFmtId="166" fontId="3" fillId="0" borderId="10" xfId="1" applyNumberFormat="1" applyFont="1" applyFill="1" applyBorder="1"/>
    <xf numFmtId="166" fontId="3" fillId="0" borderId="34" xfId="1" applyNumberFormat="1" applyFont="1" applyFill="1" applyBorder="1"/>
    <xf numFmtId="0" fontId="3" fillId="0" borderId="0" xfId="0" applyFont="1" applyFill="1"/>
    <xf numFmtId="167" fontId="3" fillId="0" borderId="33" xfId="1" quotePrefix="1" applyNumberFormat="1" applyFont="1" applyBorder="1"/>
    <xf numFmtId="0" fontId="2" fillId="0" borderId="35" xfId="0" applyFont="1" applyBorder="1"/>
    <xf numFmtId="167" fontId="3" fillId="0" borderId="35" xfId="1" quotePrefix="1" applyNumberFormat="1" applyFont="1" applyBorder="1"/>
    <xf numFmtId="166" fontId="0" fillId="0" borderId="35" xfId="1" applyNumberFormat="1" applyFont="1" applyBorder="1"/>
    <xf numFmtId="166" fontId="0" fillId="0" borderId="19" xfId="1" applyNumberFormat="1" applyFont="1" applyBorder="1"/>
    <xf numFmtId="166" fontId="0" fillId="0" borderId="36" xfId="1" applyNumberFormat="1" applyFont="1" applyBorder="1"/>
    <xf numFmtId="166" fontId="0" fillId="0" borderId="20" xfId="1" applyNumberFormat="1" applyFont="1" applyBorder="1"/>
    <xf numFmtId="166" fontId="0" fillId="0" borderId="23" xfId="1" applyNumberFormat="1" applyFont="1" applyBorder="1"/>
    <xf numFmtId="166" fontId="0" fillId="0" borderId="19" xfId="1" applyNumberFormat="1" applyFont="1" applyFill="1" applyBorder="1"/>
    <xf numFmtId="166" fontId="0" fillId="0" borderId="23" xfId="1" applyNumberFormat="1" applyFont="1" applyFill="1" applyBorder="1"/>
    <xf numFmtId="166" fontId="0" fillId="0" borderId="37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2</xdr:row>
      <xdr:rowOff>28575</xdr:rowOff>
    </xdr:from>
    <xdr:to>
      <xdr:col>16</xdr:col>
      <xdr:colOff>371475</xdr:colOff>
      <xdr:row>3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96575" y="352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zoomScaleNormal="100" workbookViewId="0">
      <selection sqref="A1:XFD1048576"/>
    </sheetView>
  </sheetViews>
  <sheetFormatPr baseColWidth="10" defaultColWidth="9.1796875" defaultRowHeight="14.5" x14ac:dyDescent="0.35"/>
  <cols>
    <col min="1" max="1" width="4.453125" customWidth="1"/>
    <col min="2" max="2" width="9" customWidth="1"/>
    <col min="3" max="3" width="12.453125" bestFit="1" customWidth="1"/>
    <col min="4" max="5" width="11.1796875" bestFit="1" customWidth="1"/>
    <col min="6" max="7" width="9.26953125" customWidth="1"/>
    <col min="8" max="8" width="11.1796875" bestFit="1" customWidth="1"/>
    <col min="9" max="9" width="10.1796875" bestFit="1" customWidth="1"/>
    <col min="10" max="10" width="9.81640625" customWidth="1"/>
    <col min="11" max="12" width="10.1796875" bestFit="1" customWidth="1"/>
    <col min="13" max="19" width="9.54296875" bestFit="1" customWidth="1"/>
    <col min="20" max="21" width="9.1796875" customWidth="1"/>
    <col min="22" max="22" width="10.26953125" bestFit="1" customWidth="1"/>
    <col min="23" max="23" width="9.1796875" customWidth="1"/>
    <col min="24" max="24" width="4.26953125" bestFit="1" customWidth="1"/>
    <col min="25" max="25" width="9.1796875" customWidth="1"/>
    <col min="26" max="26" width="10.26953125" bestFit="1" customWidth="1"/>
    <col min="257" max="257" width="4.453125" customWidth="1"/>
    <col min="258" max="258" width="9" customWidth="1"/>
    <col min="259" max="259" width="12.453125" bestFit="1" customWidth="1"/>
    <col min="260" max="261" width="11.1796875" bestFit="1" customWidth="1"/>
    <col min="262" max="263" width="9.26953125" customWidth="1"/>
    <col min="264" max="264" width="11.1796875" bestFit="1" customWidth="1"/>
    <col min="265" max="265" width="10.1796875" bestFit="1" customWidth="1"/>
    <col min="266" max="266" width="9.81640625" customWidth="1"/>
    <col min="267" max="268" width="10.1796875" bestFit="1" customWidth="1"/>
    <col min="269" max="275" width="9.54296875" bestFit="1" customWidth="1"/>
    <col min="276" max="277" width="9.1796875" customWidth="1"/>
    <col min="278" max="278" width="10.26953125" bestFit="1" customWidth="1"/>
    <col min="279" max="279" width="9.1796875" customWidth="1"/>
    <col min="280" max="280" width="4.26953125" bestFit="1" customWidth="1"/>
    <col min="281" max="281" width="9.1796875" customWidth="1"/>
    <col min="282" max="282" width="10.26953125" bestFit="1" customWidth="1"/>
    <col min="513" max="513" width="4.453125" customWidth="1"/>
    <col min="514" max="514" width="9" customWidth="1"/>
    <col min="515" max="515" width="12.453125" bestFit="1" customWidth="1"/>
    <col min="516" max="517" width="11.1796875" bestFit="1" customWidth="1"/>
    <col min="518" max="519" width="9.26953125" customWidth="1"/>
    <col min="520" max="520" width="11.1796875" bestFit="1" customWidth="1"/>
    <col min="521" max="521" width="10.1796875" bestFit="1" customWidth="1"/>
    <col min="522" max="522" width="9.81640625" customWidth="1"/>
    <col min="523" max="524" width="10.1796875" bestFit="1" customWidth="1"/>
    <col min="525" max="531" width="9.54296875" bestFit="1" customWidth="1"/>
    <col min="532" max="533" width="9.1796875" customWidth="1"/>
    <col min="534" max="534" width="10.26953125" bestFit="1" customWidth="1"/>
    <col min="535" max="535" width="9.1796875" customWidth="1"/>
    <col min="536" max="536" width="4.26953125" bestFit="1" customWidth="1"/>
    <col min="537" max="537" width="9.1796875" customWidth="1"/>
    <col min="538" max="538" width="10.26953125" bestFit="1" customWidth="1"/>
    <col min="769" max="769" width="4.453125" customWidth="1"/>
    <col min="770" max="770" width="9" customWidth="1"/>
    <col min="771" max="771" width="12.453125" bestFit="1" customWidth="1"/>
    <col min="772" max="773" width="11.1796875" bestFit="1" customWidth="1"/>
    <col min="774" max="775" width="9.26953125" customWidth="1"/>
    <col min="776" max="776" width="11.1796875" bestFit="1" customWidth="1"/>
    <col min="777" max="777" width="10.1796875" bestFit="1" customWidth="1"/>
    <col min="778" max="778" width="9.81640625" customWidth="1"/>
    <col min="779" max="780" width="10.1796875" bestFit="1" customWidth="1"/>
    <col min="781" max="787" width="9.54296875" bestFit="1" customWidth="1"/>
    <col min="788" max="789" width="9.1796875" customWidth="1"/>
    <col min="790" max="790" width="10.26953125" bestFit="1" customWidth="1"/>
    <col min="791" max="791" width="9.1796875" customWidth="1"/>
    <col min="792" max="792" width="4.26953125" bestFit="1" customWidth="1"/>
    <col min="793" max="793" width="9.1796875" customWidth="1"/>
    <col min="794" max="794" width="10.26953125" bestFit="1" customWidth="1"/>
    <col min="1025" max="1025" width="4.453125" customWidth="1"/>
    <col min="1026" max="1026" width="9" customWidth="1"/>
    <col min="1027" max="1027" width="12.453125" bestFit="1" customWidth="1"/>
    <col min="1028" max="1029" width="11.1796875" bestFit="1" customWidth="1"/>
    <col min="1030" max="1031" width="9.26953125" customWidth="1"/>
    <col min="1032" max="1032" width="11.1796875" bestFit="1" customWidth="1"/>
    <col min="1033" max="1033" width="10.1796875" bestFit="1" customWidth="1"/>
    <col min="1034" max="1034" width="9.81640625" customWidth="1"/>
    <col min="1035" max="1036" width="10.1796875" bestFit="1" customWidth="1"/>
    <col min="1037" max="1043" width="9.54296875" bestFit="1" customWidth="1"/>
    <col min="1044" max="1045" width="9.1796875" customWidth="1"/>
    <col min="1046" max="1046" width="10.26953125" bestFit="1" customWidth="1"/>
    <col min="1047" max="1047" width="9.1796875" customWidth="1"/>
    <col min="1048" max="1048" width="4.26953125" bestFit="1" customWidth="1"/>
    <col min="1049" max="1049" width="9.1796875" customWidth="1"/>
    <col min="1050" max="1050" width="10.26953125" bestFit="1" customWidth="1"/>
    <col min="1281" max="1281" width="4.453125" customWidth="1"/>
    <col min="1282" max="1282" width="9" customWidth="1"/>
    <col min="1283" max="1283" width="12.453125" bestFit="1" customWidth="1"/>
    <col min="1284" max="1285" width="11.1796875" bestFit="1" customWidth="1"/>
    <col min="1286" max="1287" width="9.26953125" customWidth="1"/>
    <col min="1288" max="1288" width="11.1796875" bestFit="1" customWidth="1"/>
    <col min="1289" max="1289" width="10.1796875" bestFit="1" customWidth="1"/>
    <col min="1290" max="1290" width="9.81640625" customWidth="1"/>
    <col min="1291" max="1292" width="10.1796875" bestFit="1" customWidth="1"/>
    <col min="1293" max="1299" width="9.54296875" bestFit="1" customWidth="1"/>
    <col min="1300" max="1301" width="9.1796875" customWidth="1"/>
    <col min="1302" max="1302" width="10.26953125" bestFit="1" customWidth="1"/>
    <col min="1303" max="1303" width="9.1796875" customWidth="1"/>
    <col min="1304" max="1304" width="4.26953125" bestFit="1" customWidth="1"/>
    <col min="1305" max="1305" width="9.1796875" customWidth="1"/>
    <col min="1306" max="1306" width="10.26953125" bestFit="1" customWidth="1"/>
    <col min="1537" max="1537" width="4.453125" customWidth="1"/>
    <col min="1538" max="1538" width="9" customWidth="1"/>
    <col min="1539" max="1539" width="12.453125" bestFit="1" customWidth="1"/>
    <col min="1540" max="1541" width="11.1796875" bestFit="1" customWidth="1"/>
    <col min="1542" max="1543" width="9.26953125" customWidth="1"/>
    <col min="1544" max="1544" width="11.1796875" bestFit="1" customWidth="1"/>
    <col min="1545" max="1545" width="10.1796875" bestFit="1" customWidth="1"/>
    <col min="1546" max="1546" width="9.81640625" customWidth="1"/>
    <col min="1547" max="1548" width="10.1796875" bestFit="1" customWidth="1"/>
    <col min="1549" max="1555" width="9.54296875" bestFit="1" customWidth="1"/>
    <col min="1556" max="1557" width="9.1796875" customWidth="1"/>
    <col min="1558" max="1558" width="10.26953125" bestFit="1" customWidth="1"/>
    <col min="1559" max="1559" width="9.1796875" customWidth="1"/>
    <col min="1560" max="1560" width="4.26953125" bestFit="1" customWidth="1"/>
    <col min="1561" max="1561" width="9.1796875" customWidth="1"/>
    <col min="1562" max="1562" width="10.26953125" bestFit="1" customWidth="1"/>
    <col min="1793" max="1793" width="4.453125" customWidth="1"/>
    <col min="1794" max="1794" width="9" customWidth="1"/>
    <col min="1795" max="1795" width="12.453125" bestFit="1" customWidth="1"/>
    <col min="1796" max="1797" width="11.1796875" bestFit="1" customWidth="1"/>
    <col min="1798" max="1799" width="9.26953125" customWidth="1"/>
    <col min="1800" max="1800" width="11.1796875" bestFit="1" customWidth="1"/>
    <col min="1801" max="1801" width="10.1796875" bestFit="1" customWidth="1"/>
    <col min="1802" max="1802" width="9.81640625" customWidth="1"/>
    <col min="1803" max="1804" width="10.1796875" bestFit="1" customWidth="1"/>
    <col min="1805" max="1811" width="9.54296875" bestFit="1" customWidth="1"/>
    <col min="1812" max="1813" width="9.1796875" customWidth="1"/>
    <col min="1814" max="1814" width="10.26953125" bestFit="1" customWidth="1"/>
    <col min="1815" max="1815" width="9.1796875" customWidth="1"/>
    <col min="1816" max="1816" width="4.26953125" bestFit="1" customWidth="1"/>
    <col min="1817" max="1817" width="9.1796875" customWidth="1"/>
    <col min="1818" max="1818" width="10.26953125" bestFit="1" customWidth="1"/>
    <col min="2049" max="2049" width="4.453125" customWidth="1"/>
    <col min="2050" max="2050" width="9" customWidth="1"/>
    <col min="2051" max="2051" width="12.453125" bestFit="1" customWidth="1"/>
    <col min="2052" max="2053" width="11.1796875" bestFit="1" customWidth="1"/>
    <col min="2054" max="2055" width="9.26953125" customWidth="1"/>
    <col min="2056" max="2056" width="11.1796875" bestFit="1" customWidth="1"/>
    <col min="2057" max="2057" width="10.1796875" bestFit="1" customWidth="1"/>
    <col min="2058" max="2058" width="9.81640625" customWidth="1"/>
    <col min="2059" max="2060" width="10.1796875" bestFit="1" customWidth="1"/>
    <col min="2061" max="2067" width="9.54296875" bestFit="1" customWidth="1"/>
    <col min="2068" max="2069" width="9.1796875" customWidth="1"/>
    <col min="2070" max="2070" width="10.26953125" bestFit="1" customWidth="1"/>
    <col min="2071" max="2071" width="9.1796875" customWidth="1"/>
    <col min="2072" max="2072" width="4.26953125" bestFit="1" customWidth="1"/>
    <col min="2073" max="2073" width="9.1796875" customWidth="1"/>
    <col min="2074" max="2074" width="10.26953125" bestFit="1" customWidth="1"/>
    <col min="2305" max="2305" width="4.453125" customWidth="1"/>
    <col min="2306" max="2306" width="9" customWidth="1"/>
    <col min="2307" max="2307" width="12.453125" bestFit="1" customWidth="1"/>
    <col min="2308" max="2309" width="11.1796875" bestFit="1" customWidth="1"/>
    <col min="2310" max="2311" width="9.26953125" customWidth="1"/>
    <col min="2312" max="2312" width="11.1796875" bestFit="1" customWidth="1"/>
    <col min="2313" max="2313" width="10.1796875" bestFit="1" customWidth="1"/>
    <col min="2314" max="2314" width="9.81640625" customWidth="1"/>
    <col min="2315" max="2316" width="10.1796875" bestFit="1" customWidth="1"/>
    <col min="2317" max="2323" width="9.54296875" bestFit="1" customWidth="1"/>
    <col min="2324" max="2325" width="9.1796875" customWidth="1"/>
    <col min="2326" max="2326" width="10.26953125" bestFit="1" customWidth="1"/>
    <col min="2327" max="2327" width="9.1796875" customWidth="1"/>
    <col min="2328" max="2328" width="4.26953125" bestFit="1" customWidth="1"/>
    <col min="2329" max="2329" width="9.1796875" customWidth="1"/>
    <col min="2330" max="2330" width="10.26953125" bestFit="1" customWidth="1"/>
    <col min="2561" max="2561" width="4.453125" customWidth="1"/>
    <col min="2562" max="2562" width="9" customWidth="1"/>
    <col min="2563" max="2563" width="12.453125" bestFit="1" customWidth="1"/>
    <col min="2564" max="2565" width="11.1796875" bestFit="1" customWidth="1"/>
    <col min="2566" max="2567" width="9.26953125" customWidth="1"/>
    <col min="2568" max="2568" width="11.1796875" bestFit="1" customWidth="1"/>
    <col min="2569" max="2569" width="10.1796875" bestFit="1" customWidth="1"/>
    <col min="2570" max="2570" width="9.81640625" customWidth="1"/>
    <col min="2571" max="2572" width="10.1796875" bestFit="1" customWidth="1"/>
    <col min="2573" max="2579" width="9.54296875" bestFit="1" customWidth="1"/>
    <col min="2580" max="2581" width="9.1796875" customWidth="1"/>
    <col min="2582" max="2582" width="10.26953125" bestFit="1" customWidth="1"/>
    <col min="2583" max="2583" width="9.1796875" customWidth="1"/>
    <col min="2584" max="2584" width="4.26953125" bestFit="1" customWidth="1"/>
    <col min="2585" max="2585" width="9.1796875" customWidth="1"/>
    <col min="2586" max="2586" width="10.26953125" bestFit="1" customWidth="1"/>
    <col min="2817" max="2817" width="4.453125" customWidth="1"/>
    <col min="2818" max="2818" width="9" customWidth="1"/>
    <col min="2819" max="2819" width="12.453125" bestFit="1" customWidth="1"/>
    <col min="2820" max="2821" width="11.1796875" bestFit="1" customWidth="1"/>
    <col min="2822" max="2823" width="9.26953125" customWidth="1"/>
    <col min="2824" max="2824" width="11.1796875" bestFit="1" customWidth="1"/>
    <col min="2825" max="2825" width="10.1796875" bestFit="1" customWidth="1"/>
    <col min="2826" max="2826" width="9.81640625" customWidth="1"/>
    <col min="2827" max="2828" width="10.1796875" bestFit="1" customWidth="1"/>
    <col min="2829" max="2835" width="9.54296875" bestFit="1" customWidth="1"/>
    <col min="2836" max="2837" width="9.1796875" customWidth="1"/>
    <col min="2838" max="2838" width="10.26953125" bestFit="1" customWidth="1"/>
    <col min="2839" max="2839" width="9.1796875" customWidth="1"/>
    <col min="2840" max="2840" width="4.26953125" bestFit="1" customWidth="1"/>
    <col min="2841" max="2841" width="9.1796875" customWidth="1"/>
    <col min="2842" max="2842" width="10.26953125" bestFit="1" customWidth="1"/>
    <col min="3073" max="3073" width="4.453125" customWidth="1"/>
    <col min="3074" max="3074" width="9" customWidth="1"/>
    <col min="3075" max="3075" width="12.453125" bestFit="1" customWidth="1"/>
    <col min="3076" max="3077" width="11.1796875" bestFit="1" customWidth="1"/>
    <col min="3078" max="3079" width="9.26953125" customWidth="1"/>
    <col min="3080" max="3080" width="11.1796875" bestFit="1" customWidth="1"/>
    <col min="3081" max="3081" width="10.1796875" bestFit="1" customWidth="1"/>
    <col min="3082" max="3082" width="9.81640625" customWidth="1"/>
    <col min="3083" max="3084" width="10.1796875" bestFit="1" customWidth="1"/>
    <col min="3085" max="3091" width="9.54296875" bestFit="1" customWidth="1"/>
    <col min="3092" max="3093" width="9.1796875" customWidth="1"/>
    <col min="3094" max="3094" width="10.26953125" bestFit="1" customWidth="1"/>
    <col min="3095" max="3095" width="9.1796875" customWidth="1"/>
    <col min="3096" max="3096" width="4.26953125" bestFit="1" customWidth="1"/>
    <col min="3097" max="3097" width="9.1796875" customWidth="1"/>
    <col min="3098" max="3098" width="10.26953125" bestFit="1" customWidth="1"/>
    <col min="3329" max="3329" width="4.453125" customWidth="1"/>
    <col min="3330" max="3330" width="9" customWidth="1"/>
    <col min="3331" max="3331" width="12.453125" bestFit="1" customWidth="1"/>
    <col min="3332" max="3333" width="11.1796875" bestFit="1" customWidth="1"/>
    <col min="3334" max="3335" width="9.26953125" customWidth="1"/>
    <col min="3336" max="3336" width="11.1796875" bestFit="1" customWidth="1"/>
    <col min="3337" max="3337" width="10.1796875" bestFit="1" customWidth="1"/>
    <col min="3338" max="3338" width="9.81640625" customWidth="1"/>
    <col min="3339" max="3340" width="10.1796875" bestFit="1" customWidth="1"/>
    <col min="3341" max="3347" width="9.54296875" bestFit="1" customWidth="1"/>
    <col min="3348" max="3349" width="9.1796875" customWidth="1"/>
    <col min="3350" max="3350" width="10.26953125" bestFit="1" customWidth="1"/>
    <col min="3351" max="3351" width="9.1796875" customWidth="1"/>
    <col min="3352" max="3352" width="4.26953125" bestFit="1" customWidth="1"/>
    <col min="3353" max="3353" width="9.1796875" customWidth="1"/>
    <col min="3354" max="3354" width="10.26953125" bestFit="1" customWidth="1"/>
    <col min="3585" max="3585" width="4.453125" customWidth="1"/>
    <col min="3586" max="3586" width="9" customWidth="1"/>
    <col min="3587" max="3587" width="12.453125" bestFit="1" customWidth="1"/>
    <col min="3588" max="3589" width="11.1796875" bestFit="1" customWidth="1"/>
    <col min="3590" max="3591" width="9.26953125" customWidth="1"/>
    <col min="3592" max="3592" width="11.1796875" bestFit="1" customWidth="1"/>
    <col min="3593" max="3593" width="10.1796875" bestFit="1" customWidth="1"/>
    <col min="3594" max="3594" width="9.81640625" customWidth="1"/>
    <col min="3595" max="3596" width="10.1796875" bestFit="1" customWidth="1"/>
    <col min="3597" max="3603" width="9.54296875" bestFit="1" customWidth="1"/>
    <col min="3604" max="3605" width="9.1796875" customWidth="1"/>
    <col min="3606" max="3606" width="10.26953125" bestFit="1" customWidth="1"/>
    <col min="3607" max="3607" width="9.1796875" customWidth="1"/>
    <col min="3608" max="3608" width="4.26953125" bestFit="1" customWidth="1"/>
    <col min="3609" max="3609" width="9.1796875" customWidth="1"/>
    <col min="3610" max="3610" width="10.26953125" bestFit="1" customWidth="1"/>
    <col min="3841" max="3841" width="4.453125" customWidth="1"/>
    <col min="3842" max="3842" width="9" customWidth="1"/>
    <col min="3843" max="3843" width="12.453125" bestFit="1" customWidth="1"/>
    <col min="3844" max="3845" width="11.1796875" bestFit="1" customWidth="1"/>
    <col min="3846" max="3847" width="9.26953125" customWidth="1"/>
    <col min="3848" max="3848" width="11.1796875" bestFit="1" customWidth="1"/>
    <col min="3849" max="3849" width="10.1796875" bestFit="1" customWidth="1"/>
    <col min="3850" max="3850" width="9.81640625" customWidth="1"/>
    <col min="3851" max="3852" width="10.1796875" bestFit="1" customWidth="1"/>
    <col min="3853" max="3859" width="9.54296875" bestFit="1" customWidth="1"/>
    <col min="3860" max="3861" width="9.1796875" customWidth="1"/>
    <col min="3862" max="3862" width="10.26953125" bestFit="1" customWidth="1"/>
    <col min="3863" max="3863" width="9.1796875" customWidth="1"/>
    <col min="3864" max="3864" width="4.26953125" bestFit="1" customWidth="1"/>
    <col min="3865" max="3865" width="9.1796875" customWidth="1"/>
    <col min="3866" max="3866" width="10.26953125" bestFit="1" customWidth="1"/>
    <col min="4097" max="4097" width="4.453125" customWidth="1"/>
    <col min="4098" max="4098" width="9" customWidth="1"/>
    <col min="4099" max="4099" width="12.453125" bestFit="1" customWidth="1"/>
    <col min="4100" max="4101" width="11.1796875" bestFit="1" customWidth="1"/>
    <col min="4102" max="4103" width="9.26953125" customWidth="1"/>
    <col min="4104" max="4104" width="11.1796875" bestFit="1" customWidth="1"/>
    <col min="4105" max="4105" width="10.1796875" bestFit="1" customWidth="1"/>
    <col min="4106" max="4106" width="9.81640625" customWidth="1"/>
    <col min="4107" max="4108" width="10.1796875" bestFit="1" customWidth="1"/>
    <col min="4109" max="4115" width="9.54296875" bestFit="1" customWidth="1"/>
    <col min="4116" max="4117" width="9.1796875" customWidth="1"/>
    <col min="4118" max="4118" width="10.26953125" bestFit="1" customWidth="1"/>
    <col min="4119" max="4119" width="9.1796875" customWidth="1"/>
    <col min="4120" max="4120" width="4.26953125" bestFit="1" customWidth="1"/>
    <col min="4121" max="4121" width="9.1796875" customWidth="1"/>
    <col min="4122" max="4122" width="10.26953125" bestFit="1" customWidth="1"/>
    <col min="4353" max="4353" width="4.453125" customWidth="1"/>
    <col min="4354" max="4354" width="9" customWidth="1"/>
    <col min="4355" max="4355" width="12.453125" bestFit="1" customWidth="1"/>
    <col min="4356" max="4357" width="11.1796875" bestFit="1" customWidth="1"/>
    <col min="4358" max="4359" width="9.26953125" customWidth="1"/>
    <col min="4360" max="4360" width="11.1796875" bestFit="1" customWidth="1"/>
    <col min="4361" max="4361" width="10.1796875" bestFit="1" customWidth="1"/>
    <col min="4362" max="4362" width="9.81640625" customWidth="1"/>
    <col min="4363" max="4364" width="10.1796875" bestFit="1" customWidth="1"/>
    <col min="4365" max="4371" width="9.54296875" bestFit="1" customWidth="1"/>
    <col min="4372" max="4373" width="9.1796875" customWidth="1"/>
    <col min="4374" max="4374" width="10.26953125" bestFit="1" customWidth="1"/>
    <col min="4375" max="4375" width="9.1796875" customWidth="1"/>
    <col min="4376" max="4376" width="4.26953125" bestFit="1" customWidth="1"/>
    <col min="4377" max="4377" width="9.1796875" customWidth="1"/>
    <col min="4378" max="4378" width="10.26953125" bestFit="1" customWidth="1"/>
    <col min="4609" max="4609" width="4.453125" customWidth="1"/>
    <col min="4610" max="4610" width="9" customWidth="1"/>
    <col min="4611" max="4611" width="12.453125" bestFit="1" customWidth="1"/>
    <col min="4612" max="4613" width="11.1796875" bestFit="1" customWidth="1"/>
    <col min="4614" max="4615" width="9.26953125" customWidth="1"/>
    <col min="4616" max="4616" width="11.1796875" bestFit="1" customWidth="1"/>
    <col min="4617" max="4617" width="10.1796875" bestFit="1" customWidth="1"/>
    <col min="4618" max="4618" width="9.81640625" customWidth="1"/>
    <col min="4619" max="4620" width="10.1796875" bestFit="1" customWidth="1"/>
    <col min="4621" max="4627" width="9.54296875" bestFit="1" customWidth="1"/>
    <col min="4628" max="4629" width="9.1796875" customWidth="1"/>
    <col min="4630" max="4630" width="10.26953125" bestFit="1" customWidth="1"/>
    <col min="4631" max="4631" width="9.1796875" customWidth="1"/>
    <col min="4632" max="4632" width="4.26953125" bestFit="1" customWidth="1"/>
    <col min="4633" max="4633" width="9.1796875" customWidth="1"/>
    <col min="4634" max="4634" width="10.26953125" bestFit="1" customWidth="1"/>
    <col min="4865" max="4865" width="4.453125" customWidth="1"/>
    <col min="4866" max="4866" width="9" customWidth="1"/>
    <col min="4867" max="4867" width="12.453125" bestFit="1" customWidth="1"/>
    <col min="4868" max="4869" width="11.1796875" bestFit="1" customWidth="1"/>
    <col min="4870" max="4871" width="9.26953125" customWidth="1"/>
    <col min="4872" max="4872" width="11.1796875" bestFit="1" customWidth="1"/>
    <col min="4873" max="4873" width="10.1796875" bestFit="1" customWidth="1"/>
    <col min="4874" max="4874" width="9.81640625" customWidth="1"/>
    <col min="4875" max="4876" width="10.1796875" bestFit="1" customWidth="1"/>
    <col min="4877" max="4883" width="9.54296875" bestFit="1" customWidth="1"/>
    <col min="4884" max="4885" width="9.1796875" customWidth="1"/>
    <col min="4886" max="4886" width="10.26953125" bestFit="1" customWidth="1"/>
    <col min="4887" max="4887" width="9.1796875" customWidth="1"/>
    <col min="4888" max="4888" width="4.26953125" bestFit="1" customWidth="1"/>
    <col min="4889" max="4889" width="9.1796875" customWidth="1"/>
    <col min="4890" max="4890" width="10.26953125" bestFit="1" customWidth="1"/>
    <col min="5121" max="5121" width="4.453125" customWidth="1"/>
    <col min="5122" max="5122" width="9" customWidth="1"/>
    <col min="5123" max="5123" width="12.453125" bestFit="1" customWidth="1"/>
    <col min="5124" max="5125" width="11.1796875" bestFit="1" customWidth="1"/>
    <col min="5126" max="5127" width="9.26953125" customWidth="1"/>
    <col min="5128" max="5128" width="11.1796875" bestFit="1" customWidth="1"/>
    <col min="5129" max="5129" width="10.1796875" bestFit="1" customWidth="1"/>
    <col min="5130" max="5130" width="9.81640625" customWidth="1"/>
    <col min="5131" max="5132" width="10.1796875" bestFit="1" customWidth="1"/>
    <col min="5133" max="5139" width="9.54296875" bestFit="1" customWidth="1"/>
    <col min="5140" max="5141" width="9.1796875" customWidth="1"/>
    <col min="5142" max="5142" width="10.26953125" bestFit="1" customWidth="1"/>
    <col min="5143" max="5143" width="9.1796875" customWidth="1"/>
    <col min="5144" max="5144" width="4.26953125" bestFit="1" customWidth="1"/>
    <col min="5145" max="5145" width="9.1796875" customWidth="1"/>
    <col min="5146" max="5146" width="10.26953125" bestFit="1" customWidth="1"/>
    <col min="5377" max="5377" width="4.453125" customWidth="1"/>
    <col min="5378" max="5378" width="9" customWidth="1"/>
    <col min="5379" max="5379" width="12.453125" bestFit="1" customWidth="1"/>
    <col min="5380" max="5381" width="11.1796875" bestFit="1" customWidth="1"/>
    <col min="5382" max="5383" width="9.26953125" customWidth="1"/>
    <col min="5384" max="5384" width="11.1796875" bestFit="1" customWidth="1"/>
    <col min="5385" max="5385" width="10.1796875" bestFit="1" customWidth="1"/>
    <col min="5386" max="5386" width="9.81640625" customWidth="1"/>
    <col min="5387" max="5388" width="10.1796875" bestFit="1" customWidth="1"/>
    <col min="5389" max="5395" width="9.54296875" bestFit="1" customWidth="1"/>
    <col min="5396" max="5397" width="9.1796875" customWidth="1"/>
    <col min="5398" max="5398" width="10.26953125" bestFit="1" customWidth="1"/>
    <col min="5399" max="5399" width="9.1796875" customWidth="1"/>
    <col min="5400" max="5400" width="4.26953125" bestFit="1" customWidth="1"/>
    <col min="5401" max="5401" width="9.1796875" customWidth="1"/>
    <col min="5402" max="5402" width="10.26953125" bestFit="1" customWidth="1"/>
    <col min="5633" max="5633" width="4.453125" customWidth="1"/>
    <col min="5634" max="5634" width="9" customWidth="1"/>
    <col min="5635" max="5635" width="12.453125" bestFit="1" customWidth="1"/>
    <col min="5636" max="5637" width="11.1796875" bestFit="1" customWidth="1"/>
    <col min="5638" max="5639" width="9.26953125" customWidth="1"/>
    <col min="5640" max="5640" width="11.1796875" bestFit="1" customWidth="1"/>
    <col min="5641" max="5641" width="10.1796875" bestFit="1" customWidth="1"/>
    <col min="5642" max="5642" width="9.81640625" customWidth="1"/>
    <col min="5643" max="5644" width="10.1796875" bestFit="1" customWidth="1"/>
    <col min="5645" max="5651" width="9.54296875" bestFit="1" customWidth="1"/>
    <col min="5652" max="5653" width="9.1796875" customWidth="1"/>
    <col min="5654" max="5654" width="10.26953125" bestFit="1" customWidth="1"/>
    <col min="5655" max="5655" width="9.1796875" customWidth="1"/>
    <col min="5656" max="5656" width="4.26953125" bestFit="1" customWidth="1"/>
    <col min="5657" max="5657" width="9.1796875" customWidth="1"/>
    <col min="5658" max="5658" width="10.26953125" bestFit="1" customWidth="1"/>
    <col min="5889" max="5889" width="4.453125" customWidth="1"/>
    <col min="5890" max="5890" width="9" customWidth="1"/>
    <col min="5891" max="5891" width="12.453125" bestFit="1" customWidth="1"/>
    <col min="5892" max="5893" width="11.1796875" bestFit="1" customWidth="1"/>
    <col min="5894" max="5895" width="9.26953125" customWidth="1"/>
    <col min="5896" max="5896" width="11.1796875" bestFit="1" customWidth="1"/>
    <col min="5897" max="5897" width="10.1796875" bestFit="1" customWidth="1"/>
    <col min="5898" max="5898" width="9.81640625" customWidth="1"/>
    <col min="5899" max="5900" width="10.1796875" bestFit="1" customWidth="1"/>
    <col min="5901" max="5907" width="9.54296875" bestFit="1" customWidth="1"/>
    <col min="5908" max="5909" width="9.1796875" customWidth="1"/>
    <col min="5910" max="5910" width="10.26953125" bestFit="1" customWidth="1"/>
    <col min="5911" max="5911" width="9.1796875" customWidth="1"/>
    <col min="5912" max="5912" width="4.26953125" bestFit="1" customWidth="1"/>
    <col min="5913" max="5913" width="9.1796875" customWidth="1"/>
    <col min="5914" max="5914" width="10.26953125" bestFit="1" customWidth="1"/>
    <col min="6145" max="6145" width="4.453125" customWidth="1"/>
    <col min="6146" max="6146" width="9" customWidth="1"/>
    <col min="6147" max="6147" width="12.453125" bestFit="1" customWidth="1"/>
    <col min="6148" max="6149" width="11.1796875" bestFit="1" customWidth="1"/>
    <col min="6150" max="6151" width="9.26953125" customWidth="1"/>
    <col min="6152" max="6152" width="11.1796875" bestFit="1" customWidth="1"/>
    <col min="6153" max="6153" width="10.1796875" bestFit="1" customWidth="1"/>
    <col min="6154" max="6154" width="9.81640625" customWidth="1"/>
    <col min="6155" max="6156" width="10.1796875" bestFit="1" customWidth="1"/>
    <col min="6157" max="6163" width="9.54296875" bestFit="1" customWidth="1"/>
    <col min="6164" max="6165" width="9.1796875" customWidth="1"/>
    <col min="6166" max="6166" width="10.26953125" bestFit="1" customWidth="1"/>
    <col min="6167" max="6167" width="9.1796875" customWidth="1"/>
    <col min="6168" max="6168" width="4.26953125" bestFit="1" customWidth="1"/>
    <col min="6169" max="6169" width="9.1796875" customWidth="1"/>
    <col min="6170" max="6170" width="10.26953125" bestFit="1" customWidth="1"/>
    <col min="6401" max="6401" width="4.453125" customWidth="1"/>
    <col min="6402" max="6402" width="9" customWidth="1"/>
    <col min="6403" max="6403" width="12.453125" bestFit="1" customWidth="1"/>
    <col min="6404" max="6405" width="11.1796875" bestFit="1" customWidth="1"/>
    <col min="6406" max="6407" width="9.26953125" customWidth="1"/>
    <col min="6408" max="6408" width="11.1796875" bestFit="1" customWidth="1"/>
    <col min="6409" max="6409" width="10.1796875" bestFit="1" customWidth="1"/>
    <col min="6410" max="6410" width="9.81640625" customWidth="1"/>
    <col min="6411" max="6412" width="10.1796875" bestFit="1" customWidth="1"/>
    <col min="6413" max="6419" width="9.54296875" bestFit="1" customWidth="1"/>
    <col min="6420" max="6421" width="9.1796875" customWidth="1"/>
    <col min="6422" max="6422" width="10.26953125" bestFit="1" customWidth="1"/>
    <col min="6423" max="6423" width="9.1796875" customWidth="1"/>
    <col min="6424" max="6424" width="4.26953125" bestFit="1" customWidth="1"/>
    <col min="6425" max="6425" width="9.1796875" customWidth="1"/>
    <col min="6426" max="6426" width="10.26953125" bestFit="1" customWidth="1"/>
    <col min="6657" max="6657" width="4.453125" customWidth="1"/>
    <col min="6658" max="6658" width="9" customWidth="1"/>
    <col min="6659" max="6659" width="12.453125" bestFit="1" customWidth="1"/>
    <col min="6660" max="6661" width="11.1796875" bestFit="1" customWidth="1"/>
    <col min="6662" max="6663" width="9.26953125" customWidth="1"/>
    <col min="6664" max="6664" width="11.1796875" bestFit="1" customWidth="1"/>
    <col min="6665" max="6665" width="10.1796875" bestFit="1" customWidth="1"/>
    <col min="6666" max="6666" width="9.81640625" customWidth="1"/>
    <col min="6667" max="6668" width="10.1796875" bestFit="1" customWidth="1"/>
    <col min="6669" max="6675" width="9.54296875" bestFit="1" customWidth="1"/>
    <col min="6676" max="6677" width="9.1796875" customWidth="1"/>
    <col min="6678" max="6678" width="10.26953125" bestFit="1" customWidth="1"/>
    <col min="6679" max="6679" width="9.1796875" customWidth="1"/>
    <col min="6680" max="6680" width="4.26953125" bestFit="1" customWidth="1"/>
    <col min="6681" max="6681" width="9.1796875" customWidth="1"/>
    <col min="6682" max="6682" width="10.26953125" bestFit="1" customWidth="1"/>
    <col min="6913" max="6913" width="4.453125" customWidth="1"/>
    <col min="6914" max="6914" width="9" customWidth="1"/>
    <col min="6915" max="6915" width="12.453125" bestFit="1" customWidth="1"/>
    <col min="6916" max="6917" width="11.1796875" bestFit="1" customWidth="1"/>
    <col min="6918" max="6919" width="9.26953125" customWidth="1"/>
    <col min="6920" max="6920" width="11.1796875" bestFit="1" customWidth="1"/>
    <col min="6921" max="6921" width="10.1796875" bestFit="1" customWidth="1"/>
    <col min="6922" max="6922" width="9.81640625" customWidth="1"/>
    <col min="6923" max="6924" width="10.1796875" bestFit="1" customWidth="1"/>
    <col min="6925" max="6931" width="9.54296875" bestFit="1" customWidth="1"/>
    <col min="6932" max="6933" width="9.1796875" customWidth="1"/>
    <col min="6934" max="6934" width="10.26953125" bestFit="1" customWidth="1"/>
    <col min="6935" max="6935" width="9.1796875" customWidth="1"/>
    <col min="6936" max="6936" width="4.26953125" bestFit="1" customWidth="1"/>
    <col min="6937" max="6937" width="9.1796875" customWidth="1"/>
    <col min="6938" max="6938" width="10.26953125" bestFit="1" customWidth="1"/>
    <col min="7169" max="7169" width="4.453125" customWidth="1"/>
    <col min="7170" max="7170" width="9" customWidth="1"/>
    <col min="7171" max="7171" width="12.453125" bestFit="1" customWidth="1"/>
    <col min="7172" max="7173" width="11.1796875" bestFit="1" customWidth="1"/>
    <col min="7174" max="7175" width="9.26953125" customWidth="1"/>
    <col min="7176" max="7176" width="11.1796875" bestFit="1" customWidth="1"/>
    <col min="7177" max="7177" width="10.1796875" bestFit="1" customWidth="1"/>
    <col min="7178" max="7178" width="9.81640625" customWidth="1"/>
    <col min="7179" max="7180" width="10.1796875" bestFit="1" customWidth="1"/>
    <col min="7181" max="7187" width="9.54296875" bestFit="1" customWidth="1"/>
    <col min="7188" max="7189" width="9.1796875" customWidth="1"/>
    <col min="7190" max="7190" width="10.26953125" bestFit="1" customWidth="1"/>
    <col min="7191" max="7191" width="9.1796875" customWidth="1"/>
    <col min="7192" max="7192" width="4.26953125" bestFit="1" customWidth="1"/>
    <col min="7193" max="7193" width="9.1796875" customWidth="1"/>
    <col min="7194" max="7194" width="10.26953125" bestFit="1" customWidth="1"/>
    <col min="7425" max="7425" width="4.453125" customWidth="1"/>
    <col min="7426" max="7426" width="9" customWidth="1"/>
    <col min="7427" max="7427" width="12.453125" bestFit="1" customWidth="1"/>
    <col min="7428" max="7429" width="11.1796875" bestFit="1" customWidth="1"/>
    <col min="7430" max="7431" width="9.26953125" customWidth="1"/>
    <col min="7432" max="7432" width="11.1796875" bestFit="1" customWidth="1"/>
    <col min="7433" max="7433" width="10.1796875" bestFit="1" customWidth="1"/>
    <col min="7434" max="7434" width="9.81640625" customWidth="1"/>
    <col min="7435" max="7436" width="10.1796875" bestFit="1" customWidth="1"/>
    <col min="7437" max="7443" width="9.54296875" bestFit="1" customWidth="1"/>
    <col min="7444" max="7445" width="9.1796875" customWidth="1"/>
    <col min="7446" max="7446" width="10.26953125" bestFit="1" customWidth="1"/>
    <col min="7447" max="7447" width="9.1796875" customWidth="1"/>
    <col min="7448" max="7448" width="4.26953125" bestFit="1" customWidth="1"/>
    <col min="7449" max="7449" width="9.1796875" customWidth="1"/>
    <col min="7450" max="7450" width="10.26953125" bestFit="1" customWidth="1"/>
    <col min="7681" max="7681" width="4.453125" customWidth="1"/>
    <col min="7682" max="7682" width="9" customWidth="1"/>
    <col min="7683" max="7683" width="12.453125" bestFit="1" customWidth="1"/>
    <col min="7684" max="7685" width="11.1796875" bestFit="1" customWidth="1"/>
    <col min="7686" max="7687" width="9.26953125" customWidth="1"/>
    <col min="7688" max="7688" width="11.1796875" bestFit="1" customWidth="1"/>
    <col min="7689" max="7689" width="10.1796875" bestFit="1" customWidth="1"/>
    <col min="7690" max="7690" width="9.81640625" customWidth="1"/>
    <col min="7691" max="7692" width="10.1796875" bestFit="1" customWidth="1"/>
    <col min="7693" max="7699" width="9.54296875" bestFit="1" customWidth="1"/>
    <col min="7700" max="7701" width="9.1796875" customWidth="1"/>
    <col min="7702" max="7702" width="10.26953125" bestFit="1" customWidth="1"/>
    <col min="7703" max="7703" width="9.1796875" customWidth="1"/>
    <col min="7704" max="7704" width="4.26953125" bestFit="1" customWidth="1"/>
    <col min="7705" max="7705" width="9.1796875" customWidth="1"/>
    <col min="7706" max="7706" width="10.26953125" bestFit="1" customWidth="1"/>
    <col min="7937" max="7937" width="4.453125" customWidth="1"/>
    <col min="7938" max="7938" width="9" customWidth="1"/>
    <col min="7939" max="7939" width="12.453125" bestFit="1" customWidth="1"/>
    <col min="7940" max="7941" width="11.1796875" bestFit="1" customWidth="1"/>
    <col min="7942" max="7943" width="9.26953125" customWidth="1"/>
    <col min="7944" max="7944" width="11.1796875" bestFit="1" customWidth="1"/>
    <col min="7945" max="7945" width="10.1796875" bestFit="1" customWidth="1"/>
    <col min="7946" max="7946" width="9.81640625" customWidth="1"/>
    <col min="7947" max="7948" width="10.1796875" bestFit="1" customWidth="1"/>
    <col min="7949" max="7955" width="9.54296875" bestFit="1" customWidth="1"/>
    <col min="7956" max="7957" width="9.1796875" customWidth="1"/>
    <col min="7958" max="7958" width="10.26953125" bestFit="1" customWidth="1"/>
    <col min="7959" max="7959" width="9.1796875" customWidth="1"/>
    <col min="7960" max="7960" width="4.26953125" bestFit="1" customWidth="1"/>
    <col min="7961" max="7961" width="9.1796875" customWidth="1"/>
    <col min="7962" max="7962" width="10.26953125" bestFit="1" customWidth="1"/>
    <col min="8193" max="8193" width="4.453125" customWidth="1"/>
    <col min="8194" max="8194" width="9" customWidth="1"/>
    <col min="8195" max="8195" width="12.453125" bestFit="1" customWidth="1"/>
    <col min="8196" max="8197" width="11.1796875" bestFit="1" customWidth="1"/>
    <col min="8198" max="8199" width="9.26953125" customWidth="1"/>
    <col min="8200" max="8200" width="11.1796875" bestFit="1" customWidth="1"/>
    <col min="8201" max="8201" width="10.1796875" bestFit="1" customWidth="1"/>
    <col min="8202" max="8202" width="9.81640625" customWidth="1"/>
    <col min="8203" max="8204" width="10.1796875" bestFit="1" customWidth="1"/>
    <col min="8205" max="8211" width="9.54296875" bestFit="1" customWidth="1"/>
    <col min="8212" max="8213" width="9.1796875" customWidth="1"/>
    <col min="8214" max="8214" width="10.26953125" bestFit="1" customWidth="1"/>
    <col min="8215" max="8215" width="9.1796875" customWidth="1"/>
    <col min="8216" max="8216" width="4.26953125" bestFit="1" customWidth="1"/>
    <col min="8217" max="8217" width="9.1796875" customWidth="1"/>
    <col min="8218" max="8218" width="10.26953125" bestFit="1" customWidth="1"/>
    <col min="8449" max="8449" width="4.453125" customWidth="1"/>
    <col min="8450" max="8450" width="9" customWidth="1"/>
    <col min="8451" max="8451" width="12.453125" bestFit="1" customWidth="1"/>
    <col min="8452" max="8453" width="11.1796875" bestFit="1" customWidth="1"/>
    <col min="8454" max="8455" width="9.26953125" customWidth="1"/>
    <col min="8456" max="8456" width="11.1796875" bestFit="1" customWidth="1"/>
    <col min="8457" max="8457" width="10.1796875" bestFit="1" customWidth="1"/>
    <col min="8458" max="8458" width="9.81640625" customWidth="1"/>
    <col min="8459" max="8460" width="10.1796875" bestFit="1" customWidth="1"/>
    <col min="8461" max="8467" width="9.54296875" bestFit="1" customWidth="1"/>
    <col min="8468" max="8469" width="9.1796875" customWidth="1"/>
    <col min="8470" max="8470" width="10.26953125" bestFit="1" customWidth="1"/>
    <col min="8471" max="8471" width="9.1796875" customWidth="1"/>
    <col min="8472" max="8472" width="4.26953125" bestFit="1" customWidth="1"/>
    <col min="8473" max="8473" width="9.1796875" customWidth="1"/>
    <col min="8474" max="8474" width="10.26953125" bestFit="1" customWidth="1"/>
    <col min="8705" max="8705" width="4.453125" customWidth="1"/>
    <col min="8706" max="8706" width="9" customWidth="1"/>
    <col min="8707" max="8707" width="12.453125" bestFit="1" customWidth="1"/>
    <col min="8708" max="8709" width="11.1796875" bestFit="1" customWidth="1"/>
    <col min="8710" max="8711" width="9.26953125" customWidth="1"/>
    <col min="8712" max="8712" width="11.1796875" bestFit="1" customWidth="1"/>
    <col min="8713" max="8713" width="10.1796875" bestFit="1" customWidth="1"/>
    <col min="8714" max="8714" width="9.81640625" customWidth="1"/>
    <col min="8715" max="8716" width="10.1796875" bestFit="1" customWidth="1"/>
    <col min="8717" max="8723" width="9.54296875" bestFit="1" customWidth="1"/>
    <col min="8724" max="8725" width="9.1796875" customWidth="1"/>
    <col min="8726" max="8726" width="10.26953125" bestFit="1" customWidth="1"/>
    <col min="8727" max="8727" width="9.1796875" customWidth="1"/>
    <col min="8728" max="8728" width="4.26953125" bestFit="1" customWidth="1"/>
    <col min="8729" max="8729" width="9.1796875" customWidth="1"/>
    <col min="8730" max="8730" width="10.26953125" bestFit="1" customWidth="1"/>
    <col min="8961" max="8961" width="4.453125" customWidth="1"/>
    <col min="8962" max="8962" width="9" customWidth="1"/>
    <col min="8963" max="8963" width="12.453125" bestFit="1" customWidth="1"/>
    <col min="8964" max="8965" width="11.1796875" bestFit="1" customWidth="1"/>
    <col min="8966" max="8967" width="9.26953125" customWidth="1"/>
    <col min="8968" max="8968" width="11.1796875" bestFit="1" customWidth="1"/>
    <col min="8969" max="8969" width="10.1796875" bestFit="1" customWidth="1"/>
    <col min="8970" max="8970" width="9.81640625" customWidth="1"/>
    <col min="8971" max="8972" width="10.1796875" bestFit="1" customWidth="1"/>
    <col min="8973" max="8979" width="9.54296875" bestFit="1" customWidth="1"/>
    <col min="8980" max="8981" width="9.1796875" customWidth="1"/>
    <col min="8982" max="8982" width="10.26953125" bestFit="1" customWidth="1"/>
    <col min="8983" max="8983" width="9.1796875" customWidth="1"/>
    <col min="8984" max="8984" width="4.26953125" bestFit="1" customWidth="1"/>
    <col min="8985" max="8985" width="9.1796875" customWidth="1"/>
    <col min="8986" max="8986" width="10.26953125" bestFit="1" customWidth="1"/>
    <col min="9217" max="9217" width="4.453125" customWidth="1"/>
    <col min="9218" max="9218" width="9" customWidth="1"/>
    <col min="9219" max="9219" width="12.453125" bestFit="1" customWidth="1"/>
    <col min="9220" max="9221" width="11.1796875" bestFit="1" customWidth="1"/>
    <col min="9222" max="9223" width="9.26953125" customWidth="1"/>
    <col min="9224" max="9224" width="11.1796875" bestFit="1" customWidth="1"/>
    <col min="9225" max="9225" width="10.1796875" bestFit="1" customWidth="1"/>
    <col min="9226" max="9226" width="9.81640625" customWidth="1"/>
    <col min="9227" max="9228" width="10.1796875" bestFit="1" customWidth="1"/>
    <col min="9229" max="9235" width="9.54296875" bestFit="1" customWidth="1"/>
    <col min="9236" max="9237" width="9.1796875" customWidth="1"/>
    <col min="9238" max="9238" width="10.26953125" bestFit="1" customWidth="1"/>
    <col min="9239" max="9239" width="9.1796875" customWidth="1"/>
    <col min="9240" max="9240" width="4.26953125" bestFit="1" customWidth="1"/>
    <col min="9241" max="9241" width="9.1796875" customWidth="1"/>
    <col min="9242" max="9242" width="10.26953125" bestFit="1" customWidth="1"/>
    <col min="9473" max="9473" width="4.453125" customWidth="1"/>
    <col min="9474" max="9474" width="9" customWidth="1"/>
    <col min="9475" max="9475" width="12.453125" bestFit="1" customWidth="1"/>
    <col min="9476" max="9477" width="11.1796875" bestFit="1" customWidth="1"/>
    <col min="9478" max="9479" width="9.26953125" customWidth="1"/>
    <col min="9480" max="9480" width="11.1796875" bestFit="1" customWidth="1"/>
    <col min="9481" max="9481" width="10.1796875" bestFit="1" customWidth="1"/>
    <col min="9482" max="9482" width="9.81640625" customWidth="1"/>
    <col min="9483" max="9484" width="10.1796875" bestFit="1" customWidth="1"/>
    <col min="9485" max="9491" width="9.54296875" bestFit="1" customWidth="1"/>
    <col min="9492" max="9493" width="9.1796875" customWidth="1"/>
    <col min="9494" max="9494" width="10.26953125" bestFit="1" customWidth="1"/>
    <col min="9495" max="9495" width="9.1796875" customWidth="1"/>
    <col min="9496" max="9496" width="4.26953125" bestFit="1" customWidth="1"/>
    <col min="9497" max="9497" width="9.1796875" customWidth="1"/>
    <col min="9498" max="9498" width="10.26953125" bestFit="1" customWidth="1"/>
    <col min="9729" max="9729" width="4.453125" customWidth="1"/>
    <col min="9730" max="9730" width="9" customWidth="1"/>
    <col min="9731" max="9731" width="12.453125" bestFit="1" customWidth="1"/>
    <col min="9732" max="9733" width="11.1796875" bestFit="1" customWidth="1"/>
    <col min="9734" max="9735" width="9.26953125" customWidth="1"/>
    <col min="9736" max="9736" width="11.1796875" bestFit="1" customWidth="1"/>
    <col min="9737" max="9737" width="10.1796875" bestFit="1" customWidth="1"/>
    <col min="9738" max="9738" width="9.81640625" customWidth="1"/>
    <col min="9739" max="9740" width="10.1796875" bestFit="1" customWidth="1"/>
    <col min="9741" max="9747" width="9.54296875" bestFit="1" customWidth="1"/>
    <col min="9748" max="9749" width="9.1796875" customWidth="1"/>
    <col min="9750" max="9750" width="10.26953125" bestFit="1" customWidth="1"/>
    <col min="9751" max="9751" width="9.1796875" customWidth="1"/>
    <col min="9752" max="9752" width="4.26953125" bestFit="1" customWidth="1"/>
    <col min="9753" max="9753" width="9.1796875" customWidth="1"/>
    <col min="9754" max="9754" width="10.26953125" bestFit="1" customWidth="1"/>
    <col min="9985" max="9985" width="4.453125" customWidth="1"/>
    <col min="9986" max="9986" width="9" customWidth="1"/>
    <col min="9987" max="9987" width="12.453125" bestFit="1" customWidth="1"/>
    <col min="9988" max="9989" width="11.1796875" bestFit="1" customWidth="1"/>
    <col min="9990" max="9991" width="9.26953125" customWidth="1"/>
    <col min="9992" max="9992" width="11.1796875" bestFit="1" customWidth="1"/>
    <col min="9993" max="9993" width="10.1796875" bestFit="1" customWidth="1"/>
    <col min="9994" max="9994" width="9.81640625" customWidth="1"/>
    <col min="9995" max="9996" width="10.1796875" bestFit="1" customWidth="1"/>
    <col min="9997" max="10003" width="9.54296875" bestFit="1" customWidth="1"/>
    <col min="10004" max="10005" width="9.1796875" customWidth="1"/>
    <col min="10006" max="10006" width="10.26953125" bestFit="1" customWidth="1"/>
    <col min="10007" max="10007" width="9.1796875" customWidth="1"/>
    <col min="10008" max="10008" width="4.26953125" bestFit="1" customWidth="1"/>
    <col min="10009" max="10009" width="9.1796875" customWidth="1"/>
    <col min="10010" max="10010" width="10.26953125" bestFit="1" customWidth="1"/>
    <col min="10241" max="10241" width="4.453125" customWidth="1"/>
    <col min="10242" max="10242" width="9" customWidth="1"/>
    <col min="10243" max="10243" width="12.453125" bestFit="1" customWidth="1"/>
    <col min="10244" max="10245" width="11.1796875" bestFit="1" customWidth="1"/>
    <col min="10246" max="10247" width="9.26953125" customWidth="1"/>
    <col min="10248" max="10248" width="11.1796875" bestFit="1" customWidth="1"/>
    <col min="10249" max="10249" width="10.1796875" bestFit="1" customWidth="1"/>
    <col min="10250" max="10250" width="9.81640625" customWidth="1"/>
    <col min="10251" max="10252" width="10.1796875" bestFit="1" customWidth="1"/>
    <col min="10253" max="10259" width="9.54296875" bestFit="1" customWidth="1"/>
    <col min="10260" max="10261" width="9.1796875" customWidth="1"/>
    <col min="10262" max="10262" width="10.26953125" bestFit="1" customWidth="1"/>
    <col min="10263" max="10263" width="9.1796875" customWidth="1"/>
    <col min="10264" max="10264" width="4.26953125" bestFit="1" customWidth="1"/>
    <col min="10265" max="10265" width="9.1796875" customWidth="1"/>
    <col min="10266" max="10266" width="10.26953125" bestFit="1" customWidth="1"/>
    <col min="10497" max="10497" width="4.453125" customWidth="1"/>
    <col min="10498" max="10498" width="9" customWidth="1"/>
    <col min="10499" max="10499" width="12.453125" bestFit="1" customWidth="1"/>
    <col min="10500" max="10501" width="11.1796875" bestFit="1" customWidth="1"/>
    <col min="10502" max="10503" width="9.26953125" customWidth="1"/>
    <col min="10504" max="10504" width="11.1796875" bestFit="1" customWidth="1"/>
    <col min="10505" max="10505" width="10.1796875" bestFit="1" customWidth="1"/>
    <col min="10506" max="10506" width="9.81640625" customWidth="1"/>
    <col min="10507" max="10508" width="10.1796875" bestFit="1" customWidth="1"/>
    <col min="10509" max="10515" width="9.54296875" bestFit="1" customWidth="1"/>
    <col min="10516" max="10517" width="9.1796875" customWidth="1"/>
    <col min="10518" max="10518" width="10.26953125" bestFit="1" customWidth="1"/>
    <col min="10519" max="10519" width="9.1796875" customWidth="1"/>
    <col min="10520" max="10520" width="4.26953125" bestFit="1" customWidth="1"/>
    <col min="10521" max="10521" width="9.1796875" customWidth="1"/>
    <col min="10522" max="10522" width="10.26953125" bestFit="1" customWidth="1"/>
    <col min="10753" max="10753" width="4.453125" customWidth="1"/>
    <col min="10754" max="10754" width="9" customWidth="1"/>
    <col min="10755" max="10755" width="12.453125" bestFit="1" customWidth="1"/>
    <col min="10756" max="10757" width="11.1796875" bestFit="1" customWidth="1"/>
    <col min="10758" max="10759" width="9.26953125" customWidth="1"/>
    <col min="10760" max="10760" width="11.1796875" bestFit="1" customWidth="1"/>
    <col min="10761" max="10761" width="10.1796875" bestFit="1" customWidth="1"/>
    <col min="10762" max="10762" width="9.81640625" customWidth="1"/>
    <col min="10763" max="10764" width="10.1796875" bestFit="1" customWidth="1"/>
    <col min="10765" max="10771" width="9.54296875" bestFit="1" customWidth="1"/>
    <col min="10772" max="10773" width="9.1796875" customWidth="1"/>
    <col min="10774" max="10774" width="10.26953125" bestFit="1" customWidth="1"/>
    <col min="10775" max="10775" width="9.1796875" customWidth="1"/>
    <col min="10776" max="10776" width="4.26953125" bestFit="1" customWidth="1"/>
    <col min="10777" max="10777" width="9.1796875" customWidth="1"/>
    <col min="10778" max="10778" width="10.26953125" bestFit="1" customWidth="1"/>
    <col min="11009" max="11009" width="4.453125" customWidth="1"/>
    <col min="11010" max="11010" width="9" customWidth="1"/>
    <col min="11011" max="11011" width="12.453125" bestFit="1" customWidth="1"/>
    <col min="11012" max="11013" width="11.1796875" bestFit="1" customWidth="1"/>
    <col min="11014" max="11015" width="9.26953125" customWidth="1"/>
    <col min="11016" max="11016" width="11.1796875" bestFit="1" customWidth="1"/>
    <col min="11017" max="11017" width="10.1796875" bestFit="1" customWidth="1"/>
    <col min="11018" max="11018" width="9.81640625" customWidth="1"/>
    <col min="11019" max="11020" width="10.1796875" bestFit="1" customWidth="1"/>
    <col min="11021" max="11027" width="9.54296875" bestFit="1" customWidth="1"/>
    <col min="11028" max="11029" width="9.1796875" customWidth="1"/>
    <col min="11030" max="11030" width="10.26953125" bestFit="1" customWidth="1"/>
    <col min="11031" max="11031" width="9.1796875" customWidth="1"/>
    <col min="11032" max="11032" width="4.26953125" bestFit="1" customWidth="1"/>
    <col min="11033" max="11033" width="9.1796875" customWidth="1"/>
    <col min="11034" max="11034" width="10.26953125" bestFit="1" customWidth="1"/>
    <col min="11265" max="11265" width="4.453125" customWidth="1"/>
    <col min="11266" max="11266" width="9" customWidth="1"/>
    <col min="11267" max="11267" width="12.453125" bestFit="1" customWidth="1"/>
    <col min="11268" max="11269" width="11.1796875" bestFit="1" customWidth="1"/>
    <col min="11270" max="11271" width="9.26953125" customWidth="1"/>
    <col min="11272" max="11272" width="11.1796875" bestFit="1" customWidth="1"/>
    <col min="11273" max="11273" width="10.1796875" bestFit="1" customWidth="1"/>
    <col min="11274" max="11274" width="9.81640625" customWidth="1"/>
    <col min="11275" max="11276" width="10.1796875" bestFit="1" customWidth="1"/>
    <col min="11277" max="11283" width="9.54296875" bestFit="1" customWidth="1"/>
    <col min="11284" max="11285" width="9.1796875" customWidth="1"/>
    <col min="11286" max="11286" width="10.26953125" bestFit="1" customWidth="1"/>
    <col min="11287" max="11287" width="9.1796875" customWidth="1"/>
    <col min="11288" max="11288" width="4.26953125" bestFit="1" customWidth="1"/>
    <col min="11289" max="11289" width="9.1796875" customWidth="1"/>
    <col min="11290" max="11290" width="10.26953125" bestFit="1" customWidth="1"/>
    <col min="11521" max="11521" width="4.453125" customWidth="1"/>
    <col min="11522" max="11522" width="9" customWidth="1"/>
    <col min="11523" max="11523" width="12.453125" bestFit="1" customWidth="1"/>
    <col min="11524" max="11525" width="11.1796875" bestFit="1" customWidth="1"/>
    <col min="11526" max="11527" width="9.26953125" customWidth="1"/>
    <col min="11528" max="11528" width="11.1796875" bestFit="1" customWidth="1"/>
    <col min="11529" max="11529" width="10.1796875" bestFit="1" customWidth="1"/>
    <col min="11530" max="11530" width="9.81640625" customWidth="1"/>
    <col min="11531" max="11532" width="10.1796875" bestFit="1" customWidth="1"/>
    <col min="11533" max="11539" width="9.54296875" bestFit="1" customWidth="1"/>
    <col min="11540" max="11541" width="9.1796875" customWidth="1"/>
    <col min="11542" max="11542" width="10.26953125" bestFit="1" customWidth="1"/>
    <col min="11543" max="11543" width="9.1796875" customWidth="1"/>
    <col min="11544" max="11544" width="4.26953125" bestFit="1" customWidth="1"/>
    <col min="11545" max="11545" width="9.1796875" customWidth="1"/>
    <col min="11546" max="11546" width="10.26953125" bestFit="1" customWidth="1"/>
    <col min="11777" max="11777" width="4.453125" customWidth="1"/>
    <col min="11778" max="11778" width="9" customWidth="1"/>
    <col min="11779" max="11779" width="12.453125" bestFit="1" customWidth="1"/>
    <col min="11780" max="11781" width="11.1796875" bestFit="1" customWidth="1"/>
    <col min="11782" max="11783" width="9.26953125" customWidth="1"/>
    <col min="11784" max="11784" width="11.1796875" bestFit="1" customWidth="1"/>
    <col min="11785" max="11785" width="10.1796875" bestFit="1" customWidth="1"/>
    <col min="11786" max="11786" width="9.81640625" customWidth="1"/>
    <col min="11787" max="11788" width="10.1796875" bestFit="1" customWidth="1"/>
    <col min="11789" max="11795" width="9.54296875" bestFit="1" customWidth="1"/>
    <col min="11796" max="11797" width="9.1796875" customWidth="1"/>
    <col min="11798" max="11798" width="10.26953125" bestFit="1" customWidth="1"/>
    <col min="11799" max="11799" width="9.1796875" customWidth="1"/>
    <col min="11800" max="11800" width="4.26953125" bestFit="1" customWidth="1"/>
    <col min="11801" max="11801" width="9.1796875" customWidth="1"/>
    <col min="11802" max="11802" width="10.26953125" bestFit="1" customWidth="1"/>
    <col min="12033" max="12033" width="4.453125" customWidth="1"/>
    <col min="12034" max="12034" width="9" customWidth="1"/>
    <col min="12035" max="12035" width="12.453125" bestFit="1" customWidth="1"/>
    <col min="12036" max="12037" width="11.1796875" bestFit="1" customWidth="1"/>
    <col min="12038" max="12039" width="9.26953125" customWidth="1"/>
    <col min="12040" max="12040" width="11.1796875" bestFit="1" customWidth="1"/>
    <col min="12041" max="12041" width="10.1796875" bestFit="1" customWidth="1"/>
    <col min="12042" max="12042" width="9.81640625" customWidth="1"/>
    <col min="12043" max="12044" width="10.1796875" bestFit="1" customWidth="1"/>
    <col min="12045" max="12051" width="9.54296875" bestFit="1" customWidth="1"/>
    <col min="12052" max="12053" width="9.1796875" customWidth="1"/>
    <col min="12054" max="12054" width="10.26953125" bestFit="1" customWidth="1"/>
    <col min="12055" max="12055" width="9.1796875" customWidth="1"/>
    <col min="12056" max="12056" width="4.26953125" bestFit="1" customWidth="1"/>
    <col min="12057" max="12057" width="9.1796875" customWidth="1"/>
    <col min="12058" max="12058" width="10.26953125" bestFit="1" customWidth="1"/>
    <col min="12289" max="12289" width="4.453125" customWidth="1"/>
    <col min="12290" max="12290" width="9" customWidth="1"/>
    <col min="12291" max="12291" width="12.453125" bestFit="1" customWidth="1"/>
    <col min="12292" max="12293" width="11.1796875" bestFit="1" customWidth="1"/>
    <col min="12294" max="12295" width="9.26953125" customWidth="1"/>
    <col min="12296" max="12296" width="11.1796875" bestFit="1" customWidth="1"/>
    <col min="12297" max="12297" width="10.1796875" bestFit="1" customWidth="1"/>
    <col min="12298" max="12298" width="9.81640625" customWidth="1"/>
    <col min="12299" max="12300" width="10.1796875" bestFit="1" customWidth="1"/>
    <col min="12301" max="12307" width="9.54296875" bestFit="1" customWidth="1"/>
    <col min="12308" max="12309" width="9.1796875" customWidth="1"/>
    <col min="12310" max="12310" width="10.26953125" bestFit="1" customWidth="1"/>
    <col min="12311" max="12311" width="9.1796875" customWidth="1"/>
    <col min="12312" max="12312" width="4.26953125" bestFit="1" customWidth="1"/>
    <col min="12313" max="12313" width="9.1796875" customWidth="1"/>
    <col min="12314" max="12314" width="10.26953125" bestFit="1" customWidth="1"/>
    <col min="12545" max="12545" width="4.453125" customWidth="1"/>
    <col min="12546" max="12546" width="9" customWidth="1"/>
    <col min="12547" max="12547" width="12.453125" bestFit="1" customWidth="1"/>
    <col min="12548" max="12549" width="11.1796875" bestFit="1" customWidth="1"/>
    <col min="12550" max="12551" width="9.26953125" customWidth="1"/>
    <col min="12552" max="12552" width="11.1796875" bestFit="1" customWidth="1"/>
    <col min="12553" max="12553" width="10.1796875" bestFit="1" customWidth="1"/>
    <col min="12554" max="12554" width="9.81640625" customWidth="1"/>
    <col min="12555" max="12556" width="10.1796875" bestFit="1" customWidth="1"/>
    <col min="12557" max="12563" width="9.54296875" bestFit="1" customWidth="1"/>
    <col min="12564" max="12565" width="9.1796875" customWidth="1"/>
    <col min="12566" max="12566" width="10.26953125" bestFit="1" customWidth="1"/>
    <col min="12567" max="12567" width="9.1796875" customWidth="1"/>
    <col min="12568" max="12568" width="4.26953125" bestFit="1" customWidth="1"/>
    <col min="12569" max="12569" width="9.1796875" customWidth="1"/>
    <col min="12570" max="12570" width="10.26953125" bestFit="1" customWidth="1"/>
    <col min="12801" max="12801" width="4.453125" customWidth="1"/>
    <col min="12802" max="12802" width="9" customWidth="1"/>
    <col min="12803" max="12803" width="12.453125" bestFit="1" customWidth="1"/>
    <col min="12804" max="12805" width="11.1796875" bestFit="1" customWidth="1"/>
    <col min="12806" max="12807" width="9.26953125" customWidth="1"/>
    <col min="12808" max="12808" width="11.1796875" bestFit="1" customWidth="1"/>
    <col min="12809" max="12809" width="10.1796875" bestFit="1" customWidth="1"/>
    <col min="12810" max="12810" width="9.81640625" customWidth="1"/>
    <col min="12811" max="12812" width="10.1796875" bestFit="1" customWidth="1"/>
    <col min="12813" max="12819" width="9.54296875" bestFit="1" customWidth="1"/>
    <col min="12820" max="12821" width="9.1796875" customWidth="1"/>
    <col min="12822" max="12822" width="10.26953125" bestFit="1" customWidth="1"/>
    <col min="12823" max="12823" width="9.1796875" customWidth="1"/>
    <col min="12824" max="12824" width="4.26953125" bestFit="1" customWidth="1"/>
    <col min="12825" max="12825" width="9.1796875" customWidth="1"/>
    <col min="12826" max="12826" width="10.26953125" bestFit="1" customWidth="1"/>
    <col min="13057" max="13057" width="4.453125" customWidth="1"/>
    <col min="13058" max="13058" width="9" customWidth="1"/>
    <col min="13059" max="13059" width="12.453125" bestFit="1" customWidth="1"/>
    <col min="13060" max="13061" width="11.1796875" bestFit="1" customWidth="1"/>
    <col min="13062" max="13063" width="9.26953125" customWidth="1"/>
    <col min="13064" max="13064" width="11.1796875" bestFit="1" customWidth="1"/>
    <col min="13065" max="13065" width="10.1796875" bestFit="1" customWidth="1"/>
    <col min="13066" max="13066" width="9.81640625" customWidth="1"/>
    <col min="13067" max="13068" width="10.1796875" bestFit="1" customWidth="1"/>
    <col min="13069" max="13075" width="9.54296875" bestFit="1" customWidth="1"/>
    <col min="13076" max="13077" width="9.1796875" customWidth="1"/>
    <col min="13078" max="13078" width="10.26953125" bestFit="1" customWidth="1"/>
    <col min="13079" max="13079" width="9.1796875" customWidth="1"/>
    <col min="13080" max="13080" width="4.26953125" bestFit="1" customWidth="1"/>
    <col min="13081" max="13081" width="9.1796875" customWidth="1"/>
    <col min="13082" max="13082" width="10.26953125" bestFit="1" customWidth="1"/>
    <col min="13313" max="13313" width="4.453125" customWidth="1"/>
    <col min="13314" max="13314" width="9" customWidth="1"/>
    <col min="13315" max="13315" width="12.453125" bestFit="1" customWidth="1"/>
    <col min="13316" max="13317" width="11.1796875" bestFit="1" customWidth="1"/>
    <col min="13318" max="13319" width="9.26953125" customWidth="1"/>
    <col min="13320" max="13320" width="11.1796875" bestFit="1" customWidth="1"/>
    <col min="13321" max="13321" width="10.1796875" bestFit="1" customWidth="1"/>
    <col min="13322" max="13322" width="9.81640625" customWidth="1"/>
    <col min="13323" max="13324" width="10.1796875" bestFit="1" customWidth="1"/>
    <col min="13325" max="13331" width="9.54296875" bestFit="1" customWidth="1"/>
    <col min="13332" max="13333" width="9.1796875" customWidth="1"/>
    <col min="13334" max="13334" width="10.26953125" bestFit="1" customWidth="1"/>
    <col min="13335" max="13335" width="9.1796875" customWidth="1"/>
    <col min="13336" max="13336" width="4.26953125" bestFit="1" customWidth="1"/>
    <col min="13337" max="13337" width="9.1796875" customWidth="1"/>
    <col min="13338" max="13338" width="10.26953125" bestFit="1" customWidth="1"/>
    <col min="13569" max="13569" width="4.453125" customWidth="1"/>
    <col min="13570" max="13570" width="9" customWidth="1"/>
    <col min="13571" max="13571" width="12.453125" bestFit="1" customWidth="1"/>
    <col min="13572" max="13573" width="11.1796875" bestFit="1" customWidth="1"/>
    <col min="13574" max="13575" width="9.26953125" customWidth="1"/>
    <col min="13576" max="13576" width="11.1796875" bestFit="1" customWidth="1"/>
    <col min="13577" max="13577" width="10.1796875" bestFit="1" customWidth="1"/>
    <col min="13578" max="13578" width="9.81640625" customWidth="1"/>
    <col min="13579" max="13580" width="10.1796875" bestFit="1" customWidth="1"/>
    <col min="13581" max="13587" width="9.54296875" bestFit="1" customWidth="1"/>
    <col min="13588" max="13589" width="9.1796875" customWidth="1"/>
    <col min="13590" max="13590" width="10.26953125" bestFit="1" customWidth="1"/>
    <col min="13591" max="13591" width="9.1796875" customWidth="1"/>
    <col min="13592" max="13592" width="4.26953125" bestFit="1" customWidth="1"/>
    <col min="13593" max="13593" width="9.1796875" customWidth="1"/>
    <col min="13594" max="13594" width="10.26953125" bestFit="1" customWidth="1"/>
    <col min="13825" max="13825" width="4.453125" customWidth="1"/>
    <col min="13826" max="13826" width="9" customWidth="1"/>
    <col min="13827" max="13827" width="12.453125" bestFit="1" customWidth="1"/>
    <col min="13828" max="13829" width="11.1796875" bestFit="1" customWidth="1"/>
    <col min="13830" max="13831" width="9.26953125" customWidth="1"/>
    <col min="13832" max="13832" width="11.1796875" bestFit="1" customWidth="1"/>
    <col min="13833" max="13833" width="10.1796875" bestFit="1" customWidth="1"/>
    <col min="13834" max="13834" width="9.81640625" customWidth="1"/>
    <col min="13835" max="13836" width="10.1796875" bestFit="1" customWidth="1"/>
    <col min="13837" max="13843" width="9.54296875" bestFit="1" customWidth="1"/>
    <col min="13844" max="13845" width="9.1796875" customWidth="1"/>
    <col min="13846" max="13846" width="10.26953125" bestFit="1" customWidth="1"/>
    <col min="13847" max="13847" width="9.1796875" customWidth="1"/>
    <col min="13848" max="13848" width="4.26953125" bestFit="1" customWidth="1"/>
    <col min="13849" max="13849" width="9.1796875" customWidth="1"/>
    <col min="13850" max="13850" width="10.26953125" bestFit="1" customWidth="1"/>
    <col min="14081" max="14081" width="4.453125" customWidth="1"/>
    <col min="14082" max="14082" width="9" customWidth="1"/>
    <col min="14083" max="14083" width="12.453125" bestFit="1" customWidth="1"/>
    <col min="14084" max="14085" width="11.1796875" bestFit="1" customWidth="1"/>
    <col min="14086" max="14087" width="9.26953125" customWidth="1"/>
    <col min="14088" max="14088" width="11.1796875" bestFit="1" customWidth="1"/>
    <col min="14089" max="14089" width="10.1796875" bestFit="1" customWidth="1"/>
    <col min="14090" max="14090" width="9.81640625" customWidth="1"/>
    <col min="14091" max="14092" width="10.1796875" bestFit="1" customWidth="1"/>
    <col min="14093" max="14099" width="9.54296875" bestFit="1" customWidth="1"/>
    <col min="14100" max="14101" width="9.1796875" customWidth="1"/>
    <col min="14102" max="14102" width="10.26953125" bestFit="1" customWidth="1"/>
    <col min="14103" max="14103" width="9.1796875" customWidth="1"/>
    <col min="14104" max="14104" width="4.26953125" bestFit="1" customWidth="1"/>
    <col min="14105" max="14105" width="9.1796875" customWidth="1"/>
    <col min="14106" max="14106" width="10.26953125" bestFit="1" customWidth="1"/>
    <col min="14337" max="14337" width="4.453125" customWidth="1"/>
    <col min="14338" max="14338" width="9" customWidth="1"/>
    <col min="14339" max="14339" width="12.453125" bestFit="1" customWidth="1"/>
    <col min="14340" max="14341" width="11.1796875" bestFit="1" customWidth="1"/>
    <col min="14342" max="14343" width="9.26953125" customWidth="1"/>
    <col min="14344" max="14344" width="11.1796875" bestFit="1" customWidth="1"/>
    <col min="14345" max="14345" width="10.1796875" bestFit="1" customWidth="1"/>
    <col min="14346" max="14346" width="9.81640625" customWidth="1"/>
    <col min="14347" max="14348" width="10.1796875" bestFit="1" customWidth="1"/>
    <col min="14349" max="14355" width="9.54296875" bestFit="1" customWidth="1"/>
    <col min="14356" max="14357" width="9.1796875" customWidth="1"/>
    <col min="14358" max="14358" width="10.26953125" bestFit="1" customWidth="1"/>
    <col min="14359" max="14359" width="9.1796875" customWidth="1"/>
    <col min="14360" max="14360" width="4.26953125" bestFit="1" customWidth="1"/>
    <col min="14361" max="14361" width="9.1796875" customWidth="1"/>
    <col min="14362" max="14362" width="10.26953125" bestFit="1" customWidth="1"/>
    <col min="14593" max="14593" width="4.453125" customWidth="1"/>
    <col min="14594" max="14594" width="9" customWidth="1"/>
    <col min="14595" max="14595" width="12.453125" bestFit="1" customWidth="1"/>
    <col min="14596" max="14597" width="11.1796875" bestFit="1" customWidth="1"/>
    <col min="14598" max="14599" width="9.26953125" customWidth="1"/>
    <col min="14600" max="14600" width="11.1796875" bestFit="1" customWidth="1"/>
    <col min="14601" max="14601" width="10.1796875" bestFit="1" customWidth="1"/>
    <col min="14602" max="14602" width="9.81640625" customWidth="1"/>
    <col min="14603" max="14604" width="10.1796875" bestFit="1" customWidth="1"/>
    <col min="14605" max="14611" width="9.54296875" bestFit="1" customWidth="1"/>
    <col min="14612" max="14613" width="9.1796875" customWidth="1"/>
    <col min="14614" max="14614" width="10.26953125" bestFit="1" customWidth="1"/>
    <col min="14615" max="14615" width="9.1796875" customWidth="1"/>
    <col min="14616" max="14616" width="4.26953125" bestFit="1" customWidth="1"/>
    <col min="14617" max="14617" width="9.1796875" customWidth="1"/>
    <col min="14618" max="14618" width="10.26953125" bestFit="1" customWidth="1"/>
    <col min="14849" max="14849" width="4.453125" customWidth="1"/>
    <col min="14850" max="14850" width="9" customWidth="1"/>
    <col min="14851" max="14851" width="12.453125" bestFit="1" customWidth="1"/>
    <col min="14852" max="14853" width="11.1796875" bestFit="1" customWidth="1"/>
    <col min="14854" max="14855" width="9.26953125" customWidth="1"/>
    <col min="14856" max="14856" width="11.1796875" bestFit="1" customWidth="1"/>
    <col min="14857" max="14857" width="10.1796875" bestFit="1" customWidth="1"/>
    <col min="14858" max="14858" width="9.81640625" customWidth="1"/>
    <col min="14859" max="14860" width="10.1796875" bestFit="1" customWidth="1"/>
    <col min="14861" max="14867" width="9.54296875" bestFit="1" customWidth="1"/>
    <col min="14868" max="14869" width="9.1796875" customWidth="1"/>
    <col min="14870" max="14870" width="10.26953125" bestFit="1" customWidth="1"/>
    <col min="14871" max="14871" width="9.1796875" customWidth="1"/>
    <col min="14872" max="14872" width="4.26953125" bestFit="1" customWidth="1"/>
    <col min="14873" max="14873" width="9.1796875" customWidth="1"/>
    <col min="14874" max="14874" width="10.26953125" bestFit="1" customWidth="1"/>
    <col min="15105" max="15105" width="4.453125" customWidth="1"/>
    <col min="15106" max="15106" width="9" customWidth="1"/>
    <col min="15107" max="15107" width="12.453125" bestFit="1" customWidth="1"/>
    <col min="15108" max="15109" width="11.1796875" bestFit="1" customWidth="1"/>
    <col min="15110" max="15111" width="9.26953125" customWidth="1"/>
    <col min="15112" max="15112" width="11.1796875" bestFit="1" customWidth="1"/>
    <col min="15113" max="15113" width="10.1796875" bestFit="1" customWidth="1"/>
    <col min="15114" max="15114" width="9.81640625" customWidth="1"/>
    <col min="15115" max="15116" width="10.1796875" bestFit="1" customWidth="1"/>
    <col min="15117" max="15123" width="9.54296875" bestFit="1" customWidth="1"/>
    <col min="15124" max="15125" width="9.1796875" customWidth="1"/>
    <col min="15126" max="15126" width="10.26953125" bestFit="1" customWidth="1"/>
    <col min="15127" max="15127" width="9.1796875" customWidth="1"/>
    <col min="15128" max="15128" width="4.26953125" bestFit="1" customWidth="1"/>
    <col min="15129" max="15129" width="9.1796875" customWidth="1"/>
    <col min="15130" max="15130" width="10.26953125" bestFit="1" customWidth="1"/>
    <col min="15361" max="15361" width="4.453125" customWidth="1"/>
    <col min="15362" max="15362" width="9" customWidth="1"/>
    <col min="15363" max="15363" width="12.453125" bestFit="1" customWidth="1"/>
    <col min="15364" max="15365" width="11.1796875" bestFit="1" customWidth="1"/>
    <col min="15366" max="15367" width="9.26953125" customWidth="1"/>
    <col min="15368" max="15368" width="11.1796875" bestFit="1" customWidth="1"/>
    <col min="15369" max="15369" width="10.1796875" bestFit="1" customWidth="1"/>
    <col min="15370" max="15370" width="9.81640625" customWidth="1"/>
    <col min="15371" max="15372" width="10.1796875" bestFit="1" customWidth="1"/>
    <col min="15373" max="15379" width="9.54296875" bestFit="1" customWidth="1"/>
    <col min="15380" max="15381" width="9.1796875" customWidth="1"/>
    <col min="15382" max="15382" width="10.26953125" bestFit="1" customWidth="1"/>
    <col min="15383" max="15383" width="9.1796875" customWidth="1"/>
    <col min="15384" max="15384" width="4.26953125" bestFit="1" customWidth="1"/>
    <col min="15385" max="15385" width="9.1796875" customWidth="1"/>
    <col min="15386" max="15386" width="10.26953125" bestFit="1" customWidth="1"/>
    <col min="15617" max="15617" width="4.453125" customWidth="1"/>
    <col min="15618" max="15618" width="9" customWidth="1"/>
    <col min="15619" max="15619" width="12.453125" bestFit="1" customWidth="1"/>
    <col min="15620" max="15621" width="11.1796875" bestFit="1" customWidth="1"/>
    <col min="15622" max="15623" width="9.26953125" customWidth="1"/>
    <col min="15624" max="15624" width="11.1796875" bestFit="1" customWidth="1"/>
    <col min="15625" max="15625" width="10.1796875" bestFit="1" customWidth="1"/>
    <col min="15626" max="15626" width="9.81640625" customWidth="1"/>
    <col min="15627" max="15628" width="10.1796875" bestFit="1" customWidth="1"/>
    <col min="15629" max="15635" width="9.54296875" bestFit="1" customWidth="1"/>
    <col min="15636" max="15637" width="9.1796875" customWidth="1"/>
    <col min="15638" max="15638" width="10.26953125" bestFit="1" customWidth="1"/>
    <col min="15639" max="15639" width="9.1796875" customWidth="1"/>
    <col min="15640" max="15640" width="4.26953125" bestFit="1" customWidth="1"/>
    <col min="15641" max="15641" width="9.1796875" customWidth="1"/>
    <col min="15642" max="15642" width="10.26953125" bestFit="1" customWidth="1"/>
    <col min="15873" max="15873" width="4.453125" customWidth="1"/>
    <col min="15874" max="15874" width="9" customWidth="1"/>
    <col min="15875" max="15875" width="12.453125" bestFit="1" customWidth="1"/>
    <col min="15876" max="15877" width="11.1796875" bestFit="1" customWidth="1"/>
    <col min="15878" max="15879" width="9.26953125" customWidth="1"/>
    <col min="15880" max="15880" width="11.1796875" bestFit="1" customWidth="1"/>
    <col min="15881" max="15881" width="10.1796875" bestFit="1" customWidth="1"/>
    <col min="15882" max="15882" width="9.81640625" customWidth="1"/>
    <col min="15883" max="15884" width="10.1796875" bestFit="1" customWidth="1"/>
    <col min="15885" max="15891" width="9.54296875" bestFit="1" customWidth="1"/>
    <col min="15892" max="15893" width="9.1796875" customWidth="1"/>
    <col min="15894" max="15894" width="10.26953125" bestFit="1" customWidth="1"/>
    <col min="15895" max="15895" width="9.1796875" customWidth="1"/>
    <col min="15896" max="15896" width="4.26953125" bestFit="1" customWidth="1"/>
    <col min="15897" max="15897" width="9.1796875" customWidth="1"/>
    <col min="15898" max="15898" width="10.26953125" bestFit="1" customWidth="1"/>
    <col min="16129" max="16129" width="4.453125" customWidth="1"/>
    <col min="16130" max="16130" width="9" customWidth="1"/>
    <col min="16131" max="16131" width="12.453125" bestFit="1" customWidth="1"/>
    <col min="16132" max="16133" width="11.1796875" bestFit="1" customWidth="1"/>
    <col min="16134" max="16135" width="9.26953125" customWidth="1"/>
    <col min="16136" max="16136" width="11.1796875" bestFit="1" customWidth="1"/>
    <col min="16137" max="16137" width="10.1796875" bestFit="1" customWidth="1"/>
    <col min="16138" max="16138" width="9.81640625" customWidth="1"/>
    <col min="16139" max="16140" width="10.1796875" bestFit="1" customWidth="1"/>
    <col min="16141" max="16147" width="9.54296875" bestFit="1" customWidth="1"/>
    <col min="16148" max="16149" width="9.1796875" customWidth="1"/>
    <col min="16150" max="16150" width="10.26953125" bestFit="1" customWidth="1"/>
    <col min="16151" max="16151" width="9.1796875" customWidth="1"/>
    <col min="16152" max="16152" width="4.26953125" bestFit="1" customWidth="1"/>
    <col min="16153" max="16153" width="9.1796875" customWidth="1"/>
    <col min="16154" max="16154" width="10.26953125" bestFit="1" customWidth="1"/>
  </cols>
  <sheetData>
    <row r="1" spans="1:22" x14ac:dyDescent="0.35">
      <c r="A1" s="1" t="s">
        <v>0</v>
      </c>
    </row>
    <row r="2" spans="1:22" x14ac:dyDescent="0.35">
      <c r="A2" s="1" t="s">
        <v>1</v>
      </c>
    </row>
    <row r="3" spans="1:22" ht="15" thickBot="1" x14ac:dyDescent="0.4">
      <c r="A3" s="2"/>
    </row>
    <row r="4" spans="1:22" x14ac:dyDescent="0.35">
      <c r="D4" s="80" t="s">
        <v>2</v>
      </c>
      <c r="E4" s="81"/>
      <c r="F4" s="82"/>
      <c r="G4" s="82"/>
      <c r="H4" s="83"/>
      <c r="I4" s="3" t="s">
        <v>3</v>
      </c>
      <c r="J4" s="3"/>
      <c r="K4" s="4"/>
      <c r="L4" s="5"/>
      <c r="M4" s="80" t="s">
        <v>4</v>
      </c>
      <c r="N4" s="81"/>
      <c r="O4" s="81"/>
      <c r="P4" s="81"/>
      <c r="Q4" s="81"/>
      <c r="R4" s="83"/>
      <c r="S4" s="6" t="s">
        <v>5</v>
      </c>
    </row>
    <row r="5" spans="1:22" ht="15" thickBot="1" x14ac:dyDescent="0.4">
      <c r="D5" s="84" t="s">
        <v>6</v>
      </c>
      <c r="E5" s="85"/>
      <c r="F5" s="86"/>
      <c r="G5" s="86"/>
      <c r="H5" s="87"/>
      <c r="I5" s="7" t="s">
        <v>5</v>
      </c>
      <c r="J5" s="7" t="s">
        <v>7</v>
      </c>
      <c r="K5" s="8" t="s">
        <v>8</v>
      </c>
      <c r="L5" s="9" t="s">
        <v>9</v>
      </c>
      <c r="M5" s="88">
        <v>1850</v>
      </c>
      <c r="N5" s="89"/>
      <c r="O5" s="88" t="s">
        <v>10</v>
      </c>
      <c r="P5" s="89"/>
      <c r="Q5" s="10" t="s">
        <v>11</v>
      </c>
      <c r="R5" s="11"/>
      <c r="S5" s="12" t="s">
        <v>12</v>
      </c>
    </row>
    <row r="6" spans="1:22" ht="15" thickBot="1" x14ac:dyDescent="0.4">
      <c r="A6" s="13" t="s">
        <v>13</v>
      </c>
      <c r="B6" s="13" t="s">
        <v>14</v>
      </c>
      <c r="C6" s="14" t="s">
        <v>15</v>
      </c>
      <c r="D6" s="15">
        <v>261</v>
      </c>
      <c r="E6" s="16">
        <v>264</v>
      </c>
      <c r="F6" s="17">
        <v>287</v>
      </c>
      <c r="G6" s="18">
        <v>312</v>
      </c>
      <c r="H6" s="19">
        <v>313</v>
      </c>
      <c r="I6" s="20" t="s">
        <v>11</v>
      </c>
      <c r="J6" s="20" t="s">
        <v>16</v>
      </c>
      <c r="K6" s="21" t="s">
        <v>17</v>
      </c>
      <c r="L6" s="22" t="s">
        <v>18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5">
        <v>1.3333333333333333</v>
      </c>
      <c r="U6" s="26"/>
      <c r="V6" s="26"/>
    </row>
    <row r="7" spans="1:22" x14ac:dyDescent="0.35">
      <c r="A7" s="27">
        <v>1</v>
      </c>
      <c r="B7" s="28">
        <v>252100</v>
      </c>
      <c r="C7" s="29">
        <f>B7/12</f>
        <v>21008.333333333332</v>
      </c>
      <c r="D7" s="30">
        <f>B7/261</f>
        <v>965.9003831417624</v>
      </c>
      <c r="E7" s="31">
        <f>B7/264</f>
        <v>954.92424242424238</v>
      </c>
      <c r="F7" s="32">
        <f>B7/287</f>
        <v>878.39721254355402</v>
      </c>
      <c r="G7" s="32">
        <f>B7/312</f>
        <v>808.01282051282055</v>
      </c>
      <c r="H7" s="32">
        <f>B7/313</f>
        <v>805.43130990415341</v>
      </c>
      <c r="I7" s="33">
        <f>$B7/1950</f>
        <v>129.28205128205127</v>
      </c>
      <c r="J7" s="34">
        <f>$B7/1872</f>
        <v>134.66880341880341</v>
      </c>
      <c r="K7" s="34">
        <f>$B7/1846</f>
        <v>136.56554712892742</v>
      </c>
      <c r="L7" s="35">
        <f>$B7/1747</f>
        <v>144.30452203777904</v>
      </c>
      <c r="M7" s="33">
        <f>($B7+150)/1850*1.5</f>
        <v>204.52702702702703</v>
      </c>
      <c r="N7" s="36">
        <f>($B7+150)/1850*2</f>
        <v>272.70270270270271</v>
      </c>
      <c r="O7" s="33">
        <f>($B7+150)/1925*1.5</f>
        <v>196.55844155844159</v>
      </c>
      <c r="P7" s="36">
        <f>($B7+150)/1925*2</f>
        <v>262.0779220779221</v>
      </c>
      <c r="Q7" s="33">
        <f>($B7+150)/1950*1.5</f>
        <v>194.03846153846155</v>
      </c>
      <c r="R7" s="36">
        <f>($B7+150)/1950*2</f>
        <v>258.71794871794873</v>
      </c>
      <c r="S7" s="37">
        <f>(($B7+150)/1950)/3*4</f>
        <v>172.47863247863248</v>
      </c>
    </row>
    <row r="8" spans="1:22" x14ac:dyDescent="0.35">
      <c r="A8" s="38">
        <v>2</v>
      </c>
      <c r="B8" s="39">
        <v>255400</v>
      </c>
      <c r="C8" s="40">
        <f t="shared" ref="C8:C71" si="0">B8/12</f>
        <v>21283.333333333332</v>
      </c>
      <c r="D8" s="41">
        <f t="shared" ref="D8:D71" si="1">B8/261</f>
        <v>978.54406130268194</v>
      </c>
      <c r="E8" s="42">
        <f t="shared" ref="E8:E71" si="2">B8/264</f>
        <v>967.42424242424238</v>
      </c>
      <c r="F8" s="43">
        <f t="shared" ref="F8:F71" si="3">B8/287</f>
        <v>889.89547038327521</v>
      </c>
      <c r="G8" s="43">
        <f t="shared" ref="G8:G71" si="4">B8/312</f>
        <v>818.58974358974353</v>
      </c>
      <c r="H8" s="43">
        <f t="shared" ref="H8:H71" si="5">B8/313</f>
        <v>815.97444089456872</v>
      </c>
      <c r="I8" s="41">
        <f t="shared" ref="I8:I71" si="6">$B8/1950</f>
        <v>130.97435897435898</v>
      </c>
      <c r="J8" s="42">
        <f t="shared" ref="J8:J71" si="7">$B8/1872</f>
        <v>136.43162393162393</v>
      </c>
      <c r="K8" s="42">
        <f t="shared" ref="K8:K71" si="8">$B8/1846</f>
        <v>138.35319609967496</v>
      </c>
      <c r="L8" s="43">
        <f t="shared" ref="L8:L71" si="9">$B8/1747</f>
        <v>146.19347452776188</v>
      </c>
      <c r="M8" s="41">
        <f t="shared" ref="M8:M71" si="10">($B8+150)/1850*1.5</f>
        <v>207.20270270270271</v>
      </c>
      <c r="N8" s="44">
        <f t="shared" ref="N8:N71" si="11">($B8+150)/1850*2</f>
        <v>276.27027027027026</v>
      </c>
      <c r="O8" s="41">
        <f t="shared" ref="O8:O71" si="12">($B8+150)/1925*1.5</f>
        <v>199.12987012987011</v>
      </c>
      <c r="P8" s="44">
        <f t="shared" ref="P8:P71" si="13">($B8+150)/1925*2</f>
        <v>265.50649350649348</v>
      </c>
      <c r="Q8" s="41">
        <f t="shared" ref="Q8:Q71" si="14">($B8+150)/1950*1.5</f>
        <v>196.57692307692307</v>
      </c>
      <c r="R8" s="44">
        <f t="shared" ref="R8:R71" si="15">($B8+150)/1950*2</f>
        <v>262.10256410256409</v>
      </c>
      <c r="S8" s="45">
        <f t="shared" ref="S8:S71" si="16">(($B8+150)/1950)/3*4</f>
        <v>174.73504273504273</v>
      </c>
    </row>
    <row r="9" spans="1:22" x14ac:dyDescent="0.35">
      <c r="A9" s="38">
        <v>3</v>
      </c>
      <c r="B9" s="39">
        <v>258800</v>
      </c>
      <c r="C9" s="40">
        <f t="shared" si="0"/>
        <v>21566.666666666668</v>
      </c>
      <c r="D9" s="41">
        <f t="shared" si="1"/>
        <v>991.57088122605364</v>
      </c>
      <c r="E9" s="42">
        <f t="shared" si="2"/>
        <v>980.30303030303025</v>
      </c>
      <c r="F9" s="43">
        <f t="shared" si="3"/>
        <v>901.7421602787457</v>
      </c>
      <c r="G9" s="43">
        <f t="shared" si="4"/>
        <v>829.48717948717945</v>
      </c>
      <c r="H9" s="43">
        <f t="shared" si="5"/>
        <v>826.83706070287542</v>
      </c>
      <c r="I9" s="41">
        <f t="shared" si="6"/>
        <v>132.71794871794873</v>
      </c>
      <c r="J9" s="42">
        <f t="shared" si="7"/>
        <v>138.24786324786325</v>
      </c>
      <c r="K9" s="42">
        <f t="shared" si="8"/>
        <v>140.19501625135428</v>
      </c>
      <c r="L9" s="43">
        <f t="shared" si="9"/>
        <v>148.13966800228965</v>
      </c>
      <c r="M9" s="41">
        <f t="shared" si="10"/>
        <v>209.95945945945945</v>
      </c>
      <c r="N9" s="44">
        <f t="shared" si="11"/>
        <v>279.94594594594594</v>
      </c>
      <c r="O9" s="41">
        <f t="shared" si="12"/>
        <v>201.77922077922076</v>
      </c>
      <c r="P9" s="44">
        <f t="shared" si="13"/>
        <v>269.03896103896102</v>
      </c>
      <c r="Q9" s="41">
        <f t="shared" si="14"/>
        <v>199.19230769230768</v>
      </c>
      <c r="R9" s="44">
        <f t="shared" si="15"/>
        <v>265.58974358974359</v>
      </c>
      <c r="S9" s="45">
        <f t="shared" si="16"/>
        <v>177.05982905982907</v>
      </c>
    </row>
    <row r="10" spans="1:22" x14ac:dyDescent="0.35">
      <c r="A10" s="38">
        <v>4</v>
      </c>
      <c r="B10" s="39">
        <v>262300</v>
      </c>
      <c r="C10" s="40">
        <f t="shared" si="0"/>
        <v>21858.333333333332</v>
      </c>
      <c r="D10" s="41">
        <f t="shared" si="1"/>
        <v>1004.9808429118774</v>
      </c>
      <c r="E10" s="42">
        <f t="shared" si="2"/>
        <v>993.56060606060601</v>
      </c>
      <c r="F10" s="43">
        <f t="shared" si="3"/>
        <v>913.93728222996515</v>
      </c>
      <c r="G10" s="43">
        <f t="shared" si="4"/>
        <v>840.70512820512818</v>
      </c>
      <c r="H10" s="43">
        <f t="shared" si="5"/>
        <v>838.01916932907352</v>
      </c>
      <c r="I10" s="41">
        <f t="shared" si="6"/>
        <v>134.51282051282053</v>
      </c>
      <c r="J10" s="42">
        <f t="shared" si="7"/>
        <v>140.11752136752136</v>
      </c>
      <c r="K10" s="42">
        <f t="shared" si="8"/>
        <v>142.09100758396534</v>
      </c>
      <c r="L10" s="43">
        <f t="shared" si="9"/>
        <v>150.14310246136233</v>
      </c>
      <c r="M10" s="41">
        <f t="shared" si="10"/>
        <v>212.79729729729729</v>
      </c>
      <c r="N10" s="44">
        <f t="shared" si="11"/>
        <v>283.72972972972974</v>
      </c>
      <c r="O10" s="41">
        <f t="shared" si="12"/>
        <v>204.50649350649354</v>
      </c>
      <c r="P10" s="44">
        <f t="shared" si="13"/>
        <v>272.6753246753247</v>
      </c>
      <c r="Q10" s="41">
        <f t="shared" si="14"/>
        <v>201.88461538461539</v>
      </c>
      <c r="R10" s="44">
        <f t="shared" si="15"/>
        <v>269.17948717948718</v>
      </c>
      <c r="S10" s="45">
        <f t="shared" si="16"/>
        <v>179.45299145299145</v>
      </c>
    </row>
    <row r="11" spans="1:22" x14ac:dyDescent="0.35">
      <c r="A11" s="38">
        <v>5</v>
      </c>
      <c r="B11" s="39">
        <v>265800</v>
      </c>
      <c r="C11" s="40">
        <f t="shared" si="0"/>
        <v>22150</v>
      </c>
      <c r="D11" s="41">
        <f t="shared" si="1"/>
        <v>1018.3908045977012</v>
      </c>
      <c r="E11" s="42">
        <f t="shared" si="2"/>
        <v>1006.8181818181819</v>
      </c>
      <c r="F11" s="43">
        <f t="shared" si="3"/>
        <v>926.13240418118471</v>
      </c>
      <c r="G11" s="43">
        <f t="shared" si="4"/>
        <v>851.92307692307691</v>
      </c>
      <c r="H11" s="43">
        <f t="shared" si="5"/>
        <v>849.20127795527162</v>
      </c>
      <c r="I11" s="41">
        <f t="shared" si="6"/>
        <v>136.30769230769232</v>
      </c>
      <c r="J11" s="42">
        <f t="shared" si="7"/>
        <v>141.98717948717947</v>
      </c>
      <c r="K11" s="42">
        <f t="shared" si="8"/>
        <v>143.98699891657637</v>
      </c>
      <c r="L11" s="43">
        <f t="shared" si="9"/>
        <v>152.14653692043504</v>
      </c>
      <c r="M11" s="41">
        <f t="shared" si="10"/>
        <v>215.6351351351351</v>
      </c>
      <c r="N11" s="44">
        <f t="shared" si="11"/>
        <v>287.51351351351349</v>
      </c>
      <c r="O11" s="41">
        <f t="shared" si="12"/>
        <v>207.23376623376623</v>
      </c>
      <c r="P11" s="44">
        <f t="shared" si="13"/>
        <v>276.31168831168833</v>
      </c>
      <c r="Q11" s="41">
        <f t="shared" si="14"/>
        <v>204.57692307692309</v>
      </c>
      <c r="R11" s="44">
        <f t="shared" si="15"/>
        <v>272.76923076923077</v>
      </c>
      <c r="S11" s="45">
        <f t="shared" si="16"/>
        <v>181.84615384615384</v>
      </c>
    </row>
    <row r="12" spans="1:22" x14ac:dyDescent="0.35">
      <c r="A12" s="38">
        <v>6</v>
      </c>
      <c r="B12" s="39">
        <v>269400</v>
      </c>
      <c r="C12" s="40">
        <f t="shared" si="0"/>
        <v>22450</v>
      </c>
      <c r="D12" s="41">
        <f t="shared" si="1"/>
        <v>1032.183908045977</v>
      </c>
      <c r="E12" s="42">
        <f t="shared" si="2"/>
        <v>1020.4545454545455</v>
      </c>
      <c r="F12" s="43">
        <f t="shared" si="3"/>
        <v>938.67595818815334</v>
      </c>
      <c r="G12" s="43">
        <f t="shared" si="4"/>
        <v>863.46153846153845</v>
      </c>
      <c r="H12" s="43">
        <f t="shared" si="5"/>
        <v>860.70287539936101</v>
      </c>
      <c r="I12" s="41">
        <f t="shared" si="6"/>
        <v>138.15384615384616</v>
      </c>
      <c r="J12" s="42">
        <f t="shared" si="7"/>
        <v>143.91025641025641</v>
      </c>
      <c r="K12" s="42">
        <f t="shared" si="8"/>
        <v>145.93716143011918</v>
      </c>
      <c r="L12" s="43">
        <f t="shared" si="9"/>
        <v>154.20721236405265</v>
      </c>
      <c r="M12" s="41">
        <f t="shared" si="10"/>
        <v>218.55405405405406</v>
      </c>
      <c r="N12" s="44">
        <f t="shared" si="11"/>
        <v>291.40540540540542</v>
      </c>
      <c r="O12" s="41">
        <f t="shared" si="12"/>
        <v>210.03896103896102</v>
      </c>
      <c r="P12" s="44">
        <f t="shared" si="13"/>
        <v>280.05194805194805</v>
      </c>
      <c r="Q12" s="41">
        <f t="shared" si="14"/>
        <v>207.34615384615384</v>
      </c>
      <c r="R12" s="44">
        <f t="shared" si="15"/>
        <v>276.46153846153845</v>
      </c>
      <c r="S12" s="45">
        <f t="shared" si="16"/>
        <v>184.30769230769229</v>
      </c>
    </row>
    <row r="13" spans="1:22" x14ac:dyDescent="0.35">
      <c r="A13" s="38">
        <v>7</v>
      </c>
      <c r="B13" s="39">
        <v>273100</v>
      </c>
      <c r="C13" s="40">
        <f t="shared" si="0"/>
        <v>22758.333333333332</v>
      </c>
      <c r="D13" s="41">
        <f t="shared" si="1"/>
        <v>1046.360153256705</v>
      </c>
      <c r="E13" s="42">
        <f t="shared" si="2"/>
        <v>1034.469696969697</v>
      </c>
      <c r="F13" s="43">
        <f t="shared" si="3"/>
        <v>951.56794425087105</v>
      </c>
      <c r="G13" s="43">
        <f t="shared" si="4"/>
        <v>875.32051282051282</v>
      </c>
      <c r="H13" s="43">
        <f t="shared" si="5"/>
        <v>872.5239616613419</v>
      </c>
      <c r="I13" s="41">
        <f t="shared" si="6"/>
        <v>140.05128205128204</v>
      </c>
      <c r="J13" s="42">
        <f t="shared" si="7"/>
        <v>145.88675213675214</v>
      </c>
      <c r="K13" s="42">
        <f t="shared" si="8"/>
        <v>147.94149512459373</v>
      </c>
      <c r="L13" s="43">
        <f t="shared" si="9"/>
        <v>156.32512879221522</v>
      </c>
      <c r="M13" s="41">
        <f t="shared" si="10"/>
        <v>221.55405405405406</v>
      </c>
      <c r="N13" s="44">
        <f t="shared" si="11"/>
        <v>295.40540540540542</v>
      </c>
      <c r="O13" s="41">
        <f t="shared" si="12"/>
        <v>212.92207792207793</v>
      </c>
      <c r="P13" s="44">
        <f t="shared" si="13"/>
        <v>283.89610389610391</v>
      </c>
      <c r="Q13" s="41">
        <f t="shared" si="14"/>
        <v>210.19230769230771</v>
      </c>
      <c r="R13" s="44">
        <f t="shared" si="15"/>
        <v>280.25641025641028</v>
      </c>
      <c r="S13" s="45">
        <f t="shared" si="16"/>
        <v>186.83760683760684</v>
      </c>
    </row>
    <row r="14" spans="1:22" x14ac:dyDescent="0.35">
      <c r="A14" s="38">
        <v>8</v>
      </c>
      <c r="B14" s="39">
        <v>276900</v>
      </c>
      <c r="C14" s="40">
        <f t="shared" si="0"/>
        <v>23075</v>
      </c>
      <c r="D14" s="41">
        <f t="shared" si="1"/>
        <v>1060.9195402298851</v>
      </c>
      <c r="E14" s="42">
        <f t="shared" si="2"/>
        <v>1048.8636363636363</v>
      </c>
      <c r="F14" s="43">
        <f t="shared" si="3"/>
        <v>964.80836236933794</v>
      </c>
      <c r="G14" s="43">
        <f t="shared" si="4"/>
        <v>887.5</v>
      </c>
      <c r="H14" s="43">
        <f t="shared" si="5"/>
        <v>884.66453674121408</v>
      </c>
      <c r="I14" s="41">
        <f t="shared" si="6"/>
        <v>142</v>
      </c>
      <c r="J14" s="42">
        <f t="shared" si="7"/>
        <v>147.91666666666666</v>
      </c>
      <c r="K14" s="42">
        <f t="shared" si="8"/>
        <v>150</v>
      </c>
      <c r="L14" s="43">
        <f t="shared" si="9"/>
        <v>158.50028620492273</v>
      </c>
      <c r="M14" s="41">
        <f t="shared" si="10"/>
        <v>224.6351351351351</v>
      </c>
      <c r="N14" s="44">
        <f t="shared" si="11"/>
        <v>299.51351351351349</v>
      </c>
      <c r="O14" s="41">
        <f t="shared" si="12"/>
        <v>215.88311688311688</v>
      </c>
      <c r="P14" s="44">
        <f t="shared" si="13"/>
        <v>287.84415584415586</v>
      </c>
      <c r="Q14" s="41">
        <f t="shared" si="14"/>
        <v>213.11538461538458</v>
      </c>
      <c r="R14" s="44">
        <f t="shared" si="15"/>
        <v>284.15384615384613</v>
      </c>
      <c r="S14" s="45">
        <f t="shared" si="16"/>
        <v>189.43589743589743</v>
      </c>
    </row>
    <row r="15" spans="1:22" x14ac:dyDescent="0.35">
      <c r="A15" s="46">
        <v>9</v>
      </c>
      <c r="B15" s="47">
        <v>280700</v>
      </c>
      <c r="C15" s="48">
        <f t="shared" si="0"/>
        <v>23391.666666666668</v>
      </c>
      <c r="D15" s="49">
        <f t="shared" si="1"/>
        <v>1075.478927203065</v>
      </c>
      <c r="E15" s="50">
        <f t="shared" si="2"/>
        <v>1063.2575757575758</v>
      </c>
      <c r="F15" s="51">
        <f t="shared" si="3"/>
        <v>978.04878048780483</v>
      </c>
      <c r="G15" s="51">
        <f t="shared" si="4"/>
        <v>899.67948717948718</v>
      </c>
      <c r="H15" s="51">
        <f t="shared" si="5"/>
        <v>896.80511182108626</v>
      </c>
      <c r="I15" s="49">
        <f t="shared" si="6"/>
        <v>143.94871794871796</v>
      </c>
      <c r="J15" s="50">
        <f t="shared" si="7"/>
        <v>149.94658119658121</v>
      </c>
      <c r="K15" s="50">
        <f t="shared" si="8"/>
        <v>152.05850487540627</v>
      </c>
      <c r="L15" s="51">
        <f t="shared" si="9"/>
        <v>160.67544361763024</v>
      </c>
      <c r="M15" s="49">
        <f t="shared" si="10"/>
        <v>227.7162162162162</v>
      </c>
      <c r="N15" s="52">
        <f t="shared" si="11"/>
        <v>303.62162162162161</v>
      </c>
      <c r="O15" s="49">
        <f t="shared" si="12"/>
        <v>218.84415584415586</v>
      </c>
      <c r="P15" s="52">
        <f t="shared" si="13"/>
        <v>291.79220779220782</v>
      </c>
      <c r="Q15" s="49">
        <f t="shared" si="14"/>
        <v>216.03846153846155</v>
      </c>
      <c r="R15" s="52">
        <f t="shared" si="15"/>
        <v>288.05128205128204</v>
      </c>
      <c r="S15" s="53">
        <f t="shared" si="16"/>
        <v>192.03418803418802</v>
      </c>
    </row>
    <row r="16" spans="1:22" x14ac:dyDescent="0.35">
      <c r="A16" s="46">
        <v>10</v>
      </c>
      <c r="B16" s="47">
        <v>284200</v>
      </c>
      <c r="C16" s="48">
        <f t="shared" si="0"/>
        <v>23683.333333333332</v>
      </c>
      <c r="D16" s="49">
        <f t="shared" si="1"/>
        <v>1088.8888888888889</v>
      </c>
      <c r="E16" s="50">
        <f t="shared" si="2"/>
        <v>1076.5151515151515</v>
      </c>
      <c r="F16" s="51">
        <f t="shared" si="3"/>
        <v>990.2439024390244</v>
      </c>
      <c r="G16" s="51">
        <f t="shared" si="4"/>
        <v>910.89743589743591</v>
      </c>
      <c r="H16" s="51">
        <f t="shared" si="5"/>
        <v>907.98722044728436</v>
      </c>
      <c r="I16" s="49">
        <f t="shared" si="6"/>
        <v>145.74358974358975</v>
      </c>
      <c r="J16" s="50">
        <f t="shared" si="7"/>
        <v>151.81623931623932</v>
      </c>
      <c r="K16" s="50">
        <f t="shared" si="8"/>
        <v>153.95449620801733</v>
      </c>
      <c r="L16" s="51">
        <f t="shared" si="9"/>
        <v>162.67887807670292</v>
      </c>
      <c r="M16" s="49">
        <f t="shared" si="10"/>
        <v>230.55405405405406</v>
      </c>
      <c r="N16" s="52">
        <f t="shared" si="11"/>
        <v>307.40540540540542</v>
      </c>
      <c r="O16" s="49">
        <f t="shared" si="12"/>
        <v>221.57142857142858</v>
      </c>
      <c r="P16" s="52">
        <f t="shared" si="13"/>
        <v>295.42857142857144</v>
      </c>
      <c r="Q16" s="49">
        <f t="shared" si="14"/>
        <v>218.73076923076923</v>
      </c>
      <c r="R16" s="52">
        <f t="shared" si="15"/>
        <v>291.64102564102564</v>
      </c>
      <c r="S16" s="53">
        <f t="shared" si="16"/>
        <v>194.42735042735043</v>
      </c>
    </row>
    <row r="17" spans="1:19" x14ac:dyDescent="0.35">
      <c r="A17" s="46">
        <v>11</v>
      </c>
      <c r="B17" s="47">
        <v>287800</v>
      </c>
      <c r="C17" s="48">
        <f t="shared" si="0"/>
        <v>23983.333333333332</v>
      </c>
      <c r="D17" s="49">
        <f t="shared" si="1"/>
        <v>1102.6819923371647</v>
      </c>
      <c r="E17" s="50">
        <f t="shared" si="2"/>
        <v>1090.1515151515152</v>
      </c>
      <c r="F17" s="51">
        <f t="shared" si="3"/>
        <v>1002.787456445993</v>
      </c>
      <c r="G17" s="51">
        <f t="shared" si="4"/>
        <v>922.43589743589746</v>
      </c>
      <c r="H17" s="51">
        <f t="shared" si="5"/>
        <v>919.48881789137386</v>
      </c>
      <c r="I17" s="49">
        <f t="shared" si="6"/>
        <v>147.58974358974359</v>
      </c>
      <c r="J17" s="50">
        <f t="shared" si="7"/>
        <v>153.73931623931625</v>
      </c>
      <c r="K17" s="50">
        <f t="shared" si="8"/>
        <v>155.90465872156014</v>
      </c>
      <c r="L17" s="51">
        <f t="shared" si="9"/>
        <v>164.73955352032056</v>
      </c>
      <c r="M17" s="49">
        <f t="shared" si="10"/>
        <v>233.47297297297297</v>
      </c>
      <c r="N17" s="52">
        <f t="shared" si="11"/>
        <v>311.29729729729729</v>
      </c>
      <c r="O17" s="49">
        <f t="shared" si="12"/>
        <v>224.37662337662337</v>
      </c>
      <c r="P17" s="52">
        <f t="shared" si="13"/>
        <v>299.16883116883116</v>
      </c>
      <c r="Q17" s="49">
        <f t="shared" si="14"/>
        <v>221.5</v>
      </c>
      <c r="R17" s="52">
        <f t="shared" si="15"/>
        <v>295.33333333333331</v>
      </c>
      <c r="S17" s="53">
        <f t="shared" si="16"/>
        <v>196.88888888888889</v>
      </c>
    </row>
    <row r="18" spans="1:19" x14ac:dyDescent="0.35">
      <c r="A18" s="46">
        <v>12</v>
      </c>
      <c r="B18" s="47">
        <v>291300</v>
      </c>
      <c r="C18" s="48">
        <f t="shared" si="0"/>
        <v>24275</v>
      </c>
      <c r="D18" s="49">
        <f t="shared" si="1"/>
        <v>1116.0919540229886</v>
      </c>
      <c r="E18" s="50">
        <f t="shared" si="2"/>
        <v>1103.409090909091</v>
      </c>
      <c r="F18" s="51">
        <f t="shared" si="3"/>
        <v>1014.9825783972126</v>
      </c>
      <c r="G18" s="51">
        <f t="shared" si="4"/>
        <v>933.65384615384619</v>
      </c>
      <c r="H18" s="51">
        <f t="shared" si="5"/>
        <v>930.67092651757184</v>
      </c>
      <c r="I18" s="49">
        <f t="shared" si="6"/>
        <v>149.38461538461539</v>
      </c>
      <c r="J18" s="50">
        <f t="shared" si="7"/>
        <v>155.60897435897436</v>
      </c>
      <c r="K18" s="50">
        <f t="shared" si="8"/>
        <v>157.80065005417117</v>
      </c>
      <c r="L18" s="51">
        <f t="shared" si="9"/>
        <v>166.74298797939323</v>
      </c>
      <c r="M18" s="49">
        <f t="shared" si="10"/>
        <v>236.31081081081084</v>
      </c>
      <c r="N18" s="52">
        <f t="shared" si="11"/>
        <v>315.08108108108109</v>
      </c>
      <c r="O18" s="49">
        <f t="shared" si="12"/>
        <v>227.10389610389609</v>
      </c>
      <c r="P18" s="52">
        <f t="shared" si="13"/>
        <v>302.80519480519479</v>
      </c>
      <c r="Q18" s="49">
        <f t="shared" si="14"/>
        <v>224.19230769230768</v>
      </c>
      <c r="R18" s="52">
        <f t="shared" si="15"/>
        <v>298.92307692307691</v>
      </c>
      <c r="S18" s="53">
        <f t="shared" si="16"/>
        <v>199.28205128205127</v>
      </c>
    </row>
    <row r="19" spans="1:19" x14ac:dyDescent="0.35">
      <c r="A19" s="46">
        <v>13</v>
      </c>
      <c r="B19" s="47">
        <v>295000</v>
      </c>
      <c r="C19" s="48">
        <f t="shared" si="0"/>
        <v>24583.333333333332</v>
      </c>
      <c r="D19" s="49">
        <f t="shared" si="1"/>
        <v>1130.2681992337166</v>
      </c>
      <c r="E19" s="50">
        <f t="shared" si="2"/>
        <v>1117.4242424242425</v>
      </c>
      <c r="F19" s="51">
        <f t="shared" si="3"/>
        <v>1027.8745644599303</v>
      </c>
      <c r="G19" s="51">
        <f t="shared" si="4"/>
        <v>945.51282051282055</v>
      </c>
      <c r="H19" s="51">
        <f t="shared" si="5"/>
        <v>942.49201277955274</v>
      </c>
      <c r="I19" s="49">
        <f t="shared" si="6"/>
        <v>151.28205128205127</v>
      </c>
      <c r="J19" s="50">
        <f t="shared" si="7"/>
        <v>157.58547008547009</v>
      </c>
      <c r="K19" s="50">
        <f t="shared" si="8"/>
        <v>159.80498374864572</v>
      </c>
      <c r="L19" s="51">
        <f t="shared" si="9"/>
        <v>168.86090440755581</v>
      </c>
      <c r="M19" s="49">
        <f t="shared" si="10"/>
        <v>239.31081081081084</v>
      </c>
      <c r="N19" s="52">
        <f t="shared" si="11"/>
        <v>319.08108108108109</v>
      </c>
      <c r="O19" s="49">
        <f t="shared" si="12"/>
        <v>229.98701298701297</v>
      </c>
      <c r="P19" s="52">
        <f t="shared" si="13"/>
        <v>306.64935064935065</v>
      </c>
      <c r="Q19" s="49">
        <f t="shared" si="14"/>
        <v>227.03846153846155</v>
      </c>
      <c r="R19" s="52">
        <f t="shared" si="15"/>
        <v>302.71794871794873</v>
      </c>
      <c r="S19" s="53">
        <f t="shared" si="16"/>
        <v>201.81196581196582</v>
      </c>
    </row>
    <row r="20" spans="1:19" x14ac:dyDescent="0.35">
      <c r="A20" s="46">
        <v>14</v>
      </c>
      <c r="B20" s="47">
        <v>299100</v>
      </c>
      <c r="C20" s="48">
        <f t="shared" si="0"/>
        <v>24925</v>
      </c>
      <c r="D20" s="49">
        <f t="shared" si="1"/>
        <v>1145.9770114942528</v>
      </c>
      <c r="E20" s="50">
        <f t="shared" si="2"/>
        <v>1132.9545454545455</v>
      </c>
      <c r="F20" s="51">
        <f t="shared" si="3"/>
        <v>1042.1602787456445</v>
      </c>
      <c r="G20" s="51">
        <f t="shared" si="4"/>
        <v>958.65384615384619</v>
      </c>
      <c r="H20" s="51">
        <f t="shared" si="5"/>
        <v>955.59105431309899</v>
      </c>
      <c r="I20" s="49">
        <f t="shared" si="6"/>
        <v>153.38461538461539</v>
      </c>
      <c r="J20" s="50">
        <f t="shared" si="7"/>
        <v>159.77564102564102</v>
      </c>
      <c r="K20" s="50">
        <f t="shared" si="8"/>
        <v>162.02600216684723</v>
      </c>
      <c r="L20" s="51">
        <f t="shared" si="9"/>
        <v>171.20778477389811</v>
      </c>
      <c r="M20" s="49">
        <f t="shared" si="10"/>
        <v>242.6351351351351</v>
      </c>
      <c r="N20" s="52">
        <f t="shared" si="11"/>
        <v>323.51351351351349</v>
      </c>
      <c r="O20" s="49">
        <f t="shared" si="12"/>
        <v>233.18181818181819</v>
      </c>
      <c r="P20" s="52">
        <f t="shared" si="13"/>
        <v>310.90909090909093</v>
      </c>
      <c r="Q20" s="49">
        <f t="shared" si="14"/>
        <v>230.19230769230768</v>
      </c>
      <c r="R20" s="52">
        <f t="shared" si="15"/>
        <v>306.92307692307691</v>
      </c>
      <c r="S20" s="53">
        <f t="shared" si="16"/>
        <v>204.61538461538461</v>
      </c>
    </row>
    <row r="21" spans="1:19" x14ac:dyDescent="0.35">
      <c r="A21" s="46">
        <v>15</v>
      </c>
      <c r="B21" s="47">
        <v>303100</v>
      </c>
      <c r="C21" s="48">
        <f t="shared" si="0"/>
        <v>25258.333333333332</v>
      </c>
      <c r="D21" s="49">
        <f t="shared" si="1"/>
        <v>1161.3026819923371</v>
      </c>
      <c r="E21" s="50">
        <f t="shared" si="2"/>
        <v>1148.1060606060605</v>
      </c>
      <c r="F21" s="51">
        <f t="shared" si="3"/>
        <v>1056.0975609756097</v>
      </c>
      <c r="G21" s="51">
        <f t="shared" si="4"/>
        <v>971.47435897435901</v>
      </c>
      <c r="H21" s="51">
        <f t="shared" si="5"/>
        <v>968.37060702875397</v>
      </c>
      <c r="I21" s="49">
        <f t="shared" si="6"/>
        <v>155.43589743589743</v>
      </c>
      <c r="J21" s="50">
        <f t="shared" si="7"/>
        <v>161.91239316239316</v>
      </c>
      <c r="K21" s="50">
        <f t="shared" si="8"/>
        <v>164.192849404117</v>
      </c>
      <c r="L21" s="51">
        <f t="shared" si="9"/>
        <v>173.49742415569548</v>
      </c>
      <c r="M21" s="49">
        <f t="shared" si="10"/>
        <v>245.87837837837836</v>
      </c>
      <c r="N21" s="52">
        <f t="shared" si="11"/>
        <v>327.83783783783781</v>
      </c>
      <c r="O21" s="49">
        <f t="shared" si="12"/>
        <v>236.2987012987013</v>
      </c>
      <c r="P21" s="52">
        <f t="shared" si="13"/>
        <v>315.06493506493507</v>
      </c>
      <c r="Q21" s="49">
        <f t="shared" si="14"/>
        <v>233.26923076923077</v>
      </c>
      <c r="R21" s="52">
        <f t="shared" si="15"/>
        <v>311.02564102564105</v>
      </c>
      <c r="S21" s="53">
        <f t="shared" si="16"/>
        <v>207.35042735042737</v>
      </c>
    </row>
    <row r="22" spans="1:19" x14ac:dyDescent="0.35">
      <c r="A22" s="46">
        <v>16</v>
      </c>
      <c r="B22" s="47">
        <v>307300</v>
      </c>
      <c r="C22" s="48">
        <f t="shared" si="0"/>
        <v>25608.333333333332</v>
      </c>
      <c r="D22" s="49">
        <f t="shared" si="1"/>
        <v>1177.3946360153257</v>
      </c>
      <c r="E22" s="50">
        <f t="shared" si="2"/>
        <v>1164.0151515151515</v>
      </c>
      <c r="F22" s="51">
        <f t="shared" si="3"/>
        <v>1070.7317073170732</v>
      </c>
      <c r="G22" s="51">
        <f t="shared" si="4"/>
        <v>984.93589743589746</v>
      </c>
      <c r="H22" s="51">
        <f t="shared" si="5"/>
        <v>981.78913738019173</v>
      </c>
      <c r="I22" s="49">
        <f t="shared" si="6"/>
        <v>157.58974358974359</v>
      </c>
      <c r="J22" s="50">
        <f t="shared" si="7"/>
        <v>164.15598290598291</v>
      </c>
      <c r="K22" s="50">
        <f t="shared" si="8"/>
        <v>166.46803900325028</v>
      </c>
      <c r="L22" s="51">
        <f t="shared" si="9"/>
        <v>175.90154550658272</v>
      </c>
      <c r="M22" s="49">
        <f t="shared" si="10"/>
        <v>249.2837837837838</v>
      </c>
      <c r="N22" s="52">
        <f t="shared" si="11"/>
        <v>332.37837837837839</v>
      </c>
      <c r="O22" s="49">
        <f t="shared" si="12"/>
        <v>239.57142857142858</v>
      </c>
      <c r="P22" s="52">
        <f t="shared" si="13"/>
        <v>319.42857142857144</v>
      </c>
      <c r="Q22" s="49">
        <f t="shared" si="14"/>
        <v>236.5</v>
      </c>
      <c r="R22" s="52">
        <f t="shared" si="15"/>
        <v>315.33333333333331</v>
      </c>
      <c r="S22" s="53">
        <f t="shared" si="16"/>
        <v>210.2222222222222</v>
      </c>
    </row>
    <row r="23" spans="1:19" x14ac:dyDescent="0.35">
      <c r="A23" s="46">
        <v>17</v>
      </c>
      <c r="B23" s="47">
        <v>311300</v>
      </c>
      <c r="C23" s="48">
        <f t="shared" si="0"/>
        <v>25941.666666666668</v>
      </c>
      <c r="D23" s="49">
        <f t="shared" si="1"/>
        <v>1192.7203065134099</v>
      </c>
      <c r="E23" s="50">
        <f t="shared" si="2"/>
        <v>1179.1666666666667</v>
      </c>
      <c r="F23" s="51">
        <f t="shared" si="3"/>
        <v>1084.6689895470383</v>
      </c>
      <c r="G23" s="51">
        <f t="shared" si="4"/>
        <v>997.75641025641028</v>
      </c>
      <c r="H23" s="51">
        <f t="shared" si="5"/>
        <v>994.56869009584659</v>
      </c>
      <c r="I23" s="49">
        <f t="shared" si="6"/>
        <v>159.64102564102564</v>
      </c>
      <c r="J23" s="50">
        <f t="shared" si="7"/>
        <v>166.29273504273505</v>
      </c>
      <c r="K23" s="50">
        <f t="shared" si="8"/>
        <v>168.63488624052005</v>
      </c>
      <c r="L23" s="51">
        <f t="shared" si="9"/>
        <v>178.19118488838009</v>
      </c>
      <c r="M23" s="49">
        <f t="shared" si="10"/>
        <v>252.52702702702703</v>
      </c>
      <c r="N23" s="52">
        <f t="shared" si="11"/>
        <v>336.70270270270271</v>
      </c>
      <c r="O23" s="49">
        <f t="shared" si="12"/>
        <v>242.68831168831167</v>
      </c>
      <c r="P23" s="52">
        <f t="shared" si="13"/>
        <v>323.58441558441558</v>
      </c>
      <c r="Q23" s="49">
        <f t="shared" si="14"/>
        <v>239.57692307692309</v>
      </c>
      <c r="R23" s="52">
        <f t="shared" si="15"/>
        <v>319.43589743589746</v>
      </c>
      <c r="S23" s="53">
        <f t="shared" si="16"/>
        <v>212.95726495726498</v>
      </c>
    </row>
    <row r="24" spans="1:19" x14ac:dyDescent="0.35">
      <c r="A24" s="46">
        <v>18</v>
      </c>
      <c r="B24" s="47">
        <v>315500</v>
      </c>
      <c r="C24" s="48">
        <f t="shared" si="0"/>
        <v>26291.666666666668</v>
      </c>
      <c r="D24" s="49">
        <f t="shared" si="1"/>
        <v>1208.8122605363985</v>
      </c>
      <c r="E24" s="50">
        <f t="shared" si="2"/>
        <v>1195.0757575757575</v>
      </c>
      <c r="F24" s="51">
        <f t="shared" si="3"/>
        <v>1099.3031358885016</v>
      </c>
      <c r="G24" s="51">
        <f t="shared" si="4"/>
        <v>1011.2179487179487</v>
      </c>
      <c r="H24" s="51">
        <f t="shared" si="5"/>
        <v>1007.9872204472844</v>
      </c>
      <c r="I24" s="49">
        <f t="shared" si="6"/>
        <v>161.7948717948718</v>
      </c>
      <c r="J24" s="50">
        <f t="shared" si="7"/>
        <v>168.5363247863248</v>
      </c>
      <c r="K24" s="50">
        <f t="shared" si="8"/>
        <v>170.9100758396533</v>
      </c>
      <c r="L24" s="51">
        <f t="shared" si="9"/>
        <v>180.5953062392673</v>
      </c>
      <c r="M24" s="49">
        <f t="shared" si="10"/>
        <v>255.93243243243242</v>
      </c>
      <c r="N24" s="52">
        <f t="shared" si="11"/>
        <v>341.24324324324323</v>
      </c>
      <c r="O24" s="49">
        <f t="shared" si="12"/>
        <v>245.96103896103898</v>
      </c>
      <c r="P24" s="52">
        <f t="shared" si="13"/>
        <v>327.94805194805195</v>
      </c>
      <c r="Q24" s="49">
        <f t="shared" si="14"/>
        <v>242.80769230769229</v>
      </c>
      <c r="R24" s="52">
        <f t="shared" si="15"/>
        <v>323.74358974358972</v>
      </c>
      <c r="S24" s="53">
        <f t="shared" si="16"/>
        <v>215.82905982905982</v>
      </c>
    </row>
    <row r="25" spans="1:19" x14ac:dyDescent="0.35">
      <c r="A25" s="46">
        <v>19</v>
      </c>
      <c r="B25" s="47">
        <v>319700</v>
      </c>
      <c r="C25" s="48">
        <f t="shared" si="0"/>
        <v>26641.666666666668</v>
      </c>
      <c r="D25" s="49">
        <f t="shared" si="1"/>
        <v>1224.9042145593869</v>
      </c>
      <c r="E25" s="50">
        <f t="shared" si="2"/>
        <v>1210.9848484848485</v>
      </c>
      <c r="F25" s="51">
        <f t="shared" si="3"/>
        <v>1113.9372822299651</v>
      </c>
      <c r="G25" s="51">
        <f t="shared" si="4"/>
        <v>1024.6794871794871</v>
      </c>
      <c r="H25" s="51">
        <f t="shared" si="5"/>
        <v>1021.405750798722</v>
      </c>
      <c r="I25" s="49">
        <f t="shared" si="6"/>
        <v>163.94871794871796</v>
      </c>
      <c r="J25" s="50">
        <f t="shared" si="7"/>
        <v>170.77991452991452</v>
      </c>
      <c r="K25" s="50">
        <f t="shared" si="8"/>
        <v>173.18526543878656</v>
      </c>
      <c r="L25" s="51">
        <f t="shared" si="9"/>
        <v>182.99942759015454</v>
      </c>
      <c r="M25" s="49">
        <f t="shared" si="10"/>
        <v>259.33783783783787</v>
      </c>
      <c r="N25" s="52">
        <f t="shared" si="11"/>
        <v>345.7837837837838</v>
      </c>
      <c r="O25" s="49">
        <f t="shared" si="12"/>
        <v>249.23376623376623</v>
      </c>
      <c r="P25" s="52">
        <f t="shared" si="13"/>
        <v>332.31168831168833</v>
      </c>
      <c r="Q25" s="49">
        <f t="shared" si="14"/>
        <v>246.03846153846155</v>
      </c>
      <c r="R25" s="52">
        <f t="shared" si="15"/>
        <v>328.05128205128204</v>
      </c>
      <c r="S25" s="53">
        <f t="shared" si="16"/>
        <v>218.70085470085471</v>
      </c>
    </row>
    <row r="26" spans="1:19" x14ac:dyDescent="0.35">
      <c r="A26" s="46">
        <v>20</v>
      </c>
      <c r="B26" s="47">
        <v>323900</v>
      </c>
      <c r="C26" s="48">
        <f t="shared" si="0"/>
        <v>26991.666666666668</v>
      </c>
      <c r="D26" s="49">
        <f t="shared" si="1"/>
        <v>1240.9961685823755</v>
      </c>
      <c r="E26" s="50">
        <f t="shared" si="2"/>
        <v>1226.8939393939395</v>
      </c>
      <c r="F26" s="51">
        <f t="shared" si="3"/>
        <v>1128.5714285714287</v>
      </c>
      <c r="G26" s="51">
        <f t="shared" si="4"/>
        <v>1038.1410256410256</v>
      </c>
      <c r="H26" s="51">
        <f t="shared" si="5"/>
        <v>1034.8242811501598</v>
      </c>
      <c r="I26" s="49">
        <f t="shared" si="6"/>
        <v>166.10256410256412</v>
      </c>
      <c r="J26" s="50">
        <f t="shared" si="7"/>
        <v>173.02350427350427</v>
      </c>
      <c r="K26" s="50">
        <f t="shared" si="8"/>
        <v>175.46045503791981</v>
      </c>
      <c r="L26" s="51">
        <f t="shared" si="9"/>
        <v>185.40354894104178</v>
      </c>
      <c r="M26" s="49">
        <f t="shared" si="10"/>
        <v>262.74324324324323</v>
      </c>
      <c r="N26" s="52">
        <f t="shared" si="11"/>
        <v>350.32432432432432</v>
      </c>
      <c r="O26" s="49">
        <f t="shared" si="12"/>
        <v>252.50649350649354</v>
      </c>
      <c r="P26" s="52">
        <f t="shared" si="13"/>
        <v>336.6753246753247</v>
      </c>
      <c r="Q26" s="49">
        <f t="shared" si="14"/>
        <v>249.26923076923077</v>
      </c>
      <c r="R26" s="52">
        <f t="shared" si="15"/>
        <v>332.35897435897436</v>
      </c>
      <c r="S26" s="53">
        <f t="shared" si="16"/>
        <v>221.57264957264957</v>
      </c>
    </row>
    <row r="27" spans="1:19" x14ac:dyDescent="0.35">
      <c r="A27" s="46">
        <v>21</v>
      </c>
      <c r="B27" s="47">
        <v>328800</v>
      </c>
      <c r="C27" s="48">
        <f t="shared" si="0"/>
        <v>27400</v>
      </c>
      <c r="D27" s="49">
        <f t="shared" si="1"/>
        <v>1259.7701149425288</v>
      </c>
      <c r="E27" s="50">
        <f t="shared" si="2"/>
        <v>1245.4545454545455</v>
      </c>
      <c r="F27" s="51">
        <f t="shared" si="3"/>
        <v>1145.6445993031359</v>
      </c>
      <c r="G27" s="51">
        <f t="shared" si="4"/>
        <v>1053.8461538461538</v>
      </c>
      <c r="H27" s="51">
        <f t="shared" si="5"/>
        <v>1050.4792332268371</v>
      </c>
      <c r="I27" s="49">
        <f t="shared" si="6"/>
        <v>168.61538461538461</v>
      </c>
      <c r="J27" s="50">
        <f t="shared" si="7"/>
        <v>175.64102564102564</v>
      </c>
      <c r="K27" s="50">
        <f t="shared" si="8"/>
        <v>178.11484290357529</v>
      </c>
      <c r="L27" s="51">
        <f t="shared" si="9"/>
        <v>188.20835718374357</v>
      </c>
      <c r="M27" s="49">
        <f t="shared" si="10"/>
        <v>266.7162162162162</v>
      </c>
      <c r="N27" s="52">
        <f t="shared" si="11"/>
        <v>355.62162162162161</v>
      </c>
      <c r="O27" s="49">
        <f t="shared" si="12"/>
        <v>256.32467532467535</v>
      </c>
      <c r="P27" s="52">
        <f t="shared" si="13"/>
        <v>341.76623376623377</v>
      </c>
      <c r="Q27" s="49">
        <f t="shared" si="14"/>
        <v>253.03846153846152</v>
      </c>
      <c r="R27" s="52">
        <f t="shared" si="15"/>
        <v>337.38461538461536</v>
      </c>
      <c r="S27" s="53">
        <f t="shared" si="16"/>
        <v>224.92307692307691</v>
      </c>
    </row>
    <row r="28" spans="1:19" x14ac:dyDescent="0.35">
      <c r="A28" s="46">
        <v>22</v>
      </c>
      <c r="B28" s="47">
        <v>333500</v>
      </c>
      <c r="C28" s="48">
        <f t="shared" si="0"/>
        <v>27791.666666666668</v>
      </c>
      <c r="D28" s="49">
        <f t="shared" si="1"/>
        <v>1277.7777777777778</v>
      </c>
      <c r="E28" s="50">
        <f t="shared" si="2"/>
        <v>1263.2575757575758</v>
      </c>
      <c r="F28" s="51">
        <f t="shared" si="3"/>
        <v>1162.020905923345</v>
      </c>
      <c r="G28" s="51">
        <f t="shared" si="4"/>
        <v>1068.9102564102564</v>
      </c>
      <c r="H28" s="51">
        <f t="shared" si="5"/>
        <v>1065.4952076677316</v>
      </c>
      <c r="I28" s="49">
        <f t="shared" si="6"/>
        <v>171.02564102564102</v>
      </c>
      <c r="J28" s="50">
        <f t="shared" si="7"/>
        <v>178.15170940170941</v>
      </c>
      <c r="K28" s="50">
        <f t="shared" si="8"/>
        <v>180.66088840736728</v>
      </c>
      <c r="L28" s="51">
        <f t="shared" si="9"/>
        <v>190.89868345735547</v>
      </c>
      <c r="M28" s="49">
        <f t="shared" si="10"/>
        <v>270.52702702702703</v>
      </c>
      <c r="N28" s="52">
        <f t="shared" si="11"/>
        <v>360.70270270270271</v>
      </c>
      <c r="O28" s="49">
        <f t="shared" si="12"/>
        <v>259.98701298701297</v>
      </c>
      <c r="P28" s="52">
        <f t="shared" si="13"/>
        <v>346.64935064935065</v>
      </c>
      <c r="Q28" s="49">
        <f t="shared" si="14"/>
        <v>256.65384615384619</v>
      </c>
      <c r="R28" s="52">
        <f t="shared" si="15"/>
        <v>342.20512820512823</v>
      </c>
      <c r="S28" s="53">
        <f t="shared" si="16"/>
        <v>228.13675213675216</v>
      </c>
    </row>
    <row r="29" spans="1:19" x14ac:dyDescent="0.35">
      <c r="A29" s="46">
        <v>23</v>
      </c>
      <c r="B29" s="47">
        <v>338100</v>
      </c>
      <c r="C29" s="48">
        <f>B29/12</f>
        <v>28175</v>
      </c>
      <c r="D29" s="49">
        <f t="shared" si="1"/>
        <v>1295.4022988505747</v>
      </c>
      <c r="E29" s="50">
        <f t="shared" si="2"/>
        <v>1280.6818181818182</v>
      </c>
      <c r="F29" s="51">
        <f t="shared" si="3"/>
        <v>1178.0487804878048</v>
      </c>
      <c r="G29" s="51">
        <f t="shared" si="4"/>
        <v>1083.6538461538462</v>
      </c>
      <c r="H29" s="51">
        <f t="shared" si="5"/>
        <v>1080.1916932907347</v>
      </c>
      <c r="I29" s="49">
        <f t="shared" si="6"/>
        <v>173.38461538461539</v>
      </c>
      <c r="J29" s="50">
        <f t="shared" si="7"/>
        <v>180.60897435897436</v>
      </c>
      <c r="K29" s="50">
        <f t="shared" si="8"/>
        <v>183.15276273022752</v>
      </c>
      <c r="L29" s="51">
        <f t="shared" si="9"/>
        <v>193.53176874642244</v>
      </c>
      <c r="M29" s="49">
        <f t="shared" si="10"/>
        <v>274.25675675675677</v>
      </c>
      <c r="N29" s="52">
        <f t="shared" si="11"/>
        <v>365.67567567567568</v>
      </c>
      <c r="O29" s="49">
        <f t="shared" si="12"/>
        <v>263.57142857142856</v>
      </c>
      <c r="P29" s="52">
        <f t="shared" si="13"/>
        <v>351.42857142857144</v>
      </c>
      <c r="Q29" s="49">
        <f t="shared" si="14"/>
        <v>260.19230769230768</v>
      </c>
      <c r="R29" s="52">
        <f t="shared" si="15"/>
        <v>346.92307692307691</v>
      </c>
      <c r="S29" s="53">
        <f t="shared" si="16"/>
        <v>231.28205128205127</v>
      </c>
    </row>
    <row r="30" spans="1:19" x14ac:dyDescent="0.35">
      <c r="A30" s="46">
        <v>24</v>
      </c>
      <c r="B30" s="47">
        <v>345200</v>
      </c>
      <c r="C30" s="48">
        <f t="shared" si="0"/>
        <v>28766.666666666668</v>
      </c>
      <c r="D30" s="49">
        <f t="shared" si="1"/>
        <v>1322.6053639846743</v>
      </c>
      <c r="E30" s="50">
        <f t="shared" si="2"/>
        <v>1307.5757575757575</v>
      </c>
      <c r="F30" s="51">
        <f t="shared" si="3"/>
        <v>1202.787456445993</v>
      </c>
      <c r="G30" s="51">
        <f t="shared" si="4"/>
        <v>1106.4102564102564</v>
      </c>
      <c r="H30" s="51">
        <f t="shared" si="5"/>
        <v>1102.8753993610223</v>
      </c>
      <c r="I30" s="49">
        <f t="shared" si="6"/>
        <v>177.02564102564102</v>
      </c>
      <c r="J30" s="50">
        <f t="shared" si="7"/>
        <v>184.40170940170941</v>
      </c>
      <c r="K30" s="50">
        <f t="shared" si="8"/>
        <v>186.99891657638136</v>
      </c>
      <c r="L30" s="51">
        <f t="shared" si="9"/>
        <v>197.59587864911276</v>
      </c>
      <c r="M30" s="49">
        <f t="shared" si="10"/>
        <v>280.01351351351354</v>
      </c>
      <c r="N30" s="52">
        <f t="shared" si="11"/>
        <v>373.35135135135135</v>
      </c>
      <c r="O30" s="49">
        <f t="shared" si="12"/>
        <v>269.10389610389609</v>
      </c>
      <c r="P30" s="52">
        <f t="shared" si="13"/>
        <v>358.80519480519479</v>
      </c>
      <c r="Q30" s="49">
        <f t="shared" si="14"/>
        <v>265.65384615384619</v>
      </c>
      <c r="R30" s="52">
        <f t="shared" si="15"/>
        <v>354.20512820512823</v>
      </c>
      <c r="S30" s="53">
        <f t="shared" si="16"/>
        <v>236.13675213675216</v>
      </c>
    </row>
    <row r="31" spans="1:19" x14ac:dyDescent="0.35">
      <c r="A31" s="46">
        <v>25</v>
      </c>
      <c r="B31" s="47">
        <v>349600</v>
      </c>
      <c r="C31" s="48">
        <f t="shared" si="0"/>
        <v>29133.333333333332</v>
      </c>
      <c r="D31" s="49">
        <f t="shared" si="1"/>
        <v>1339.4636015325671</v>
      </c>
      <c r="E31" s="50">
        <f t="shared" si="2"/>
        <v>1324.2424242424242</v>
      </c>
      <c r="F31" s="51">
        <f t="shared" si="3"/>
        <v>1218.1184668989547</v>
      </c>
      <c r="G31" s="51">
        <f t="shared" si="4"/>
        <v>1120.5128205128206</v>
      </c>
      <c r="H31" s="51">
        <f t="shared" si="5"/>
        <v>1116.9329073482429</v>
      </c>
      <c r="I31" s="49">
        <f t="shared" si="6"/>
        <v>179.28205128205127</v>
      </c>
      <c r="J31" s="50">
        <f t="shared" si="7"/>
        <v>186.75213675213675</v>
      </c>
      <c r="K31" s="50">
        <f t="shared" si="8"/>
        <v>189.38244853737811</v>
      </c>
      <c r="L31" s="51">
        <f t="shared" si="9"/>
        <v>200.11448196908987</v>
      </c>
      <c r="M31" s="49">
        <f t="shared" si="10"/>
        <v>283.58108108108109</v>
      </c>
      <c r="N31" s="52">
        <f t="shared" si="11"/>
        <v>378.10810810810813</v>
      </c>
      <c r="O31" s="49">
        <f t="shared" si="12"/>
        <v>272.53246753246754</v>
      </c>
      <c r="P31" s="52">
        <f t="shared" si="13"/>
        <v>363.3766233766234</v>
      </c>
      <c r="Q31" s="49">
        <f t="shared" si="14"/>
        <v>269.03846153846155</v>
      </c>
      <c r="R31" s="52">
        <f t="shared" si="15"/>
        <v>358.71794871794873</v>
      </c>
      <c r="S31" s="53">
        <f t="shared" si="16"/>
        <v>239.14529914529916</v>
      </c>
    </row>
    <row r="32" spans="1:19" x14ac:dyDescent="0.35">
      <c r="A32" s="46">
        <v>26</v>
      </c>
      <c r="B32" s="47">
        <v>354500</v>
      </c>
      <c r="C32" s="48">
        <f t="shared" si="0"/>
        <v>29541.666666666668</v>
      </c>
      <c r="D32" s="49">
        <f t="shared" si="1"/>
        <v>1358.2375478927204</v>
      </c>
      <c r="E32" s="50">
        <f t="shared" si="2"/>
        <v>1342.8030303030303</v>
      </c>
      <c r="F32" s="51">
        <f t="shared" si="3"/>
        <v>1235.1916376306619</v>
      </c>
      <c r="G32" s="51">
        <f t="shared" si="4"/>
        <v>1136.2179487179487</v>
      </c>
      <c r="H32" s="51">
        <f t="shared" si="5"/>
        <v>1132.5878594249202</v>
      </c>
      <c r="I32" s="49">
        <f t="shared" si="6"/>
        <v>181.7948717948718</v>
      </c>
      <c r="J32" s="50">
        <f t="shared" si="7"/>
        <v>189.36965811965811</v>
      </c>
      <c r="K32" s="50">
        <f t="shared" si="8"/>
        <v>192.03683640303359</v>
      </c>
      <c r="L32" s="51">
        <f t="shared" si="9"/>
        <v>202.91929021179163</v>
      </c>
      <c r="M32" s="49">
        <f t="shared" si="10"/>
        <v>287.55405405405406</v>
      </c>
      <c r="N32" s="52">
        <f t="shared" si="11"/>
        <v>383.40540540540542</v>
      </c>
      <c r="O32" s="49">
        <f t="shared" si="12"/>
        <v>276.35064935064935</v>
      </c>
      <c r="P32" s="52">
        <f t="shared" si="13"/>
        <v>368.46753246753246</v>
      </c>
      <c r="Q32" s="49">
        <f t="shared" si="14"/>
        <v>272.80769230769226</v>
      </c>
      <c r="R32" s="52">
        <f t="shared" si="15"/>
        <v>363.74358974358972</v>
      </c>
      <c r="S32" s="53">
        <f t="shared" si="16"/>
        <v>242.49572649572647</v>
      </c>
    </row>
    <row r="33" spans="1:19" x14ac:dyDescent="0.35">
      <c r="A33" s="46">
        <v>27</v>
      </c>
      <c r="B33" s="47">
        <v>359500</v>
      </c>
      <c r="C33" s="48">
        <f t="shared" si="0"/>
        <v>29958.333333333332</v>
      </c>
      <c r="D33" s="49">
        <f t="shared" si="1"/>
        <v>1377.3946360153257</v>
      </c>
      <c r="E33" s="50">
        <f t="shared" si="2"/>
        <v>1361.7424242424242</v>
      </c>
      <c r="F33" s="51">
        <f t="shared" si="3"/>
        <v>1252.6132404181185</v>
      </c>
      <c r="G33" s="51">
        <f t="shared" si="4"/>
        <v>1152.2435897435898</v>
      </c>
      <c r="H33" s="51">
        <f t="shared" si="5"/>
        <v>1148.5623003194887</v>
      </c>
      <c r="I33" s="49">
        <f t="shared" si="6"/>
        <v>184.35897435897436</v>
      </c>
      <c r="J33" s="50">
        <f t="shared" si="7"/>
        <v>192.0405982905983</v>
      </c>
      <c r="K33" s="50">
        <f t="shared" si="8"/>
        <v>194.74539544962082</v>
      </c>
      <c r="L33" s="51">
        <f t="shared" si="9"/>
        <v>205.78133943903836</v>
      </c>
      <c r="M33" s="49">
        <f t="shared" si="10"/>
        <v>291.60810810810813</v>
      </c>
      <c r="N33" s="52">
        <f t="shared" si="11"/>
        <v>388.81081081081084</v>
      </c>
      <c r="O33" s="49">
        <f t="shared" si="12"/>
        <v>280.24675324675326</v>
      </c>
      <c r="P33" s="52">
        <f t="shared" si="13"/>
        <v>373.66233766233768</v>
      </c>
      <c r="Q33" s="49">
        <f t="shared" si="14"/>
        <v>276.65384615384613</v>
      </c>
      <c r="R33" s="52">
        <f t="shared" si="15"/>
        <v>368.87179487179486</v>
      </c>
      <c r="S33" s="53">
        <f t="shared" si="16"/>
        <v>245.91452991452991</v>
      </c>
    </row>
    <row r="34" spans="1:19" x14ac:dyDescent="0.35">
      <c r="A34" s="46">
        <v>28</v>
      </c>
      <c r="B34" s="47">
        <v>364800</v>
      </c>
      <c r="C34" s="48">
        <f t="shared" si="0"/>
        <v>30400</v>
      </c>
      <c r="D34" s="49">
        <f t="shared" si="1"/>
        <v>1397.7011494252874</v>
      </c>
      <c r="E34" s="50">
        <f t="shared" si="2"/>
        <v>1381.8181818181818</v>
      </c>
      <c r="F34" s="51">
        <f t="shared" si="3"/>
        <v>1271.0801393728223</v>
      </c>
      <c r="G34" s="51">
        <f t="shared" si="4"/>
        <v>1169.2307692307693</v>
      </c>
      <c r="H34" s="51">
        <f t="shared" si="5"/>
        <v>1165.4952076677316</v>
      </c>
      <c r="I34" s="49">
        <f t="shared" si="6"/>
        <v>187.07692307692307</v>
      </c>
      <c r="J34" s="50">
        <f t="shared" si="7"/>
        <v>194.87179487179486</v>
      </c>
      <c r="K34" s="50">
        <f t="shared" si="8"/>
        <v>197.61646803900325</v>
      </c>
      <c r="L34" s="51">
        <f t="shared" si="9"/>
        <v>208.81511161991986</v>
      </c>
      <c r="M34" s="49">
        <f t="shared" si="10"/>
        <v>295.90540540540542</v>
      </c>
      <c r="N34" s="52">
        <f t="shared" si="11"/>
        <v>394.54054054054052</v>
      </c>
      <c r="O34" s="49">
        <f t="shared" si="12"/>
        <v>284.37662337662334</v>
      </c>
      <c r="P34" s="52">
        <f t="shared" si="13"/>
        <v>379.16883116883116</v>
      </c>
      <c r="Q34" s="49">
        <f t="shared" si="14"/>
        <v>280.73076923076923</v>
      </c>
      <c r="R34" s="52">
        <f t="shared" si="15"/>
        <v>374.30769230769232</v>
      </c>
      <c r="S34" s="53">
        <f t="shared" si="16"/>
        <v>249.53846153846155</v>
      </c>
    </row>
    <row r="35" spans="1:19" x14ac:dyDescent="0.35">
      <c r="A35" s="46">
        <v>29</v>
      </c>
      <c r="B35" s="47">
        <v>370300</v>
      </c>
      <c r="C35" s="48">
        <f t="shared" si="0"/>
        <v>30858.333333333332</v>
      </c>
      <c r="D35" s="49">
        <f t="shared" si="1"/>
        <v>1418.7739463601533</v>
      </c>
      <c r="E35" s="50">
        <f t="shared" si="2"/>
        <v>1402.6515151515152</v>
      </c>
      <c r="F35" s="51">
        <f t="shared" si="3"/>
        <v>1290.2439024390244</v>
      </c>
      <c r="G35" s="51">
        <f t="shared" si="4"/>
        <v>1186.8589743589744</v>
      </c>
      <c r="H35" s="51">
        <f t="shared" si="5"/>
        <v>1183.0670926517571</v>
      </c>
      <c r="I35" s="49">
        <f t="shared" si="6"/>
        <v>189.89743589743588</v>
      </c>
      <c r="J35" s="50">
        <f t="shared" si="7"/>
        <v>197.80982905982907</v>
      </c>
      <c r="K35" s="50">
        <f t="shared" si="8"/>
        <v>200.59588299024918</v>
      </c>
      <c r="L35" s="51">
        <f t="shared" si="9"/>
        <v>211.96336576989125</v>
      </c>
      <c r="M35" s="49">
        <f t="shared" si="10"/>
        <v>300.3648648648649</v>
      </c>
      <c r="N35" s="52">
        <f t="shared" si="11"/>
        <v>400.48648648648651</v>
      </c>
      <c r="O35" s="49">
        <f t="shared" si="12"/>
        <v>288.66233766233768</v>
      </c>
      <c r="P35" s="52">
        <f t="shared" si="13"/>
        <v>384.88311688311688</v>
      </c>
      <c r="Q35" s="49">
        <f t="shared" si="14"/>
        <v>284.96153846153845</v>
      </c>
      <c r="R35" s="52">
        <f t="shared" si="15"/>
        <v>379.94871794871796</v>
      </c>
      <c r="S35" s="53">
        <f t="shared" si="16"/>
        <v>253.29914529914529</v>
      </c>
    </row>
    <row r="36" spans="1:19" x14ac:dyDescent="0.35">
      <c r="A36" s="46">
        <v>30</v>
      </c>
      <c r="B36" s="47">
        <v>376000</v>
      </c>
      <c r="C36" s="48">
        <f t="shared" si="0"/>
        <v>31333.333333333332</v>
      </c>
      <c r="D36" s="49">
        <f t="shared" si="1"/>
        <v>1440.6130268199233</v>
      </c>
      <c r="E36" s="50">
        <f t="shared" si="2"/>
        <v>1424.2424242424242</v>
      </c>
      <c r="F36" s="51">
        <f t="shared" si="3"/>
        <v>1310.1045296167247</v>
      </c>
      <c r="G36" s="51">
        <f t="shared" si="4"/>
        <v>1205.1282051282051</v>
      </c>
      <c r="H36" s="51">
        <f t="shared" si="5"/>
        <v>1201.2779552715656</v>
      </c>
      <c r="I36" s="49">
        <f t="shared" si="6"/>
        <v>192.82051282051282</v>
      </c>
      <c r="J36" s="50">
        <f t="shared" si="7"/>
        <v>200.85470085470087</v>
      </c>
      <c r="K36" s="50">
        <f t="shared" si="8"/>
        <v>203.6836403033586</v>
      </c>
      <c r="L36" s="51">
        <f t="shared" si="9"/>
        <v>215.22610188895248</v>
      </c>
      <c r="M36" s="49">
        <f t="shared" si="10"/>
        <v>304.98648648648646</v>
      </c>
      <c r="N36" s="52">
        <f t="shared" si="11"/>
        <v>406.64864864864865</v>
      </c>
      <c r="O36" s="49">
        <f t="shared" si="12"/>
        <v>293.10389610389609</v>
      </c>
      <c r="P36" s="52">
        <f t="shared" si="13"/>
        <v>390.80519480519479</v>
      </c>
      <c r="Q36" s="49">
        <f t="shared" si="14"/>
        <v>289.34615384615381</v>
      </c>
      <c r="R36" s="52">
        <f t="shared" si="15"/>
        <v>385.79487179487177</v>
      </c>
      <c r="S36" s="53">
        <f t="shared" si="16"/>
        <v>257.19658119658118</v>
      </c>
    </row>
    <row r="37" spans="1:19" x14ac:dyDescent="0.35">
      <c r="A37" s="46">
        <v>31</v>
      </c>
      <c r="B37" s="47">
        <v>381600</v>
      </c>
      <c r="C37" s="48">
        <f t="shared" si="0"/>
        <v>31800</v>
      </c>
      <c r="D37" s="49">
        <f t="shared" si="1"/>
        <v>1462.0689655172414</v>
      </c>
      <c r="E37" s="50">
        <f t="shared" si="2"/>
        <v>1445.4545454545455</v>
      </c>
      <c r="F37" s="51">
        <f t="shared" si="3"/>
        <v>1329.6167247386759</v>
      </c>
      <c r="G37" s="51">
        <f t="shared" si="4"/>
        <v>1223.0769230769231</v>
      </c>
      <c r="H37" s="51">
        <f t="shared" si="5"/>
        <v>1219.1693290734825</v>
      </c>
      <c r="I37" s="49">
        <f t="shared" si="6"/>
        <v>195.69230769230768</v>
      </c>
      <c r="J37" s="50">
        <f t="shared" si="7"/>
        <v>203.84615384615384</v>
      </c>
      <c r="K37" s="50">
        <f t="shared" si="8"/>
        <v>206.7172264355363</v>
      </c>
      <c r="L37" s="51">
        <f t="shared" si="9"/>
        <v>218.43159702346881</v>
      </c>
      <c r="M37" s="49">
        <f t="shared" si="10"/>
        <v>309.52702702702703</v>
      </c>
      <c r="N37" s="52">
        <f t="shared" si="11"/>
        <v>412.70270270270271</v>
      </c>
      <c r="O37" s="49">
        <f t="shared" si="12"/>
        <v>297.46753246753246</v>
      </c>
      <c r="P37" s="52">
        <f t="shared" si="13"/>
        <v>396.6233766233766</v>
      </c>
      <c r="Q37" s="49">
        <f t="shared" si="14"/>
        <v>293.65384615384619</v>
      </c>
      <c r="R37" s="52">
        <f t="shared" si="15"/>
        <v>391.53846153846155</v>
      </c>
      <c r="S37" s="53">
        <f t="shared" si="16"/>
        <v>261.02564102564105</v>
      </c>
    </row>
    <row r="38" spans="1:19" x14ac:dyDescent="0.35">
      <c r="A38" s="46">
        <v>32</v>
      </c>
      <c r="B38" s="47">
        <v>387600</v>
      </c>
      <c r="C38" s="48">
        <f t="shared" si="0"/>
        <v>32300</v>
      </c>
      <c r="D38" s="49">
        <f t="shared" si="1"/>
        <v>1485.0574712643679</v>
      </c>
      <c r="E38" s="50">
        <f t="shared" si="2"/>
        <v>1468.1818181818182</v>
      </c>
      <c r="F38" s="51">
        <f t="shared" si="3"/>
        <v>1350.5226480836236</v>
      </c>
      <c r="G38" s="51">
        <f t="shared" si="4"/>
        <v>1242.3076923076924</v>
      </c>
      <c r="H38" s="51">
        <f t="shared" si="5"/>
        <v>1238.3386581469649</v>
      </c>
      <c r="I38" s="49">
        <f t="shared" si="6"/>
        <v>198.76923076923077</v>
      </c>
      <c r="J38" s="50">
        <f t="shared" si="7"/>
        <v>207.05128205128204</v>
      </c>
      <c r="K38" s="50">
        <f t="shared" si="8"/>
        <v>209.96749729144096</v>
      </c>
      <c r="L38" s="51">
        <f t="shared" si="9"/>
        <v>221.86605609616484</v>
      </c>
      <c r="M38" s="49">
        <f t="shared" si="10"/>
        <v>314.39189189189187</v>
      </c>
      <c r="N38" s="52">
        <f t="shared" si="11"/>
        <v>419.18918918918916</v>
      </c>
      <c r="O38" s="49">
        <f t="shared" si="12"/>
        <v>302.14285714285711</v>
      </c>
      <c r="P38" s="52">
        <f t="shared" si="13"/>
        <v>402.85714285714283</v>
      </c>
      <c r="Q38" s="49">
        <f t="shared" si="14"/>
        <v>298.26923076923077</v>
      </c>
      <c r="R38" s="52">
        <f t="shared" si="15"/>
        <v>397.69230769230768</v>
      </c>
      <c r="S38" s="53">
        <f t="shared" si="16"/>
        <v>265.12820512820514</v>
      </c>
    </row>
    <row r="39" spans="1:19" x14ac:dyDescent="0.35">
      <c r="A39" s="46">
        <v>33</v>
      </c>
      <c r="B39" s="47">
        <v>393800</v>
      </c>
      <c r="C39" s="48">
        <f t="shared" si="0"/>
        <v>32816.666666666664</v>
      </c>
      <c r="D39" s="49">
        <f t="shared" si="1"/>
        <v>1508.8122605363985</v>
      </c>
      <c r="E39" s="50">
        <f t="shared" si="2"/>
        <v>1491.6666666666667</v>
      </c>
      <c r="F39" s="51">
        <f t="shared" si="3"/>
        <v>1372.1254355400697</v>
      </c>
      <c r="G39" s="51">
        <f t="shared" si="4"/>
        <v>1262.1794871794871</v>
      </c>
      <c r="H39" s="51">
        <f t="shared" si="5"/>
        <v>1258.1469648562299</v>
      </c>
      <c r="I39" s="49">
        <f t="shared" si="6"/>
        <v>201.94871794871796</v>
      </c>
      <c r="J39" s="50">
        <f t="shared" si="7"/>
        <v>210.36324786324786</v>
      </c>
      <c r="K39" s="50">
        <f t="shared" si="8"/>
        <v>213.32611050920909</v>
      </c>
      <c r="L39" s="51">
        <f t="shared" si="9"/>
        <v>225.41499713795076</v>
      </c>
      <c r="M39" s="49">
        <f t="shared" si="10"/>
        <v>319.41891891891891</v>
      </c>
      <c r="N39" s="52">
        <f t="shared" si="11"/>
        <v>425.89189189189187</v>
      </c>
      <c r="O39" s="49">
        <f t="shared" si="12"/>
        <v>306.97402597402595</v>
      </c>
      <c r="P39" s="52">
        <f t="shared" si="13"/>
        <v>409.2987012987013</v>
      </c>
      <c r="Q39" s="49">
        <f t="shared" si="14"/>
        <v>303.03846153846155</v>
      </c>
      <c r="R39" s="52">
        <f t="shared" si="15"/>
        <v>404.05128205128204</v>
      </c>
      <c r="S39" s="53">
        <f t="shared" si="16"/>
        <v>269.36752136752136</v>
      </c>
    </row>
    <row r="40" spans="1:19" x14ac:dyDescent="0.35">
      <c r="A40" s="46">
        <v>34</v>
      </c>
      <c r="B40" s="47">
        <v>400300</v>
      </c>
      <c r="C40" s="48">
        <f t="shared" si="0"/>
        <v>33358.333333333336</v>
      </c>
      <c r="D40" s="49">
        <f t="shared" si="1"/>
        <v>1533.7164750957854</v>
      </c>
      <c r="E40" s="50">
        <f t="shared" si="2"/>
        <v>1516.2878787878788</v>
      </c>
      <c r="F40" s="51">
        <f t="shared" si="3"/>
        <v>1394.773519163763</v>
      </c>
      <c r="G40" s="51">
        <f t="shared" si="4"/>
        <v>1283.0128205128206</v>
      </c>
      <c r="H40" s="51">
        <f t="shared" si="5"/>
        <v>1278.9137380191694</v>
      </c>
      <c r="I40" s="49">
        <f t="shared" si="6"/>
        <v>205.28205128205127</v>
      </c>
      <c r="J40" s="50">
        <f t="shared" si="7"/>
        <v>213.83547008547009</v>
      </c>
      <c r="K40" s="50">
        <f t="shared" si="8"/>
        <v>216.84723726977248</v>
      </c>
      <c r="L40" s="51">
        <f t="shared" si="9"/>
        <v>229.13566113337149</v>
      </c>
      <c r="M40" s="49">
        <f t="shared" si="10"/>
        <v>324.68918918918916</v>
      </c>
      <c r="N40" s="52">
        <f t="shared" si="11"/>
        <v>432.91891891891891</v>
      </c>
      <c r="O40" s="49">
        <f t="shared" si="12"/>
        <v>312.03896103896102</v>
      </c>
      <c r="P40" s="52">
        <f t="shared" si="13"/>
        <v>416.05194805194805</v>
      </c>
      <c r="Q40" s="49">
        <f t="shared" si="14"/>
        <v>308.03846153846155</v>
      </c>
      <c r="R40" s="52">
        <f t="shared" si="15"/>
        <v>410.71794871794873</v>
      </c>
      <c r="S40" s="53">
        <f t="shared" si="16"/>
        <v>273.81196581196582</v>
      </c>
    </row>
    <row r="41" spans="1:19" x14ac:dyDescent="0.35">
      <c r="A41" s="46">
        <v>35</v>
      </c>
      <c r="B41" s="47">
        <v>407100</v>
      </c>
      <c r="C41" s="48">
        <f t="shared" si="0"/>
        <v>33925</v>
      </c>
      <c r="D41" s="49">
        <f t="shared" si="1"/>
        <v>1559.7701149425288</v>
      </c>
      <c r="E41" s="50">
        <f t="shared" si="2"/>
        <v>1542.0454545454545</v>
      </c>
      <c r="F41" s="51">
        <f t="shared" si="3"/>
        <v>1418.4668989547038</v>
      </c>
      <c r="G41" s="51">
        <f t="shared" si="4"/>
        <v>1304.8076923076924</v>
      </c>
      <c r="H41" s="51">
        <f t="shared" si="5"/>
        <v>1300.6389776357828</v>
      </c>
      <c r="I41" s="49">
        <f t="shared" si="6"/>
        <v>208.76923076923077</v>
      </c>
      <c r="J41" s="50">
        <f t="shared" si="7"/>
        <v>217.46794871794873</v>
      </c>
      <c r="K41" s="50">
        <f t="shared" si="8"/>
        <v>220.53087757313111</v>
      </c>
      <c r="L41" s="51">
        <f t="shared" si="9"/>
        <v>233.02804808242701</v>
      </c>
      <c r="M41" s="49">
        <f t="shared" si="10"/>
        <v>330.20270270270271</v>
      </c>
      <c r="N41" s="52">
        <f t="shared" si="11"/>
        <v>440.27027027027026</v>
      </c>
      <c r="O41" s="49">
        <f t="shared" si="12"/>
        <v>317.33766233766232</v>
      </c>
      <c r="P41" s="52">
        <f t="shared" si="13"/>
        <v>423.11688311688312</v>
      </c>
      <c r="Q41" s="49">
        <f t="shared" si="14"/>
        <v>313.26923076923077</v>
      </c>
      <c r="R41" s="52">
        <f t="shared" si="15"/>
        <v>417.69230769230768</v>
      </c>
      <c r="S41" s="53">
        <f t="shared" si="16"/>
        <v>278.46153846153845</v>
      </c>
    </row>
    <row r="42" spans="1:19" x14ac:dyDescent="0.35">
      <c r="A42" s="46">
        <v>36</v>
      </c>
      <c r="B42" s="47">
        <v>414100</v>
      </c>
      <c r="C42" s="48">
        <f t="shared" si="0"/>
        <v>34508.333333333336</v>
      </c>
      <c r="D42" s="49">
        <f t="shared" si="1"/>
        <v>1586.5900383141764</v>
      </c>
      <c r="E42" s="50">
        <f t="shared" si="2"/>
        <v>1568.560606060606</v>
      </c>
      <c r="F42" s="51">
        <f t="shared" si="3"/>
        <v>1442.8571428571429</v>
      </c>
      <c r="G42" s="51">
        <f t="shared" si="4"/>
        <v>1327.2435897435898</v>
      </c>
      <c r="H42" s="51">
        <f t="shared" si="5"/>
        <v>1323.003194888179</v>
      </c>
      <c r="I42" s="49">
        <f t="shared" si="6"/>
        <v>212.35897435897436</v>
      </c>
      <c r="J42" s="50">
        <f t="shared" si="7"/>
        <v>221.20726495726495</v>
      </c>
      <c r="K42" s="50">
        <f t="shared" si="8"/>
        <v>224.3228602383532</v>
      </c>
      <c r="L42" s="51">
        <f t="shared" si="9"/>
        <v>237.03491700057242</v>
      </c>
      <c r="M42" s="49">
        <f t="shared" si="10"/>
        <v>335.87837837837833</v>
      </c>
      <c r="N42" s="52">
        <f t="shared" si="11"/>
        <v>447.83783783783781</v>
      </c>
      <c r="O42" s="49">
        <f t="shared" si="12"/>
        <v>322.79220779220776</v>
      </c>
      <c r="P42" s="52">
        <f t="shared" si="13"/>
        <v>430.38961038961037</v>
      </c>
      <c r="Q42" s="49">
        <f t="shared" si="14"/>
        <v>318.65384615384613</v>
      </c>
      <c r="R42" s="52">
        <f t="shared" si="15"/>
        <v>424.87179487179486</v>
      </c>
      <c r="S42" s="53">
        <f t="shared" si="16"/>
        <v>283.24786324786322</v>
      </c>
    </row>
    <row r="43" spans="1:19" x14ac:dyDescent="0.35">
      <c r="A43" s="46">
        <v>37</v>
      </c>
      <c r="B43" s="47">
        <v>421900</v>
      </c>
      <c r="C43" s="48">
        <f t="shared" si="0"/>
        <v>35158.333333333336</v>
      </c>
      <c r="D43" s="49">
        <f t="shared" si="1"/>
        <v>1616.4750957854405</v>
      </c>
      <c r="E43" s="50">
        <f t="shared" si="2"/>
        <v>1598.1060606060605</v>
      </c>
      <c r="F43" s="51">
        <f t="shared" si="3"/>
        <v>1470.0348432055748</v>
      </c>
      <c r="G43" s="51">
        <f t="shared" si="4"/>
        <v>1352.2435897435898</v>
      </c>
      <c r="H43" s="51">
        <f t="shared" si="5"/>
        <v>1347.9233226837061</v>
      </c>
      <c r="I43" s="49">
        <f t="shared" si="6"/>
        <v>216.35897435897436</v>
      </c>
      <c r="J43" s="50">
        <f t="shared" si="7"/>
        <v>225.37393162393161</v>
      </c>
      <c r="K43" s="50">
        <f t="shared" si="8"/>
        <v>228.54821235102926</v>
      </c>
      <c r="L43" s="51">
        <f t="shared" si="9"/>
        <v>241.49971379507727</v>
      </c>
      <c r="M43" s="49">
        <f t="shared" si="10"/>
        <v>342.20270270270271</v>
      </c>
      <c r="N43" s="52">
        <f t="shared" si="11"/>
        <v>456.27027027027026</v>
      </c>
      <c r="O43" s="49">
        <f t="shared" si="12"/>
        <v>328.87012987012986</v>
      </c>
      <c r="P43" s="52">
        <f t="shared" si="13"/>
        <v>438.49350649350652</v>
      </c>
      <c r="Q43" s="49">
        <f t="shared" si="14"/>
        <v>324.65384615384613</v>
      </c>
      <c r="R43" s="52">
        <f t="shared" si="15"/>
        <v>432.87179487179486</v>
      </c>
      <c r="S43" s="53">
        <f t="shared" si="16"/>
        <v>288.58119658119659</v>
      </c>
    </row>
    <row r="44" spans="1:19" x14ac:dyDescent="0.35">
      <c r="A44" s="46">
        <v>38</v>
      </c>
      <c r="B44" s="47">
        <v>429000</v>
      </c>
      <c r="C44" s="48">
        <f t="shared" si="0"/>
        <v>35750</v>
      </c>
      <c r="D44" s="49">
        <f t="shared" si="1"/>
        <v>1643.6781609195402</v>
      </c>
      <c r="E44" s="50">
        <f t="shared" si="2"/>
        <v>1625</v>
      </c>
      <c r="F44" s="51">
        <f t="shared" si="3"/>
        <v>1494.773519163763</v>
      </c>
      <c r="G44" s="51">
        <f t="shared" si="4"/>
        <v>1375</v>
      </c>
      <c r="H44" s="51">
        <f t="shared" si="5"/>
        <v>1370.6070287539935</v>
      </c>
      <c r="I44" s="49">
        <f t="shared" si="6"/>
        <v>220</v>
      </c>
      <c r="J44" s="50">
        <f t="shared" si="7"/>
        <v>229.16666666666666</v>
      </c>
      <c r="K44" s="50">
        <f t="shared" si="8"/>
        <v>232.3943661971831</v>
      </c>
      <c r="L44" s="51">
        <f t="shared" si="9"/>
        <v>245.56382369776759</v>
      </c>
      <c r="M44" s="49">
        <f t="shared" si="10"/>
        <v>347.95945945945948</v>
      </c>
      <c r="N44" s="52">
        <f t="shared" si="11"/>
        <v>463.94594594594594</v>
      </c>
      <c r="O44" s="49">
        <f t="shared" si="12"/>
        <v>334.40259740259739</v>
      </c>
      <c r="P44" s="52">
        <f t="shared" si="13"/>
        <v>445.87012987012986</v>
      </c>
      <c r="Q44" s="49">
        <f t="shared" si="14"/>
        <v>330.11538461538458</v>
      </c>
      <c r="R44" s="52">
        <f t="shared" si="15"/>
        <v>440.15384615384613</v>
      </c>
      <c r="S44" s="53">
        <f t="shared" si="16"/>
        <v>293.4358974358974</v>
      </c>
    </row>
    <row r="45" spans="1:19" x14ac:dyDescent="0.35">
      <c r="A45" s="46">
        <v>39</v>
      </c>
      <c r="B45" s="47">
        <v>436400</v>
      </c>
      <c r="C45" s="48">
        <f t="shared" si="0"/>
        <v>36366.666666666664</v>
      </c>
      <c r="D45" s="49">
        <f t="shared" si="1"/>
        <v>1672.0306513409962</v>
      </c>
      <c r="E45" s="50">
        <f t="shared" si="2"/>
        <v>1653.030303030303</v>
      </c>
      <c r="F45" s="51">
        <f t="shared" si="3"/>
        <v>1520.5574912891987</v>
      </c>
      <c r="G45" s="51">
        <f t="shared" si="4"/>
        <v>1398.7179487179487</v>
      </c>
      <c r="H45" s="51">
        <f t="shared" si="5"/>
        <v>1394.2492012779553</v>
      </c>
      <c r="I45" s="49">
        <f t="shared" si="6"/>
        <v>223.7948717948718</v>
      </c>
      <c r="J45" s="50">
        <f t="shared" si="7"/>
        <v>233.11965811965811</v>
      </c>
      <c r="K45" s="50">
        <f t="shared" si="8"/>
        <v>236.40303358613218</v>
      </c>
      <c r="L45" s="51">
        <f t="shared" si="9"/>
        <v>249.79965655409273</v>
      </c>
      <c r="M45" s="49">
        <f t="shared" si="10"/>
        <v>353.95945945945948</v>
      </c>
      <c r="N45" s="52">
        <f t="shared" si="11"/>
        <v>471.94594594594594</v>
      </c>
      <c r="O45" s="49">
        <f t="shared" si="12"/>
        <v>340.16883116883116</v>
      </c>
      <c r="P45" s="52">
        <f t="shared" si="13"/>
        <v>453.55844155844159</v>
      </c>
      <c r="Q45" s="49">
        <f t="shared" si="14"/>
        <v>335.80769230769226</v>
      </c>
      <c r="R45" s="52">
        <f t="shared" si="15"/>
        <v>447.74358974358972</v>
      </c>
      <c r="S45" s="53">
        <f t="shared" si="16"/>
        <v>298.4957264957265</v>
      </c>
    </row>
    <row r="46" spans="1:19" x14ac:dyDescent="0.35">
      <c r="A46" s="46">
        <v>40</v>
      </c>
      <c r="B46" s="47">
        <v>444500</v>
      </c>
      <c r="C46" s="48">
        <f t="shared" si="0"/>
        <v>37041.666666666664</v>
      </c>
      <c r="D46" s="49">
        <f t="shared" si="1"/>
        <v>1703.0651340996169</v>
      </c>
      <c r="E46" s="50">
        <f t="shared" si="2"/>
        <v>1683.7121212121212</v>
      </c>
      <c r="F46" s="51">
        <f t="shared" si="3"/>
        <v>1548.780487804878</v>
      </c>
      <c r="G46" s="51">
        <f t="shared" si="4"/>
        <v>1424.6794871794871</v>
      </c>
      <c r="H46" s="51">
        <f t="shared" si="5"/>
        <v>1420.1277955271566</v>
      </c>
      <c r="I46" s="49">
        <f t="shared" si="6"/>
        <v>227.94871794871796</v>
      </c>
      <c r="J46" s="50">
        <f t="shared" si="7"/>
        <v>237.44658119658121</v>
      </c>
      <c r="K46" s="50">
        <f t="shared" si="8"/>
        <v>240.79089924160346</v>
      </c>
      <c r="L46" s="51">
        <f t="shared" si="9"/>
        <v>254.43617630223241</v>
      </c>
      <c r="M46" s="49">
        <f t="shared" si="10"/>
        <v>360.52702702702703</v>
      </c>
      <c r="N46" s="52">
        <f t="shared" si="11"/>
        <v>480.70270270270271</v>
      </c>
      <c r="O46" s="49">
        <f t="shared" si="12"/>
        <v>346.48051948051943</v>
      </c>
      <c r="P46" s="52">
        <f t="shared" si="13"/>
        <v>461.97402597402595</v>
      </c>
      <c r="Q46" s="49">
        <f t="shared" si="14"/>
        <v>342.03846153846155</v>
      </c>
      <c r="R46" s="52">
        <f t="shared" si="15"/>
        <v>456.05128205128204</v>
      </c>
      <c r="S46" s="53">
        <f t="shared" si="16"/>
        <v>304.03418803418805</v>
      </c>
    </row>
    <row r="47" spans="1:19" x14ac:dyDescent="0.35">
      <c r="A47" s="46">
        <v>41</v>
      </c>
      <c r="B47" s="47">
        <v>452000</v>
      </c>
      <c r="C47" s="48">
        <f t="shared" si="0"/>
        <v>37666.666666666664</v>
      </c>
      <c r="D47" s="49">
        <f t="shared" si="1"/>
        <v>1731.8007662835248</v>
      </c>
      <c r="E47" s="50">
        <f t="shared" si="2"/>
        <v>1712.121212121212</v>
      </c>
      <c r="F47" s="51">
        <f t="shared" si="3"/>
        <v>1574.9128919860627</v>
      </c>
      <c r="G47" s="51">
        <f t="shared" si="4"/>
        <v>1448.7179487179487</v>
      </c>
      <c r="H47" s="51">
        <f t="shared" si="5"/>
        <v>1444.0894568690096</v>
      </c>
      <c r="I47" s="49">
        <f t="shared" si="6"/>
        <v>231.7948717948718</v>
      </c>
      <c r="J47" s="50">
        <f t="shared" si="7"/>
        <v>241.45299145299145</v>
      </c>
      <c r="K47" s="50">
        <f t="shared" si="8"/>
        <v>244.85373781148428</v>
      </c>
      <c r="L47" s="51">
        <f t="shared" si="9"/>
        <v>258.72925014310243</v>
      </c>
      <c r="M47" s="49">
        <f t="shared" si="10"/>
        <v>366.60810810810813</v>
      </c>
      <c r="N47" s="52">
        <f t="shared" si="11"/>
        <v>488.81081081081084</v>
      </c>
      <c r="O47" s="49">
        <f t="shared" si="12"/>
        <v>352.32467532467535</v>
      </c>
      <c r="P47" s="52">
        <f t="shared" si="13"/>
        <v>469.76623376623377</v>
      </c>
      <c r="Q47" s="49">
        <f t="shared" si="14"/>
        <v>347.80769230769226</v>
      </c>
      <c r="R47" s="52">
        <f t="shared" si="15"/>
        <v>463.74358974358972</v>
      </c>
      <c r="S47" s="53">
        <f t="shared" si="16"/>
        <v>309.16239316239313</v>
      </c>
    </row>
    <row r="48" spans="1:19" x14ac:dyDescent="0.35">
      <c r="A48" s="46">
        <v>42</v>
      </c>
      <c r="B48" s="47">
        <v>460300</v>
      </c>
      <c r="C48" s="48">
        <f t="shared" si="0"/>
        <v>38358.333333333336</v>
      </c>
      <c r="D48" s="49">
        <f t="shared" si="1"/>
        <v>1763.6015325670498</v>
      </c>
      <c r="E48" s="50">
        <f t="shared" si="2"/>
        <v>1743.560606060606</v>
      </c>
      <c r="F48" s="51">
        <f t="shared" si="3"/>
        <v>1603.8327526132405</v>
      </c>
      <c r="G48" s="51">
        <f t="shared" si="4"/>
        <v>1475.3205128205129</v>
      </c>
      <c r="H48" s="51">
        <f t="shared" si="5"/>
        <v>1470.6070287539935</v>
      </c>
      <c r="I48" s="49">
        <f t="shared" si="6"/>
        <v>236.05128205128204</v>
      </c>
      <c r="J48" s="50">
        <f t="shared" si="7"/>
        <v>245.88675213675214</v>
      </c>
      <c r="K48" s="50">
        <f t="shared" si="8"/>
        <v>249.34994582881907</v>
      </c>
      <c r="L48" s="51">
        <f t="shared" si="9"/>
        <v>263.48025186033198</v>
      </c>
      <c r="M48" s="49">
        <f t="shared" si="10"/>
        <v>373.33783783783787</v>
      </c>
      <c r="N48" s="52">
        <f t="shared" si="11"/>
        <v>497.7837837837838</v>
      </c>
      <c r="O48" s="49">
        <f t="shared" si="12"/>
        <v>358.79220779220776</v>
      </c>
      <c r="P48" s="52">
        <f t="shared" si="13"/>
        <v>478.38961038961037</v>
      </c>
      <c r="Q48" s="49">
        <f t="shared" si="14"/>
        <v>354.19230769230774</v>
      </c>
      <c r="R48" s="52">
        <f t="shared" si="15"/>
        <v>472.25641025641028</v>
      </c>
      <c r="S48" s="53">
        <f t="shared" si="16"/>
        <v>314.83760683760687</v>
      </c>
    </row>
    <row r="49" spans="1:26" x14ac:dyDescent="0.35">
      <c r="A49" s="46">
        <v>43</v>
      </c>
      <c r="B49" s="47">
        <v>468800</v>
      </c>
      <c r="C49" s="48">
        <f t="shared" si="0"/>
        <v>39066.666666666664</v>
      </c>
      <c r="D49" s="49">
        <f t="shared" si="1"/>
        <v>1796.168582375479</v>
      </c>
      <c r="E49" s="50">
        <f t="shared" si="2"/>
        <v>1775.7575757575758</v>
      </c>
      <c r="F49" s="51">
        <f t="shared" si="3"/>
        <v>1633.4494773519164</v>
      </c>
      <c r="G49" s="51">
        <f t="shared" si="4"/>
        <v>1502.5641025641025</v>
      </c>
      <c r="H49" s="51">
        <f t="shared" si="5"/>
        <v>1497.7635782747604</v>
      </c>
      <c r="I49" s="49">
        <f t="shared" si="6"/>
        <v>240.41025641025641</v>
      </c>
      <c r="J49" s="50">
        <f t="shared" si="7"/>
        <v>250.42735042735043</v>
      </c>
      <c r="K49" s="50">
        <f t="shared" si="8"/>
        <v>253.95449620801733</v>
      </c>
      <c r="L49" s="51">
        <f t="shared" si="9"/>
        <v>268.34573554665138</v>
      </c>
      <c r="M49" s="49">
        <f t="shared" si="10"/>
        <v>380.22972972972974</v>
      </c>
      <c r="N49" s="52">
        <f t="shared" si="11"/>
        <v>506.97297297297297</v>
      </c>
      <c r="O49" s="49">
        <f t="shared" si="12"/>
        <v>365.41558441558442</v>
      </c>
      <c r="P49" s="52">
        <f t="shared" si="13"/>
        <v>487.22077922077921</v>
      </c>
      <c r="Q49" s="49">
        <f t="shared" si="14"/>
        <v>360.73076923076923</v>
      </c>
      <c r="R49" s="52">
        <f t="shared" si="15"/>
        <v>480.97435897435895</v>
      </c>
      <c r="S49" s="53">
        <f t="shared" si="16"/>
        <v>320.64957264957263</v>
      </c>
    </row>
    <row r="50" spans="1:26" x14ac:dyDescent="0.35">
      <c r="A50" s="46">
        <v>44</v>
      </c>
      <c r="B50" s="47">
        <v>476800</v>
      </c>
      <c r="C50" s="48">
        <f t="shared" si="0"/>
        <v>39733.333333333336</v>
      </c>
      <c r="D50" s="49">
        <f t="shared" si="1"/>
        <v>1826.8199233716475</v>
      </c>
      <c r="E50" s="50">
        <f t="shared" si="2"/>
        <v>1806.060606060606</v>
      </c>
      <c r="F50" s="51">
        <f t="shared" si="3"/>
        <v>1661.3240418118467</v>
      </c>
      <c r="G50" s="51">
        <f t="shared" si="4"/>
        <v>1528.2051282051282</v>
      </c>
      <c r="H50" s="51">
        <f t="shared" si="5"/>
        <v>1523.3226837060704</v>
      </c>
      <c r="I50" s="49">
        <f t="shared" si="6"/>
        <v>244.51282051282053</v>
      </c>
      <c r="J50" s="50">
        <f t="shared" si="7"/>
        <v>254.70085470085471</v>
      </c>
      <c r="K50" s="50">
        <f t="shared" si="8"/>
        <v>258.28819068255689</v>
      </c>
      <c r="L50" s="51">
        <f t="shared" si="9"/>
        <v>272.92501431024613</v>
      </c>
      <c r="M50" s="49">
        <f t="shared" si="10"/>
        <v>386.71621621621625</v>
      </c>
      <c r="N50" s="52">
        <f t="shared" si="11"/>
        <v>515.62162162162167</v>
      </c>
      <c r="O50" s="49">
        <f t="shared" si="12"/>
        <v>371.64935064935065</v>
      </c>
      <c r="P50" s="52">
        <f t="shared" si="13"/>
        <v>495.53246753246754</v>
      </c>
      <c r="Q50" s="49">
        <f t="shared" si="14"/>
        <v>366.88461538461536</v>
      </c>
      <c r="R50" s="52">
        <f t="shared" si="15"/>
        <v>489.17948717948718</v>
      </c>
      <c r="S50" s="53">
        <f t="shared" si="16"/>
        <v>326.11965811965814</v>
      </c>
    </row>
    <row r="51" spans="1:26" x14ac:dyDescent="0.35">
      <c r="A51" s="46">
        <v>45</v>
      </c>
      <c r="B51" s="47">
        <v>486100</v>
      </c>
      <c r="C51" s="48">
        <f t="shared" si="0"/>
        <v>40508.333333333336</v>
      </c>
      <c r="D51" s="49">
        <f t="shared" si="1"/>
        <v>1862.4521072796936</v>
      </c>
      <c r="E51" s="50">
        <f t="shared" si="2"/>
        <v>1841.2878787878788</v>
      </c>
      <c r="F51" s="51">
        <f t="shared" si="3"/>
        <v>1693.7282229965156</v>
      </c>
      <c r="G51" s="51">
        <f t="shared" si="4"/>
        <v>1558.0128205128206</v>
      </c>
      <c r="H51" s="51">
        <f t="shared" si="5"/>
        <v>1553.035143769968</v>
      </c>
      <c r="I51" s="49">
        <f t="shared" si="6"/>
        <v>249.28205128205127</v>
      </c>
      <c r="J51" s="50">
        <f t="shared" si="7"/>
        <v>259.66880341880341</v>
      </c>
      <c r="K51" s="50">
        <f t="shared" si="8"/>
        <v>263.32611050920912</v>
      </c>
      <c r="L51" s="51">
        <f t="shared" si="9"/>
        <v>278.248425872925</v>
      </c>
      <c r="M51" s="49">
        <f t="shared" si="10"/>
        <v>394.25675675675672</v>
      </c>
      <c r="N51" s="52">
        <f t="shared" si="11"/>
        <v>525.67567567567562</v>
      </c>
      <c r="O51" s="49">
        <f t="shared" si="12"/>
        <v>378.89610389610391</v>
      </c>
      <c r="P51" s="52">
        <f t="shared" si="13"/>
        <v>505.19480519480521</v>
      </c>
      <c r="Q51" s="49">
        <f t="shared" si="14"/>
        <v>374.03846153846155</v>
      </c>
      <c r="R51" s="52">
        <f t="shared" si="15"/>
        <v>498.71794871794873</v>
      </c>
      <c r="S51" s="53">
        <f t="shared" si="16"/>
        <v>332.47863247863251</v>
      </c>
    </row>
    <row r="52" spans="1:26" x14ac:dyDescent="0.35">
      <c r="A52" s="46">
        <v>46</v>
      </c>
      <c r="B52" s="47">
        <v>495700</v>
      </c>
      <c r="C52" s="48">
        <f t="shared" si="0"/>
        <v>41308.333333333336</v>
      </c>
      <c r="D52" s="49">
        <f t="shared" si="1"/>
        <v>1899.2337164750959</v>
      </c>
      <c r="E52" s="50">
        <f t="shared" si="2"/>
        <v>1877.6515151515152</v>
      </c>
      <c r="F52" s="51">
        <f t="shared" si="3"/>
        <v>1727.1777003484322</v>
      </c>
      <c r="G52" s="51">
        <f t="shared" si="4"/>
        <v>1588.7820512820513</v>
      </c>
      <c r="H52" s="51">
        <f t="shared" si="5"/>
        <v>1583.7060702875399</v>
      </c>
      <c r="I52" s="49">
        <f t="shared" si="6"/>
        <v>254.2051282051282</v>
      </c>
      <c r="J52" s="50">
        <f t="shared" si="7"/>
        <v>264.79700854700855</v>
      </c>
      <c r="K52" s="50">
        <f t="shared" si="8"/>
        <v>268.52654387865658</v>
      </c>
      <c r="L52" s="51">
        <f t="shared" si="9"/>
        <v>283.74356038923867</v>
      </c>
      <c r="M52" s="49">
        <f t="shared" si="10"/>
        <v>402.04054054054052</v>
      </c>
      <c r="N52" s="52">
        <f t="shared" si="11"/>
        <v>536.05405405405406</v>
      </c>
      <c r="O52" s="49">
        <f t="shared" si="12"/>
        <v>386.37662337662334</v>
      </c>
      <c r="P52" s="52">
        <f t="shared" si="13"/>
        <v>515.16883116883116</v>
      </c>
      <c r="Q52" s="49">
        <f t="shared" si="14"/>
        <v>381.42307692307691</v>
      </c>
      <c r="R52" s="52">
        <f t="shared" si="15"/>
        <v>508.56410256410254</v>
      </c>
      <c r="S52" s="53">
        <f t="shared" si="16"/>
        <v>339.04273504273505</v>
      </c>
    </row>
    <row r="53" spans="1:26" s="60" customFormat="1" x14ac:dyDescent="0.35">
      <c r="A53" s="46">
        <v>47</v>
      </c>
      <c r="B53" s="47">
        <v>505400</v>
      </c>
      <c r="C53" s="54">
        <f t="shared" si="0"/>
        <v>42116.666666666664</v>
      </c>
      <c r="D53" s="55">
        <f t="shared" si="1"/>
        <v>1936.3984674329502</v>
      </c>
      <c r="E53" s="56">
        <f t="shared" si="2"/>
        <v>1914.3939393939395</v>
      </c>
      <c r="F53" s="57">
        <f t="shared" si="3"/>
        <v>1760.9756097560976</v>
      </c>
      <c r="G53" s="57">
        <f t="shared" si="4"/>
        <v>1619.8717948717949</v>
      </c>
      <c r="H53" s="57">
        <f t="shared" si="5"/>
        <v>1614.6964856230031</v>
      </c>
      <c r="I53" s="55">
        <f t="shared" si="6"/>
        <v>259.17948717948718</v>
      </c>
      <c r="J53" s="56">
        <f t="shared" si="7"/>
        <v>269.97863247863251</v>
      </c>
      <c r="K53" s="56">
        <f t="shared" si="8"/>
        <v>273.78114842903574</v>
      </c>
      <c r="L53" s="57">
        <f t="shared" si="9"/>
        <v>289.29593589009733</v>
      </c>
      <c r="M53" s="55">
        <f t="shared" si="10"/>
        <v>409.90540540540542</v>
      </c>
      <c r="N53" s="58">
        <f t="shared" si="11"/>
        <v>546.54054054054052</v>
      </c>
      <c r="O53" s="55">
        <f t="shared" si="12"/>
        <v>393.93506493506493</v>
      </c>
      <c r="P53" s="58">
        <f t="shared" si="13"/>
        <v>525.2467532467532</v>
      </c>
      <c r="Q53" s="55">
        <f t="shared" si="14"/>
        <v>388.88461538461542</v>
      </c>
      <c r="R53" s="58">
        <f t="shared" si="15"/>
        <v>518.51282051282055</v>
      </c>
      <c r="S53" s="59">
        <f t="shared" si="16"/>
        <v>345.67521367521368</v>
      </c>
      <c r="U53"/>
      <c r="V53"/>
      <c r="W53"/>
      <c r="X53"/>
      <c r="Y53"/>
      <c r="Z53"/>
    </row>
    <row r="54" spans="1:26" x14ac:dyDescent="0.35">
      <c r="A54" s="46">
        <v>48</v>
      </c>
      <c r="B54" s="47">
        <v>515100</v>
      </c>
      <c r="C54" s="48">
        <f t="shared" si="0"/>
        <v>42925</v>
      </c>
      <c r="D54" s="49">
        <f t="shared" si="1"/>
        <v>1973.5632183908046</v>
      </c>
      <c r="E54" s="50">
        <f t="shared" si="2"/>
        <v>1951.1363636363637</v>
      </c>
      <c r="F54" s="51">
        <f t="shared" si="3"/>
        <v>1794.773519163763</v>
      </c>
      <c r="G54" s="51">
        <f t="shared" si="4"/>
        <v>1650.9615384615386</v>
      </c>
      <c r="H54" s="51">
        <f t="shared" si="5"/>
        <v>1645.6869009584664</v>
      </c>
      <c r="I54" s="49">
        <f t="shared" si="6"/>
        <v>264.15384615384613</v>
      </c>
      <c r="J54" s="50">
        <f t="shared" si="7"/>
        <v>275.16025641025641</v>
      </c>
      <c r="K54" s="50">
        <f t="shared" si="8"/>
        <v>279.03575297941495</v>
      </c>
      <c r="L54" s="51">
        <f t="shared" si="9"/>
        <v>294.84831139095593</v>
      </c>
      <c r="M54" s="49">
        <f t="shared" si="10"/>
        <v>417.7702702702702</v>
      </c>
      <c r="N54" s="52">
        <f t="shared" si="11"/>
        <v>557.02702702702697</v>
      </c>
      <c r="O54" s="55">
        <f t="shared" si="12"/>
        <v>401.49350649350652</v>
      </c>
      <c r="P54" s="58">
        <f t="shared" si="13"/>
        <v>535.32467532467535</v>
      </c>
      <c r="Q54" s="55">
        <f t="shared" si="14"/>
        <v>396.34615384615381</v>
      </c>
      <c r="R54" s="58">
        <f t="shared" si="15"/>
        <v>528.46153846153845</v>
      </c>
      <c r="S54" s="59">
        <f t="shared" si="16"/>
        <v>352.30769230769232</v>
      </c>
    </row>
    <row r="55" spans="1:26" x14ac:dyDescent="0.35">
      <c r="A55" s="46">
        <v>49</v>
      </c>
      <c r="B55" s="47">
        <v>524500</v>
      </c>
      <c r="C55" s="48">
        <f t="shared" si="0"/>
        <v>43708.333333333336</v>
      </c>
      <c r="D55" s="49">
        <f t="shared" si="1"/>
        <v>2009.5785440613026</v>
      </c>
      <c r="E55" s="50">
        <f t="shared" si="2"/>
        <v>1986.7424242424242</v>
      </c>
      <c r="F55" s="51">
        <f t="shared" si="3"/>
        <v>1827.5261324041812</v>
      </c>
      <c r="G55" s="51">
        <f t="shared" si="4"/>
        <v>1681.0897435897436</v>
      </c>
      <c r="H55" s="51">
        <f t="shared" si="5"/>
        <v>1675.7188498402556</v>
      </c>
      <c r="I55" s="49">
        <f t="shared" si="6"/>
        <v>268.97435897435895</v>
      </c>
      <c r="J55" s="50">
        <f t="shared" si="7"/>
        <v>280.1816239316239</v>
      </c>
      <c r="K55" s="50">
        <f t="shared" si="8"/>
        <v>284.12784398699893</v>
      </c>
      <c r="L55" s="51">
        <f t="shared" si="9"/>
        <v>300.22896393817973</v>
      </c>
      <c r="M55" s="49">
        <f t="shared" si="10"/>
        <v>425.39189189189187</v>
      </c>
      <c r="N55" s="52">
        <f t="shared" si="11"/>
        <v>567.18918918918916</v>
      </c>
      <c r="O55" s="55">
        <f t="shared" si="12"/>
        <v>408.81818181818187</v>
      </c>
      <c r="P55" s="58">
        <f t="shared" si="13"/>
        <v>545.09090909090912</v>
      </c>
      <c r="Q55" s="55">
        <f t="shared" si="14"/>
        <v>403.57692307692309</v>
      </c>
      <c r="R55" s="58">
        <f t="shared" si="15"/>
        <v>538.10256410256409</v>
      </c>
      <c r="S55" s="59">
        <f t="shared" si="16"/>
        <v>358.73504273504273</v>
      </c>
    </row>
    <row r="56" spans="1:26" x14ac:dyDescent="0.35">
      <c r="A56" s="46">
        <v>50</v>
      </c>
      <c r="B56" s="47">
        <v>534500</v>
      </c>
      <c r="C56" s="48">
        <f t="shared" si="0"/>
        <v>44541.666666666664</v>
      </c>
      <c r="D56" s="49">
        <f t="shared" si="1"/>
        <v>2047.8927203065134</v>
      </c>
      <c r="E56" s="50">
        <f t="shared" si="2"/>
        <v>2024.621212121212</v>
      </c>
      <c r="F56" s="51">
        <f t="shared" si="3"/>
        <v>1862.3693379790941</v>
      </c>
      <c r="G56" s="51">
        <f t="shared" si="4"/>
        <v>1713.1410256410256</v>
      </c>
      <c r="H56" s="51">
        <f t="shared" si="5"/>
        <v>1707.6677316293931</v>
      </c>
      <c r="I56" s="49">
        <f t="shared" si="6"/>
        <v>274.10256410256409</v>
      </c>
      <c r="J56" s="50">
        <f t="shared" si="7"/>
        <v>285.52350427350427</v>
      </c>
      <c r="K56" s="50">
        <f t="shared" si="8"/>
        <v>289.54496208017332</v>
      </c>
      <c r="L56" s="51">
        <f t="shared" si="9"/>
        <v>305.95306239267313</v>
      </c>
      <c r="M56" s="49">
        <f t="shared" si="10"/>
        <v>433.5</v>
      </c>
      <c r="N56" s="52">
        <f t="shared" si="11"/>
        <v>578</v>
      </c>
      <c r="O56" s="55">
        <f t="shared" si="12"/>
        <v>416.61038961038957</v>
      </c>
      <c r="P56" s="58">
        <f t="shared" si="13"/>
        <v>555.48051948051943</v>
      </c>
      <c r="Q56" s="55">
        <f t="shared" si="14"/>
        <v>411.26923076923077</v>
      </c>
      <c r="R56" s="58">
        <f t="shared" si="15"/>
        <v>548.35897435897436</v>
      </c>
      <c r="S56" s="59">
        <f t="shared" si="16"/>
        <v>365.5726495726496</v>
      </c>
    </row>
    <row r="57" spans="1:26" x14ac:dyDescent="0.35">
      <c r="A57" s="46">
        <v>51</v>
      </c>
      <c r="B57" s="47">
        <v>544200</v>
      </c>
      <c r="C57" s="48">
        <f t="shared" si="0"/>
        <v>45350</v>
      </c>
      <c r="D57" s="49">
        <f t="shared" si="1"/>
        <v>2085.0574712643679</v>
      </c>
      <c r="E57" s="50">
        <f t="shared" si="2"/>
        <v>2061.3636363636365</v>
      </c>
      <c r="F57" s="51">
        <f t="shared" si="3"/>
        <v>1896.1672473867595</v>
      </c>
      <c r="G57" s="51">
        <f t="shared" si="4"/>
        <v>1744.2307692307693</v>
      </c>
      <c r="H57" s="51">
        <f t="shared" si="5"/>
        <v>1738.6581469648563</v>
      </c>
      <c r="I57" s="49">
        <f t="shared" si="6"/>
        <v>279.07692307692309</v>
      </c>
      <c r="J57" s="50">
        <f t="shared" si="7"/>
        <v>290.70512820512823</v>
      </c>
      <c r="K57" s="50">
        <f t="shared" si="8"/>
        <v>294.79956663055253</v>
      </c>
      <c r="L57" s="51">
        <f t="shared" si="9"/>
        <v>311.50543789353179</v>
      </c>
      <c r="M57" s="49">
        <f t="shared" si="10"/>
        <v>441.36486486486484</v>
      </c>
      <c r="N57" s="52">
        <f t="shared" si="11"/>
        <v>588.48648648648646</v>
      </c>
      <c r="O57" s="55">
        <f t="shared" si="12"/>
        <v>424.16883116883116</v>
      </c>
      <c r="P57" s="58">
        <f t="shared" si="13"/>
        <v>565.55844155844159</v>
      </c>
      <c r="Q57" s="55">
        <f t="shared" si="14"/>
        <v>418.73076923076917</v>
      </c>
      <c r="R57" s="58">
        <f t="shared" si="15"/>
        <v>558.30769230769226</v>
      </c>
      <c r="S57" s="59">
        <f t="shared" si="16"/>
        <v>372.20512820512818</v>
      </c>
    </row>
    <row r="58" spans="1:26" x14ac:dyDescent="0.35">
      <c r="A58" s="46">
        <v>52</v>
      </c>
      <c r="B58" s="47">
        <v>553800</v>
      </c>
      <c r="C58" s="48">
        <f>B58/12</f>
        <v>46150</v>
      </c>
      <c r="D58" s="49">
        <f t="shared" si="1"/>
        <v>2121.8390804597702</v>
      </c>
      <c r="E58" s="50">
        <f t="shared" si="2"/>
        <v>2097.7272727272725</v>
      </c>
      <c r="F58" s="51">
        <f t="shared" si="3"/>
        <v>1929.6167247386759</v>
      </c>
      <c r="G58" s="51">
        <f t="shared" si="4"/>
        <v>1775</v>
      </c>
      <c r="H58" s="51">
        <f t="shared" si="5"/>
        <v>1769.3290734824282</v>
      </c>
      <c r="I58" s="49">
        <f t="shared" si="6"/>
        <v>284</v>
      </c>
      <c r="J58" s="50">
        <f t="shared" si="7"/>
        <v>295.83333333333331</v>
      </c>
      <c r="K58" s="50">
        <f t="shared" si="8"/>
        <v>300</v>
      </c>
      <c r="L58" s="51">
        <f t="shared" si="9"/>
        <v>317.00057240984546</v>
      </c>
      <c r="M58" s="49">
        <f t="shared" si="10"/>
        <v>449.14864864864865</v>
      </c>
      <c r="N58" s="52">
        <f t="shared" si="11"/>
        <v>598.8648648648649</v>
      </c>
      <c r="O58" s="55">
        <f t="shared" si="12"/>
        <v>431.64935064935065</v>
      </c>
      <c r="P58" s="58">
        <f t="shared" si="13"/>
        <v>575.53246753246754</v>
      </c>
      <c r="Q58" s="55">
        <f t="shared" si="14"/>
        <v>426.11538461538464</v>
      </c>
      <c r="R58" s="58">
        <f t="shared" si="15"/>
        <v>568.15384615384619</v>
      </c>
      <c r="S58" s="59">
        <f t="shared" si="16"/>
        <v>378.76923076923077</v>
      </c>
    </row>
    <row r="59" spans="1:26" x14ac:dyDescent="0.35">
      <c r="A59" s="46">
        <v>53</v>
      </c>
      <c r="B59" s="47">
        <v>564700</v>
      </c>
      <c r="C59" s="48">
        <f t="shared" si="0"/>
        <v>47058.333333333336</v>
      </c>
      <c r="D59" s="49">
        <f t="shared" si="1"/>
        <v>2163.6015325670496</v>
      </c>
      <c r="E59" s="50">
        <f t="shared" si="2"/>
        <v>2139.0151515151515</v>
      </c>
      <c r="F59" s="51">
        <f t="shared" si="3"/>
        <v>1967.5958188153311</v>
      </c>
      <c r="G59" s="51">
        <f t="shared" si="4"/>
        <v>1809.9358974358975</v>
      </c>
      <c r="H59" s="51">
        <f t="shared" si="5"/>
        <v>1804.1533546325879</v>
      </c>
      <c r="I59" s="49">
        <f t="shared" si="6"/>
        <v>289.58974358974359</v>
      </c>
      <c r="J59" s="50">
        <f t="shared" si="7"/>
        <v>301.65598290598291</v>
      </c>
      <c r="K59" s="50">
        <f t="shared" si="8"/>
        <v>305.90465872156011</v>
      </c>
      <c r="L59" s="51">
        <f t="shared" si="9"/>
        <v>323.23983972524326</v>
      </c>
      <c r="M59" s="49">
        <f t="shared" si="10"/>
        <v>457.98648648648646</v>
      </c>
      <c r="N59" s="52">
        <f t="shared" si="11"/>
        <v>610.64864864864865</v>
      </c>
      <c r="O59" s="55">
        <f t="shared" si="12"/>
        <v>440.14285714285717</v>
      </c>
      <c r="P59" s="58">
        <f t="shared" si="13"/>
        <v>586.85714285714289</v>
      </c>
      <c r="Q59" s="55">
        <f t="shared" si="14"/>
        <v>434.5</v>
      </c>
      <c r="R59" s="58">
        <f t="shared" si="15"/>
        <v>579.33333333333337</v>
      </c>
      <c r="S59" s="59">
        <f t="shared" si="16"/>
        <v>386.22222222222223</v>
      </c>
    </row>
    <row r="60" spans="1:26" s="68" customFormat="1" ht="13" x14ac:dyDescent="0.3">
      <c r="A60" s="61">
        <v>54</v>
      </c>
      <c r="B60" s="47">
        <v>575700</v>
      </c>
      <c r="C60" s="62">
        <f t="shared" si="0"/>
        <v>47975</v>
      </c>
      <c r="D60" s="63">
        <f t="shared" si="1"/>
        <v>2205.7471264367814</v>
      </c>
      <c r="E60" s="64">
        <f t="shared" si="2"/>
        <v>2180.681818181818</v>
      </c>
      <c r="F60" s="65">
        <f t="shared" si="3"/>
        <v>2005.9233449477351</v>
      </c>
      <c r="G60" s="65">
        <f t="shared" si="4"/>
        <v>1845.1923076923076</v>
      </c>
      <c r="H60" s="65">
        <f t="shared" si="5"/>
        <v>1839.2971246006389</v>
      </c>
      <c r="I60" s="63">
        <f t="shared" si="6"/>
        <v>295.23076923076923</v>
      </c>
      <c r="J60" s="64">
        <f t="shared" si="7"/>
        <v>307.53205128205127</v>
      </c>
      <c r="K60" s="64">
        <f t="shared" si="8"/>
        <v>311.86348862405202</v>
      </c>
      <c r="L60" s="65">
        <f t="shared" si="9"/>
        <v>329.53634802518604</v>
      </c>
      <c r="M60" s="63">
        <f t="shared" si="10"/>
        <v>466.90540540540542</v>
      </c>
      <c r="N60" s="66">
        <f t="shared" si="11"/>
        <v>622.54054054054052</v>
      </c>
      <c r="O60" s="63">
        <f t="shared" si="12"/>
        <v>448.71428571428578</v>
      </c>
      <c r="P60" s="66">
        <f t="shared" si="13"/>
        <v>598.28571428571433</v>
      </c>
      <c r="Q60" s="63">
        <f t="shared" si="14"/>
        <v>442.96153846153845</v>
      </c>
      <c r="R60" s="66">
        <f t="shared" si="15"/>
        <v>590.61538461538464</v>
      </c>
      <c r="S60" s="67">
        <f t="shared" si="16"/>
        <v>393.74358974358978</v>
      </c>
    </row>
    <row r="61" spans="1:26" x14ac:dyDescent="0.35">
      <c r="A61" s="46">
        <v>55</v>
      </c>
      <c r="B61" s="47">
        <v>589000</v>
      </c>
      <c r="C61" s="48">
        <f t="shared" si="0"/>
        <v>49083.333333333336</v>
      </c>
      <c r="D61" s="49">
        <f t="shared" si="1"/>
        <v>2256.7049808429119</v>
      </c>
      <c r="E61" s="50">
        <f t="shared" si="2"/>
        <v>2231.060606060606</v>
      </c>
      <c r="F61" s="51">
        <f t="shared" si="3"/>
        <v>2052.2648083623694</v>
      </c>
      <c r="G61" s="51">
        <f t="shared" si="4"/>
        <v>1887.8205128205129</v>
      </c>
      <c r="H61" s="51">
        <f t="shared" si="5"/>
        <v>1881.7891373801917</v>
      </c>
      <c r="I61" s="49">
        <f t="shared" si="6"/>
        <v>302.05128205128204</v>
      </c>
      <c r="J61" s="50">
        <f t="shared" si="7"/>
        <v>314.63675213675214</v>
      </c>
      <c r="K61" s="50">
        <f t="shared" si="8"/>
        <v>319.06825568797399</v>
      </c>
      <c r="L61" s="51">
        <f t="shared" si="9"/>
        <v>337.14939896966229</v>
      </c>
      <c r="M61" s="49">
        <f t="shared" si="10"/>
        <v>477.68918918918922</v>
      </c>
      <c r="N61" s="52">
        <f t="shared" si="11"/>
        <v>636.91891891891896</v>
      </c>
      <c r="O61" s="55">
        <f t="shared" si="12"/>
        <v>459.07792207792204</v>
      </c>
      <c r="P61" s="58">
        <f t="shared" si="13"/>
        <v>612.10389610389609</v>
      </c>
      <c r="Q61" s="55">
        <f t="shared" si="14"/>
        <v>453.19230769230774</v>
      </c>
      <c r="R61" s="58">
        <f t="shared" si="15"/>
        <v>604.25641025641028</v>
      </c>
      <c r="S61" s="59">
        <f t="shared" si="16"/>
        <v>402.83760683760687</v>
      </c>
    </row>
    <row r="62" spans="1:26" x14ac:dyDescent="0.35">
      <c r="A62" s="46">
        <v>56</v>
      </c>
      <c r="B62" s="47">
        <v>602400</v>
      </c>
      <c r="C62" s="48">
        <f t="shared" si="0"/>
        <v>50200</v>
      </c>
      <c r="D62" s="49">
        <f t="shared" si="1"/>
        <v>2308.0459770114944</v>
      </c>
      <c r="E62" s="50">
        <f t="shared" si="2"/>
        <v>2281.818181818182</v>
      </c>
      <c r="F62" s="51">
        <f t="shared" si="3"/>
        <v>2098.9547038327528</v>
      </c>
      <c r="G62" s="51">
        <f t="shared" si="4"/>
        <v>1930.7692307692307</v>
      </c>
      <c r="H62" s="51">
        <f t="shared" si="5"/>
        <v>1924.6006389776358</v>
      </c>
      <c r="I62" s="49">
        <f t="shared" si="6"/>
        <v>308.92307692307691</v>
      </c>
      <c r="J62" s="50">
        <f t="shared" si="7"/>
        <v>321.79487179487177</v>
      </c>
      <c r="K62" s="50">
        <f t="shared" si="8"/>
        <v>326.32719393282775</v>
      </c>
      <c r="L62" s="51">
        <f t="shared" si="9"/>
        <v>344.81969089868346</v>
      </c>
      <c r="M62" s="49">
        <f t="shared" si="10"/>
        <v>488.55405405405406</v>
      </c>
      <c r="N62" s="52">
        <f t="shared" si="11"/>
        <v>651.40540540540542</v>
      </c>
      <c r="O62" s="55">
        <f t="shared" si="12"/>
        <v>469.51948051948057</v>
      </c>
      <c r="P62" s="58">
        <f t="shared" si="13"/>
        <v>626.02597402597405</v>
      </c>
      <c r="Q62" s="55">
        <f t="shared" si="14"/>
        <v>463.5</v>
      </c>
      <c r="R62" s="58">
        <f t="shared" si="15"/>
        <v>618</v>
      </c>
      <c r="S62" s="59">
        <f t="shared" si="16"/>
        <v>412</v>
      </c>
    </row>
    <row r="63" spans="1:26" x14ac:dyDescent="0.35">
      <c r="A63" s="46">
        <v>57</v>
      </c>
      <c r="B63" s="47">
        <v>613800</v>
      </c>
      <c r="C63" s="48">
        <f t="shared" si="0"/>
        <v>51150</v>
      </c>
      <c r="D63" s="49">
        <f t="shared" si="1"/>
        <v>2351.7241379310344</v>
      </c>
      <c r="E63" s="50">
        <f t="shared" si="2"/>
        <v>2325</v>
      </c>
      <c r="F63" s="51">
        <f t="shared" si="3"/>
        <v>2138.6759581881533</v>
      </c>
      <c r="G63" s="51">
        <f t="shared" si="4"/>
        <v>1967.3076923076924</v>
      </c>
      <c r="H63" s="51">
        <f t="shared" si="5"/>
        <v>1961.0223642172523</v>
      </c>
      <c r="I63" s="49">
        <f t="shared" si="6"/>
        <v>314.76923076923077</v>
      </c>
      <c r="J63" s="50">
        <f t="shared" si="7"/>
        <v>327.88461538461536</v>
      </c>
      <c r="K63" s="50">
        <f t="shared" si="8"/>
        <v>332.5027085590466</v>
      </c>
      <c r="L63" s="51">
        <f t="shared" si="9"/>
        <v>351.34516313680598</v>
      </c>
      <c r="M63" s="49">
        <f t="shared" si="10"/>
        <v>497.79729729729729</v>
      </c>
      <c r="N63" s="52">
        <f t="shared" si="11"/>
        <v>663.72972972972968</v>
      </c>
      <c r="O63" s="55">
        <f t="shared" si="12"/>
        <v>478.40259740259739</v>
      </c>
      <c r="P63" s="58">
        <f t="shared" si="13"/>
        <v>637.87012987012986</v>
      </c>
      <c r="Q63" s="55">
        <f t="shared" si="14"/>
        <v>472.26923076923083</v>
      </c>
      <c r="R63" s="58">
        <f t="shared" si="15"/>
        <v>629.69230769230774</v>
      </c>
      <c r="S63" s="59">
        <f t="shared" si="16"/>
        <v>419.79487179487182</v>
      </c>
    </row>
    <row r="64" spans="1:26" x14ac:dyDescent="0.35">
      <c r="A64" s="46">
        <v>58</v>
      </c>
      <c r="B64" s="47">
        <v>626000</v>
      </c>
      <c r="C64" s="48">
        <f t="shared" si="0"/>
        <v>52166.666666666664</v>
      </c>
      <c r="D64" s="49">
        <f t="shared" si="1"/>
        <v>2398.4674329501918</v>
      </c>
      <c r="E64" s="50">
        <f t="shared" si="2"/>
        <v>2371.212121212121</v>
      </c>
      <c r="F64" s="51">
        <f t="shared" si="3"/>
        <v>2181.1846689895469</v>
      </c>
      <c r="G64" s="51">
        <f t="shared" si="4"/>
        <v>2006.4102564102564</v>
      </c>
      <c r="H64" s="51">
        <f t="shared" si="5"/>
        <v>2000</v>
      </c>
      <c r="I64" s="49">
        <f t="shared" si="6"/>
        <v>321.02564102564105</v>
      </c>
      <c r="J64" s="50">
        <f t="shared" si="7"/>
        <v>334.40170940170941</v>
      </c>
      <c r="K64" s="50">
        <f t="shared" si="8"/>
        <v>339.11159263271941</v>
      </c>
      <c r="L64" s="51">
        <f t="shared" si="9"/>
        <v>358.3285632512879</v>
      </c>
      <c r="M64" s="49">
        <f t="shared" si="10"/>
        <v>507.68918918918922</v>
      </c>
      <c r="N64" s="52">
        <f t="shared" si="11"/>
        <v>676.91891891891896</v>
      </c>
      <c r="O64" s="55">
        <f t="shared" si="12"/>
        <v>487.90909090909088</v>
      </c>
      <c r="P64" s="58">
        <f t="shared" si="13"/>
        <v>650.5454545454545</v>
      </c>
      <c r="Q64" s="55">
        <f t="shared" si="14"/>
        <v>481.65384615384613</v>
      </c>
      <c r="R64" s="58">
        <f t="shared" si="15"/>
        <v>642.20512820512818</v>
      </c>
      <c r="S64" s="59">
        <f t="shared" si="16"/>
        <v>428.13675213675214</v>
      </c>
    </row>
    <row r="65" spans="1:19" x14ac:dyDescent="0.35">
      <c r="A65" s="46">
        <v>59</v>
      </c>
      <c r="B65" s="47">
        <v>638200</v>
      </c>
      <c r="C65" s="48">
        <f t="shared" si="0"/>
        <v>53183.333333333336</v>
      </c>
      <c r="D65" s="49">
        <f t="shared" si="1"/>
        <v>2445.2107279693487</v>
      </c>
      <c r="E65" s="50">
        <f t="shared" si="2"/>
        <v>2417.4242424242425</v>
      </c>
      <c r="F65" s="51">
        <f t="shared" si="3"/>
        <v>2223.693379790941</v>
      </c>
      <c r="G65" s="51">
        <f t="shared" si="4"/>
        <v>2045.5128205128206</v>
      </c>
      <c r="H65" s="51">
        <f t="shared" si="5"/>
        <v>2038.9776357827477</v>
      </c>
      <c r="I65" s="49">
        <f t="shared" si="6"/>
        <v>327.28205128205127</v>
      </c>
      <c r="J65" s="50">
        <f t="shared" si="7"/>
        <v>340.91880341880341</v>
      </c>
      <c r="K65" s="50">
        <f t="shared" si="8"/>
        <v>345.72047670639222</v>
      </c>
      <c r="L65" s="51">
        <f t="shared" si="9"/>
        <v>365.31196336576988</v>
      </c>
      <c r="M65" s="49">
        <f t="shared" si="10"/>
        <v>517.58108108108104</v>
      </c>
      <c r="N65" s="52">
        <f t="shared" si="11"/>
        <v>690.10810810810813</v>
      </c>
      <c r="O65" s="55">
        <f t="shared" si="12"/>
        <v>497.41558441558448</v>
      </c>
      <c r="P65" s="58">
        <f t="shared" si="13"/>
        <v>663.22077922077926</v>
      </c>
      <c r="Q65" s="55">
        <f t="shared" si="14"/>
        <v>491.03846153846155</v>
      </c>
      <c r="R65" s="58">
        <f t="shared" si="15"/>
        <v>654.71794871794873</v>
      </c>
      <c r="S65" s="59">
        <f t="shared" si="16"/>
        <v>436.47863247863251</v>
      </c>
    </row>
    <row r="66" spans="1:19" x14ac:dyDescent="0.35">
      <c r="A66" s="46">
        <v>60</v>
      </c>
      <c r="B66" s="47">
        <v>651200</v>
      </c>
      <c r="C66" s="48">
        <f t="shared" si="0"/>
        <v>54266.666666666664</v>
      </c>
      <c r="D66" s="49">
        <f t="shared" si="1"/>
        <v>2495.0191570881225</v>
      </c>
      <c r="E66" s="50">
        <f t="shared" si="2"/>
        <v>2466.6666666666665</v>
      </c>
      <c r="F66" s="51">
        <f t="shared" si="3"/>
        <v>2268.9895470383276</v>
      </c>
      <c r="G66" s="51">
        <f t="shared" si="4"/>
        <v>2087.1794871794873</v>
      </c>
      <c r="H66" s="51">
        <f t="shared" si="5"/>
        <v>2080.5111821086261</v>
      </c>
      <c r="I66" s="49">
        <f t="shared" si="6"/>
        <v>333.94871794871796</v>
      </c>
      <c r="J66" s="50">
        <f t="shared" si="7"/>
        <v>347.86324786324786</v>
      </c>
      <c r="K66" s="50">
        <f t="shared" si="8"/>
        <v>352.76273022751894</v>
      </c>
      <c r="L66" s="51">
        <f t="shared" si="9"/>
        <v>372.75329135661133</v>
      </c>
      <c r="M66" s="49">
        <f t="shared" si="10"/>
        <v>528.12162162162167</v>
      </c>
      <c r="N66" s="52">
        <f t="shared" si="11"/>
        <v>704.16216216216219</v>
      </c>
      <c r="O66" s="55">
        <f t="shared" si="12"/>
        <v>507.54545454545456</v>
      </c>
      <c r="P66" s="58">
        <f t="shared" si="13"/>
        <v>676.72727272727275</v>
      </c>
      <c r="Q66" s="55">
        <f t="shared" si="14"/>
        <v>501.03846153846155</v>
      </c>
      <c r="R66" s="58">
        <f t="shared" si="15"/>
        <v>668.0512820512821</v>
      </c>
      <c r="S66" s="59">
        <f t="shared" si="16"/>
        <v>445.36752136752142</v>
      </c>
    </row>
    <row r="67" spans="1:19" x14ac:dyDescent="0.35">
      <c r="A67" s="46">
        <v>61</v>
      </c>
      <c r="B67" s="47">
        <v>664100</v>
      </c>
      <c r="C67" s="48">
        <f t="shared" si="0"/>
        <v>55341.666666666664</v>
      </c>
      <c r="D67" s="49">
        <f t="shared" si="1"/>
        <v>2544.4444444444443</v>
      </c>
      <c r="E67" s="50">
        <f t="shared" si="2"/>
        <v>2515.530303030303</v>
      </c>
      <c r="F67" s="51">
        <f t="shared" si="3"/>
        <v>2313.9372822299651</v>
      </c>
      <c r="G67" s="51">
        <f t="shared" si="4"/>
        <v>2128.5256410256411</v>
      </c>
      <c r="H67" s="51">
        <f t="shared" si="5"/>
        <v>2121.7252396166136</v>
      </c>
      <c r="I67" s="49">
        <f t="shared" si="6"/>
        <v>340.56410256410254</v>
      </c>
      <c r="J67" s="50">
        <f t="shared" si="7"/>
        <v>354.7542735042735</v>
      </c>
      <c r="K67" s="50">
        <f t="shared" si="8"/>
        <v>359.75081256771398</v>
      </c>
      <c r="L67" s="51">
        <f t="shared" si="9"/>
        <v>380.13737836290784</v>
      </c>
      <c r="M67" s="49">
        <f t="shared" si="10"/>
        <v>538.58108108108104</v>
      </c>
      <c r="N67" s="52">
        <f t="shared" si="11"/>
        <v>718.10810810810813</v>
      </c>
      <c r="O67" s="55">
        <f t="shared" si="12"/>
        <v>517.59740259740261</v>
      </c>
      <c r="P67" s="58">
        <f t="shared" si="13"/>
        <v>690.12987012987014</v>
      </c>
      <c r="Q67" s="55">
        <f t="shared" si="14"/>
        <v>510.96153846153845</v>
      </c>
      <c r="R67" s="58">
        <f t="shared" si="15"/>
        <v>681.28205128205127</v>
      </c>
      <c r="S67" s="59">
        <f t="shared" si="16"/>
        <v>454.18803418803418</v>
      </c>
    </row>
    <row r="68" spans="1:19" x14ac:dyDescent="0.35">
      <c r="A68" s="46">
        <v>62</v>
      </c>
      <c r="B68" s="47">
        <v>677500</v>
      </c>
      <c r="C68" s="48">
        <f t="shared" si="0"/>
        <v>56458.333333333336</v>
      </c>
      <c r="D68" s="49">
        <f t="shared" si="1"/>
        <v>2595.7854406130268</v>
      </c>
      <c r="E68" s="50">
        <f t="shared" si="2"/>
        <v>2566.287878787879</v>
      </c>
      <c r="F68" s="51">
        <f t="shared" si="3"/>
        <v>2360.6271777003485</v>
      </c>
      <c r="G68" s="51">
        <f t="shared" si="4"/>
        <v>2171.4743589743589</v>
      </c>
      <c r="H68" s="51">
        <f t="shared" si="5"/>
        <v>2164.5367412140577</v>
      </c>
      <c r="I68" s="49">
        <f t="shared" si="6"/>
        <v>347.43589743589746</v>
      </c>
      <c r="J68" s="50">
        <f t="shared" si="7"/>
        <v>361.91239316239319</v>
      </c>
      <c r="K68" s="50">
        <f t="shared" si="8"/>
        <v>367.00975081256769</v>
      </c>
      <c r="L68" s="51">
        <f t="shared" si="9"/>
        <v>387.80767029192901</v>
      </c>
      <c r="M68" s="49">
        <f t="shared" si="10"/>
        <v>549.44594594594594</v>
      </c>
      <c r="N68" s="52">
        <f t="shared" si="11"/>
        <v>732.59459459459458</v>
      </c>
      <c r="O68" s="55">
        <f t="shared" si="12"/>
        <v>528.03896103896113</v>
      </c>
      <c r="P68" s="58">
        <f t="shared" si="13"/>
        <v>704.0519480519481</v>
      </c>
      <c r="Q68" s="55">
        <f t="shared" si="14"/>
        <v>521.26923076923072</v>
      </c>
      <c r="R68" s="58">
        <f t="shared" si="15"/>
        <v>695.02564102564099</v>
      </c>
      <c r="S68" s="59">
        <f t="shared" si="16"/>
        <v>463.35042735042731</v>
      </c>
    </row>
    <row r="69" spans="1:19" x14ac:dyDescent="0.35">
      <c r="A69" s="46">
        <v>63</v>
      </c>
      <c r="B69" s="47">
        <v>691200</v>
      </c>
      <c r="C69" s="48">
        <f t="shared" si="0"/>
        <v>57600</v>
      </c>
      <c r="D69" s="49">
        <f t="shared" si="1"/>
        <v>2648.2758620689656</v>
      </c>
      <c r="E69" s="50">
        <f t="shared" si="2"/>
        <v>2618.181818181818</v>
      </c>
      <c r="F69" s="51">
        <f t="shared" si="3"/>
        <v>2408.3623693379791</v>
      </c>
      <c r="G69" s="51">
        <f t="shared" si="4"/>
        <v>2215.3846153846152</v>
      </c>
      <c r="H69" s="51">
        <f t="shared" si="5"/>
        <v>2208.3067092651759</v>
      </c>
      <c r="I69" s="49">
        <f t="shared" si="6"/>
        <v>354.46153846153845</v>
      </c>
      <c r="J69" s="50">
        <f t="shared" si="7"/>
        <v>369.23076923076923</v>
      </c>
      <c r="K69" s="50">
        <f t="shared" si="8"/>
        <v>374.43120260021669</v>
      </c>
      <c r="L69" s="51">
        <f t="shared" si="9"/>
        <v>395.64968517458499</v>
      </c>
      <c r="M69" s="49">
        <f t="shared" si="10"/>
        <v>560.55405405405406</v>
      </c>
      <c r="N69" s="52">
        <f t="shared" si="11"/>
        <v>747.40540540540542</v>
      </c>
      <c r="O69" s="55">
        <f t="shared" si="12"/>
        <v>538.71428571428578</v>
      </c>
      <c r="P69" s="58">
        <f t="shared" si="13"/>
        <v>718.28571428571433</v>
      </c>
      <c r="Q69" s="55">
        <f t="shared" si="14"/>
        <v>531.80769230769238</v>
      </c>
      <c r="R69" s="58">
        <f t="shared" si="15"/>
        <v>709.07692307692309</v>
      </c>
      <c r="S69" s="59">
        <f t="shared" si="16"/>
        <v>472.71794871794873</v>
      </c>
    </row>
    <row r="70" spans="1:19" x14ac:dyDescent="0.35">
      <c r="A70" s="46">
        <v>64</v>
      </c>
      <c r="B70" s="47">
        <v>704000</v>
      </c>
      <c r="C70" s="48">
        <f t="shared" si="0"/>
        <v>58666.666666666664</v>
      </c>
      <c r="D70" s="49">
        <f t="shared" si="1"/>
        <v>2697.318007662835</v>
      </c>
      <c r="E70" s="50">
        <f t="shared" si="2"/>
        <v>2666.6666666666665</v>
      </c>
      <c r="F70" s="51">
        <f t="shared" si="3"/>
        <v>2452.9616724738676</v>
      </c>
      <c r="G70" s="51">
        <f t="shared" si="4"/>
        <v>2256.4102564102564</v>
      </c>
      <c r="H70" s="51">
        <f t="shared" si="5"/>
        <v>2249.2012779552715</v>
      </c>
      <c r="I70" s="49">
        <f t="shared" si="6"/>
        <v>361.02564102564105</v>
      </c>
      <c r="J70" s="50">
        <f t="shared" si="7"/>
        <v>376.0683760683761</v>
      </c>
      <c r="K70" s="50">
        <f t="shared" si="8"/>
        <v>381.36511375947998</v>
      </c>
      <c r="L70" s="51">
        <f t="shared" si="9"/>
        <v>402.97653119633657</v>
      </c>
      <c r="M70" s="49">
        <f t="shared" si="10"/>
        <v>570.93243243243239</v>
      </c>
      <c r="N70" s="52">
        <f t="shared" si="11"/>
        <v>761.24324324324323</v>
      </c>
      <c r="O70" s="55">
        <f t="shared" si="12"/>
        <v>548.68831168831173</v>
      </c>
      <c r="P70" s="58">
        <f t="shared" si="13"/>
        <v>731.58441558441564</v>
      </c>
      <c r="Q70" s="55">
        <f t="shared" si="14"/>
        <v>541.65384615384619</v>
      </c>
      <c r="R70" s="58">
        <f t="shared" si="15"/>
        <v>722.20512820512818</v>
      </c>
      <c r="S70" s="59">
        <f t="shared" si="16"/>
        <v>481.47008547008545</v>
      </c>
    </row>
    <row r="71" spans="1:19" x14ac:dyDescent="0.35">
      <c r="A71" s="46">
        <v>65</v>
      </c>
      <c r="B71" s="47">
        <v>717900</v>
      </c>
      <c r="C71" s="48">
        <f t="shared" si="0"/>
        <v>59825</v>
      </c>
      <c r="D71" s="49">
        <f t="shared" si="1"/>
        <v>2750.5747126436781</v>
      </c>
      <c r="E71" s="50">
        <f t="shared" si="2"/>
        <v>2719.318181818182</v>
      </c>
      <c r="F71" s="51">
        <f t="shared" si="3"/>
        <v>2501.3937282229967</v>
      </c>
      <c r="G71" s="51">
        <f t="shared" si="4"/>
        <v>2300.9615384615386</v>
      </c>
      <c r="H71" s="51">
        <f t="shared" si="5"/>
        <v>2293.6102236421725</v>
      </c>
      <c r="I71" s="49">
        <f t="shared" si="6"/>
        <v>368.15384615384613</v>
      </c>
      <c r="J71" s="50">
        <f t="shared" si="7"/>
        <v>383.49358974358972</v>
      </c>
      <c r="K71" s="50">
        <f t="shared" si="8"/>
        <v>388.89490790899242</v>
      </c>
      <c r="L71" s="51">
        <f t="shared" si="9"/>
        <v>410.93302804808241</v>
      </c>
      <c r="M71" s="49">
        <f t="shared" si="10"/>
        <v>582.20270270270271</v>
      </c>
      <c r="N71" s="52">
        <f t="shared" si="11"/>
        <v>776.27027027027032</v>
      </c>
      <c r="O71" s="55">
        <f t="shared" si="12"/>
        <v>559.51948051948057</v>
      </c>
      <c r="P71" s="58">
        <f t="shared" si="13"/>
        <v>746.02597402597405</v>
      </c>
      <c r="Q71" s="55">
        <f t="shared" si="14"/>
        <v>552.34615384615381</v>
      </c>
      <c r="R71" s="58">
        <f t="shared" si="15"/>
        <v>736.46153846153845</v>
      </c>
      <c r="S71" s="59">
        <f t="shared" si="16"/>
        <v>490.97435897435895</v>
      </c>
    </row>
    <row r="72" spans="1:19" x14ac:dyDescent="0.35">
      <c r="A72" s="46">
        <v>66</v>
      </c>
      <c r="B72" s="47">
        <v>732200</v>
      </c>
      <c r="C72" s="48">
        <f t="shared" ref="C72:C86" si="17">B72/12</f>
        <v>61016.666666666664</v>
      </c>
      <c r="D72" s="49">
        <f t="shared" ref="D72:D86" si="18">B72/261</f>
        <v>2805.3639846743295</v>
      </c>
      <c r="E72" s="50">
        <f t="shared" ref="E72:E86" si="19">B72/264</f>
        <v>2773.4848484848485</v>
      </c>
      <c r="F72" s="51">
        <f t="shared" ref="F72:F86" si="20">B72/287</f>
        <v>2551.2195121951218</v>
      </c>
      <c r="G72" s="51">
        <f t="shared" ref="G72:G86" si="21">B72/312</f>
        <v>2346.7948717948716</v>
      </c>
      <c r="H72" s="51">
        <f t="shared" ref="H72:H86" si="22">B72/313</f>
        <v>2339.2971246006391</v>
      </c>
      <c r="I72" s="49">
        <f t="shared" ref="I72:I86" si="23">$B72/1950</f>
        <v>375.4871794871795</v>
      </c>
      <c r="J72" s="50">
        <f t="shared" ref="J72:J86" si="24">$B72/1872</f>
        <v>391.13247863247864</v>
      </c>
      <c r="K72" s="50">
        <f t="shared" ref="K72:K86" si="25">$B72/1846</f>
        <v>396.64138678223185</v>
      </c>
      <c r="L72" s="51">
        <f t="shared" ref="L72:L86" si="26">$B72/1747</f>
        <v>419.11848883800803</v>
      </c>
      <c r="M72" s="49">
        <f t="shared" ref="M72:M86" si="27">($B72+150)/1850*1.5</f>
        <v>593.79729729729729</v>
      </c>
      <c r="N72" s="52">
        <f t="shared" ref="N72:N86" si="28">($B72+150)/1850*2</f>
        <v>791.72972972972968</v>
      </c>
      <c r="O72" s="55">
        <f t="shared" ref="O72:O86" si="29">($B72+150)/1925*1.5</f>
        <v>570.66233766233768</v>
      </c>
      <c r="P72" s="58">
        <f t="shared" ref="P72:P86" si="30">($B72+150)/1925*2</f>
        <v>760.88311688311683</v>
      </c>
      <c r="Q72" s="55">
        <f t="shared" ref="Q72:Q86" si="31">($B72+150)/1950*1.5</f>
        <v>563.34615384615381</v>
      </c>
      <c r="R72" s="58">
        <f t="shared" ref="R72:R86" si="32">($B72+150)/1950*2</f>
        <v>751.12820512820508</v>
      </c>
      <c r="S72" s="59">
        <f t="shared" ref="S72:S86" si="33">(($B72+150)/1950)/3*4</f>
        <v>500.75213675213672</v>
      </c>
    </row>
    <row r="73" spans="1:19" x14ac:dyDescent="0.35">
      <c r="A73" s="46">
        <v>67</v>
      </c>
      <c r="B73" s="47">
        <v>746500</v>
      </c>
      <c r="C73" s="48">
        <f t="shared" si="17"/>
        <v>62208.333333333336</v>
      </c>
      <c r="D73" s="49">
        <f t="shared" si="18"/>
        <v>2860.1532567049808</v>
      </c>
      <c r="E73" s="50">
        <f t="shared" si="19"/>
        <v>2827.651515151515</v>
      </c>
      <c r="F73" s="51">
        <f t="shared" si="20"/>
        <v>2601.0452961672472</v>
      </c>
      <c r="G73" s="51">
        <f t="shared" si="21"/>
        <v>2392.6282051282051</v>
      </c>
      <c r="H73" s="51">
        <f t="shared" si="22"/>
        <v>2384.9840255591052</v>
      </c>
      <c r="I73" s="49">
        <f t="shared" si="23"/>
        <v>382.82051282051282</v>
      </c>
      <c r="J73" s="50">
        <f t="shared" si="24"/>
        <v>398.77136752136749</v>
      </c>
      <c r="K73" s="50">
        <f t="shared" si="25"/>
        <v>404.38786565547127</v>
      </c>
      <c r="L73" s="51">
        <f t="shared" si="26"/>
        <v>427.3039496279336</v>
      </c>
      <c r="M73" s="49">
        <f t="shared" si="27"/>
        <v>605.39189189189187</v>
      </c>
      <c r="N73" s="52">
        <f t="shared" si="28"/>
        <v>807.18918918918916</v>
      </c>
      <c r="O73" s="55">
        <f t="shared" si="29"/>
        <v>581.80519480519479</v>
      </c>
      <c r="P73" s="58">
        <f t="shared" si="30"/>
        <v>775.74025974025972</v>
      </c>
      <c r="Q73" s="55">
        <f t="shared" si="31"/>
        <v>574.34615384615381</v>
      </c>
      <c r="R73" s="58">
        <f t="shared" si="32"/>
        <v>765.79487179487182</v>
      </c>
      <c r="S73" s="59">
        <f t="shared" si="33"/>
        <v>510.52991452991455</v>
      </c>
    </row>
    <row r="74" spans="1:19" x14ac:dyDescent="0.35">
      <c r="A74" s="46">
        <v>68</v>
      </c>
      <c r="B74" s="47">
        <v>761400</v>
      </c>
      <c r="C74" s="48">
        <f t="shared" si="17"/>
        <v>63450</v>
      </c>
      <c r="D74" s="49">
        <f t="shared" si="18"/>
        <v>2917.2413793103447</v>
      </c>
      <c r="E74" s="50">
        <f t="shared" si="19"/>
        <v>2884.090909090909</v>
      </c>
      <c r="F74" s="51">
        <f t="shared" si="20"/>
        <v>2652.9616724738676</v>
      </c>
      <c r="G74" s="51">
        <f t="shared" si="21"/>
        <v>2440.3846153846152</v>
      </c>
      <c r="H74" s="51">
        <f t="shared" si="22"/>
        <v>2432.5878594249202</v>
      </c>
      <c r="I74" s="49">
        <f t="shared" si="23"/>
        <v>390.46153846153845</v>
      </c>
      <c r="J74" s="50">
        <f t="shared" si="24"/>
        <v>406.73076923076923</v>
      </c>
      <c r="K74" s="50">
        <f t="shared" si="25"/>
        <v>412.45937161430118</v>
      </c>
      <c r="L74" s="51">
        <f t="shared" si="26"/>
        <v>435.83285632512877</v>
      </c>
      <c r="M74" s="49">
        <f t="shared" si="27"/>
        <v>617.47297297297291</v>
      </c>
      <c r="N74" s="52">
        <f t="shared" si="28"/>
        <v>823.29729729729729</v>
      </c>
      <c r="O74" s="55">
        <f t="shared" si="29"/>
        <v>593.41558441558448</v>
      </c>
      <c r="P74" s="58">
        <f t="shared" si="30"/>
        <v>791.22077922077926</v>
      </c>
      <c r="Q74" s="55">
        <f t="shared" si="31"/>
        <v>585.80769230769238</v>
      </c>
      <c r="R74" s="58">
        <f t="shared" si="32"/>
        <v>781.07692307692309</v>
      </c>
      <c r="S74" s="59">
        <f t="shared" si="33"/>
        <v>520.71794871794873</v>
      </c>
    </row>
    <row r="75" spans="1:19" x14ac:dyDescent="0.35">
      <c r="A75" s="46">
        <v>69</v>
      </c>
      <c r="B75" s="47">
        <v>776200</v>
      </c>
      <c r="C75" s="48">
        <f t="shared" si="17"/>
        <v>64683.333333333336</v>
      </c>
      <c r="D75" s="49">
        <f t="shared" si="18"/>
        <v>2973.9463601532566</v>
      </c>
      <c r="E75" s="50">
        <f t="shared" si="19"/>
        <v>2940.151515151515</v>
      </c>
      <c r="F75" s="51">
        <f t="shared" si="20"/>
        <v>2704.5296167247388</v>
      </c>
      <c r="G75" s="51">
        <f t="shared" si="21"/>
        <v>2487.8205128205127</v>
      </c>
      <c r="H75" s="51">
        <f t="shared" si="22"/>
        <v>2479.8722044728434</v>
      </c>
      <c r="I75" s="49">
        <f t="shared" si="23"/>
        <v>398.05128205128204</v>
      </c>
      <c r="J75" s="50">
        <f t="shared" si="24"/>
        <v>414.63675213675214</v>
      </c>
      <c r="K75" s="50">
        <f t="shared" si="25"/>
        <v>420.47670639219933</v>
      </c>
      <c r="L75" s="51">
        <f t="shared" si="26"/>
        <v>444.30452203777907</v>
      </c>
      <c r="M75" s="49">
        <f t="shared" si="27"/>
        <v>629.47297297297291</v>
      </c>
      <c r="N75" s="52">
        <f t="shared" si="28"/>
        <v>839.29729729729729</v>
      </c>
      <c r="O75" s="55">
        <f t="shared" si="29"/>
        <v>604.9480519480519</v>
      </c>
      <c r="P75" s="58">
        <f t="shared" si="30"/>
        <v>806.59740259740261</v>
      </c>
      <c r="Q75" s="55">
        <f t="shared" si="31"/>
        <v>597.19230769230774</v>
      </c>
      <c r="R75" s="58">
        <f t="shared" si="32"/>
        <v>796.25641025641028</v>
      </c>
      <c r="S75" s="59">
        <f t="shared" si="33"/>
        <v>530.83760683760681</v>
      </c>
    </row>
    <row r="76" spans="1:19" x14ac:dyDescent="0.35">
      <c r="A76" s="46">
        <v>70</v>
      </c>
      <c r="B76" s="47">
        <v>791500</v>
      </c>
      <c r="C76" s="48">
        <f t="shared" si="17"/>
        <v>65958.333333333328</v>
      </c>
      <c r="D76" s="49">
        <f t="shared" si="18"/>
        <v>3032.5670498084291</v>
      </c>
      <c r="E76" s="50">
        <f t="shared" si="19"/>
        <v>2998.1060606060605</v>
      </c>
      <c r="F76" s="51">
        <f t="shared" si="20"/>
        <v>2757.8397212543555</v>
      </c>
      <c r="G76" s="51">
        <f t="shared" si="21"/>
        <v>2536.8589743589741</v>
      </c>
      <c r="H76" s="51">
        <f t="shared" si="22"/>
        <v>2528.7539936102235</v>
      </c>
      <c r="I76" s="49">
        <f t="shared" si="23"/>
        <v>405.89743589743591</v>
      </c>
      <c r="J76" s="50">
        <f t="shared" si="24"/>
        <v>422.80982905982904</v>
      </c>
      <c r="K76" s="50">
        <f t="shared" si="25"/>
        <v>428.76489707475622</v>
      </c>
      <c r="L76" s="51">
        <f t="shared" si="26"/>
        <v>453.06239267315397</v>
      </c>
      <c r="M76" s="49">
        <f t="shared" si="27"/>
        <v>641.87837837837833</v>
      </c>
      <c r="N76" s="52">
        <f t="shared" si="28"/>
        <v>855.83783783783781</v>
      </c>
      <c r="O76" s="55">
        <f t="shared" si="29"/>
        <v>616.87012987012986</v>
      </c>
      <c r="P76" s="58">
        <f t="shared" si="30"/>
        <v>822.49350649350652</v>
      </c>
      <c r="Q76" s="55">
        <f t="shared" si="31"/>
        <v>608.96153846153845</v>
      </c>
      <c r="R76" s="58">
        <f t="shared" si="32"/>
        <v>811.9487179487179</v>
      </c>
      <c r="S76" s="59">
        <f t="shared" si="33"/>
        <v>541.29914529914527</v>
      </c>
    </row>
    <row r="77" spans="1:19" x14ac:dyDescent="0.35">
      <c r="A77" s="46">
        <v>71</v>
      </c>
      <c r="B77" s="47">
        <v>807000</v>
      </c>
      <c r="C77" s="48">
        <f t="shared" si="17"/>
        <v>67250</v>
      </c>
      <c r="D77" s="49">
        <f t="shared" si="18"/>
        <v>3091.9540229885056</v>
      </c>
      <c r="E77" s="50">
        <f t="shared" si="19"/>
        <v>3056.818181818182</v>
      </c>
      <c r="F77" s="51">
        <f t="shared" si="20"/>
        <v>2811.8466898954703</v>
      </c>
      <c r="G77" s="51">
        <f t="shared" si="21"/>
        <v>2586.5384615384614</v>
      </c>
      <c r="H77" s="51">
        <f t="shared" si="22"/>
        <v>2578.2747603833864</v>
      </c>
      <c r="I77" s="49">
        <f t="shared" si="23"/>
        <v>413.84615384615387</v>
      </c>
      <c r="J77" s="50">
        <f t="shared" si="24"/>
        <v>431.08974358974359</v>
      </c>
      <c r="K77" s="50">
        <f t="shared" si="25"/>
        <v>437.1614301191766</v>
      </c>
      <c r="L77" s="51">
        <f t="shared" si="26"/>
        <v>461.93474527761879</v>
      </c>
      <c r="M77" s="49">
        <f t="shared" si="27"/>
        <v>654.44594594594594</v>
      </c>
      <c r="N77" s="52">
        <f t="shared" si="28"/>
        <v>872.59459459459458</v>
      </c>
      <c r="O77" s="55">
        <f t="shared" si="29"/>
        <v>628.9480519480519</v>
      </c>
      <c r="P77" s="58">
        <f t="shared" si="30"/>
        <v>838.59740259740261</v>
      </c>
      <c r="Q77" s="55">
        <f t="shared" si="31"/>
        <v>620.88461538461536</v>
      </c>
      <c r="R77" s="58">
        <f t="shared" si="32"/>
        <v>827.84615384615381</v>
      </c>
      <c r="S77" s="59">
        <f t="shared" si="33"/>
        <v>551.89743589743591</v>
      </c>
    </row>
    <row r="78" spans="1:19" x14ac:dyDescent="0.35">
      <c r="A78" s="46">
        <v>72</v>
      </c>
      <c r="B78" s="47">
        <v>823000</v>
      </c>
      <c r="C78" s="48">
        <f t="shared" si="17"/>
        <v>68583.333333333328</v>
      </c>
      <c r="D78" s="49">
        <f t="shared" si="18"/>
        <v>3153.2567049808431</v>
      </c>
      <c r="E78" s="50">
        <f t="shared" si="19"/>
        <v>3117.4242424242425</v>
      </c>
      <c r="F78" s="51">
        <f t="shared" si="20"/>
        <v>2867.5958188153309</v>
      </c>
      <c r="G78" s="51">
        <f t="shared" si="21"/>
        <v>2637.8205128205127</v>
      </c>
      <c r="H78" s="51">
        <f t="shared" si="22"/>
        <v>2629.3929712460063</v>
      </c>
      <c r="I78" s="49">
        <f t="shared" si="23"/>
        <v>422.05128205128204</v>
      </c>
      <c r="J78" s="50">
        <f t="shared" si="24"/>
        <v>439.63675213675214</v>
      </c>
      <c r="K78" s="50">
        <f t="shared" si="25"/>
        <v>445.82881906825571</v>
      </c>
      <c r="L78" s="51">
        <f t="shared" si="26"/>
        <v>471.09330280480822</v>
      </c>
      <c r="M78" s="49">
        <f t="shared" si="27"/>
        <v>667.41891891891896</v>
      </c>
      <c r="N78" s="52">
        <f t="shared" si="28"/>
        <v>889.89189189189187</v>
      </c>
      <c r="O78" s="55">
        <f t="shared" si="29"/>
        <v>641.41558441558448</v>
      </c>
      <c r="P78" s="58">
        <f t="shared" si="30"/>
        <v>855.22077922077926</v>
      </c>
      <c r="Q78" s="55">
        <f t="shared" si="31"/>
        <v>633.19230769230774</v>
      </c>
      <c r="R78" s="58">
        <f t="shared" si="32"/>
        <v>844.25641025641028</v>
      </c>
      <c r="S78" s="59">
        <f t="shared" si="33"/>
        <v>562.83760683760681</v>
      </c>
    </row>
    <row r="79" spans="1:19" x14ac:dyDescent="0.35">
      <c r="A79" s="46">
        <v>73</v>
      </c>
      <c r="B79" s="47">
        <v>839300</v>
      </c>
      <c r="C79" s="48">
        <f t="shared" si="17"/>
        <v>69941.666666666672</v>
      </c>
      <c r="D79" s="49">
        <f t="shared" si="18"/>
        <v>3215.7088122605364</v>
      </c>
      <c r="E79" s="50">
        <f t="shared" si="19"/>
        <v>3179.1666666666665</v>
      </c>
      <c r="F79" s="51">
        <f t="shared" si="20"/>
        <v>2924.3902439024391</v>
      </c>
      <c r="G79" s="51">
        <f t="shared" si="21"/>
        <v>2690.0641025641025</v>
      </c>
      <c r="H79" s="51">
        <f t="shared" si="22"/>
        <v>2681.4696485623003</v>
      </c>
      <c r="I79" s="49">
        <f t="shared" si="23"/>
        <v>430.41025641025641</v>
      </c>
      <c r="J79" s="50">
        <f t="shared" si="24"/>
        <v>448.34401709401709</v>
      </c>
      <c r="K79" s="50">
        <f t="shared" si="25"/>
        <v>454.65872156013</v>
      </c>
      <c r="L79" s="51">
        <f t="shared" si="26"/>
        <v>480.4235832856325</v>
      </c>
      <c r="M79" s="49">
        <f t="shared" si="27"/>
        <v>680.63513513513522</v>
      </c>
      <c r="N79" s="52">
        <f t="shared" si="28"/>
        <v>907.51351351351354</v>
      </c>
      <c r="O79" s="55">
        <f t="shared" si="29"/>
        <v>654.11688311688317</v>
      </c>
      <c r="P79" s="58">
        <f t="shared" si="30"/>
        <v>872.15584415584419</v>
      </c>
      <c r="Q79" s="55">
        <f t="shared" si="31"/>
        <v>645.73076923076928</v>
      </c>
      <c r="R79" s="58">
        <f t="shared" si="32"/>
        <v>860.97435897435901</v>
      </c>
      <c r="S79" s="59">
        <f t="shared" si="33"/>
        <v>573.982905982906</v>
      </c>
    </row>
    <row r="80" spans="1:19" x14ac:dyDescent="0.35">
      <c r="A80" s="46">
        <v>74</v>
      </c>
      <c r="B80" s="47">
        <v>855900</v>
      </c>
      <c r="C80" s="48">
        <f t="shared" si="17"/>
        <v>71325</v>
      </c>
      <c r="D80" s="49">
        <f t="shared" si="18"/>
        <v>3279.3103448275861</v>
      </c>
      <c r="E80" s="50">
        <f t="shared" si="19"/>
        <v>3242.0454545454545</v>
      </c>
      <c r="F80" s="51">
        <f t="shared" si="20"/>
        <v>2982.2299651567946</v>
      </c>
      <c r="G80" s="51">
        <f t="shared" si="21"/>
        <v>2743.2692307692309</v>
      </c>
      <c r="H80" s="51">
        <f t="shared" si="22"/>
        <v>2734.5047923322682</v>
      </c>
      <c r="I80" s="49">
        <f t="shared" si="23"/>
        <v>438.92307692307691</v>
      </c>
      <c r="J80" s="50">
        <f t="shared" si="24"/>
        <v>457.21153846153845</v>
      </c>
      <c r="K80" s="50">
        <f t="shared" si="25"/>
        <v>463.65113759479959</v>
      </c>
      <c r="L80" s="51">
        <f t="shared" si="26"/>
        <v>489.92558672009159</v>
      </c>
      <c r="M80" s="49">
        <f t="shared" si="27"/>
        <v>694.09459459459458</v>
      </c>
      <c r="N80" s="52">
        <f t="shared" si="28"/>
        <v>925.45945945945948</v>
      </c>
      <c r="O80" s="55">
        <f t="shared" si="29"/>
        <v>667.0519480519481</v>
      </c>
      <c r="P80" s="58">
        <f t="shared" si="30"/>
        <v>889.40259740259739</v>
      </c>
      <c r="Q80" s="55">
        <f t="shared" si="31"/>
        <v>658.5</v>
      </c>
      <c r="R80" s="58">
        <f t="shared" si="32"/>
        <v>878</v>
      </c>
      <c r="S80" s="59">
        <f t="shared" si="33"/>
        <v>585.33333333333337</v>
      </c>
    </row>
    <row r="81" spans="1:19" x14ac:dyDescent="0.35">
      <c r="A81" s="46">
        <v>75</v>
      </c>
      <c r="B81" s="47">
        <v>872800</v>
      </c>
      <c r="C81" s="48">
        <f t="shared" si="17"/>
        <v>72733.333333333328</v>
      </c>
      <c r="D81" s="49">
        <f t="shared" si="18"/>
        <v>3344.0613026819924</v>
      </c>
      <c r="E81" s="50">
        <f t="shared" si="19"/>
        <v>3306.060606060606</v>
      </c>
      <c r="F81" s="51">
        <f t="shared" si="20"/>
        <v>3041.1149825783973</v>
      </c>
      <c r="G81" s="51">
        <f t="shared" si="21"/>
        <v>2797.4358974358975</v>
      </c>
      <c r="H81" s="51">
        <f t="shared" si="22"/>
        <v>2788.4984025559106</v>
      </c>
      <c r="I81" s="49">
        <f t="shared" si="23"/>
        <v>447.58974358974359</v>
      </c>
      <c r="J81" s="50">
        <f t="shared" si="24"/>
        <v>466.23931623931622</v>
      </c>
      <c r="K81" s="50">
        <f t="shared" si="25"/>
        <v>472.80606717226436</v>
      </c>
      <c r="L81" s="51">
        <f t="shared" si="26"/>
        <v>499.59931310818547</v>
      </c>
      <c r="M81" s="49">
        <f t="shared" si="27"/>
        <v>707.79729729729729</v>
      </c>
      <c r="N81" s="52">
        <f t="shared" si="28"/>
        <v>943.72972972972968</v>
      </c>
      <c r="O81" s="55">
        <f t="shared" si="29"/>
        <v>680.22077922077926</v>
      </c>
      <c r="P81" s="58">
        <f t="shared" si="30"/>
        <v>906.96103896103898</v>
      </c>
      <c r="Q81" s="55">
        <f t="shared" si="31"/>
        <v>671.5</v>
      </c>
      <c r="R81" s="58">
        <f t="shared" si="32"/>
        <v>895.33333333333337</v>
      </c>
      <c r="S81" s="59">
        <f t="shared" si="33"/>
        <v>596.88888888888891</v>
      </c>
    </row>
    <row r="82" spans="1:19" x14ac:dyDescent="0.35">
      <c r="A82" s="46">
        <v>76</v>
      </c>
      <c r="B82" s="47">
        <v>890100</v>
      </c>
      <c r="C82" s="48">
        <f t="shared" si="17"/>
        <v>74175</v>
      </c>
      <c r="D82" s="49">
        <f t="shared" si="18"/>
        <v>3410.344827586207</v>
      </c>
      <c r="E82" s="50">
        <f t="shared" si="19"/>
        <v>3371.590909090909</v>
      </c>
      <c r="F82" s="51">
        <f t="shared" si="20"/>
        <v>3101.3937282229967</v>
      </c>
      <c r="G82" s="51">
        <f t="shared" si="21"/>
        <v>2852.8846153846152</v>
      </c>
      <c r="H82" s="51">
        <f t="shared" si="22"/>
        <v>2843.7699680511182</v>
      </c>
      <c r="I82" s="49">
        <f t="shared" si="23"/>
        <v>456.46153846153845</v>
      </c>
      <c r="J82" s="50">
        <f t="shared" si="24"/>
        <v>475.48076923076923</v>
      </c>
      <c r="K82" s="50">
        <f t="shared" si="25"/>
        <v>482.17768147345612</v>
      </c>
      <c r="L82" s="51">
        <f t="shared" si="26"/>
        <v>509.50200343445908</v>
      </c>
      <c r="M82" s="49">
        <f t="shared" si="27"/>
        <v>721.82432432432427</v>
      </c>
      <c r="N82" s="52">
        <f t="shared" si="28"/>
        <v>962.43243243243239</v>
      </c>
      <c r="O82" s="55">
        <f t="shared" si="29"/>
        <v>693.7012987012987</v>
      </c>
      <c r="P82" s="58">
        <f t="shared" si="30"/>
        <v>924.93506493506493</v>
      </c>
      <c r="Q82" s="55">
        <f t="shared" si="31"/>
        <v>684.80769230769238</v>
      </c>
      <c r="R82" s="58">
        <f t="shared" si="32"/>
        <v>913.07692307692309</v>
      </c>
      <c r="S82" s="59">
        <f t="shared" si="33"/>
        <v>608.71794871794873</v>
      </c>
    </row>
    <row r="83" spans="1:19" x14ac:dyDescent="0.35">
      <c r="A83" s="46">
        <v>77</v>
      </c>
      <c r="B83" s="47">
        <v>907700</v>
      </c>
      <c r="C83" s="48">
        <f t="shared" si="17"/>
        <v>75641.666666666672</v>
      </c>
      <c r="D83" s="49">
        <f t="shared" si="18"/>
        <v>3477.7777777777778</v>
      </c>
      <c r="E83" s="50">
        <f t="shared" si="19"/>
        <v>3438.257575757576</v>
      </c>
      <c r="F83" s="51">
        <f t="shared" si="20"/>
        <v>3162.7177700348434</v>
      </c>
      <c r="G83" s="51">
        <f t="shared" si="21"/>
        <v>2909.2948717948716</v>
      </c>
      <c r="H83" s="51">
        <f t="shared" si="22"/>
        <v>2900</v>
      </c>
      <c r="I83" s="49">
        <f t="shared" si="23"/>
        <v>465.4871794871795</v>
      </c>
      <c r="J83" s="50">
        <f t="shared" si="24"/>
        <v>484.88247863247864</v>
      </c>
      <c r="K83" s="50">
        <f t="shared" si="25"/>
        <v>491.71180931744311</v>
      </c>
      <c r="L83" s="51">
        <f t="shared" si="26"/>
        <v>519.5764167143675</v>
      </c>
      <c r="M83" s="49">
        <f t="shared" si="27"/>
        <v>736.09459459459458</v>
      </c>
      <c r="N83" s="52">
        <f t="shared" si="28"/>
        <v>981.45945945945948</v>
      </c>
      <c r="O83" s="55">
        <f t="shared" si="29"/>
        <v>707.41558441558448</v>
      </c>
      <c r="P83" s="58">
        <f t="shared" si="30"/>
        <v>943.22077922077926</v>
      </c>
      <c r="Q83" s="55">
        <f t="shared" si="31"/>
        <v>698.34615384615381</v>
      </c>
      <c r="R83" s="58">
        <f t="shared" si="32"/>
        <v>931.12820512820508</v>
      </c>
      <c r="S83" s="59">
        <f t="shared" si="33"/>
        <v>620.75213675213672</v>
      </c>
    </row>
    <row r="84" spans="1:19" x14ac:dyDescent="0.35">
      <c r="A84" s="46">
        <v>78</v>
      </c>
      <c r="B84" s="47">
        <v>925700</v>
      </c>
      <c r="C84" s="48">
        <f t="shared" si="17"/>
        <v>77141.666666666672</v>
      </c>
      <c r="D84" s="49">
        <f t="shared" si="18"/>
        <v>3546.7432950191569</v>
      </c>
      <c r="E84" s="50">
        <f t="shared" si="19"/>
        <v>3506.439393939394</v>
      </c>
      <c r="F84" s="51">
        <f t="shared" si="20"/>
        <v>3225.4355400696863</v>
      </c>
      <c r="G84" s="51">
        <f t="shared" si="21"/>
        <v>2966.9871794871797</v>
      </c>
      <c r="H84" s="51">
        <f t="shared" si="22"/>
        <v>2957.5079872204474</v>
      </c>
      <c r="I84" s="49">
        <f t="shared" si="23"/>
        <v>474.71794871794873</v>
      </c>
      <c r="J84" s="50">
        <f t="shared" si="24"/>
        <v>494.49786324786322</v>
      </c>
      <c r="K84" s="50">
        <f t="shared" si="25"/>
        <v>501.46262188515709</v>
      </c>
      <c r="L84" s="51">
        <f t="shared" si="26"/>
        <v>529.87979393245564</v>
      </c>
      <c r="M84" s="49">
        <f t="shared" si="27"/>
        <v>750.68918918918916</v>
      </c>
      <c r="N84" s="52">
        <f t="shared" si="28"/>
        <v>1000.918918918919</v>
      </c>
      <c r="O84" s="55">
        <f t="shared" si="29"/>
        <v>721.44155844155853</v>
      </c>
      <c r="P84" s="58">
        <f t="shared" si="30"/>
        <v>961.92207792207796</v>
      </c>
      <c r="Q84" s="55">
        <f t="shared" si="31"/>
        <v>712.19230769230762</v>
      </c>
      <c r="R84" s="58">
        <f t="shared" si="32"/>
        <v>949.58974358974353</v>
      </c>
      <c r="S84" s="59">
        <f t="shared" si="33"/>
        <v>633.05982905982899</v>
      </c>
    </row>
    <row r="85" spans="1:19" x14ac:dyDescent="0.35">
      <c r="A85" s="46">
        <v>79</v>
      </c>
      <c r="B85" s="69">
        <v>944000</v>
      </c>
      <c r="C85" s="48">
        <f t="shared" si="17"/>
        <v>78666.666666666672</v>
      </c>
      <c r="D85" s="49">
        <f t="shared" si="18"/>
        <v>3616.8582375478927</v>
      </c>
      <c r="E85" s="50">
        <f t="shared" si="19"/>
        <v>3575.757575757576</v>
      </c>
      <c r="F85" s="51">
        <f t="shared" si="20"/>
        <v>3289.198606271777</v>
      </c>
      <c r="G85" s="51">
        <f t="shared" si="21"/>
        <v>3025.6410256410259</v>
      </c>
      <c r="H85" s="51">
        <f t="shared" si="22"/>
        <v>3015.9744408945685</v>
      </c>
      <c r="I85" s="49">
        <f t="shared" si="23"/>
        <v>484.10256410256409</v>
      </c>
      <c r="J85" s="50">
        <f t="shared" si="24"/>
        <v>504.27350427350427</v>
      </c>
      <c r="K85" s="50">
        <f t="shared" si="25"/>
        <v>511.37594799566631</v>
      </c>
      <c r="L85" s="51">
        <f t="shared" si="26"/>
        <v>540.35489410417858</v>
      </c>
      <c r="M85" s="49">
        <f t="shared" si="27"/>
        <v>765.52702702702709</v>
      </c>
      <c r="N85" s="52">
        <f t="shared" si="28"/>
        <v>1020.7027027027027</v>
      </c>
      <c r="O85" s="55">
        <f t="shared" si="29"/>
        <v>735.7012987012987</v>
      </c>
      <c r="P85" s="58">
        <f t="shared" si="30"/>
        <v>980.93506493506493</v>
      </c>
      <c r="Q85" s="55">
        <f t="shared" si="31"/>
        <v>726.26923076923072</v>
      </c>
      <c r="R85" s="58">
        <f t="shared" si="32"/>
        <v>968.35897435897436</v>
      </c>
      <c r="S85" s="59">
        <f t="shared" si="33"/>
        <v>645.57264957264954</v>
      </c>
    </row>
    <row r="86" spans="1:19" ht="15" thickBot="1" x14ac:dyDescent="0.4">
      <c r="A86" s="70">
        <v>80</v>
      </c>
      <c r="B86" s="71">
        <v>962700</v>
      </c>
      <c r="C86" s="72">
        <f t="shared" si="17"/>
        <v>80225</v>
      </c>
      <c r="D86" s="73">
        <f t="shared" si="18"/>
        <v>3688.5057471264367</v>
      </c>
      <c r="E86" s="74">
        <f t="shared" si="19"/>
        <v>3646.590909090909</v>
      </c>
      <c r="F86" s="75">
        <f t="shared" si="20"/>
        <v>3354.3554006968643</v>
      </c>
      <c r="G86" s="75">
        <f t="shared" si="21"/>
        <v>3085.5769230769229</v>
      </c>
      <c r="H86" s="75">
        <f t="shared" si="22"/>
        <v>3075.7188498402556</v>
      </c>
      <c r="I86" s="73">
        <f t="shared" si="23"/>
        <v>493.69230769230768</v>
      </c>
      <c r="J86" s="74">
        <f t="shared" si="24"/>
        <v>514.26282051282055</v>
      </c>
      <c r="K86" s="74">
        <f t="shared" si="25"/>
        <v>521.50595882990251</v>
      </c>
      <c r="L86" s="75">
        <f t="shared" si="26"/>
        <v>551.05895821408126</v>
      </c>
      <c r="M86" s="73">
        <f t="shared" si="27"/>
        <v>780.68918918918916</v>
      </c>
      <c r="N86" s="76">
        <f t="shared" si="28"/>
        <v>1040.918918918919</v>
      </c>
      <c r="O86" s="77">
        <f t="shared" si="29"/>
        <v>750.27272727272725</v>
      </c>
      <c r="P86" s="78">
        <f t="shared" si="30"/>
        <v>1000.3636363636364</v>
      </c>
      <c r="Q86" s="77">
        <f t="shared" si="31"/>
        <v>740.65384615384619</v>
      </c>
      <c r="R86" s="78">
        <f t="shared" si="32"/>
        <v>987.53846153846155</v>
      </c>
      <c r="S86" s="79">
        <f t="shared" si="33"/>
        <v>658.35897435897436</v>
      </c>
    </row>
  </sheetData>
  <mergeCells count="5">
    <mergeCell ref="D4:H4"/>
    <mergeCell ref="M4:R4"/>
    <mergeCell ref="D5:H5"/>
    <mergeCell ref="M5:N5"/>
    <mergeCell ref="O5:P5"/>
  </mergeCells>
  <pageMargins left="0.7" right="0.7" top="0.78740157499999996" bottom="0.78740157499999996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byr23833</dc:creator>
  <cp:lastModifiedBy>Meld inn i Domenet</cp:lastModifiedBy>
  <dcterms:created xsi:type="dcterms:W3CDTF">2010-10-01T09:46:21Z</dcterms:created>
  <dcterms:modified xsi:type="dcterms:W3CDTF">2020-12-17T14:05:03Z</dcterms:modified>
</cp:coreProperties>
</file>