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F:\Konsernservice\Konkurransegjennomføring\Samkjøp\IKT-utstyr\PC og skjermer 2020 - 2024\7 Kontrakter\Delavtale 1\"/>
    </mc:Choice>
  </mc:AlternateContent>
  <bookViews>
    <workbookView xWindow="0" yWindow="0" windowWidth="19200" windowHeight="5890" tabRatio="919" activeTab="4"/>
  </bookViews>
  <sheets>
    <sheet name="Forklaring" sheetId="20" r:id="rId1"/>
    <sheet name="Grunnlag for prisevaluering" sheetId="36" r:id="rId2"/>
    <sheet name="Stasjonær standard" sheetId="1" r:id="rId3"/>
    <sheet name="Stasjonær kraftig" sheetId="12" r:id="rId4"/>
    <sheet name="Ultraportabel liten " sheetId="2" r:id="rId5"/>
    <sheet name="Ultraportabel stor" sheetId="14" r:id="rId6"/>
    <sheet name="Bærbar kraftig" sheetId="29" r:id="rId7"/>
    <sheet name="High-end bærbar" sheetId="27" r:id="rId8"/>
    <sheet name="Bærbar grafikk" sheetId="28" r:id="rId9"/>
    <sheet name="Tynnklient Win10 IoT" sheetId="32" r:id="rId10"/>
    <sheet name="Skjermer" sheetId="22" r:id="rId11"/>
    <sheet name="Nettbrett Android" sheetId="34" r:id="rId12"/>
    <sheet name="Nettbrett Windows" sheetId="35" r:id="rId13"/>
    <sheet name="Tilleggsutstyr-tjenester" sheetId="37"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35" l="1"/>
  <c r="G37" i="28" l="1"/>
  <c r="G38" i="27"/>
  <c r="G40" i="29"/>
  <c r="G40" i="14"/>
  <c r="G40" i="2"/>
  <c r="G23" i="12" l="1"/>
  <c r="G24" i="1"/>
  <c r="G28" i="32" l="1"/>
  <c r="C24" i="36" l="1"/>
  <c r="C22" i="36"/>
  <c r="C21" i="36"/>
  <c r="C20" i="36"/>
  <c r="C19" i="36"/>
  <c r="C18" i="36"/>
  <c r="C17" i="36"/>
  <c r="C16" i="36"/>
  <c r="C15" i="36"/>
  <c r="C14" i="36"/>
  <c r="C13" i="36"/>
  <c r="C12" i="36"/>
  <c r="C11" i="36"/>
  <c r="C10" i="36"/>
  <c r="C9" i="36"/>
  <c r="C8" i="36"/>
  <c r="C7" i="36"/>
  <c r="C6" i="36"/>
  <c r="C25" i="36" l="1"/>
  <c r="U37" i="37" l="1"/>
  <c r="G37" i="37" l="1"/>
  <c r="S37" i="37"/>
  <c r="Q37" i="37"/>
  <c r="O37" i="37"/>
  <c r="M37" i="37"/>
  <c r="K37" i="37"/>
  <c r="I37" i="37"/>
  <c r="E39" i="37" l="1"/>
  <c r="C29" i="36" l="1"/>
  <c r="C28" i="36"/>
  <c r="D18" i="36" l="1"/>
  <c r="D14" i="36"/>
  <c r="D11" i="36" l="1"/>
  <c r="A7" i="37" l="1"/>
  <c r="A8" i="37" s="1"/>
  <c r="A9" i="37" s="1"/>
  <c r="A10" i="37" s="1"/>
  <c r="A11" i="37" s="1"/>
  <c r="A12" i="37" l="1"/>
  <c r="A13" i="37" s="1"/>
  <c r="A14" i="37" s="1"/>
  <c r="A15" i="37" s="1"/>
  <c r="A16" i="37" s="1"/>
  <c r="A17" i="37" s="1"/>
  <c r="A19" i="37" s="1"/>
  <c r="A20" i="37" s="1"/>
  <c r="A21" i="37" s="1"/>
  <c r="A22" i="37" l="1"/>
  <c r="A23" i="37" s="1"/>
  <c r="A24" i="37" s="1"/>
  <c r="A25" i="37" l="1"/>
  <c r="A26" i="37" s="1"/>
  <c r="A27" i="37" s="1"/>
  <c r="A28" i="37" s="1"/>
  <c r="A29" i="37" s="1"/>
  <c r="A31" i="37" s="1"/>
  <c r="A32" i="37" s="1"/>
  <c r="A33" i="37" s="1"/>
  <c r="A35" i="37" s="1"/>
  <c r="D29" i="36"/>
  <c r="D28" i="36"/>
  <c r="C27" i="36"/>
  <c r="D27" i="36" s="1"/>
  <c r="C26" i="36"/>
  <c r="D26" i="36" s="1"/>
  <c r="D24" i="36"/>
  <c r="D22" i="36"/>
  <c r="D21" i="36"/>
  <c r="D20" i="36"/>
  <c r="D19" i="36"/>
  <c r="D17" i="36"/>
  <c r="D16" i="36"/>
  <c r="D15" i="36"/>
  <c r="D13" i="36"/>
  <c r="D12" i="36"/>
  <c r="D10" i="36"/>
  <c r="D9" i="36"/>
  <c r="D8" i="36"/>
  <c r="D7" i="36"/>
  <c r="D6" i="36"/>
  <c r="I38" i="37"/>
  <c r="U38" i="37"/>
  <c r="E41" i="37" s="1"/>
  <c r="C32" i="36" s="1"/>
  <c r="D32" i="36" s="1"/>
  <c r="S38" i="37"/>
  <c r="Q38" i="37"/>
  <c r="O38" i="37"/>
  <c r="M38" i="37"/>
  <c r="K38" i="37"/>
  <c r="G38" i="37"/>
  <c r="E40" i="37" l="1"/>
  <c r="C31" i="36" s="1"/>
  <c r="D31" i="36" s="1"/>
  <c r="C30" i="36"/>
  <c r="D30" i="36" s="1"/>
  <c r="A6" i="35"/>
  <c r="A7" i="35" s="1"/>
  <c r="A8" i="35" s="1"/>
  <c r="A9" i="35" s="1"/>
  <c r="A10" i="35" s="1"/>
  <c r="A12" i="35" s="1"/>
  <c r="A17" i="35" s="1"/>
  <c r="A18" i="35" s="1"/>
  <c r="A19" i="35" s="1"/>
  <c r="A20" i="35" s="1"/>
  <c r="A6" i="34" l="1"/>
  <c r="A7" i="34" s="1"/>
  <c r="A8" i="34" s="1"/>
  <c r="A9" i="34" s="1"/>
  <c r="A10" i="34" s="1"/>
  <c r="A11" i="34" s="1"/>
  <c r="A12" i="34" s="1"/>
  <c r="A17" i="34" s="1"/>
  <c r="A18" i="34" s="1"/>
  <c r="A19" i="34" s="1"/>
  <c r="A20" i="34" s="1"/>
  <c r="C23" i="36" l="1"/>
  <c r="D23" i="36" s="1"/>
  <c r="D25" i="36"/>
  <c r="D33" i="36" l="1"/>
  <c r="A7" i="1"/>
  <c r="A8" i="1" s="1"/>
  <c r="A9" i="1" s="1"/>
  <c r="A10" i="1" l="1"/>
  <c r="A11" i="1" s="1"/>
  <c r="A12" i="1" s="1"/>
  <c r="A13" i="1" s="1"/>
  <c r="A7" i="12"/>
  <c r="A8" i="12" s="1"/>
  <c r="A9" i="12" s="1"/>
  <c r="A10" i="12" s="1"/>
  <c r="A11" i="12" s="1"/>
  <c r="A12" i="12" s="1"/>
  <c r="A13" i="12" s="1"/>
  <c r="A14" i="12" s="1"/>
  <c r="A20" i="12" s="1"/>
  <c r="A14" i="1" l="1"/>
  <c r="A20" i="1" s="1"/>
  <c r="A12" i="2"/>
  <c r="A13" i="2" s="1"/>
  <c r="A14" i="2" s="1"/>
  <c r="A15" i="2" s="1"/>
  <c r="A16" i="2" s="1"/>
  <c r="A17" i="2" l="1"/>
  <c r="A18" i="2" s="1"/>
  <c r="A19" i="2" s="1"/>
  <c r="A20" i="2" s="1"/>
  <c r="A21" i="2" s="1"/>
  <c r="A22" i="2" s="1"/>
  <c r="A23" i="2" s="1"/>
  <c r="A24" i="2" l="1"/>
  <c r="A25" i="2" s="1"/>
  <c r="A26" i="2" s="1"/>
  <c r="A27" i="2" s="1"/>
  <c r="A28" i="2" s="1"/>
  <c r="A34" i="2" s="1"/>
  <c r="A35" i="2" s="1"/>
  <c r="A39" i="2" s="1"/>
  <c r="A12" i="14"/>
  <c r="A13" i="14" s="1"/>
  <c r="A14" i="14" s="1"/>
  <c r="A15" i="14" s="1"/>
  <c r="A16" i="14" s="1"/>
  <c r="A12" i="29"/>
  <c r="A13" i="29" s="1"/>
  <c r="A14" i="29" s="1"/>
  <c r="A15" i="29" s="1"/>
  <c r="A16" i="29" s="1"/>
  <c r="A17" i="29" s="1"/>
  <c r="A18" i="29" s="1"/>
  <c r="A19" i="29" s="1"/>
  <c r="A20" i="29" s="1"/>
  <c r="A21" i="29" s="1"/>
  <c r="A22" i="29" s="1"/>
  <c r="A23" i="29" s="1"/>
  <c r="A24" i="29" s="1"/>
  <c r="A25" i="29" s="1"/>
  <c r="A26" i="29" s="1"/>
  <c r="A27" i="29" s="1"/>
  <c r="A28" i="29" s="1"/>
  <c r="A17" i="14" l="1"/>
  <c r="A18" i="14" s="1"/>
  <c r="A19" i="14" s="1"/>
  <c r="A20" i="14" s="1"/>
  <c r="A21" i="14" s="1"/>
  <c r="A22" i="14" s="1"/>
  <c r="A23" i="14" s="1"/>
  <c r="A34" i="29"/>
  <c r="A35" i="29" s="1"/>
  <c r="A36" i="29" s="1"/>
  <c r="A24" i="14" l="1"/>
  <c r="A25" i="14" s="1"/>
  <c r="A26" i="14" s="1"/>
  <c r="A27" i="14" s="1"/>
  <c r="A28" i="14" s="1"/>
  <c r="A34" i="14" s="1"/>
  <c r="A35" i="14" s="1"/>
  <c r="A36" i="14" s="1"/>
  <c r="A38" i="14" s="1"/>
  <c r="A39" i="14" s="1"/>
  <c r="A10" i="27"/>
  <c r="A11" i="27" s="1"/>
  <c r="A12" i="27" s="1"/>
  <c r="A13" i="27" s="1"/>
  <c r="A14" i="27" s="1"/>
  <c r="A15" i="27" s="1"/>
  <c r="A16" i="27" s="1"/>
  <c r="A17" i="27" s="1"/>
  <c r="A18" i="27" s="1"/>
  <c r="A19" i="27" s="1"/>
  <c r="A20" i="27" s="1"/>
  <c r="A21" i="27" s="1"/>
  <c r="A38" i="29"/>
  <c r="A39" i="29" s="1"/>
  <c r="A22" i="27" l="1"/>
  <c r="A23" i="27" s="1"/>
  <c r="A24" i="27" s="1"/>
  <c r="A25" i="27" s="1"/>
  <c r="A26" i="27" s="1"/>
  <c r="A32" i="27" s="1"/>
  <c r="A33" i="27" s="1"/>
  <c r="A34" i="27" s="1"/>
  <c r="A36" i="27" s="1"/>
  <c r="A37" i="27" s="1"/>
  <c r="A7" i="28"/>
  <c r="A8" i="28" s="1"/>
  <c r="A9" i="28" s="1"/>
  <c r="A10" i="28" s="1"/>
  <c r="A11" i="28" s="1"/>
  <c r="A12" i="28" s="1"/>
  <c r="A13" i="28" s="1"/>
  <c r="A14" i="28" s="1"/>
  <c r="A15" i="28" s="1"/>
  <c r="A16" i="28" s="1"/>
  <c r="A17" i="28" s="1"/>
  <c r="A18" i="28" s="1"/>
  <c r="A19" i="28" s="1"/>
  <c r="A20" i="28" l="1"/>
  <c r="A21" i="28" s="1"/>
  <c r="A22" i="28" s="1"/>
  <c r="A23" i="28" s="1"/>
  <c r="A24" i="28" s="1"/>
  <c r="A30" i="28" s="1"/>
  <c r="A31" i="28" s="1"/>
  <c r="A32" i="28" s="1"/>
  <c r="A33" i="28" s="1"/>
  <c r="A7" i="32"/>
  <c r="A8" i="32" s="1"/>
  <c r="A9" i="32" s="1"/>
  <c r="A10" i="32" s="1"/>
  <c r="A11" i="32" s="1"/>
  <c r="A12" i="32" s="1"/>
  <c r="A13" i="32" s="1"/>
  <c r="A14" i="32" s="1"/>
  <c r="A15" i="32" s="1"/>
  <c r="A16" i="32" s="1"/>
  <c r="A17" i="32" s="1"/>
  <c r="A18" i="32" s="1"/>
  <c r="A19" i="32" s="1"/>
  <c r="A20" i="32" s="1"/>
  <c r="A5" i="22"/>
  <c r="A6" i="22" s="1"/>
  <c r="A7" i="22" s="1"/>
  <c r="A35" i="28" l="1"/>
  <c r="A36" i="28" s="1"/>
  <c r="A21" i="32"/>
  <c r="A27" i="32" s="1"/>
</calcChain>
</file>

<file path=xl/sharedStrings.xml><?xml version="1.0" encoding="utf-8"?>
<sst xmlns="http://schemas.openxmlformats.org/spreadsheetml/2006/main" count="1767" uniqueCount="609">
  <si>
    <t>Admin</t>
  </si>
  <si>
    <t>NB! Skal ikke fylles ut av leverandør</t>
  </si>
  <si>
    <t>Handlekurv - grunnlag for prisevaluering</t>
  </si>
  <si>
    <t>Produkt</t>
  </si>
  <si>
    <t>Vekt</t>
  </si>
  <si>
    <t>Enhetspris</t>
  </si>
  <si>
    <t>Pris</t>
  </si>
  <si>
    <t>Stasjonær standard</t>
  </si>
  <si>
    <t>Stasjonær kraftig</t>
  </si>
  <si>
    <t>Ultraportabel liten</t>
  </si>
  <si>
    <t>Ultraportabel liten hastelevering</t>
  </si>
  <si>
    <t>Ultraportabel liten bulkkjøp - minimum 100 enheter</t>
  </si>
  <si>
    <t>Ultraportabel liten bulkkjøp - minimum 500 enheter</t>
  </si>
  <si>
    <t>Ultraportabel stor</t>
  </si>
  <si>
    <t>Ultraportabel stor hastelevering</t>
  </si>
  <si>
    <t>Ultraportabel stor bulkkjøp - minimum 100 enheter</t>
  </si>
  <si>
    <t>Ultraportabel stor bulkkjøp - minimum 500 enheter</t>
  </si>
  <si>
    <t>Bærbar kraftig</t>
  </si>
  <si>
    <t>Bærbar kraftig hastelevering</t>
  </si>
  <si>
    <t>Bærbar kraftig bulkkjøp - minimum 100 enheter</t>
  </si>
  <si>
    <t>Bærbar kraftig bulkkjøp - minimum 500 enheter</t>
  </si>
  <si>
    <t>High-end bærbar</t>
  </si>
  <si>
    <t>High-end bærbar hastelevering</t>
  </si>
  <si>
    <t>Bærbar grafikk</t>
  </si>
  <si>
    <t>Bærbar grafikk opsjoner</t>
  </si>
  <si>
    <t>Tynnklient Win10 IoT</t>
  </si>
  <si>
    <t>Tynnklient opsjoner</t>
  </si>
  <si>
    <t>Skjermmodell 1</t>
  </si>
  <si>
    <t>Skjermmodell 2</t>
  </si>
  <si>
    <t>Skjermmodell 3</t>
  </si>
  <si>
    <t>Skjermmodell 4</t>
  </si>
  <si>
    <t>Tilleggsutstyr, modellspesifikt</t>
  </si>
  <si>
    <t>Tilleggstjenester, modellspesifikt</t>
  </si>
  <si>
    <t>Tilleggstjenester, reparasjoner</t>
  </si>
  <si>
    <t>Totalpris Admin</t>
  </si>
  <si>
    <t>Produsent</t>
  </si>
  <si>
    <t>Modell</t>
  </si>
  <si>
    <t>Spesifikasjon av OEM lisens</t>
  </si>
  <si>
    <t>Leverandørens kommentar</t>
  </si>
  <si>
    <t>Krav nr.</t>
  </si>
  <si>
    <t>Krav</t>
  </si>
  <si>
    <t>Minimumskrav / Evalueringskrav</t>
  </si>
  <si>
    <t>M / E</t>
  </si>
  <si>
    <t>Oppfylt (Ja/Nei)</t>
  </si>
  <si>
    <t>Spesifikasjon av tilbudt komponent / løsning</t>
  </si>
  <si>
    <t>Leverandørens kommentarer</t>
  </si>
  <si>
    <t>Prosessor</t>
  </si>
  <si>
    <t xml:space="preserve">Minimum 4500 benchmark-poeng med Passmark, minimumskravet øker med 50 benchmark-poeng ved hvert modellskifte. Etter ett skifte er minimumskravet 4550 benchmark-poeng, osv. 
Måles mot www.cpubenchmark.net, se kravspesifikasjon for mer informasjon. </t>
  </si>
  <si>
    <t>M</t>
  </si>
  <si>
    <t>Grafikk kort ytelse</t>
  </si>
  <si>
    <t>Minimum 1000 i hht g3d benchmark utført av Passmark. Måles mot www.videocardbenchmark.net, se kravspesifikasjon for mer informasjon.</t>
  </si>
  <si>
    <t>Formfaktor</t>
  </si>
  <si>
    <t>Kompakt</t>
  </si>
  <si>
    <t>Skjermoppløsning</t>
  </si>
  <si>
    <t>Skal støtte to skjermer med minimum Full HD 1920 x 1080</t>
  </si>
  <si>
    <t>Nettverkskort (LAN)</t>
  </si>
  <si>
    <t>Integrert nettverkskort RJ45</t>
  </si>
  <si>
    <t>USB-porter</t>
  </si>
  <si>
    <t xml:space="preserve">Maskinene skal minst ha minst en USB-A port.
Maskinen skal minst ha en USB Type-C port. </t>
  </si>
  <si>
    <t>Internminne (RAM)</t>
  </si>
  <si>
    <t>Minimum 8 GB</t>
  </si>
  <si>
    <t>Internt lager</t>
  </si>
  <si>
    <t>SSD, minimum 256 GB.</t>
  </si>
  <si>
    <t xml:space="preserve">Høyttalere </t>
  </si>
  <si>
    <t>Maskinen bør ha interne høyttalere</t>
  </si>
  <si>
    <t>E</t>
  </si>
  <si>
    <t xml:space="preserve">Opsjoner for stasjonær standard: </t>
  </si>
  <si>
    <t xml:space="preserve">Oppgradering til 16Gb minne </t>
  </si>
  <si>
    <t>110a</t>
  </si>
  <si>
    <t xml:space="preserve">Oppgradering til 32Gb minne </t>
  </si>
  <si>
    <t>Maskinen skal kunne leveres med SSD med minimum 500 GB.</t>
  </si>
  <si>
    <t>111a</t>
  </si>
  <si>
    <t>Maskinen bør kunne leveres med SSD med minimum 1000 GB.</t>
  </si>
  <si>
    <t>Grunnlag for prisevaluering opsjoner stasjonær standard</t>
  </si>
  <si>
    <t>Prosessor ytelse</t>
  </si>
  <si>
    <t xml:space="preserve">Minimum 6000 benchmark-poeng med Passmark, minimumskravet øker med 100 benchmark-poeng ved hvert modellskifte. Etter ett skifte er minimumskravet 6100 benchmark-poeng, osv. 
Måles mot www.cpubenchmark.net, se kravspesifikasjon for mer informasjon. </t>
  </si>
  <si>
    <t>Minimum 3700 i hht g3d benchmark utført av Passmark. Måles mot www.videocardbenchmark.net, se kravspesifikasjon for mer informasjon.</t>
  </si>
  <si>
    <t>Minitower eller tilsvarende</t>
  </si>
  <si>
    <t>Maskinene skal minst ha minst en USB-A port.
Maskinen skal minst ha en USB Type-C port.</t>
  </si>
  <si>
    <t>Minimum 16 GB</t>
  </si>
  <si>
    <t>Egnethet i bruk</t>
  </si>
  <si>
    <t>Maskinen bør være egnet som kraftig grafisk arbeidsstasjon til bruk i forbindelse med Autocad og andre grafisk krevende programmer. Se kravspesifikasjon punkt 5.1 for ytterligere informasjon om områder som vil inngå i evalueringen av dette kravet.</t>
  </si>
  <si>
    <t xml:space="preserve">Opsjoner for stasjonær kraftig: </t>
  </si>
  <si>
    <t>211a</t>
  </si>
  <si>
    <t>Grunnlag for prisevaluering opsjoner stasjonær kraftig</t>
  </si>
  <si>
    <t>Hastelevering</t>
  </si>
  <si>
    <t>Ultraportabel liten, standard konfigurasjon skal kunne hasteleveres innen maksimalt 10 virkedager. Oppgi enhetspris for produktet inkludert eventuelt hasteleveringsgebyr</t>
  </si>
  <si>
    <t>Bulkkjøp - minimum 100 enheter</t>
  </si>
  <si>
    <t>Ultraportabel liten, standard konfigurasjon skal kunne leveres som bulkkjøp, se kravspesifikasjon punkt 3 krav 5.6 for mer informasjon. Oppgi rabattert enhetspris ved bulkkjøp av minimum 100 enheter.</t>
  </si>
  <si>
    <t>Bulkkjøp - minimum 500 enheter</t>
  </si>
  <si>
    <t>Ultraportabel liten, standard konfigurasjon skal kunne leveres som bulkkjøp, se kravspesifikasjon punkt 3 krav 5.6 for mer informasjon. Oppgi rabattert enhetspris ved bulkkjøp av minimum 500 enheter.</t>
  </si>
  <si>
    <t xml:space="preserve">Minimum 5400 benchmark-poeng med Passmark, minimumskravet øker med 50 benchmark-poeng ved hvert modellskifte. Etter ett skifte er minimumskravet 5450 benchmark-poeng, osv. Måles mot www.cpubenchmark.net, se kravspesifikasjon for mer informasjon. </t>
  </si>
  <si>
    <t>Grafikk-kort ytelse</t>
  </si>
  <si>
    <t xml:space="preserve">Benchmark-poeng bør være over 1000 i hht g3d benchmark utført av Passmark. Verdi under dette vil gi betydelig redusert evalueringsverdi. Måles mot www.videocardbenchmark.net, se kravspesifikasjon for mer informasjon. </t>
  </si>
  <si>
    <t>Ultraportabel</t>
  </si>
  <si>
    <t>Maskinen bør ha lavest mulig vekt, lavere vekt vil gi bedre evalueringsverdi.</t>
  </si>
  <si>
    <t>Skjermstørrelse</t>
  </si>
  <si>
    <t>11,5" til 13,4"</t>
  </si>
  <si>
    <t>Maskinen bør ha støtte for FHD (1920x1080), høyere oppløsning vil gi bedre evalueringsverdi.</t>
  </si>
  <si>
    <t>Trådløst nettverkskort (WLAN)</t>
  </si>
  <si>
    <t xml:space="preserve">Maskinen skal ha trådløst nettverkskort som støtter IEEE 802.11 ac   </t>
  </si>
  <si>
    <t xml:space="preserve">Maskinen bør ha trådløst nettverkskort som støtter IEEE 802.11 ax   </t>
  </si>
  <si>
    <t>Maskinen skal ha nettverkskort som støtter 10/100/1000 Mbit/s</t>
  </si>
  <si>
    <t xml:space="preserve">Maskinene skal ha minst en USB-A port.
Maskinen skal minst ha en USB Type-C port. </t>
  </si>
  <si>
    <t>Minimum 8 GB RAM</t>
  </si>
  <si>
    <t>Minimum 128 GB SSD</t>
  </si>
  <si>
    <t>Batterikapasitet</t>
  </si>
  <si>
    <t>Batteriet bør ha lengst mulig oppgitt kjøretid ved bruk, lavere oppgitt kjøretid ved bruk enn 7 timer vil gi betydelig redusert evalueringsverdi.</t>
  </si>
  <si>
    <t>Bluetooth</t>
  </si>
  <si>
    <t>Maskinen bør ha bluetooth-funksjonalitet</t>
  </si>
  <si>
    <t>Webkamera</t>
  </si>
  <si>
    <t>Maskinen skal ha integrert webkamera. Leverandøren bes opplyse om hvor god oppløsing kameraet har.</t>
  </si>
  <si>
    <t>Høyttalere</t>
  </si>
  <si>
    <t>Maskinen skal ha interne høyttalere</t>
  </si>
  <si>
    <t>Intern mus / tastatur</t>
  </si>
  <si>
    <t>Maskinen skal ha touchpad / pekeplate og  norsk/nordisk tastatur. Med nordisk tastatur menes tastatur der norske spesialtegn (ÆØÅ og annet) også er trykket på tastene.</t>
  </si>
  <si>
    <t>Maskinen bør være egnet til å transporteres mye. Brukes av ansatt og andre som tar den med på møter og annet. Leverandøren bes forklare hvorfor deres tilbudte maskin egner seg til dette formålet og vil ha en holdbarhet som gjør at transport o.l. ikke medføre skader på kabinett og skjerm ut over normal slitasje. Se kravspesifikasjon punkt 5.1 for ytterligere informasjon om områder som vil inngå i evalueringen av dette kravet.</t>
  </si>
  <si>
    <t xml:space="preserve">Opsjoner for ultraportabel liten: </t>
  </si>
  <si>
    <t xml:space="preserve">Minimum 7000 benchmark-poeng med Passmark, minimumskravet øker med 50 benchmark-poeng ved hvert modellskifte. Etter ett skifte er minimumskravet 7050 benchmark-poeng, osv. Måles mot www.cpubenchmark.net, se kravspesifikasjon for mer informasjon. </t>
  </si>
  <si>
    <t>Internt lager SSD</t>
  </si>
  <si>
    <t>Maskinen skal kunne leveres med SSD med minimum 256 GB.</t>
  </si>
  <si>
    <t>327a</t>
  </si>
  <si>
    <t>Maskinen bør kunne leveres med SSD med minimum 500 GB.</t>
  </si>
  <si>
    <t>WWAN</t>
  </si>
  <si>
    <t>Maskinen bør ha opsjon for internt SIM-kort for mobilt bredbånd</t>
  </si>
  <si>
    <t>Mekanisk dokking stasjon</t>
  </si>
  <si>
    <t>Dokkingstasjon som i tillegg til HDMI, bør støtte 2 Displayport, 4 stk USB derav 1 USB 3.0, 1000 Mbps kablet.</t>
  </si>
  <si>
    <t>Grunnlag for prisevaluering opsjoner ultraportabel liten</t>
  </si>
  <si>
    <t>Ultraportabel stor, standard konfigurasjon skal kunne hasteleveres innen maksimalt 10 virkedager. Oppgi enhetspris for produktet inkludert eventuelt hasteleveringsgebyr.</t>
  </si>
  <si>
    <t>Bør ha verdi på 1000 i hht g3d benchmark utført av Passmark. Verdi under dette vil gi betydelig redusert evalueringsverdi. Måles mot www.videocardbenchmark.net, se kravspesifikasjon for mer informasjon.</t>
  </si>
  <si>
    <t>13,5" til 16"</t>
  </si>
  <si>
    <t>Maskinen skal ha trådløst nettverkskort som støtter IEEE 802.11 ac</t>
  </si>
  <si>
    <t>Maskinen bør ha trådløst nettverkskort som støtter IEEE 802.11 ax</t>
  </si>
  <si>
    <t xml:space="preserve">Batteriet bør ha lengst mulig oppgitt kjøretid ved bruk, lavere oppgitt kjøretid ved bruk enn 7 timer vil gi betydelig redusert evalueringsverdi. </t>
  </si>
  <si>
    <t>Maskinen skal ha integrert webkamera. Leverandøren bes opplyse om hvor god oppløsing kameraet har</t>
  </si>
  <si>
    <t>Maskinen bør være egnet til å transporteres mye. Brukes av ansatte og andre som tar den med på møter og annet. Leverandøren bes forklare hvorfor deres tilbudte maskin egner seg til dette formålet og vil ha en holdbarhet som gjør at transport o.l. ikke medføre skader på kabinett og skjerm ut over normal slitasje. Se kravspesifikasjon punkt 5.1 for ytterligere informasjon om områder som vil inngå i evalueringen av dette kravet.</t>
  </si>
  <si>
    <t>Opsjoner for ultraportabel stor:</t>
  </si>
  <si>
    <t>427a</t>
  </si>
  <si>
    <t xml:space="preserve">Maskinen bør ha opsjon for internt SIM-kort for mobilt bredbånd </t>
  </si>
  <si>
    <t>Grunnlag for prisevaluering opsjoner ultraportabel stor</t>
  </si>
  <si>
    <t>Bærbar kraftig, standard konfigurasjon skal kunne hasteleveres innen maksimalt 10 virkedager. Oppgi enhetspris for produktet inkludert eventuelt hasteleveringsgebyr.</t>
  </si>
  <si>
    <t xml:space="preserve">Minimum 8900 benchmark-poeng med Passmark, minimumskravet øker med 50 benchmark-poeng ved hvert modellskifte. Etter ett skifte er minimumskravet 8950 benchmark-poeng, osv. Måles mot www.cpubenchmark.net, se kravspesifikasjon for mer informasjon. </t>
  </si>
  <si>
    <t>Grafikkkort ytelse</t>
  </si>
  <si>
    <t>Bør ha verdi på 1000 eller mer i hht g3d benchmark utført av Passmark. Verdi under dette vil gi betydelig redusert evalueringsverdi. Måles mot www.videocardbenchmark.net, se kravspesifikasjon for mer informasjon.</t>
  </si>
  <si>
    <t>Bærbar</t>
  </si>
  <si>
    <t>Minimum 16 GB RAM</t>
  </si>
  <si>
    <t>Minimum 256 GB SSD</t>
  </si>
  <si>
    <t>Maskinen bør være egnet til å håndtere  krevede oppgraver. Kan være flyttbar, men er ikke en maskin som nødvendigvis blir transportert daglig.  Leverandøren bes forklare hvorfor deres tilbudte maskin egner seg til dette formålet. Se kravspesifikasjon punkt 5.1 for ytterligere informasjon om områder som vil inngå i evalueringen av dette kravet.</t>
  </si>
  <si>
    <t xml:space="preserve">Opsjoner for bærbar kraftig: </t>
  </si>
  <si>
    <t xml:space="preserve">Minimum 10000 benchmark-poeng med Passmark, minimumskravet øker med 50 benchmark-poeng ved hvert modellskifte. Etter ett skifte er minimumskravet 10050 benchmark-poeng, osv. Måles mot www.cpubenchmark.net, se kravspesifikasjon for mer informasjon. </t>
  </si>
  <si>
    <t>627a</t>
  </si>
  <si>
    <t>Maskinen bør ha opsjon for internt SIM-kort for mobilt bredbånd.</t>
  </si>
  <si>
    <t>Grunnlag for prisevaluering opsjoner bærbar kraftig</t>
  </si>
  <si>
    <t>High-end bærbar (standard modell) skal kunne hasteleveres innen maksimalt 10 virkedager. Oppgi enhetspris for produktet inkludert hasteleveringsgebyr.</t>
  </si>
  <si>
    <t xml:space="preserve">Minimum 8900 benchmark-poeng med Passmark, minimumskravet øker med 50 benchmark-poeng ved hvert modellskifte. Etter ett skifte er minimumskravet 8950 benchmark-poeng, osv. Måles mot www.cpubenchmark.net, se kravspesifikasjon for mer informasjon.  </t>
  </si>
  <si>
    <t>1000 eller mer i hht g3d benchmark utført av Passmark. Verdi under dette vil gi betydelig redusert evalueringsverdi. Måles mot www.videocardbenchmark.net, se kravspesifikasjon for mer informasjon.</t>
  </si>
  <si>
    <t>13,5" til 15"</t>
  </si>
  <si>
    <t>Maskinen skal ha touchpad / pekeplate og  norsk/nordisk tastatur.Med nordisk tastatur menes tastatur der norske spesialtegn (ÆØÅ og annet) også er trykket på tastene.</t>
  </si>
  <si>
    <t>Maskinen bør være egnet til å transporteres mye. Brukes av ansatt og andre som tar den med på møter og annet. Leverandøren bes forklare hvorfor deres tilbudte maskin egner seg til dette formålet og vil ha en holdbarhet som gjør at transport o.l. ikke medføre skader på kabinett og skjerm ut over normal slitasje. Se kravspesifikasjon punkt 5.1 for ytterligere informasjon om områder som vil inngå i evalueringen av dette kravet. Se kravspesifikasjon punkt 5.1 for ytterligere informasjon om områder som vil inngå i evalueringen av dette kravet.</t>
  </si>
  <si>
    <t>Opsjoner for high-end bærbar:</t>
  </si>
  <si>
    <t>Minimumskrav / Bør-krav</t>
  </si>
  <si>
    <t>723a</t>
  </si>
  <si>
    <t>Dokkingstasjon som i tillegg til HDMI bør støtte 2 Displayport, 4 stk USB derav 1 USB 3.0, 1000 Mbps kablet</t>
  </si>
  <si>
    <t>Grunnlag for prisevaluering opsjoner high-end bærbar</t>
  </si>
  <si>
    <t>Bærbar grafikk arbeidsstasjon</t>
  </si>
  <si>
    <t xml:space="preserve">Minimum 13000 benchmark-poeng med Passmark, minimumskravet øker med 100 benchmark-poeng ved hvert modellskifte. Etter ett skifte er minimumskravet 13100 benchmark-poeng, osv. Måles mot www.cpubenchmark.net, se kravspesifikasjon for mer informasjon.  </t>
  </si>
  <si>
    <t>Bør ha verdi på 7500 eller høyere i hht g3d benchmark utført av Passmark. Verdi under dette vil gi betydelig redusert evalueringsverdi. Måles mot www.videocardbenchmark.net, se kravspesifikasjon for mer informasjon.</t>
  </si>
  <si>
    <t>Minne på grafikkkort</t>
  </si>
  <si>
    <t>Grafikkkort skal ha minimum 4Gb minne</t>
  </si>
  <si>
    <t>Maskinen skal ha nettverkskort som støtter 10/100/1000 Mbit/s.n</t>
  </si>
  <si>
    <t>Minimum 32 GB RAM</t>
  </si>
  <si>
    <t>Maskinen skal ha touchpad / pekeplate og norsk/nordisk tastatur. Med nordisk tastatur menes tastatur der norske spesialtegn (ÆØÅ og annet) også er trykket på tastene.</t>
  </si>
  <si>
    <t>Maskinen bør være egnet til å håndtere grafisk krevede oppgraver som blant annet Autocad og lignende. Kan være flyttbar, men er ikke en maskin som nødvendigvis blir transportert daglig. Leverandøren bes forklare hvorfor deres tilbudte maskin egner seg til dette formålet. Se kravspesifikasjon punkt 5.1 for ytterligere informasjon om områder som vil inngå i evalueringen av dette kravet.</t>
  </si>
  <si>
    <t xml:space="preserve">Opsjoner for bærbar grafikk arbeidsstasjon: </t>
  </si>
  <si>
    <t>Maskinen bør kunne leveres med kraftigere CPU.
Minimum 15000 benchmark-poeng med Passmark. Måles mot www.cpubenchmark.net, se kravspesifikasjon for mer informasjon.</t>
  </si>
  <si>
    <t>Maskinen bør kunne leveres med kraftigere grafikk-ytelse.
Minimum 9000 eller høyere i hht g3d benchmark utført av Passmark.  Måles mot www.videocardbenchmark.net, se kravspesifikasjon for mer informasjon.</t>
  </si>
  <si>
    <t xml:space="preserve">Maskinen bør kunne leveres med økt internminne.
Minimum 64Gb minne </t>
  </si>
  <si>
    <t>823a</t>
  </si>
  <si>
    <t>Dokkingstasjon som i tillegg til HDMI støtter minimum 2 Displayport, 4 stk USB derav 1 USB 3.0, 1000 Mbps kablet</t>
  </si>
  <si>
    <t>Grunnlag for prisevaluering opsjoner bærbar grafikk arbeidsstasjon</t>
  </si>
  <si>
    <t>Tynnklient med Win 10 IoT</t>
  </si>
  <si>
    <t xml:space="preserve">Minimum 1500 benchmark-poeng med Passmark, minimumskravet øker med 50 benchmark-poeng ved hvert modellskifte. Etter ett skifte er minimumskravet 1550 benchmark-poeng, osv. Måles mot www.cpubenchmark.net, se kravspesifikasjon for mer informasjon. </t>
  </si>
  <si>
    <t>Minimum 600 eller mer i hht g3d benchmark utført av Passmark. Måles mot www.videocardbenchmark.net.</t>
  </si>
  <si>
    <t>Størrelsen på kabinettet bør være minst mulig, og ikke større enn typen ultratynn, tiny, slank, e.l. 
Kabinett på størrelse med standard bordmodell / desktop PC vil gi betydelig redusert evalueringsverdi.</t>
  </si>
  <si>
    <t>Tynnklienten bør ha lavest mulig vekt, lavere vekt vil gi bedre evalueringsverdi.</t>
  </si>
  <si>
    <t>Bør støtte to skjermer med minimum Full HD 1920 x 1080</t>
  </si>
  <si>
    <t>Ekstern video tilkobling</t>
  </si>
  <si>
    <t>Maskinen bør kunne tilkobles ekstern skjerm/prosjektor. Maskinen bør minimum støtte Displayport eller miniDisplayport. Nyere teknologi for tilkobling vil gi tillegg ved evaluering.</t>
  </si>
  <si>
    <t>Maskinen skal kunne tilkobles LAN nettverk via  RJ45 i maskinen.</t>
  </si>
  <si>
    <t>Trådløst nettverk</t>
  </si>
  <si>
    <t>Maskinen skal ha støtte for trådløst nettverk, minimum 802.11ac</t>
  </si>
  <si>
    <t>Flashminne</t>
  </si>
  <si>
    <r>
      <t>Maskinen bør ha minimum</t>
    </r>
    <r>
      <rPr>
        <sz val="10"/>
        <rFont val="Calibri"/>
        <family val="2"/>
        <scheme val="minor"/>
      </rPr>
      <t xml:space="preserve"> 16 GB SSD til lagring</t>
    </r>
    <r>
      <rPr>
        <sz val="10"/>
        <color rgb="FF000000"/>
        <rFont val="Calibri"/>
        <family val="2"/>
        <scheme val="minor"/>
      </rPr>
      <t>, det gis tillegg for kapasitet utover dette</t>
    </r>
  </si>
  <si>
    <t>Systemminne</t>
  </si>
  <si>
    <t>Maskinen bør ha minimum  4 GB RAM. Mindre enn dette gir trekk ved evaluering, mer enn dette gir tillegg ved evaluering</t>
  </si>
  <si>
    <t>Videominne</t>
  </si>
  <si>
    <t>Maskinen bør ha minimum 128 MB, kan være delt med systemminne. Verdi under dette vil gi betydelig redusert evalueringsverdi.</t>
  </si>
  <si>
    <t>Operativsystem på klient</t>
  </si>
  <si>
    <t>Win10 IoT.</t>
  </si>
  <si>
    <t>Programvare på klient</t>
  </si>
  <si>
    <t>Full støtte for Citrix HDX, full Citrix Receiver klient. Skal støtte Vmware Horizon RDP/PCoIP.</t>
  </si>
  <si>
    <t>Administrasjonsverktøy</t>
  </si>
  <si>
    <t>Tynnklienten skal støtte bruk av administrasjonsverktøy for asset management, patch, image og konfigurasjonsutrulling. Oppgi hvilke verktøy som kan benyttes, som følger med (ikke krever ekstra lisensiering) og hvilke fordeler dette gir for  Kunden.</t>
  </si>
  <si>
    <t xml:space="preserve">Maskinen vil være tynnklient for Oslo kommune. Maskinen bør være så lydløs som mulig for å fungere optimalt i et kontorlandskap. Spesifiser hvor mye støy den avgir i dBA. </t>
  </si>
  <si>
    <t xml:space="preserve">Opsjoner for tynnklient (Win 10 IoT): </t>
  </si>
  <si>
    <t>Sentralt administrasjonsverktøy</t>
  </si>
  <si>
    <t>Administrasjonsverktøyet for tynnklient. Skal støtte asset management, patch, image og konfigurasjonsutrulling. Her fylles ut sentralt programvare og eventuelle kostnader for kunden for dette verktøyet. Skal minimum støtte 10000 klienter pr installasjon.</t>
  </si>
  <si>
    <t>Grunnlag for prisevaluering opsjoner tynnklient (Win 10 IoT)</t>
  </si>
  <si>
    <t>Skjermer</t>
  </si>
  <si>
    <t>Minimumskrav (M)</t>
  </si>
  <si>
    <t>Evalueringskrav (E)</t>
  </si>
  <si>
    <t>Variant</t>
  </si>
  <si>
    <t>Størrelse *</t>
  </si>
  <si>
    <t>Oppløsning **</t>
  </si>
  <si>
    <t>Grafikktilkobling</t>
  </si>
  <si>
    <t>Funksjonalitet</t>
  </si>
  <si>
    <t>Oppfylt alle M-krav?</t>
  </si>
  <si>
    <t>Grafikktilkobling 2</t>
  </si>
  <si>
    <t xml:space="preserve">Oppfylt? </t>
  </si>
  <si>
    <t>Grafikktilkobling 3</t>
  </si>
  <si>
    <t>Medfølgende  grafikk-kabler (beskriv)</t>
  </si>
  <si>
    <t>23,7 - 24,2"</t>
  </si>
  <si>
    <t>minimum FHD</t>
  </si>
  <si>
    <t>HDMI</t>
  </si>
  <si>
    <t>USB-C</t>
  </si>
  <si>
    <t>Display Port</t>
  </si>
  <si>
    <t>31,5" - 35,0"</t>
  </si>
  <si>
    <t>26" - 28"</t>
  </si>
  <si>
    <t>USB-C docking</t>
  </si>
  <si>
    <t>Krav til alle skjermer</t>
  </si>
  <si>
    <t>Merknad</t>
  </si>
  <si>
    <t>Forklaring</t>
  </si>
  <si>
    <t>- Alle modeller skal leveres med strømkabel med norsk stikk-kontakt</t>
  </si>
  <si>
    <t>*</t>
  </si>
  <si>
    <t>Størrelsen skal være målt diagonalt og være skjermens offisielle benevnelse</t>
  </si>
  <si>
    <t>- Alle modeller skal leveres med fot for bordplassering</t>
  </si>
  <si>
    <t xml:space="preserve">** </t>
  </si>
  <si>
    <t>Oppløsningen benevnes ihht tabell på arkanen "Forklaring"</t>
  </si>
  <si>
    <t>- Se for øvrig vedlegg 1A Kravspesifikasjon pkt. 3 krav 1.2</t>
  </si>
  <si>
    <t>Nettbrett Android (opsjon, jf. Vedlegg 1A Kravspesifikasjon PC, punkt 4)</t>
  </si>
  <si>
    <t>Henvisning til produktdatablad:</t>
  </si>
  <si>
    <t>Pris eks. mva.</t>
  </si>
  <si>
    <t>Operativsystem</t>
  </si>
  <si>
    <t>Android</t>
  </si>
  <si>
    <t>10,1" - 10,5"</t>
  </si>
  <si>
    <t>Høyest mulig oppløsning som gir god lesbarhet i forhold til nettbrettets skjermstørrelse</t>
  </si>
  <si>
    <t>Kamera</t>
  </si>
  <si>
    <t>Nettbrettet skal ha kamera både foran og bak</t>
  </si>
  <si>
    <t>Minimum 32 GB</t>
  </si>
  <si>
    <t>Nettbrettet skal ha trådløst nettverkskort</t>
  </si>
  <si>
    <t>Administrasjon</t>
  </si>
  <si>
    <t>Nettbrettet skal kunne administreres sentralt av MDM-verktøy for styring av rettigheter og massedistribusjon av apper</t>
  </si>
  <si>
    <t>Bruksområde og bruksmønster</t>
  </si>
  <si>
    <t>Nettbrettet bør fungere i et bruksmønster der det benyttes til tekstbehandling, presentasjoner, streaming av lyd og bilde og enkelt kunne koble seg på ekstern skjerm/prosjektor el.</t>
  </si>
  <si>
    <t>Tillegg for Nettbrett Android</t>
  </si>
  <si>
    <t>Internt lager, alt. 2</t>
  </si>
  <si>
    <t>Minimum 64 GB</t>
  </si>
  <si>
    <t>Internt lager, alt. 3</t>
  </si>
  <si>
    <t>Minimum 128 GB</t>
  </si>
  <si>
    <t>Utvidet garanti</t>
  </si>
  <si>
    <t>3 års garanti</t>
  </si>
  <si>
    <t>Støtte for 4G</t>
  </si>
  <si>
    <t>Nettbrettet bør ha støtte for 4G</t>
  </si>
  <si>
    <t>Nettbrett Windows (opsjon, jf. Vedlegg 1A Kravspesifikasjon PC, punkt 4)</t>
  </si>
  <si>
    <t>Windows</t>
  </si>
  <si>
    <t>Tillegg for Nettbrett Windows</t>
  </si>
  <si>
    <t>Tilleggsutstyr/tilleggstjenester</t>
  </si>
  <si>
    <t>Generelt tilleggsutstyr - ikke eksklusiv opsjon</t>
  </si>
  <si>
    <t>Spesifikasjon</t>
  </si>
  <si>
    <t>Modellspesifikt tilleggsutstyr</t>
  </si>
  <si>
    <t>Internt lager, SSD</t>
  </si>
  <si>
    <t>SSD, minimum 256 GB</t>
  </si>
  <si>
    <t>SSD, minimum 500 GB</t>
  </si>
  <si>
    <t>SSD, minimum 1000 GB</t>
  </si>
  <si>
    <t>Internt tastatur</t>
  </si>
  <si>
    <t>Tastatur som i grunnmodell</t>
  </si>
  <si>
    <t>Batteri, grunnmodell</t>
  </si>
  <si>
    <t>Batteri som i grunnmodell</t>
  </si>
  <si>
    <t>Intern skjerm</t>
  </si>
  <si>
    <t>Skjerm som i grunnmodell</t>
  </si>
  <si>
    <t>Strømadapter</t>
  </si>
  <si>
    <t>Strømadapter tilpasset hver enkelt modell (som original)</t>
  </si>
  <si>
    <t>Strømadapter tilpasset hver enkelt modell (hurtigere lading)</t>
  </si>
  <si>
    <t>Strømkabel</t>
  </si>
  <si>
    <t>Strømkabel som for grunnmodell</t>
  </si>
  <si>
    <t>Nettverksadapter</t>
  </si>
  <si>
    <t>Gigabit-nettverksadapter med RJ45 tilkobling (til de bærbare modeller som ikke leveres med fullverdig RJ45 innebygget)</t>
  </si>
  <si>
    <t>Adapter mot HDMI</t>
  </si>
  <si>
    <t>Overgang for tilkobling fra maskin til HDMI-port på ekstern skjerm/prosjektor (dersom en eller flere modeller leveres uten fullverdig HDMI-port)</t>
  </si>
  <si>
    <t>Adapter mot VGA</t>
  </si>
  <si>
    <t>Overgang for tilkobling fra PC til VGA-port på ekstern skjerm/projektor (for de modeller som leveres uten VGA-port)</t>
  </si>
  <si>
    <t>Generelt tilleggsutstyr</t>
  </si>
  <si>
    <t>Adapter / overgang</t>
  </si>
  <si>
    <t>USB-C til USB-A</t>
  </si>
  <si>
    <t>E*</t>
  </si>
  <si>
    <t>USB Portreplikator</t>
  </si>
  <si>
    <t>For tilkobling til ekstern mus, tastatur, skjerm etc. USB-A, bør støtte minimum USB 3.0</t>
  </si>
  <si>
    <t>USB-C Portreplikator</t>
  </si>
  <si>
    <t>For tilkobling til ekstern mus, tastatur, skjerm etc. USB-C med full funksjonalitet</t>
  </si>
  <si>
    <t>Eksternt tastatur</t>
  </si>
  <si>
    <t>Norsk/nordisk tastatur (USB-A). Med nordisk tastatur menes tastatur der norske spesialtegn (ÆØÅ og annet) også er trykket på tastene.</t>
  </si>
  <si>
    <t>Ekstern mus</t>
  </si>
  <si>
    <t>Optisk mus med rullehjul (USB-A)</t>
  </si>
  <si>
    <t>HDMI-kabel</t>
  </si>
  <si>
    <t>HDMI-kabel mellom PC og skjerm/projektor</t>
  </si>
  <si>
    <t>Patchekabel RJ45</t>
  </si>
  <si>
    <t>Cat 5E eller bedre</t>
  </si>
  <si>
    <t>Tyverimerking</t>
  </si>
  <si>
    <t>God synlig merke med strekkode, utstyrsliste inkludert. (pris inkluderer merke ferdig påsatt maskin ved levering)</t>
  </si>
  <si>
    <t>Tyverimerke</t>
  </si>
  <si>
    <t>Samme merke som over (kun merket levert - uten maskinbestilling)</t>
  </si>
  <si>
    <t>Bæreveske</t>
  </si>
  <si>
    <t>Skulderveske for bærbare PCer</t>
  </si>
  <si>
    <t>Ryggsekk</t>
  </si>
  <si>
    <t>Ryggsekk for bærbare PCer</t>
  </si>
  <si>
    <t>Modellspesifikke tilleggstjenester</t>
  </si>
  <si>
    <t>Sampakking</t>
  </si>
  <si>
    <t>Eske</t>
  </si>
  <si>
    <t>Skap</t>
  </si>
  <si>
    <t>Reparasjon av knust skjerm</t>
  </si>
  <si>
    <t>Pris for reparasjon/skifte av knust skjerm inkludert deler og arbeid</t>
  </si>
  <si>
    <t>Tilleggstjeneste - reparasjoner</t>
  </si>
  <si>
    <t>Reparasjoner</t>
  </si>
  <si>
    <t>Timepris for andre reparasjoner utenfor garanti skal angis her</t>
  </si>
  <si>
    <t>*) Sortimentet av generelt tilleggsutstyr som tilbys, evalueres samlet. God dekning av spesifiserte produkter vektlegges.</t>
  </si>
  <si>
    <t>Utstyr</t>
  </si>
  <si>
    <t>(Evalueres ikke)</t>
  </si>
  <si>
    <t>Tjenester</t>
  </si>
  <si>
    <t>Timepris</t>
  </si>
  <si>
    <t>Grunnlag for prisevaluering av tilleggsutstyr modellspesifikt</t>
  </si>
  <si>
    <t>Grunnlag for prisevaluering av tilleggstjenester modellspesifikt</t>
  </si>
  <si>
    <t>Grunnlag for prisevaluering tilleggstjeneste reperasjoner</t>
  </si>
  <si>
    <t>LENOVO</t>
  </si>
  <si>
    <t>Windows 10 Pro 64.bits</t>
  </si>
  <si>
    <t>Ja</t>
  </si>
  <si>
    <t>AMD Ryzen 3 PRO 3200GE- 4cores/4Threads, 3.3 / 3.8 GHz(base/max), 2 MB / 4MB(L2/L3 cache)</t>
  </si>
  <si>
    <t>Radeon Vega 8 Graphics</t>
  </si>
  <si>
    <t xml:space="preserve">Tiny 1L kabinett, (BxDxH -179mm X 183mm X 34.5mm), 1,32Kg </t>
  </si>
  <si>
    <t>2x digitale utporter(DP + HDMI), max oppløsning 4096x2160</t>
  </si>
  <si>
    <t>Gigabit ethernet, Realtek RTL8111EPV-CG, Wake on LAN</t>
  </si>
  <si>
    <t>1x 8GB DDR4-2666</t>
  </si>
  <si>
    <t>Intern høyttaler (1.5 watt)</t>
  </si>
  <si>
    <t xml:space="preserve">Formfaktor er basert på vår Tiny desktop serie som er kompatibel med våre Tiny-in-one skjermer som er skjerm med integrert docking løsning. </t>
  </si>
  <si>
    <t xml:space="preserve">1x Fullverdig RJ45 port </t>
  </si>
  <si>
    <t>Max: 32GB,  2 DIMM sockets (2x 16GB DDR4)</t>
  </si>
  <si>
    <t>Audio support ut -&gt; High Definition (HD) Audio, Realtek ALC222CG</t>
  </si>
  <si>
    <t>1x 16GB DDR4-2666</t>
  </si>
  <si>
    <t>2x 16GB DDR4-2666</t>
  </si>
  <si>
    <t>1x 256GB SSD PCIe</t>
  </si>
  <si>
    <t xml:space="preserve">max 2TB SSD PCIe M.2 </t>
  </si>
  <si>
    <t>1x 512GB SSD PCIe</t>
  </si>
  <si>
    <t>1x 1TB SSD PCIe</t>
  </si>
  <si>
    <t>Delta kost fra fabrikk. Utløsning av opsjon vil generere nytt part nummer i kundens produkt liste.</t>
  </si>
  <si>
    <t>ThinkStation P340</t>
  </si>
  <si>
    <t>Windows 10 Pro 64.bit</t>
  </si>
  <si>
    <t>Intel Core i3-10100 Processor(6MB Cache, up to 4.30GHz with Turbo Boost)</t>
  </si>
  <si>
    <t>NVIDIA Quadro P620, 2GB (4xMini DP) High Profile</t>
  </si>
  <si>
    <t xml:space="preserve">17L Tower  </t>
  </si>
  <si>
    <t>2x Displayport</t>
  </si>
  <si>
    <t>1x GbE port via integrated ethernet Intel i219LM, supporterer Wake-on-LAN</t>
  </si>
  <si>
    <t>8x USB-A
1x USB type-C</t>
  </si>
  <si>
    <t>1x 16GB DDR4 2933MHz</t>
  </si>
  <si>
    <t xml:space="preserve">Lenovo ThinkStation P340
Miljø sertifikater: ENERGY STAR® 8.0, EPEAT®10, GREENGUARD®, RoHS Compliant
</t>
  </si>
  <si>
    <t>5x USB-A
1x USB Type-C</t>
  </si>
  <si>
    <t>Høydet: 376 mm . Bredde: 170 mm. Dybde: 315.35 mm, 9.4Kg</t>
  </si>
  <si>
    <t>Max: 128GB, 4 DIMM sockets (4x 32GB DDR4)</t>
  </si>
  <si>
    <t xml:space="preserve">Max: 8TB intern lagring (4x 2TB PCIe SSD disker) </t>
  </si>
  <si>
    <t>2x 16GB DDR4 2933MHz</t>
  </si>
  <si>
    <t xml:space="preserve">Tilbud modell medfølger 2x mini-DP til DP kabler. NVIDIA Quadro P620 støtter opp til 4.stk 4K displays (4096x2160 @60 Hz). </t>
  </si>
  <si>
    <t>ThinkPad X13 Gen1</t>
  </si>
  <si>
    <t>AMD Ryzen 3 Pro 4450U Processor (2.50GHz, Max Boost up to 3.80GHz, 4 Cores, 4MB Cache)</t>
  </si>
  <si>
    <t>Radeon™ Vega 5</t>
  </si>
  <si>
    <t>WxDxH: 311.9mm x 217.2mm x 16.9mm</t>
  </si>
  <si>
    <t>1.29 kg</t>
  </si>
  <si>
    <t>13.3"</t>
  </si>
  <si>
    <t>FHD (1920x1080)</t>
  </si>
  <si>
    <t>Intel Wi-Fi 6 AX200, Wi-Fi 2x2 802.11ax</t>
  </si>
  <si>
    <t xml:space="preserve">Intel Wi-Fi 6 AX200, Wi-Fi 2x2 802.11ax </t>
  </si>
  <si>
    <t>Native Realtek RTL8111EPV Gigabit Ethernet connection</t>
  </si>
  <si>
    <t xml:space="preserve">Porter:
2x USB 3.2 (Always On),
2x USB 3.2 Type-C (w/ the function of Power Delivery and DisplayPort)
1x HDMI
1x Ethernet extension connector
1x MicroSD card reader
1x combo jack Lyd
1x side docking connector
</t>
  </si>
  <si>
    <t>1x 8GB DDR4 - 3200MHz</t>
  </si>
  <si>
    <t>1x 128GB SSD PCIe</t>
  </si>
  <si>
    <t>Batterikapasitet 10.35 timer -&gt; MobileMark 2018</t>
  </si>
  <si>
    <t>Bluetooth 5.1</t>
  </si>
  <si>
    <t>HD720p camera with ThinkShutter camera privacy and fixed focus</t>
  </si>
  <si>
    <t>HD Audio, Realtek ALC3287 codec / Dolby Audio speaker system, 1W x 2</t>
  </si>
  <si>
    <t xml:space="preserve">Formfaktor på tilbudt modell er godt under bransjekravet til Ultrabook stempelet på 18mm tykkelse for maskiner under 14" skjermstørrelse. ThinkPad X13 er den tynneste og letteste 13,3" i Lenovo sitt enterprice sortiment. </t>
  </si>
  <si>
    <t xml:space="preserve">IPS, Anti-Glare, 300-nits, 16:9, 800:1 contrast ratio </t>
  </si>
  <si>
    <t xml:space="preserve">Maskinen leveres med Intel Wi-Fi 6 AX200 som har støtte for både IEEE 802.11 ac og IEEE 802.11 ax   </t>
  </si>
  <si>
    <t xml:space="preserve">Maskinene leveres standard med 2x USB Type-C porter og 2x USB Type-A porter.
USB Type-A portene har mulighet til å lade eksterne enheter selv om PC er avslått forutsatt at maskinen har batteritid igjen. USB Type-C portene har mulighet for å levere lading samt Video m/Displayport støtte. </t>
  </si>
  <si>
    <t>Max: 32GB  DDR4 - 3200MHz (1x DIMM integrert på hovedkortet)</t>
  </si>
  <si>
    <t>Max: 1TB SSD PCIe</t>
  </si>
  <si>
    <t>Bluetooth modulen er integrert i Intel Wi-Fi 6 AX200 WiFi kortet.</t>
  </si>
  <si>
    <t xml:space="preserve">Webkamera har en oppløsning på HD720p. Den har i tillegg en fysisk "privacy shutter" eller deksel som man kan lukke og åpne etter ønske. På den måten kan man fysisk stenge webkamera om man øsnker. </t>
  </si>
  <si>
    <t>Maskinen leveres med 2x1W Dolby Audio høyttalere</t>
  </si>
  <si>
    <t xml:space="preserve">Maskinene har både trackpoint(rød styrepinne i midten av tastatur) og touchpad. Fullverdig norsk tastatur i velkjent 6 raders ThinkPad kvalitet og brukervennlighet. Lenovo har høstet mange design priser og tester for sitt unike tastatur oppsett og brukergropplevelse. </t>
  </si>
  <si>
    <t xml:space="preserve">ThinkPad X13 Gen1 er en PC av liten størrelse men gir ett stort inntrykk. 
Den har lang batteritid, holdbarhet, kraftig ytelse og størrelser som enkelt passer i bagen, vesken eller på et bord på flyet. Den passer perfekt til ansatte som er ute på reisefot store deler av dagen. Men Lenovo sin RapidCharge teknologi som er innebygget i PCen så kan de ansatte enkelt lade opp PCen til 80% på 1 time. Gjør at man kan sette PCen til lading i bil eller på kontoret i lunsjen og være klar til en hal dags bruk og samtidig har batteri til overs. 
ThinkPad X13 Gen1 er testet og godkjent under de tøffeste forhold med militære standarden MIL-STD-810G. Noe som gjør at Lenovo kan gå god for at kvaliteten og robustheten er optimal for tøff bruk i felt og på reisefot. Chassie og skjerm er forsterket for å takle transport i PC vesker og sekk.
ThinkPad X13 Gen1 er utstyrt med Lenovo sitt prisbelønnede 6-rader keyboard med både trackpoint og trackpad.
Skjermen på tilbudt modell er ett lyssterkt antiglare panel som er optimalt for å jobbe på farten samtidig som det er behagelig å jobbe på gjennom en hel arbeidsdag. Antiglare filteret i panelet forhindrer gjenskinn fra typisk sol og kontorlys.  
ThinkPad X13 Gen1 har mulighet for mekanisk dock samt ulike docking alternativer via USB-C tilkobling. 
ThinkPad X13 Gen1 er utstyrt med nye Unified Communications taster på funksjonsraden som er optimalisert for MS Teams og andre video konferanse løsninger. Maskinen har også oppgradert lydsystem som er Dolby Audio sertifisert og har integrert doble mikrofoner som fanger opp lyd og filtrerer bort uønsket lyd som tastatur og bakgrunnsstøy i umiddelbar nærhet. Videokamera har 720p oppløsning og har innebygget Thinkshutter deksel som gjør at man kan fysisk blende muligheten for video hvis ønskelig.
</t>
  </si>
  <si>
    <t>1x 16GB DDR4 - 3200MHz</t>
  </si>
  <si>
    <t>Priset opsjon inkluderer både SIM kort leser, 4G antenner og radiomodul/modem.
Delta kost fra fabrikk. Utløsning av opsjon vil generere nytt part nummer i kundens produkt liste.</t>
  </si>
  <si>
    <t>1 x USB 3.1 Gen 2 med Always-on-lading
3 x USB 3.1 Gen 2
2 x USB-C
1 x nettverk - 10Base-T/100Base-TX/1000Base-T - RJ-45
2 x audio / video - DisplayPort - 20-pins DisplayPort
1 x audio / video - HDMI - 19 pin HDMI Type A
1 x skjerm/video - VGA - 15-stifts HD D-Sub (HD-15)
1 x lyd - hodetelefoner/mikrofon - 3,5 mm-ministereojakk
1 x dokking/portreplikator</t>
  </si>
  <si>
    <t>Mobile Broadband 4G LTE-A Fibocom L850-GL, M.2 card</t>
  </si>
  <si>
    <t>ThinkPad L14 Gen1</t>
  </si>
  <si>
    <t>AMD Ryzen 3 4300U Processor (2.70GHz, Max Boost up to 3.70GHz, 4 Cores, 4MB Cache)</t>
  </si>
  <si>
    <t>WxDxH: 331mm x 235mm x 20.4mm</t>
  </si>
  <si>
    <t>1,61 kg</t>
  </si>
  <si>
    <t>14.0"</t>
  </si>
  <si>
    <t>FHD(1920x1080)</t>
  </si>
  <si>
    <t>Native Realtek RTL8111HN Gigabit Ethernet connection</t>
  </si>
  <si>
    <t xml:space="preserve">Porter:
2x USB 3.2 (Always On),
2x USB 3.2 Type-C (w/ the function of Power Delivery and DisplayPort)
1x HDMI
1x RJ45
1x MicroSD card reader
1x combo jack Lyd
1x  side docking connector
</t>
  </si>
  <si>
    <t>Batterikapasitet 10.7 timer -&gt; MobileMark 2018</t>
  </si>
  <si>
    <t xml:space="preserve">Formfaktor på tilbudt modell er under bransjekravet til Ultrabook på 21mm tykkelse for maskiner på 14"+ skjermstørrelse. </t>
  </si>
  <si>
    <t xml:space="preserve">IPS, Anti-Glare, 250nits, 16:9, 700:1 contrast ratio </t>
  </si>
  <si>
    <t>1x fullverdig RJ45 port tilgjengelig</t>
  </si>
  <si>
    <t>Max: 64GB(2x32GB) DDR4 - 3200MHz (2x DIMM sockets)</t>
  </si>
  <si>
    <t xml:space="preserve">Maskinene har både trackpoint(rød styrepinne i midten av tastatur) og touchpad / pekeplate. Fullverdig norsk tastatur i velkjent 6 raders ThinkPad kvalitet og brukervennlighet. Lenovo har høstet mange design priser og tester for sitt unike tastatur oppsett og brukergropplevelse. </t>
  </si>
  <si>
    <t>AMD Ryzen 5 4500U Processor (2.30GHz, Max Boost up to 4.00GHz, 6 Cores, 8MB Cache)</t>
  </si>
  <si>
    <t>ThinkPad L15 Gen1</t>
  </si>
  <si>
    <t>Radeon™ Vega 6</t>
  </si>
  <si>
    <t>WxDxH: 366.5mm x 250mm x 21mm</t>
  </si>
  <si>
    <t>1.98 kg</t>
  </si>
  <si>
    <t>15.6"</t>
  </si>
  <si>
    <t>Porter:
2x USB 3.2 (Always On),
2x USB 3.2 Type-C (w/ the function of Power Delivery and DisplayPort)
1x HDMI
1x RJ45
1x MicroSD card reader
1x combo jack Lyd
1x  side docking connector</t>
  </si>
  <si>
    <t xml:space="preserve">1x 256GB SSD PCIe </t>
  </si>
  <si>
    <t>Batterikapasitet 10.43 timer -&gt; MobileMark 2018</t>
  </si>
  <si>
    <t>HD Audio, Realtek ALC3287 codec / Dolby Audio speaker system, 2W x 2</t>
  </si>
  <si>
    <t xml:space="preserve">Formfaktor på tilbudt modell er akkurat på bransjekravet til Ultrabook på 21mm tykkelse for maskiner over 14" skjermstørrelse. </t>
  </si>
  <si>
    <t xml:space="preserve">Maskinene leveres standard med 2x USB Type-C porter og 2x USB Type-A porter.
USB Type-A portene har mulighet til å lade eksterne enheter selv om PC er avslått forutsatt at maskinen har batteritid igjen. USB Type-C portene har mulighet for å levere lading samt video m/Displayport støtte. </t>
  </si>
  <si>
    <t>Maskinen leveres med 2x2W Dolby Audio høyttalere</t>
  </si>
  <si>
    <t>1x 32GB DDR4 - 3200MHz</t>
  </si>
  <si>
    <t>Lenovo ThinkPad L15 Gen1 er en "flyttbar" kraftpakke på 15,6" på rett under 2Kg. Den passer perfekt for brukere som både ønsker en kraftig maskin med stor skjerm, fullverdig tastatur(numerisk) som skal transporteres til og fra kontor/hjemmekontor. Tilbud modell er utstyrt med AMD sin nye Ryzen 5 4500U CPU som yter imponerende 1100+ poeng på www.cpubenchmark.net. Dette er såpass høyt at CPU blir neppe en flaskehals når det kommer til å håndtere de fleste krevende oppgaver som brukerne for denne modellen måtte ha. 
ThinkPad L15 Gen1 er testet og godkjent under de tøffeste forhold med militære standarden MIL-STD-810G. Noe som gjør at Lenovo kan gå god for at kvaliteten og robustheten er optimal for tøff bruk på reise til og fra jobb samt mellom møter.
ThinkPad L15 Gen 1 kommer også standard med ett stort Norskt keyboard med numerisk tastatur. Perfekt for de som jobber en del på hjemmekontor og ikke har tilgang på ekstern skjerm, tastatur. 
ThinkPad L15 Gen1 serien er bygget på den måten at man har utallige utvidelsesmuligheter. Den kan spekkes helt opp til AMD R7 Pro, 64GB minne, 1TB SSD og FHD Multitouch. 
ThinkPad L15 Gen1 har mulighet for mekanisk dock samt ulike docking alternativer via USB-C tilkobling. 
ThinkPad L15 Gen1 er utstyrt med nye Unified Communications taster på funksjonsraden som er optimalisert for MS Teams og andre video konferanse løsninger. Maskinen har også oppgradert lydsystem som er Dolby Audio sertifisert og har integrert doble mikrofoner som fanger opp lyd og filtrerer bort uønsket lyd som tastatur og bakgrunnsstøy i umiddelbar nærhet. Videokamera har 720p oppløsning og har innebygget Thinkshutter deksel som gjør at man kan fysisk blende muligheten for video hvis ønskelig.</t>
  </si>
  <si>
    <t xml:space="preserve">ThinkPad T14 Gen1 </t>
  </si>
  <si>
    <t>AMD Ryzen 5 Pro 4650U Processor (2.10GHz, Max Boost up to 4.00GHz, 6 Cores, 8MB Cache)</t>
  </si>
  <si>
    <t>WxDxH: 329mm x 227mm x 17.9mm</t>
  </si>
  <si>
    <t>1.46 kg</t>
  </si>
  <si>
    <t>Batterikapasitet 11.5 timer -&gt; MobileMark 2018</t>
  </si>
  <si>
    <t xml:space="preserve">6-row, spill-resistant, multimedia Fn keys with Unified Communications controls, TrackPoint pointing device and buttonless Mylar surface multi-touch touchpad. </t>
  </si>
  <si>
    <t xml:space="preserve">Formfaktor på tilbudt modell er godt under bransjekravet til Ultrabook på 21mm tykkelse for maskiner på 14"+ skjermstørrelse. </t>
  </si>
  <si>
    <t>IPS, Anti-glare, 250nits, 16:9, 700:1 contrast ratio, narrow</t>
  </si>
  <si>
    <t>Max: 32GB(2x16GB) DDR4 - 3200MHz (2x DIMM sockets)</t>
  </si>
  <si>
    <t>1x fullverdig RJ45 port tilgjengelig med støtte for 10/100/1000 Mbit/s</t>
  </si>
  <si>
    <t>1x fullverdig RJ45 port tilgjengelig, med støtte for 10/100/1000 Mbit/s</t>
  </si>
  <si>
    <t>Batteri - Integrated Li-Polymer 50Wh
Supporteres Rapid Charge (lader opp til 80% på 1.time) m/65W AC adapter
MobileMark 2014: 14 timer*
MobileMark 2018: 11.5 timer*
* Batterikapasitet varrierer betydelig avhengig av hardware konfigurasjon, settings, bruk og andre faktorer som benchmark test versjon.</t>
  </si>
  <si>
    <t>Batteri - Integrated Li-Polymer 45Wh
Supporteres Rapid Charge (lader opp til 80% på 1.time) m/65W AC adapter
MobileMark 2014: 13.78 timer*
MobileMark 2018: 10.43 timer*
* Batterikapasitet varrierer betydelig avhengig av hardware konfigurasjon, settings, bruk og andre faktorer som benchmark test versjon.</t>
  </si>
  <si>
    <t>Batteri - Integrated Li-Polymer 45Wh
Supporteres Rapid Charge (lader opp til 80% på 1.time) m/65W AC adapter
MobileMark 2014: 14.36 timer*
MobileMark 2018: 10.7 timer*
* Batterikapasitet varrierer betydelig avhengig av hardware konfigurasjon, settings, bruk og andre faktorer som benchmark test versjon.</t>
  </si>
  <si>
    <t>Batteri - Integrated Li-Polymer 48Wh
Supporteres Rapid Charge (lader opp til 80% på 1.time) m/65W AC adapter
MobileMark 2014: 12.8 timer*
MobileMark 2018: 10.35 timer*
* Batterikapasitet varrierer betydelig avhengig av hardware konfigurasjon, settings, bruk og andre faktorer som benchmark test versjon.</t>
  </si>
  <si>
    <t>32GB (2x 16GB DDR4 - 3200MHz)</t>
  </si>
  <si>
    <t xml:space="preserve">1x 512GB SSD PCIe </t>
  </si>
  <si>
    <t xml:space="preserve">1x 1TB SSD PCIe </t>
  </si>
  <si>
    <t>LENOVO ThinkPad Ultra Dock CS18 - 135W incl. Power Cord (NOR)</t>
  </si>
  <si>
    <t>ThinkPad P53</t>
  </si>
  <si>
    <t>Intel Core i9-9880H Processor with vPro (2.30GHz, up to 4.80GHz with Turbo Boost, 8 Cores, 16MB Cache)</t>
  </si>
  <si>
    <t>NVIDIA Quadro RTX4000 8GB GDRR6 256bits, VR ready</t>
  </si>
  <si>
    <t>8GB GDRR6</t>
  </si>
  <si>
    <t>WxDxH (non-touch): 377.4mm x 252.3mm x 24.5(front)-29.4mm(back)</t>
  </si>
  <si>
    <t>2.5 Kg</t>
  </si>
  <si>
    <t xml:space="preserve">Intel Ethernet gigabit Connection I219-LM </t>
  </si>
  <si>
    <t>Porter:
2x USB 3.2 (Always On),
1x USB 3.1 Type-C (w/ the function of Power Delivery and DisplayPort)
2x USB 3.1 Type-C / Thunderbolt 3
1x HDMI
1x RJ45
1x 4-in-1 reader(MMC, SD, SDHC, SDXC)
1x combo jack Lyd
1x  side docking connector</t>
  </si>
  <si>
    <t>32GB (2x16GB) DDR4 2666MHz</t>
  </si>
  <si>
    <t>Batterikapasitet  -&gt; MobileMark 2014:
13 timer(Hybrid mode)
8 timer(Discrete mode)</t>
  </si>
  <si>
    <t>HD Audio, Synaptic CX11880 codec</t>
  </si>
  <si>
    <t xml:space="preserve">Maskinene leveres standard med 3x USB Type-C porter og 2x USB Type-A porter.
USB Type-A portene har mulighet til å lade eksterne enheter selv om PC er avslått forutsatt at maskinen har batteritid igjen. USB Type-C portene har mulighet for å levere lading samt video m/Displayport støtte. 2 av USB Type-C portene har også Thunderbolt 3 funksjonalitet og kan levere opp til imponerende 40Gbps dataoverføring. </t>
  </si>
  <si>
    <t>Max: 128GB / 2666MHz DDR4 ( four DDR4 SO-DIMM sockets)</t>
  </si>
  <si>
    <t>Maskinen leveres med 2x2W Dolby Atmos sound høyttalere</t>
  </si>
  <si>
    <t>Batteri - Integrated Li-Polymer 90Wh
Supporteres Rapid Charge (lader opp til 80% på 1.time) m/65W AC adapter
MobileMark 2014: 8 timer* (Discrete mode/dedikert skjermkort), 13 timer*(Hybrid mode/native skjermkort)
* Batterikapasitet varrierer betydelig avhengig av hardware konfigurasjon, settings, bruk og andre faktorer som benchmark test versjon.</t>
  </si>
  <si>
    <t>LED Backlight, IPS, Anti-glare, 500nits, with Dolby Vision HDR 400, 16:9, 1200:1 contrast ratio</t>
  </si>
  <si>
    <t>Lenovo</t>
  </si>
  <si>
    <t>ThinkCentre M75n Thin Client</t>
  </si>
  <si>
    <t xml:space="preserve">Windows 10 IoT </t>
  </si>
  <si>
    <t>ThinkPad P53 bryter ytelsesbarrierer for å oppnå en ny milepæl for mobile arbeidsstasjoner. Gjennom upåklagelig design og konstruksjon er ThinkPad P53 den kraftigste 15-tommers mobile arbeidsstasjonen noensinne, og kan bygges med kraften til NVIDIA Quadro RTX 5000-grafikk og i9 Core-prosessor fra Intel. Dette kraftverket er perfekt for ingeniører, arkitekter og designere, og er bygget for å håndtere AR- og VR-innholds oppretting, distribusjon av mobil AI eller krevende ISV-arbeidsflyter med letthet. ThinkPad P53 setter en ny standard for mobile arbeidsstasjoner, slik at brukerne kan gjøre mer og gå lenger enn noen gang før.
Tilbudt modell er satt opp med en 15,6" LED Backlight, IPS, Anti-glare, 500nits, with Dolby Vision HDR 400, optimalisert for true-to-life bilder og grafisk bildebehandling. 
ThinkPad P53 har mulighet for Thunderbolt 3 Workstation docking. Som er tilnærmet en mekanisk løsning hvor man har en singel kabel for både strømdistribusjon og nettverk, lyd, bilde USB hub. Gjør at denne løsningen gjør seg like godt som ett stasjonært alternativt så vel som mobilt.  
ThinkPad P53 er utstyrt med nye Unified Communications taster på funksjonsraden som er optimalisert for MS Teams og andre video konferanse løsninger. Maskinen har også oppgradert lydsystem som er Dolby Atmos Audio sertifisert og har integrert doble mikrofoner som fanger opp lyd og filtrerer bort uønsket lyd som tastatur og bakgrunnsstøy i umiddelbar nærhet. Videokamera har 720p oppløsning og har innebygget Thinkshutter deksel som gjør at man kan fysisk blende muligheten for video hvis ønskelig. 
ThinkPad P53 er ISV-sertifisert for følgende CAD og grafisk krevende programmer:
ALLPLAN, ANSYS, AVEVA PDMS, AVEVA PDMS, E3D, Hull &amp;Outfitting, BOCAD, Adobe After Effects, Adobe Photoshop, Adobe Premiere Pro, Altair HyperWorks, Autodesk 3ds Max, Autodesk Alias, Autodesk AutoCAD, Autodesk Inventor, Autodesk Maya, Autodesk Revit, Autodesk VRED, Avid Media Composer, BarcoMedical Monitors, Bentley MicroStation V8i, CONNECT Edition, LumenRT, DS (CATIA, DELMIA, ENOVIA), DS 3DEXPERIENCE, DS ICEM Surf, DS SOLIDWORKS, Esri ArcGIS Desktop, McKesson /Change Healthcare Enterprise Medical Imaging, PTC Creo, Siemens NX, TcVis, Tecnomatix, Siemens Solid Edge, Vectorworks</t>
  </si>
  <si>
    <t>LENOVO ThinkPad Thunderbolt3 Workstation Dock Gen2 - 230W incl. Power Cord (NOR)</t>
  </si>
  <si>
    <t>4 x USB 3.1 Gen 2 - 9-pins USB-type A
1 x USB 3.1 Gen 2 med Always-on-lading - 9-pins USB-type A
1 x USB-C / Thunderbolt 3 - 24-pins USB-C
2 x audio / video - DisplayPort - 20-pins DisplayPort
2 x audio / video - HDMI - 19 pin HDMI Type A
1 x lyd - hodetelefoner/mikrofon - 4-pols 3,5 mm-minijakk
1 x nettverk - 10Base-T/100Base-TX/1000Base-T - RJ-45</t>
  </si>
  <si>
    <t>64GB (2x32GB) DDR4 2666MHz</t>
  </si>
  <si>
    <t>Lenovo Terminal Manager (LTM)</t>
  </si>
  <si>
    <t>AMD Ryzen 3 Pro 3300U Processor (2MB Cache, Max Boost up to 3.50GHz)</t>
  </si>
  <si>
    <t>WxDxH: 179mm X 88mm X 34.5mm</t>
  </si>
  <si>
    <t xml:space="preserve">ThinkCentre M75n tynnklient er bygget på Lenovo sitt nye og markedsledende Nano formfaktor. Med sine 0.5 Kg og 0.35L kabinett er denne modellen blant markedets minste tynnklienter. </t>
  </si>
  <si>
    <t xml:space="preserve">0.5 Kg </t>
  </si>
  <si>
    <t>1x Displayport
1x USB Type C port</t>
  </si>
  <si>
    <t>ThinkCentre M75n støtter 2.stk eksterne skjermer med max oppløsning: 3840x2160 (Displayport)@60Hz og  3840x2160 (USB Type-C)@60Hz.</t>
  </si>
  <si>
    <t>Gigabit ethernet, Realtek RTL8111FP-CG</t>
  </si>
  <si>
    <t>Intel Wireless-AC 9260 2x2 AC, Bluetooth Version 5.0</t>
  </si>
  <si>
    <t>Porter:
1x USB 2.0
1x USB 3.2 
1x USB 3.2 Type-C 
1x headphone /microphone combo jack (3.5mm)
1x USB 2.0
1x USB 3.2 
1x USB 3.2 Type-C (with display function, support power-in [20V and &gt;45W])
1x ethernet (RJ-45)
1x DisplayPort</t>
  </si>
  <si>
    <t>Tilbudt modell leveres standard med 2x USB Type-C porter og 4x USB Type-A porter.</t>
  </si>
  <si>
    <t>128GB SSD PCIe</t>
  </si>
  <si>
    <t xml:space="preserve">1x 8GB DDR4 2400MHz </t>
  </si>
  <si>
    <t>Max: 8GB onboard</t>
  </si>
  <si>
    <t xml:space="preserve">Windows 10 IoT Enterprise </t>
  </si>
  <si>
    <t>ThinkCentre M75n har full støtte for Citrix HDX, Citrix Receiver klient og Vmware Horizon RDP/PCoIP.</t>
  </si>
  <si>
    <t>dBA målinger – test utført i henhold til ISO 9296</t>
  </si>
  <si>
    <t>Declared A-weighted sound pressure level (dB): 
22.5 (operator position desktop –idle)
Declared A-weighted sound pressure level (dB): 
39.6 (operator position desktop –operating)</t>
  </si>
  <si>
    <t>AMD Radeon Vega 6 Graphics in processor, uses main memory(8GB), DirectX 12</t>
  </si>
  <si>
    <t>Nei</t>
  </si>
  <si>
    <t>1 x HDMI kabel (1.8 m)</t>
  </si>
  <si>
    <t>1 x USB Type-C to Type-C kabel (1.8 m)</t>
  </si>
  <si>
    <t>Lenovo Tab M10 HD (2nd Gen)</t>
  </si>
  <si>
    <t>Android 10</t>
  </si>
  <si>
    <t>10.1 (256.54mm)</t>
  </si>
  <si>
    <t>HD oppløsningen og den kraftige lysstyrken på skjermen(400 nits) gir god lesbarhet i forhold til nettbrettets skjermstørrelse</t>
  </si>
  <si>
    <t>Front: 5.0MP (fixed focus)
Bak: 8.0MP (Auto focus)</t>
  </si>
  <si>
    <t>32GB eMMC</t>
  </si>
  <si>
    <t>11a/b/g/n/ac, 1x1 + BT5.0</t>
  </si>
  <si>
    <t>Modellen har følgende tilkoblingsmuligheter for ekstern lyd/bilde kilder: 
- Bluetooth 5.0
- WiFi Direct
- WiFi Display
- USB Type-C</t>
  </si>
  <si>
    <t>64GB Intern lagring (32GB eMMC + 32GB MicroSD card)</t>
  </si>
  <si>
    <t>160GB Intern lagring (32GB eMMC + 128GB MicroSD card)</t>
  </si>
  <si>
    <t>https://psref.lenovo.com/syspool/TempFile/cache/2bde433a-662b-4239-b4cc-6b12d0182e46/Tab_M10_HD_(2nd_Gen)_single_model_202009290151.pdf</t>
  </si>
  <si>
    <t>Zero touch &amp; Full MDM support</t>
  </si>
  <si>
    <t>3Y Depot/CCI upgrade from 2Y Depot/CCI delivery</t>
  </si>
  <si>
    <t>Utvidelse fra 2.år bring inn garanti til 3.år</t>
  </si>
  <si>
    <t>HD (1280x800), TDDI 400nits</t>
  </si>
  <si>
    <t>4G LTE support</t>
  </si>
  <si>
    <t>Lenovo IdeaPad Duet 3</t>
  </si>
  <si>
    <t>https://psref.lenovo.com/syspool/TempFile/cache/d46c2c6f-8cad-4284-b814-f00822b52e67/IdeaPad_Duet_3_10IGL5_single_model_202009290312.pdf</t>
  </si>
  <si>
    <t>Windows 10 Home 64, Nordic</t>
  </si>
  <si>
    <t xml:space="preserve">10.3" (261mm) </t>
  </si>
  <si>
    <t>WUXGA (1920x1200), LED backlight, WVA, 340 nits</t>
  </si>
  <si>
    <t>WUXGA oppløsningen og den kraftige lysstyrken på skjermen(340 nits) gir meget god lesbarhet i forhold til nettbrettets skjermstørrelse og operativsystem.</t>
  </si>
  <si>
    <t>Front: 2.0MP (fixed focus)
Bak: 5.0MP (Auto focus)</t>
  </si>
  <si>
    <t>64GB eMMC</t>
  </si>
  <si>
    <t>Wi-Fi 5 2x2 (802.11ac), Wi-Fi + Bluetooth 5.0</t>
  </si>
  <si>
    <t>Operativ systemet på tilbudt Nettbrett kan administreres av Microsoft sin egen MDM løsning Intune fundamentals -&gt; https://docs.microsoft.com/en-us/mem/intune/fundamentals/supported-devices-browsers</t>
  </si>
  <si>
    <t>Nettbrettet støtter Microsoft Intune MDM verktøy</t>
  </si>
  <si>
    <t>Modellen har følgende tilkoblingsmuligheter for ekstern lyd/bilde kilder: 
- Bluetooth 5.0
- Miracast (microsoft WiDi)
- USB Type-C</t>
  </si>
  <si>
    <t>USB Type-C overgang til HDMI/Displayport kan kjøpes som opsjon for enkel tilkobling til ekstern skjerm og projektor.</t>
  </si>
  <si>
    <t>tilbudt løsning inneholder opsjon</t>
  </si>
  <si>
    <t>128GB internt lager (64GB eMMC + 64GB MicroSD card)</t>
  </si>
  <si>
    <t>LENOVO 45W Standard AC Adapter USB-C (NO)</t>
  </si>
  <si>
    <t xml:space="preserve">ThinkPad 230W AC Adapter slim tip (NO) </t>
  </si>
  <si>
    <t>LENOVO 65W Standard AC Adapter USB-C (NO)</t>
  </si>
  <si>
    <t>LENOVO ThinkPad Ethernet Extension Cable Gen 2</t>
  </si>
  <si>
    <t>Innebygget RJ45 port</t>
  </si>
  <si>
    <t>Fullverdig HDMI port</t>
  </si>
  <si>
    <t>LENOVO HDMI to VGA Mon Adapter</t>
  </si>
  <si>
    <t>LENOVO USB-C to VGA Adapter</t>
  </si>
  <si>
    <t>Lenovo USB-C to USB-A Adapter</t>
  </si>
  <si>
    <t>ThinkPad Hybrid USB-C with USB-A Dock</t>
  </si>
  <si>
    <t>LENOVO USB-C 7-in-1 Hub</t>
  </si>
  <si>
    <t>1x USB 2.0, 1x USB-C(strømport), 1x HDMI, 2x USB 3.0</t>
  </si>
  <si>
    <t>2xDisplayPort 2xHDMI 2x3840x2160-60Hz 1Gbit LAN 1xUSB-C Front 5xUSB-A 2xUSB2.0 3xUSB3.0</t>
  </si>
  <si>
    <t>Lenovo Preferred Pro II USB Keyboard - Norwegian (155)</t>
  </si>
  <si>
    <t>Lenovo Essential USB Mouse</t>
  </si>
  <si>
    <t>Lenovo HDMI to HDMI cable (2M)</t>
  </si>
  <si>
    <t>farge sort</t>
  </si>
  <si>
    <t>2m lang</t>
  </si>
  <si>
    <t>ThinkPad 15.6-inch Basic Backpack</t>
  </si>
  <si>
    <t>ThinkPad 15.6-inch Basic Topload</t>
  </si>
  <si>
    <t xml:space="preserve">RJ45 port oppnås ved bruk av ThinkPad Ethernet Extension Adapter Gen 2, med støtte for 10/100/1000 Mbit/s. Kan bestilles som tilleggsutstyr. </t>
  </si>
  <si>
    <t xml:space="preserve">Norsk tastatur, 6-row, spill-resistant, multimedia Fn keys with Unified Communications controls. TrackPoint pointing device and buttonless Mylar surface multi-touch touchpad. </t>
  </si>
  <si>
    <t xml:space="preserve">Maskinen har både trackpoint(rød styrepinne i midten av tastatur) og touchpad. Fullverdig norsk tastatur i velkjent 6 raders ThinkPad kvalitet og brukervennlighet. Lenovo har høstet mange design priser og tester for sitt unike tastatur oppsett og brukergropplevelse. </t>
  </si>
  <si>
    <t xml:space="preserve">Norsk tastatur med numeriske talltaster på høyre side, 6-row, spill-resistant, multimedia Fn keys with Unified Communications controls. TrackPoint pointing device and buttonless Mylar surface multi-touch touchpad. </t>
  </si>
  <si>
    <r>
      <rPr>
        <b/>
        <sz val="10"/>
        <rFont val="Calibri"/>
        <family val="2"/>
        <scheme val="minor"/>
      </rPr>
      <t xml:space="preserve">Front: </t>
    </r>
    <r>
      <rPr>
        <sz val="10"/>
        <rFont val="Calibri"/>
        <family val="2"/>
        <scheme val="minor"/>
      </rPr>
      <t xml:space="preserve">
1x USB 3.1 (Always On and fast charge), 1x USB 3.1 Type-C,
1x microphone (3.5mm), 1x headphone / microphone combo jack (3.5mm)
</t>
    </r>
    <r>
      <rPr>
        <b/>
        <sz val="10"/>
        <rFont val="Calibri"/>
        <family val="2"/>
        <scheme val="minor"/>
      </rPr>
      <t>Bakside:</t>
    </r>
    <r>
      <rPr>
        <sz val="10"/>
        <rFont val="Calibri"/>
        <family val="2"/>
        <scheme val="minor"/>
      </rPr>
      <t xml:space="preserve">
1x USB 3.1, 3x USB 2.0, 1x ethernet (RJ-45), 1x DisplayPort, 1x HDM</t>
    </r>
  </si>
  <si>
    <t>Imøtekommes av standardkonfigurasjon</t>
  </si>
  <si>
    <t>Imøtekommes med standardkonfigurasjon</t>
  </si>
  <si>
    <t>Det vil da være ett ledig minnespor for utvidelse til max: 64GB. 
Delta kost fra fabrikk. Utløsning av opsjon vil generere nytt part nummer i kundens produkt liste.</t>
  </si>
  <si>
    <t>Imøtekommes i standardkonfigurasjon</t>
  </si>
  <si>
    <t>ThinkCentre Tiny 65W AC Adapter (NO)</t>
  </si>
  <si>
    <t>LENOVO MiniDisplayPort to HDMI Adapter</t>
  </si>
  <si>
    <t>Fusion UDM Premium Device Management (Desktop) + 1Y Maintenance and Support</t>
  </si>
  <si>
    <t>ThinkStation P340-serien har kraftig ytelse med de nyeste generasjonen Intel prosessorene og profesjonelle NVIDIA® Quadro®-grafikkort. ThinkStation P340 er ISV-sertifisert for følgende CAD og grafisk krevende programmer; AVID®, Adobe®, Altair®, Autodesk®, ANSYS®, Bentley®, Dassault®, Nemetschek®, PTC®, Siemens®, Barco®, McKesson®. 
ThinkStation P340 er energieffektiv og allsidig, med den overlegne pålitelighet som man forventer fra ett Lenovo ThinkStation produkt. ThinkStation P340 kan bygges ut for å dekke de mest krevende applikasjoner. Modellen har standard 3x PCI 3.0 til skjermkort alternativer, mulighet for hele 500W strømforsyning, samt kan bygges max opp til 128GB minne med ett stykk NVIDIA® Quadro RTX™ 5000. Det burde få de fleste jobber utført på en tilfredsstillende måte uten forringelse av ytelsen på maskinen.</t>
  </si>
  <si>
    <t xml:space="preserve">1 x USB 3.1 Gen 2 med Always-on-lading
3 x USB 3.1 Gen 2
2 x USB-C
1 x nettverk - 10Base-T/100Base-TX/1000Base-T - RJ-45
2 x audio / video - DisplayPort - 20-pins DisplayPort
1 x audio / video - HDMI - 19 pin HDMI Type A
1 x skjerm/video - VGA - 15-stifts HD D-Sub (HD-15)
1 x lyd - hodetelefoner/mikrofon - 3,5 mm-ministereojakk
1 x dokking/portreplikator
</t>
  </si>
  <si>
    <t xml:space="preserve">For produktivitet og portabilitet er ThinkPad L14 Gen1 den foretrukne bærbare datamaskinen på kontoret. Takket være betydelige forbedringer i prosessorytelse så vel som forbedrede lagrings- og skjermalternativer, tilbyr ThinkPad L14 mer kraft og en lysere seeropplevelse uten å påvirke batteriets levetid. Sammen med den lave vekten(under 1.7kg) og at ThinkPad L14 er testet og godkjent under de tøffeste forhold med militære standarden MIL-STD-810G. Noe som gjør at Lenovo kan gå god for at kvaliteten og robustheten er optimal for tøff bruk på reise til og fra jobb samt mellom møter. Chassie og skjerm er forsterket for å takle transport i PC vesker og sekk.
 ThinkPad L14 Gen1 er utstyrt med Lenovo sitt prisbelønnede 6-rader keyboard med både trackpoint og trackpad. Skjermen på tilbudt modell er ett lyssterkt antiglare panel som er optimalt for å jobbe på farten samtidig som det er behagelig å jobbe på gjennom en hel arbeidsdag. Antiglare filteret i panelet forhindrer gjenskinn fra typisk sol og kontorlys.  
ThinkPad L14 Gen1 har mulighet for mekanisk dock samt ulike docking alternativer via USB-C tilkobling. 
ThinkPad L14 Gen1 er utstyrt med nye Unified Communications taster på funksjonsraden som er optimalisert for MS Teams og andre video konferanse løsninger. Maskinen har også oppgradert lydsystem som er Dolby Audio sertifisert og har integrert doble mikrofoner som fanger opp lyd og filtrerer bort uønsket lyd som tastatur og bakgrunnsstøy i umiddelbar nærhet. Videokamera har 720p oppløsning og har innebygget Thinkshutter deksel som gjør at man kan fysisk blende muligheten for video hvis ønskelig
</t>
  </si>
  <si>
    <t xml:space="preserve">ThinkPad T14 Gen1 er basert på ett lett og robust design med MIL-SPEC-testet holdbarhet, et batteri som kan vare i opptil 11.5 timer og pålitelige sikkerhetsfunksjoner gjør denne 14-tommers bærbare PCen ideell for den mobile bruker. Forretningspersonell kan stole på den ny AMD Ryzen PRO-prosessorer, integrert AMD Radeon Vega-grafikk og ultra -hurtig SSD-lagring for responsiv ytelse selv ved multitasking. 2x USB-A og 2x USB Type-C kontakter sikrer støtte for et bredt utvalg av eksterne enheter når man er på reisefot eller til og fra kontor / hjemmekontor.
Sammen med den lave vekten(under 1.5kg) og at ThinkPad L14 er testet og godkjent under de tøffeste forhold med militære standarden MIL-STD-810G. Noe som gjør at Lenovo kan gå god for at kvaliteten og robustheten er optimal for tøff bruk på reise til og fra jobb samt mellom møter. Chassie og skjerm er forsterket for å takle transport i PC veske og sekk.
ThinkPad T14 Gen1 kan leveres med innebygget 4G modul som gir burkerne friheten til å være påkoblet Internett uansett lokasjon på en sikker og stabil måte. 
ThinkPad T14 Gen1 er utstyrt med Lenovo sitt prisbelønnede 6-rader keyboard med både trackpoint og trackpad. Skjermen på tilbudt modell er ett lyssterkt antiglare panel som er optimalt for å jobbe på farten samtidig som det er behagelig å jobbe på gjennom en hel arbeidsdag. Antiglare filteret i panelet forhindrer gjenskinn fra typisk sol og kontorlys.  
ThinkPad T14 Gen1 har mulighet for mekanisk dock samt ulike docking alternativer via USB-C tilkobling. 
ThinkPad T14 Gen1 er utstyrt med nye Unified Communications taster på funksjonsraden som er optimalisert for MS Teams og andre video konferanse løsninger. Maskinen har også oppgradert lydsystem som er Dolby Audio sertifisert og har integrert doble mikrofoner som fanger opp lyd og filtrerer bort uønsket lyd som tastatur og bakgrunnsstøy i umiddelbar nærhet. Videokamera har 720p oppløsning og har innebygget Thinkshutter deksel som gjør at man kan fysisk blende muligheten for video hvis ønskelig. 
</t>
  </si>
  <si>
    <t xml:space="preserve">Datablad: 
https://www.vxlsoftware.com/percheditor/resources/Downloads/lenovofusionpremiumquickfacts.pdf
(1.års support og vedlikehold er kun obligatorisk første året) 
</t>
  </si>
  <si>
    <t>Lenovo Terminal Manager eller LTM er ett utrolig kraftig og enkelt administrasjonsverktløy for tynn klienter. Programet koster ingenting ved administrasjon av Lenovo Tynnklienter. LTM bruker standard MS Windows teknlologi og kan kontrolere alt fra 1000 - 20 000+ tynnklienter uten problem. LTM har støtte for hirarkisk multi-level grupper og mulighet for gruppe profiler for enkelt zero touch utrulling. LTM har også full støtte for task og templete system administrering. Programmet installeres på under 20 minuter. LTM er veldig enkelt og administrere og har ett intuetivt GUI slik at brukerne ikke trenger utvidet sertifiseringer eller opplæring for å driftes. 
https://www.vxlsoftware.com/percheditor/resources/Downloads/lenovoltm07-aug-20.pdf</t>
  </si>
  <si>
    <t>2m grå</t>
  </si>
  <si>
    <t>Min 10 stk merker sendes ad gangen</t>
  </si>
  <si>
    <t xml:space="preserve">MicroSD kort </t>
  </si>
  <si>
    <t>250GB M.2 2280 NVMe</t>
  </si>
  <si>
    <t>500GB M.2 2280 NVMe</t>
  </si>
  <si>
    <t>1000GB M.2 2280 NVMe</t>
  </si>
  <si>
    <t>Std strømkabel</t>
  </si>
  <si>
    <t>Cat6, 2m Grå</t>
  </si>
  <si>
    <t>Tjeneste fra 3.part</t>
  </si>
  <si>
    <t>Frakt T/R på 444,- tilkommer i tillegg</t>
  </si>
  <si>
    <t>Lenovo tastatur</t>
  </si>
  <si>
    <t>Lenovo skjerm</t>
  </si>
  <si>
    <t>Lenovo Batteri</t>
  </si>
  <si>
    <t>Må tas direkte med AM i Dustin ved bestilling</t>
  </si>
  <si>
    <t>Pris pr maskin</t>
  </si>
  <si>
    <t>Lenovo passmark testing =  6912 (gj.snitt av 3.stk tester av tilbudt modell/testmodell.  Alle tester utført er over minimumskravet på 4500 benchmark-poeng)</t>
  </si>
  <si>
    <t>Lenovo passmark testing =  1150 (gj.snitt av 3.stk tester av tilbudt modell/testmodell.  Alle tester utført er over minimumskravet på 1000 benchmark-poeng)</t>
  </si>
  <si>
    <t>Lenovo passmark testing = 8828 (gj.snitt av 3.stk tester av tilbudt modell/testmodell.  Alle tester utført er over minimumskravet på 6000 benchmark-poeng)</t>
  </si>
  <si>
    <t>Lenovo passmark testing = 3735 (gj.snitt av 3.stk tester av tilbudt modell/testmodell. Alle tester utført er over minimumskravet på 3700 benchmark-poeng)</t>
  </si>
  <si>
    <t>Lenovo passmark testing =  9592 (gj.snitt av 3.stk tester av tilbudt modell/testmodell. Alle tester utført er over minimumskravet på 5400 benchmark-poeng)</t>
  </si>
  <si>
    <t>Lenovo passmark testing = 1557 (gj.snitt av 3.stk tester av tilbudt modell/testmodell.  Alle tester utført er over minimumskravet på 1000 benchmark-poeng)</t>
  </si>
  <si>
    <t>Lenovo ThinkPad X13 Gen1
Miljø sertifikater:
EPEAT Silver; ENERGY STAR 8.0; TCO Certified; RoHS-compliant
Kvalitet: 
Mil-Spec testet - MIL-STD-810G
Godkjent - 12 tester og 22 forskjellige prosedyrer.</t>
  </si>
  <si>
    <t>Lenovo passmark testing =  9592 (gj.snitt av 3.stk tester av tilbudt modell/testmodell. Alle tester utført er over minimumskravet på 7000 benchmark-poeng)</t>
  </si>
  <si>
    <t>Lenovo passmark testing = 8024 (gj.snitt av 3.stk tester av tilbudt modell/testmodell. Alle tester utført er over minimumskravet på 5400 benchmark-poeng)</t>
  </si>
  <si>
    <t>Lenovo passmark testing =  1169 (gj.snitt av 3.stk tester av tilbudt modell/testmodell. Alle tester utført er over minimumskravet på 1000 benchmark-poeng)</t>
  </si>
  <si>
    <t>Lenovo ThinkPad L14 Gen1
Miljø sertifikater: 
EPEAT Gold; ENERGY STAR 8.0; TCO Certified; RoHS-compliant
Kvalitet: 
Mil-Spec testet - MIL-STD-810G
Godkjent - 12 tester og 22 forskjellige prosedyrer.</t>
  </si>
  <si>
    <t>Lenovo passmark testing = 8024 (gj.snitt av 3.stk tester av tilbudt modell/testmodell. Alle tester utført er over minimumskravet på 7000 benchmark-poeng)</t>
  </si>
  <si>
    <t>Lenovo passmark testing = 12070 (gj.snitt av 3.stk tester av tilbudt modell/testmodell.  Alle tester utført er over minimumskravet på 8900 benchmark-poeng)</t>
  </si>
  <si>
    <t>Lenovo passmark testing = 1343 (gj.snitt av 3.stk tester av tilbudt modell/testmodell.  Alle tester utført er over minimumskravet på 1000 benchmark-poeng)</t>
  </si>
  <si>
    <t>Imøtekommes
Lenovo ThinkPad L15 Gen1
Miljø sertifikater: 
EPEAT Gold; ENERGY STAR 8.0; TCO Certified; RoHS-compliant
Kvalitet: 
Mil-Spec testet - MIL-STD-810G
Godkjent - 12 tester og 22 forskjellige prosedyrer.</t>
  </si>
  <si>
    <t>Lenovo passmark testing = 12070 (gj.snitt av 3.stk tester av tilbudt modell/testmodell.  Alle tester utført er over minimumskravet på 10000 benchmark-poeng)</t>
  </si>
  <si>
    <t>Lenovo passmark testing = 12762 (gj.snitt av 3.stk tester av tilbudt modell/testmodell. Alle tester utført er over minimumskravet på 8900 benchmark-poeng)</t>
  </si>
  <si>
    <t>Lenovo passmark testing = 1332 (gj.snitt av 5.stk tester av tilbudt modell/testmodell. Alle tester utført er over minimumskravet på 1000 benchmark-poeng)</t>
  </si>
  <si>
    <t xml:space="preserve">Lenovo ThinkPad T14 Gen1
Miljø sertifikater: 
EPEAT Gold; ENERGY STAR 8.0; RoHS-compliant
Kvalitet: 
Mil-Spec testet - MIL-STD-810G
Godkjent - 12 tester og 22 forskjellige prosedyrer.
</t>
  </si>
  <si>
    <t>Lenovo passmark testing = 12762 (gj.snitt av 3.stk tester av tilbudt modell/testmodell. Alle tester utført er over minimumskravet på 10000 benchmark-poeng)</t>
  </si>
  <si>
    <t>Lenovo passmark testing = 16854 (gj.snitt av 3.stk tester av tilbudt modell/testmodell. Alle tester utført er over minimumskravet på 13000 benchmark-poeng)</t>
  </si>
  <si>
    <t>Lenovo passmark testing = 12127 (gj.snitt av 3.stk tester av tilbudt modell/testmodell. Alle tester utført er over minimumskravet på 7500 benchmark-poeng)</t>
  </si>
  <si>
    <t xml:space="preserve">Modellen er fortsatt bærbar med sine 2.5Kg vekt og formfaktor ytter mål. Men den er ikke den letteste av sin sort grunnet den høye spesifikasjonen og fleksibiliteten på opsjons siden. </t>
  </si>
  <si>
    <t xml:space="preserve">Lenovo ThinkPad P53
Miljø sertifikater: 
EPEAT Gold; ENERGY STAR 7.1; RoHS-compliant
Kvalitet: 
Mil-Spec testet - MIL-STD-810G 
Godkjent - 12 tester og 22 forskjellige prosedyrer.
</t>
  </si>
  <si>
    <t>Lenovo passmark testing = 16854 (gj.snitt av 3.stk tester av tilbudt modell/testmodell. Alle tester utført er over minimumskravet på 15000 benchmark-poeng)</t>
  </si>
  <si>
    <t>Lenovo passmark testing = 12127 (gj.snitt av 3.stk tester av tilbudt modell/testmodell. Alle tester utført er over minimumskravet på 9000 benchmark-poeng)</t>
  </si>
  <si>
    <r>
      <rPr>
        <b/>
        <sz val="10"/>
        <rFont val="Calibri"/>
        <family val="2"/>
        <scheme val="minor"/>
      </rPr>
      <t>Front:</t>
    </r>
    <r>
      <rPr>
        <sz val="10"/>
        <rFont val="Calibri"/>
        <family val="2"/>
        <scheme val="minor"/>
      </rPr>
      <t xml:space="preserve">
2x USB-A 3.2 Gen 1. 2x USB-A 3.2 Gen 2. 1x USB-C 3.2 Gen 1. 1x Mic-in. 1x Combo jack. 
</t>
    </r>
    <r>
      <rPr>
        <b/>
        <sz val="10"/>
        <rFont val="Calibri"/>
        <family val="2"/>
        <scheme val="minor"/>
      </rPr>
      <t>Bakside:</t>
    </r>
    <r>
      <rPr>
        <sz val="10"/>
        <rFont val="Calibri"/>
        <family val="2"/>
        <scheme val="minor"/>
      </rPr>
      <t xml:space="preserve">
2x USB-A 3.2 Gen 1. 2x USB-A 2.0. 1x RJ-45. 1x COM. 2x DP.
1x Audio line-out</t>
    </r>
  </si>
  <si>
    <t>Lenovo passmark testing = 6377 (gj.snitt av 3.stk tester av tilbudt modell/testmodell.  Alle tester utført er over minimumskravet på 1500 benchmark-poeng)</t>
  </si>
  <si>
    <t>Lenovo passmark testing = 1348 (gj.snitt av 3.stk tester av tilbudt modell/testmodell.  Alle tester utført er over minimumskravet på 600 benchmark-poeng)</t>
  </si>
  <si>
    <t>ThinkCentre M75q-1 Tiny</t>
  </si>
  <si>
    <t>Tilbys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</si>
</sst>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16" x14ac:knownFonts="1">
    <font>
      <sz val="11"/>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0"/>
      <name val="Calibri"/>
      <family val="2"/>
      <scheme val="minor"/>
    </font>
    <font>
      <u/>
      <sz val="11"/>
      <color theme="10"/>
      <name val="Calibri"/>
      <family val="2"/>
      <scheme val="minor"/>
    </font>
    <font>
      <b/>
      <sz val="11"/>
      <name val="Calibri"/>
      <family val="2"/>
      <scheme val="minor"/>
    </font>
    <font>
      <sz val="11"/>
      <color rgb="FF000000"/>
      <name val="Calibri"/>
      <family val="2"/>
      <scheme val="minor"/>
    </font>
    <font>
      <sz val="8"/>
      <name val="Calibri"/>
      <family val="2"/>
      <scheme val="minor"/>
    </font>
    <font>
      <b/>
      <sz val="10"/>
      <color theme="1"/>
      <name val="Calibri"/>
      <family val="2"/>
      <scheme val="minor"/>
    </font>
  </fonts>
  <fills count="14">
    <fill>
      <patternFill patternType="none"/>
    </fill>
    <fill>
      <patternFill patternType="gray125"/>
    </fill>
    <fill>
      <patternFill patternType="solid">
        <fgColor rgb="FF99CCFF"/>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rgb="FFFFF2CC"/>
        <bgColor indexed="64"/>
      </patternFill>
    </fill>
    <fill>
      <patternFill patternType="solid">
        <fgColor rgb="FFE2EFDA"/>
        <bgColor rgb="FF000000"/>
      </patternFill>
    </fill>
    <fill>
      <patternFill patternType="solid">
        <fgColor rgb="FFAEAAAA"/>
        <bgColor rgb="FF000000"/>
      </patternFill>
    </fill>
    <fill>
      <patternFill patternType="solid">
        <fgColor rgb="FFFFF2CC"/>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13">
    <xf numFmtId="0" fontId="0" fillId="0" borderId="0"/>
    <xf numFmtId="164" fontId="6" fillId="0" borderId="0" applyFont="0" applyFill="0" applyBorder="0" applyAlignment="0" applyProtection="0"/>
    <xf numFmtId="0" fontId="11" fillId="0" borderId="0" applyNumberForma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3" fillId="0" borderId="0"/>
  </cellStyleXfs>
  <cellXfs count="254">
    <xf numFmtId="0" fontId="0" fillId="0" borderId="0" xfId="0"/>
    <xf numFmtId="0" fontId="0" fillId="0" borderId="0" xfId="0" applyFont="1"/>
    <xf numFmtId="0" fontId="5" fillId="0" borderId="0" xfId="0" applyFont="1"/>
    <xf numFmtId="0" fontId="0" fillId="0" borderId="0" xfId="0" applyFont="1" applyBorder="1"/>
    <xf numFmtId="0" fontId="1" fillId="2" borderId="3" xfId="0" applyFont="1" applyFill="1" applyBorder="1" applyAlignment="1">
      <alignment vertical="center" wrapText="1"/>
    </xf>
    <xf numFmtId="0" fontId="1" fillId="2" borderId="5" xfId="0" applyFont="1" applyFill="1" applyBorder="1" applyAlignment="1">
      <alignment vertical="center" wrapText="1"/>
    </xf>
    <xf numFmtId="0" fontId="0" fillId="0" borderId="0" xfId="0" applyFont="1"/>
    <xf numFmtId="0" fontId="4" fillId="0" borderId="0" xfId="0" applyFont="1"/>
    <xf numFmtId="0" fontId="1" fillId="2" borderId="1" xfId="0" applyFont="1" applyFill="1" applyBorder="1" applyAlignment="1">
      <alignment vertical="center" wrapText="1"/>
    </xf>
    <xf numFmtId="0" fontId="0" fillId="0" borderId="0" xfId="0" applyFont="1" applyBorder="1" applyAlignment="1">
      <alignment horizontal="center" vertical="center"/>
    </xf>
    <xf numFmtId="0" fontId="2" fillId="0" borderId="0" xfId="0" applyNumberFormat="1" applyFont="1" applyBorder="1" applyAlignment="1">
      <alignment vertical="center" wrapText="1"/>
    </xf>
    <xf numFmtId="0" fontId="0" fillId="0" borderId="0" xfId="0" applyNumberFormat="1" applyFont="1" applyBorder="1"/>
    <xf numFmtId="0" fontId="0" fillId="0" borderId="0" xfId="0" applyNumberFormat="1" applyFont="1"/>
    <xf numFmtId="0" fontId="1" fillId="2" borderId="1" xfId="0" applyNumberFormat="1" applyFont="1" applyFill="1" applyBorder="1" applyAlignment="1">
      <alignment vertical="center" wrapText="1"/>
    </xf>
    <xf numFmtId="0" fontId="0" fillId="0" borderId="0" xfId="0"/>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0" fillId="0" borderId="0" xfId="0" applyFont="1" applyAlignment="1">
      <alignment horizontal="center"/>
    </xf>
    <xf numFmtId="0" fontId="2" fillId="0" borderId="0" xfId="0" applyNumberFormat="1" applyFont="1" applyBorder="1" applyAlignment="1">
      <alignment horizontal="center" vertical="center" wrapText="1"/>
    </xf>
    <xf numFmtId="0" fontId="0" fillId="0" borderId="0" xfId="0" applyNumberFormat="1" applyFont="1" applyBorder="1" applyAlignment="1">
      <alignment horizontal="center"/>
    </xf>
    <xf numFmtId="0" fontId="0" fillId="0" borderId="0" xfId="0" applyNumberFormat="1" applyFont="1" applyAlignment="1">
      <alignment horizontal="center"/>
    </xf>
    <xf numFmtId="0" fontId="1" fillId="2" borderId="1" xfId="0" applyNumberFormat="1" applyFont="1" applyFill="1" applyBorder="1" applyAlignment="1">
      <alignment horizontal="center" vertical="center" wrapText="1"/>
    </xf>
    <xf numFmtId="0" fontId="0" fillId="0" borderId="0" xfId="0" applyFont="1" applyBorder="1" applyAlignment="1">
      <alignment horizontal="center"/>
    </xf>
    <xf numFmtId="0" fontId="0" fillId="0" borderId="0" xfId="0" applyFill="1"/>
    <xf numFmtId="0" fontId="2" fillId="0" borderId="1" xfId="0" applyFont="1" applyFill="1" applyBorder="1" applyAlignment="1">
      <alignment vertical="center" wrapText="1"/>
    </xf>
    <xf numFmtId="0" fontId="2" fillId="0" borderId="1" xfId="0" applyFont="1" applyBorder="1" applyAlignment="1">
      <alignment vertical="center" wrapText="1"/>
    </xf>
    <xf numFmtId="0" fontId="1"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5" xfId="0" applyFont="1" applyFill="1" applyBorder="1" applyAlignment="1">
      <alignment vertical="center" wrapText="1"/>
    </xf>
    <xf numFmtId="0" fontId="7" fillId="0" borderId="1" xfId="0" applyFont="1" applyFill="1" applyBorder="1" applyAlignment="1">
      <alignment horizontal="left" vertical="top" wrapText="1"/>
    </xf>
    <xf numFmtId="0" fontId="1" fillId="2"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0" fillId="4" borderId="1" xfId="0" applyFont="1" applyFill="1" applyBorder="1"/>
    <xf numFmtId="0" fontId="0" fillId="0" borderId="1" xfId="0" applyFont="1" applyBorder="1" applyAlignment="1">
      <alignment horizontal="center"/>
    </xf>
    <xf numFmtId="0" fontId="7" fillId="0" borderId="1" xfId="0" applyFont="1" applyBorder="1" applyAlignment="1">
      <alignment horizontal="center" vertical="center" wrapText="1"/>
    </xf>
    <xf numFmtId="0" fontId="1"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alignment horizontal="center" vertical="center"/>
    </xf>
    <xf numFmtId="0" fontId="10" fillId="2" borderId="1"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2" fillId="0" borderId="0" xfId="0" applyFont="1" applyAlignment="1">
      <alignment horizontal="right"/>
    </xf>
    <xf numFmtId="0" fontId="0" fillId="0" borderId="0" xfId="0" applyAlignment="1">
      <alignment horizontal="center"/>
    </xf>
    <xf numFmtId="0" fontId="10" fillId="2" borderId="3" xfId="0" applyFont="1" applyFill="1" applyBorder="1" applyAlignment="1">
      <alignment vertical="center" wrapText="1"/>
    </xf>
    <xf numFmtId="0" fontId="10" fillId="2" borderId="10" xfId="0" applyFont="1" applyFill="1" applyBorder="1" applyAlignment="1">
      <alignment vertical="center" wrapText="1"/>
    </xf>
    <xf numFmtId="0" fontId="3" fillId="0" borderId="1" xfId="0" applyFont="1" applyBorder="1" applyAlignment="1">
      <alignment horizontal="center"/>
    </xf>
    <xf numFmtId="0" fontId="3" fillId="0" borderId="3" xfId="0" applyFont="1" applyBorder="1"/>
    <xf numFmtId="0" fontId="3" fillId="0" borderId="10" xfId="0" applyFont="1" applyBorder="1"/>
    <xf numFmtId="0" fontId="3" fillId="0" borderId="1" xfId="0" applyFont="1" applyBorder="1"/>
    <xf numFmtId="0" fontId="3" fillId="0" borderId="0" xfId="0" applyFont="1" applyAlignment="1">
      <alignment horizontal="center"/>
    </xf>
    <xf numFmtId="0" fontId="3" fillId="0" borderId="0" xfId="0" applyFont="1"/>
    <xf numFmtId="0" fontId="10" fillId="2" borderId="15" xfId="0" applyFont="1" applyFill="1" applyBorder="1" applyAlignment="1">
      <alignment vertical="center" wrapText="1"/>
    </xf>
    <xf numFmtId="0" fontId="3" fillId="0" borderId="2" xfId="0" applyFont="1" applyBorder="1"/>
    <xf numFmtId="0" fontId="3" fillId="0" borderId="20" xfId="0" applyFont="1" applyBorder="1"/>
    <xf numFmtId="0" fontId="0" fillId="0" borderId="0" xfId="0" quotePrefix="1"/>
    <xf numFmtId="0" fontId="0" fillId="0" borderId="0" xfId="0" applyBorder="1"/>
    <xf numFmtId="0" fontId="3" fillId="0" borderId="0" xfId="0" applyFont="1" applyBorder="1"/>
    <xf numFmtId="0" fontId="8" fillId="0" borderId="0" xfId="0" applyFont="1"/>
    <xf numFmtId="0" fontId="0" fillId="0" borderId="0" xfId="0" applyAlignment="1">
      <alignment horizontal="center" vertical="center"/>
    </xf>
    <xf numFmtId="0" fontId="2" fillId="5" borderId="1" xfId="0" applyFont="1" applyFill="1" applyBorder="1" applyAlignment="1">
      <alignment vertical="center" wrapText="1"/>
    </xf>
    <xf numFmtId="0" fontId="0" fillId="0" borderId="0" xfId="0" applyNumberFormat="1"/>
    <xf numFmtId="0" fontId="5" fillId="0" borderId="0" xfId="0" applyFont="1" applyFill="1"/>
    <xf numFmtId="0" fontId="9" fillId="0" borderId="0" xfId="0" applyFont="1"/>
    <xf numFmtId="0" fontId="9" fillId="4" borderId="21" xfId="0" applyFont="1" applyFill="1" applyBorder="1"/>
    <xf numFmtId="0" fontId="0" fillId="5" borderId="1" xfId="0" applyFill="1" applyBorder="1"/>
    <xf numFmtId="0" fontId="9" fillId="0" borderId="0" xfId="0" applyFont="1" applyFill="1" applyBorder="1"/>
    <xf numFmtId="0" fontId="1" fillId="2" borderId="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vertical="center" wrapText="1"/>
    </xf>
    <xf numFmtId="0" fontId="2" fillId="5" borderId="10"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vertical="center" wrapText="1"/>
    </xf>
    <xf numFmtId="0" fontId="2" fillId="5" borderId="1" xfId="0" applyFont="1" applyFill="1" applyBorder="1" applyAlignment="1">
      <alignment horizontal="center" vertical="center" wrapText="1"/>
    </xf>
    <xf numFmtId="0" fontId="9" fillId="0" borderId="0" xfId="0" applyFont="1" applyAlignment="1">
      <alignment horizontal="left" vertical="center"/>
    </xf>
    <xf numFmtId="0" fontId="0" fillId="0" borderId="0" xfId="0" applyBorder="1" applyAlignment="1">
      <alignment horizontal="center" vertical="center"/>
    </xf>
    <xf numFmtId="0" fontId="7" fillId="0" borderId="0" xfId="0" applyFont="1" applyFill="1" applyBorder="1" applyAlignment="1">
      <alignment vertical="center"/>
    </xf>
    <xf numFmtId="0" fontId="12" fillId="0" borderId="0" xfId="0" applyFont="1"/>
    <xf numFmtId="0" fontId="2" fillId="5" borderId="13" xfId="0" applyFont="1" applyFill="1" applyBorder="1" applyAlignment="1">
      <alignment vertical="center" wrapText="1"/>
    </xf>
    <xf numFmtId="0" fontId="2" fillId="5" borderId="28" xfId="0" applyFont="1" applyFill="1" applyBorder="1" applyAlignment="1">
      <alignment horizontal="center" vertical="center" wrapText="1"/>
    </xf>
    <xf numFmtId="0" fontId="2" fillId="5" borderId="11" xfId="0" applyFont="1" applyFill="1" applyBorder="1" applyAlignment="1">
      <alignment horizontal="center" vertical="center" wrapText="1"/>
    </xf>
    <xf numFmtId="3" fontId="2" fillId="5" borderId="1" xfId="0" applyNumberFormat="1" applyFont="1" applyFill="1" applyBorder="1" applyAlignment="1">
      <alignment vertical="center" wrapText="1"/>
    </xf>
    <xf numFmtId="3" fontId="0" fillId="5" borderId="20" xfId="0" applyNumberFormat="1" applyFill="1" applyBorder="1"/>
    <xf numFmtId="3" fontId="0" fillId="5" borderId="1" xfId="0" applyNumberFormat="1" applyFill="1" applyBorder="1"/>
    <xf numFmtId="3" fontId="0" fillId="0" borderId="0" xfId="0" applyNumberFormat="1"/>
    <xf numFmtId="3" fontId="9" fillId="5" borderId="21" xfId="0" applyNumberFormat="1" applyFont="1" applyFill="1" applyBorder="1"/>
    <xf numFmtId="3" fontId="7" fillId="4" borderId="3" xfId="1" applyNumberFormat="1" applyFont="1" applyFill="1" applyBorder="1" applyAlignment="1">
      <alignment vertical="center" wrapText="1"/>
    </xf>
    <xf numFmtId="0" fontId="8" fillId="0" borderId="0" xfId="0" applyFont="1" applyAlignment="1">
      <alignment wrapText="1"/>
    </xf>
    <xf numFmtId="0" fontId="0" fillId="7" borderId="1" xfId="0" applyFont="1" applyFill="1" applyBorder="1"/>
    <xf numFmtId="0" fontId="0" fillId="8" borderId="1" xfId="0" applyFont="1" applyFill="1" applyBorder="1"/>
    <xf numFmtId="0" fontId="2" fillId="8" borderId="1" xfId="0" applyFont="1" applyFill="1" applyBorder="1" applyAlignment="1">
      <alignment vertical="center" wrapText="1"/>
    </xf>
    <xf numFmtId="0" fontId="2" fillId="7" borderId="1" xfId="0" applyFont="1" applyFill="1" applyBorder="1" applyAlignment="1">
      <alignment vertical="center" wrapText="1"/>
    </xf>
    <xf numFmtId="0" fontId="2" fillId="7" borderId="3"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3" fillId="9" borderId="1" xfId="0" applyFont="1" applyFill="1" applyBorder="1"/>
    <xf numFmtId="0" fontId="1" fillId="7" borderId="1" xfId="0" applyFont="1" applyFill="1" applyBorder="1" applyAlignment="1">
      <alignment vertical="center" wrapText="1"/>
    </xf>
    <xf numFmtId="0" fontId="2" fillId="8" borderId="5" xfId="0" applyFont="1" applyFill="1" applyBorder="1" applyAlignment="1">
      <alignment vertical="center" wrapText="1"/>
    </xf>
    <xf numFmtId="0" fontId="0" fillId="0" borderId="1" xfId="0" applyFont="1" applyBorder="1"/>
    <xf numFmtId="0" fontId="8" fillId="4" borderId="1" xfId="0" applyFont="1" applyFill="1" applyBorder="1"/>
    <xf numFmtId="0" fontId="3" fillId="0" borderId="30" xfId="0" applyFont="1" applyBorder="1"/>
    <xf numFmtId="0" fontId="3" fillId="0" borderId="18" xfId="0" applyFont="1" applyBorder="1" applyAlignment="1">
      <alignment horizontal="left"/>
    </xf>
    <xf numFmtId="0" fontId="3" fillId="0" borderId="19" xfId="0" applyFont="1" applyBorder="1" applyAlignment="1">
      <alignment horizontal="left"/>
    </xf>
    <xf numFmtId="0" fontId="3" fillId="0" borderId="17" xfId="0" applyFont="1" applyBorder="1" applyAlignment="1">
      <alignment horizontal="left"/>
    </xf>
    <xf numFmtId="0" fontId="10" fillId="2" borderId="20" xfId="0" applyFont="1" applyFill="1" applyBorder="1" applyAlignment="1">
      <alignment vertical="center" wrapText="1"/>
    </xf>
    <xf numFmtId="0" fontId="10" fillId="2" borderId="31" xfId="0" applyFont="1" applyFill="1" applyBorder="1" applyAlignment="1">
      <alignment vertical="center" wrapText="1"/>
    </xf>
    <xf numFmtId="0" fontId="10" fillId="2" borderId="19" xfId="0" applyFont="1" applyFill="1" applyBorder="1" applyAlignment="1">
      <alignment vertical="center" wrapText="1"/>
    </xf>
    <xf numFmtId="0" fontId="3" fillId="0" borderId="5" xfId="0" applyFont="1" applyBorder="1"/>
    <xf numFmtId="0" fontId="10" fillId="2" borderId="32" xfId="0" applyFont="1" applyFill="1" applyBorder="1" applyAlignment="1">
      <alignment horizontal="center" vertical="center" wrapText="1"/>
    </xf>
    <xf numFmtId="0" fontId="10" fillId="2" borderId="29" xfId="0" applyFont="1" applyFill="1" applyBorder="1" applyAlignment="1">
      <alignment vertical="center" wrapText="1"/>
    </xf>
    <xf numFmtId="0" fontId="7" fillId="0" borderId="1" xfId="0" applyFont="1" applyBorder="1" applyAlignment="1">
      <alignment horizontal="left" vertical="top" wrapText="1"/>
    </xf>
    <xf numFmtId="0" fontId="9" fillId="0" borderId="0" xfId="0" applyFont="1" applyAlignment="1">
      <alignment horizontal="center"/>
    </xf>
    <xf numFmtId="0" fontId="0" fillId="0" borderId="0" xfId="0" applyFont="1" applyAlignment="1">
      <alignment horizontal="center" vertical="top"/>
    </xf>
    <xf numFmtId="0" fontId="1" fillId="2"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NumberFormat="1" applyFont="1" applyBorder="1" applyAlignment="1">
      <alignment horizontal="center" vertical="top" wrapText="1"/>
    </xf>
    <xf numFmtId="0" fontId="2" fillId="0" borderId="1" xfId="0" applyNumberFormat="1" applyFont="1" applyFill="1" applyBorder="1" applyAlignment="1">
      <alignment horizontal="center" vertical="top" wrapText="1"/>
    </xf>
    <xf numFmtId="14" fontId="2" fillId="0" borderId="0" xfId="0" applyNumberFormat="1" applyFont="1" applyBorder="1" applyAlignment="1">
      <alignment horizontal="center" vertical="top" wrapText="1"/>
    </xf>
    <xf numFmtId="0" fontId="0" fillId="0" borderId="0" xfId="0" applyFont="1" applyBorder="1" applyAlignment="1">
      <alignment horizontal="center" vertical="top"/>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1" xfId="0" applyFont="1" applyFill="1" applyBorder="1" applyAlignment="1">
      <alignment horizontal="center" vertical="top" wrapText="1"/>
    </xf>
    <xf numFmtId="0" fontId="7" fillId="0" borderId="1" xfId="0" applyNumberFormat="1" applyFont="1" applyBorder="1" applyAlignment="1">
      <alignment horizontal="center" vertical="top" wrapText="1"/>
    </xf>
    <xf numFmtId="0" fontId="3" fillId="0" borderId="1" xfId="0" applyFont="1" applyBorder="1" applyAlignment="1">
      <alignment horizontal="left" vertical="top" wrapText="1"/>
    </xf>
    <xf numFmtId="0" fontId="7" fillId="0" borderId="1" xfId="0" applyFont="1" applyFill="1" applyBorder="1" applyAlignment="1">
      <alignment horizontal="left" vertical="top"/>
    </xf>
    <xf numFmtId="0" fontId="3" fillId="0" borderId="1" xfId="0" applyFont="1" applyBorder="1" applyAlignment="1">
      <alignment horizontal="center" vertical="top"/>
    </xf>
    <xf numFmtId="0" fontId="7" fillId="6" borderId="1" xfId="0" applyFont="1" applyFill="1" applyBorder="1" applyAlignment="1">
      <alignment horizontal="left" vertical="top" wrapText="1"/>
    </xf>
    <xf numFmtId="0" fontId="7" fillId="6" borderId="1" xfId="0" applyFont="1" applyFill="1" applyBorder="1" applyAlignment="1">
      <alignment horizontal="left" vertical="top"/>
    </xf>
    <xf numFmtId="0" fontId="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 fillId="6" borderId="1" xfId="0" applyFont="1" applyFill="1" applyBorder="1" applyAlignment="1">
      <alignment horizontal="left" vertical="top" wrapText="1"/>
    </xf>
    <xf numFmtId="0" fontId="0" fillId="0" borderId="0" xfId="0" applyFont="1" applyBorder="1" applyAlignment="1">
      <alignment horizontal="left"/>
    </xf>
    <xf numFmtId="0" fontId="3" fillId="0" borderId="0" xfId="0" applyFont="1" applyBorder="1" applyAlignment="1">
      <alignment horizontal="left"/>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0" fillId="7" borderId="1" xfId="0" applyFill="1" applyBorder="1"/>
    <xf numFmtId="0" fontId="0" fillId="7" borderId="1" xfId="0" applyFill="1" applyBorder="1" applyAlignment="1">
      <alignment horizontal="center" vertical="center"/>
    </xf>
    <xf numFmtId="0" fontId="3" fillId="7" borderId="1" xfId="0" applyFont="1" applyFill="1" applyBorder="1" applyAlignment="1">
      <alignment vertical="center" wrapText="1"/>
    </xf>
    <xf numFmtId="0" fontId="8" fillId="7" borderId="1" xfId="0" applyFont="1" applyFill="1" applyBorder="1" applyAlignment="1">
      <alignment horizontal="center" vertical="center"/>
    </xf>
    <xf numFmtId="0" fontId="3" fillId="8" borderId="1" xfId="0" applyFont="1" applyFill="1" applyBorder="1" applyAlignment="1">
      <alignment vertical="center" wrapText="1"/>
    </xf>
    <xf numFmtId="0" fontId="3" fillId="8" borderId="1" xfId="0" applyFont="1" applyFill="1" applyBorder="1" applyAlignment="1">
      <alignment vertical="center"/>
    </xf>
    <xf numFmtId="0" fontId="0" fillId="7" borderId="1" xfId="0" applyFont="1" applyFill="1" applyBorder="1" applyAlignment="1">
      <alignment horizontal="center" vertical="center"/>
    </xf>
    <xf numFmtId="0" fontId="3" fillId="7" borderId="1" xfId="0" applyFont="1" applyFill="1" applyBorder="1" applyAlignment="1">
      <alignment vertical="top" wrapText="1"/>
    </xf>
    <xf numFmtId="0" fontId="0" fillId="4" borderId="1" xfId="0" applyFont="1" applyFill="1" applyBorder="1" applyAlignment="1">
      <alignment vertical="top"/>
    </xf>
    <xf numFmtId="0" fontId="3" fillId="8" borderId="1" xfId="0" applyFont="1" applyFill="1" applyBorder="1" applyAlignment="1">
      <alignment vertical="top" wrapText="1"/>
    </xf>
    <xf numFmtId="0" fontId="3" fillId="8" borderId="1" xfId="0" applyFont="1" applyFill="1" applyBorder="1" applyAlignment="1">
      <alignment vertical="top"/>
    </xf>
    <xf numFmtId="0" fontId="7" fillId="7" borderId="1" xfId="0" applyFont="1" applyFill="1" applyBorder="1" applyAlignment="1">
      <alignment vertical="top" wrapText="1"/>
    </xf>
    <xf numFmtId="0" fontId="8" fillId="4" borderId="1" xfId="0" applyFont="1" applyFill="1" applyBorder="1" applyAlignment="1">
      <alignment vertical="top"/>
    </xf>
    <xf numFmtId="0" fontId="7" fillId="10" borderId="1" xfId="0" applyFont="1" applyFill="1" applyBorder="1" applyAlignment="1">
      <alignment vertical="top" wrapText="1"/>
    </xf>
    <xf numFmtId="0" fontId="7" fillId="8" borderId="1" xfId="0" applyFont="1" applyFill="1" applyBorder="1" applyAlignment="1">
      <alignment vertical="top" wrapText="1"/>
    </xf>
    <xf numFmtId="0" fontId="3" fillId="7" borderId="1" xfId="0" applyFont="1" applyFill="1" applyBorder="1" applyAlignment="1">
      <alignment vertical="center"/>
    </xf>
    <xf numFmtId="0" fontId="3" fillId="7" borderId="1" xfId="0" applyFont="1" applyFill="1" applyBorder="1" applyAlignment="1">
      <alignment vertical="top"/>
    </xf>
    <xf numFmtId="0" fontId="3" fillId="8" borderId="1" xfId="0" applyFont="1" applyFill="1" applyBorder="1" applyAlignment="1">
      <alignment horizontal="left" vertical="top" wrapText="1"/>
    </xf>
    <xf numFmtId="0" fontId="3" fillId="8" borderId="1" xfId="0" applyFont="1" applyFill="1" applyBorder="1" applyAlignment="1">
      <alignment horizontal="left" vertical="top"/>
    </xf>
    <xf numFmtId="0" fontId="2" fillId="7" borderId="5" xfId="0" applyFont="1" applyFill="1" applyBorder="1" applyAlignment="1">
      <alignment vertical="center" wrapText="1"/>
    </xf>
    <xf numFmtId="0" fontId="0" fillId="7" borderId="1" xfId="0" applyFont="1" applyFill="1" applyBorder="1" applyAlignment="1">
      <alignment vertical="top"/>
    </xf>
    <xf numFmtId="0" fontId="0" fillId="7" borderId="1" xfId="0" applyFont="1" applyFill="1" applyBorder="1" applyAlignment="1">
      <alignment vertical="top" wrapText="1"/>
    </xf>
    <xf numFmtId="3" fontId="0" fillId="7" borderId="1" xfId="0" applyNumberFormat="1" applyFill="1"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8" borderId="1" xfId="0" applyFill="1" applyBorder="1" applyAlignment="1">
      <alignment vertical="top"/>
    </xf>
    <xf numFmtId="3" fontId="7" fillId="4" borderId="3" xfId="1" applyNumberFormat="1" applyFont="1" applyFill="1" applyBorder="1" applyAlignment="1">
      <alignment wrapText="1"/>
    </xf>
    <xf numFmtId="0" fontId="2" fillId="7" borderId="1" xfId="0" applyFont="1" applyFill="1" applyBorder="1" applyAlignment="1">
      <alignment horizontal="center" vertical="center" wrapText="1"/>
    </xf>
    <xf numFmtId="0" fontId="2" fillId="7" borderId="1" xfId="0" applyFont="1" applyFill="1" applyBorder="1" applyAlignment="1">
      <alignment vertical="top" wrapText="1"/>
    </xf>
    <xf numFmtId="0" fontId="2" fillId="3" borderId="1" xfId="0" applyFont="1" applyFill="1" applyBorder="1" applyAlignment="1">
      <alignment vertical="top" wrapText="1"/>
    </xf>
    <xf numFmtId="0" fontId="2" fillId="8" borderId="1" xfId="0" applyFont="1" applyFill="1" applyBorder="1" applyAlignment="1">
      <alignment vertical="top" wrapText="1"/>
    </xf>
    <xf numFmtId="0" fontId="2" fillId="13" borderId="1" xfId="0" applyFont="1" applyFill="1" applyBorder="1" applyAlignment="1">
      <alignment horizontal="left" vertical="top" wrapText="1"/>
    </xf>
    <xf numFmtId="0" fontId="11" fillId="8" borderId="1" xfId="2" applyFill="1" applyBorder="1" applyAlignment="1">
      <alignment vertical="top" wrapText="1"/>
    </xf>
    <xf numFmtId="0" fontId="2" fillId="11" borderId="1" xfId="0" applyFont="1" applyFill="1" applyBorder="1" applyAlignment="1">
      <alignment vertical="top" wrapText="1"/>
    </xf>
    <xf numFmtId="0" fontId="2" fillId="12" borderId="1" xfId="0" applyFont="1" applyFill="1" applyBorder="1" applyAlignment="1">
      <alignment vertical="top" wrapText="1"/>
    </xf>
    <xf numFmtId="0" fontId="2" fillId="13" borderId="1" xfId="0" applyFont="1" applyFill="1" applyBorder="1" applyAlignment="1">
      <alignment vertical="top" wrapText="1"/>
    </xf>
    <xf numFmtId="0" fontId="7" fillId="13" borderId="1" xfId="0" applyFont="1" applyFill="1" applyBorder="1" applyAlignment="1">
      <alignment vertical="center" wrapText="1"/>
    </xf>
    <xf numFmtId="0" fontId="3" fillId="7" borderId="11" xfId="0" applyFont="1" applyFill="1" applyBorder="1" applyAlignment="1">
      <alignment horizontal="center"/>
    </xf>
    <xf numFmtId="0" fontId="3" fillId="7" borderId="31" xfId="0" applyFont="1" applyFill="1" applyBorder="1" applyAlignment="1">
      <alignment horizontal="center"/>
    </xf>
    <xf numFmtId="0" fontId="3" fillId="7" borderId="11" xfId="0" applyFont="1" applyFill="1" applyBorder="1" applyAlignment="1">
      <alignment wrapText="1"/>
    </xf>
    <xf numFmtId="0" fontId="10" fillId="2" borderId="11"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3" fillId="7" borderId="1" xfId="0" applyFont="1" applyFill="1" applyBorder="1" applyAlignment="1">
      <alignment horizontal="center"/>
    </xf>
    <xf numFmtId="0" fontId="3" fillId="7" borderId="20" xfId="0" applyFont="1" applyFill="1" applyBorder="1" applyAlignment="1">
      <alignment horizontal="center"/>
    </xf>
    <xf numFmtId="0" fontId="0" fillId="7" borderId="1" xfId="0" applyFont="1" applyFill="1" applyBorder="1" applyAlignment="1">
      <alignment horizontal="center"/>
    </xf>
    <xf numFmtId="0" fontId="0" fillId="7" borderId="1" xfId="0" applyFont="1" applyFill="1" applyBorder="1" applyAlignment="1">
      <alignment wrapText="1"/>
    </xf>
    <xf numFmtId="0" fontId="11" fillId="7" borderId="1" xfId="2" applyFill="1" applyBorder="1"/>
    <xf numFmtId="0" fontId="2" fillId="7" borderId="10" xfId="0" applyFont="1" applyFill="1" applyBorder="1" applyAlignment="1">
      <alignment horizontal="left" wrapText="1"/>
    </xf>
    <xf numFmtId="0" fontId="2" fillId="5" borderId="10" xfId="0" applyFont="1" applyFill="1" applyBorder="1" applyAlignment="1">
      <alignment horizontal="left" wrapText="1"/>
    </xf>
    <xf numFmtId="0" fontId="2" fillId="5" borderId="11" xfId="0" applyFont="1" applyFill="1" applyBorder="1" applyAlignment="1">
      <alignment horizontal="left" wrapText="1"/>
    </xf>
    <xf numFmtId="0" fontId="2" fillId="7" borderId="26" xfId="0" applyFont="1" applyFill="1" applyBorder="1" applyAlignment="1">
      <alignment horizontal="left" wrapText="1"/>
    </xf>
    <xf numFmtId="0" fontId="2" fillId="5" borderId="26" xfId="0" applyFont="1" applyFill="1" applyBorder="1" applyAlignment="1">
      <alignment horizontal="left" wrapText="1"/>
    </xf>
    <xf numFmtId="0" fontId="2" fillId="5" borderId="27" xfId="0" applyFont="1" applyFill="1" applyBorder="1" applyAlignment="1">
      <alignment horizontal="left" wrapText="1"/>
    </xf>
    <xf numFmtId="0" fontId="2" fillId="5" borderId="13" xfId="0" applyFont="1" applyFill="1" applyBorder="1" applyAlignment="1">
      <alignment horizontal="left" wrapText="1"/>
    </xf>
    <xf numFmtId="0" fontId="2" fillId="7" borderId="13" xfId="0" applyFont="1" applyFill="1" applyBorder="1" applyAlignment="1">
      <alignment horizontal="left" wrapText="1"/>
    </xf>
    <xf numFmtId="0" fontId="3" fillId="7" borderId="1" xfId="0" applyFont="1" applyFill="1" applyBorder="1"/>
    <xf numFmtId="0" fontId="0" fillId="0" borderId="0" xfId="0" applyFont="1" applyFill="1"/>
    <xf numFmtId="3" fontId="9" fillId="7" borderId="1" xfId="0" applyNumberFormat="1" applyFont="1" applyFill="1" applyBorder="1"/>
    <xf numFmtId="3" fontId="9" fillId="7" borderId="1" xfId="0" applyNumberFormat="1" applyFont="1" applyFill="1" applyBorder="1" applyAlignment="1">
      <alignment vertical="top"/>
    </xf>
    <xf numFmtId="3" fontId="15" fillId="7" borderId="1" xfId="0" applyNumberFormat="1" applyFont="1" applyFill="1" applyBorder="1"/>
    <xf numFmtId="3" fontId="15" fillId="7" borderId="1" xfId="0" applyNumberFormat="1" applyFont="1" applyFill="1" applyBorder="1" applyAlignment="1">
      <alignment vertical="top" wrapText="1"/>
    </xf>
    <xf numFmtId="3" fontId="15" fillId="7" borderId="1" xfId="0" applyNumberFormat="1" applyFont="1" applyFill="1" applyBorder="1" applyAlignment="1">
      <alignment vertical="center" wrapText="1"/>
    </xf>
    <xf numFmtId="3" fontId="15" fillId="7" borderId="1" xfId="0" applyNumberFormat="1" applyFont="1" applyFill="1" applyBorder="1" applyAlignment="1">
      <alignment vertical="top"/>
    </xf>
    <xf numFmtId="3" fontId="15" fillId="7" borderId="1" xfId="0" applyNumberFormat="1" applyFont="1" applyFill="1" applyBorder="1" applyAlignment="1">
      <alignment vertical="center"/>
    </xf>
    <xf numFmtId="3" fontId="9" fillId="7" borderId="1" xfId="0" applyNumberFormat="1" applyFont="1" applyFill="1" applyBorder="1" applyAlignment="1"/>
    <xf numFmtId="3" fontId="15" fillId="7" borderId="1" xfId="0" applyNumberFormat="1" applyFont="1" applyFill="1" applyBorder="1" applyAlignment="1">
      <alignment wrapText="1"/>
    </xf>
    <xf numFmtId="3" fontId="1" fillId="7" borderId="1" xfId="0" applyNumberFormat="1" applyFont="1" applyFill="1" applyBorder="1" applyAlignment="1">
      <alignment vertical="center" wrapText="1"/>
    </xf>
    <xf numFmtId="165" fontId="9" fillId="7" borderId="1" xfId="1" applyNumberFormat="1" applyFont="1" applyFill="1" applyBorder="1"/>
    <xf numFmtId="0" fontId="9" fillId="7" borderId="1" xfId="0" applyFont="1" applyFill="1" applyBorder="1"/>
    <xf numFmtId="3" fontId="9" fillId="7" borderId="29" xfId="0" applyNumberFormat="1" applyFont="1" applyFill="1" applyBorder="1"/>
    <xf numFmtId="3" fontId="9" fillId="7" borderId="1" xfId="0" applyNumberFormat="1" applyFont="1" applyFill="1" applyBorder="1" applyAlignment="1">
      <alignment horizontal="left"/>
    </xf>
    <xf numFmtId="0" fontId="2" fillId="8" borderId="29" xfId="0" applyFont="1" applyFill="1" applyBorder="1" applyAlignment="1">
      <alignment vertical="center" wrapText="1"/>
    </xf>
    <xf numFmtId="0" fontId="0" fillId="0" borderId="1" xfId="0" applyFill="1" applyBorder="1" applyAlignment="1">
      <alignment vertical="center" wrapText="1"/>
    </xf>
    <xf numFmtId="3" fontId="9" fillId="7" borderId="1" xfId="0" applyNumberFormat="1" applyFont="1" applyFill="1" applyBorder="1" applyAlignment="1">
      <alignment horizontal="center"/>
    </xf>
    <xf numFmtId="0" fontId="3" fillId="8" borderId="1" xfId="0" applyFont="1" applyFill="1" applyBorder="1"/>
    <xf numFmtId="0" fontId="7" fillId="8" borderId="1" xfId="0" applyFont="1" applyFill="1" applyBorder="1" applyAlignment="1">
      <alignment horizontal="left" vertical="top" wrapText="1"/>
    </xf>
    <xf numFmtId="0" fontId="0" fillId="7" borderId="1" xfId="0" applyFont="1" applyFill="1" applyBorder="1" applyAlignment="1">
      <alignment horizontal="left" vertical="top"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0" fillId="7" borderId="3" xfId="0" applyFill="1" applyBorder="1" applyAlignment="1">
      <alignment horizontal="left"/>
    </xf>
    <xf numFmtId="0" fontId="0" fillId="7" borderId="5" xfId="0" applyFill="1" applyBorder="1" applyAlignment="1">
      <alignment horizontal="left"/>
    </xf>
    <xf numFmtId="0" fontId="0" fillId="7" borderId="1" xfId="0" applyFont="1" applyFill="1" applyBorder="1" applyAlignment="1">
      <alignment horizontal="left"/>
    </xf>
    <xf numFmtId="0" fontId="0" fillId="0" borderId="0" xfId="0" applyFont="1" applyBorder="1" applyAlignment="1">
      <alignment horizontal="left"/>
    </xf>
    <xf numFmtId="0" fontId="0" fillId="7" borderId="3" xfId="0" applyFont="1" applyFill="1" applyBorder="1" applyAlignment="1">
      <alignment horizontal="left"/>
    </xf>
    <xf numFmtId="0" fontId="0" fillId="7" borderId="5" xfId="0" applyFont="1" applyFill="1" applyBorder="1" applyAlignment="1">
      <alignment horizontal="left"/>
    </xf>
    <xf numFmtId="0" fontId="1" fillId="2" borderId="5" xfId="0" applyFont="1" applyFill="1" applyBorder="1" applyAlignment="1">
      <alignment horizontal="left" vertical="center" wrapText="1"/>
    </xf>
    <xf numFmtId="0" fontId="9" fillId="7" borderId="1" xfId="0" applyFont="1" applyFill="1" applyBorder="1" applyAlignment="1">
      <alignment horizontal="left"/>
    </xf>
    <xf numFmtId="0" fontId="1" fillId="7" borderId="3" xfId="0" applyFont="1" applyFill="1" applyBorder="1" applyAlignment="1">
      <alignment horizontal="left" vertical="center" wrapText="1"/>
    </xf>
    <xf numFmtId="0" fontId="1" fillId="7" borderId="5" xfId="0"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7" borderId="5" xfId="0" applyFont="1" applyFill="1" applyBorder="1" applyAlignment="1">
      <alignment horizontal="left" vertical="center" wrapText="1"/>
    </xf>
    <xf numFmtId="0" fontId="3" fillId="0" borderId="16" xfId="0" quotePrefix="1" applyFont="1" applyFill="1" applyBorder="1" applyAlignment="1">
      <alignment horizontal="left"/>
    </xf>
    <xf numFmtId="0" fontId="3" fillId="0" borderId="0" xfId="0" quotePrefix="1" applyFont="1" applyFill="1" applyBorder="1" applyAlignment="1">
      <alignment horizontal="left"/>
    </xf>
    <xf numFmtId="0" fontId="3" fillId="0" borderId="17" xfId="0" quotePrefix="1" applyFont="1" applyFill="1" applyBorder="1" applyAlignment="1">
      <alignment horizontal="left"/>
    </xf>
    <xf numFmtId="0" fontId="3" fillId="0" borderId="6" xfId="0" quotePrefix="1" applyFont="1" applyFill="1" applyBorder="1" applyAlignment="1">
      <alignment horizontal="left"/>
    </xf>
    <xf numFmtId="0" fontId="3" fillId="0" borderId="18" xfId="0" quotePrefix="1" applyFont="1" applyFill="1" applyBorder="1" applyAlignment="1">
      <alignment horizontal="left"/>
    </xf>
    <xf numFmtId="0" fontId="3" fillId="0" borderId="19" xfId="0" quotePrefix="1" applyFont="1" applyFill="1" applyBorder="1" applyAlignment="1">
      <alignment horizontal="left"/>
    </xf>
    <xf numFmtId="0" fontId="3" fillId="0" borderId="0" xfId="0" applyFont="1" applyBorder="1" applyAlignment="1">
      <alignment horizontal="left"/>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0" xfId="0" applyFont="1" applyFill="1" applyBorder="1" applyAlignment="1">
      <alignment horizontal="center" vertical="center" wrapText="1"/>
    </xf>
  </cellXfs>
  <cellStyles count="13">
    <cellStyle name="Comma 2" xfId="3"/>
    <cellStyle name="Comma 2 2" xfId="8"/>
    <cellStyle name="Comma 3" xfId="4"/>
    <cellStyle name="Comma 3 2" xfId="9"/>
    <cellStyle name="Comma 4" xfId="5"/>
    <cellStyle name="Comma 4 2" xfId="10"/>
    <cellStyle name="Comma 5" xfId="6"/>
    <cellStyle name="Comma 5 2" xfId="11"/>
    <cellStyle name="Comma 6" xfId="7"/>
    <cellStyle name="Hyperkobling" xfId="2" builtinId="8"/>
    <cellStyle name="Komma" xfId="1" builtinId="3"/>
    <cellStyle name="Normal" xfId="0" builtinId="0"/>
    <cellStyle name="Normal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19050</xdr:rowOff>
    </xdr:from>
    <xdr:to>
      <xdr:col>14</xdr:col>
      <xdr:colOff>30480</xdr:colOff>
      <xdr:row>53</xdr:row>
      <xdr:rowOff>112888</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19049" y="19050"/>
          <a:ext cx="11173320" cy="9816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b="1">
              <a:solidFill>
                <a:schemeClr val="dk1"/>
              </a:solidFill>
              <a:effectLst/>
              <a:latin typeface="+mn-lt"/>
              <a:ea typeface="+mn-ea"/>
              <a:cs typeface="+mn-cs"/>
            </a:rPr>
            <a:t>Forklaring til utfylling av prisskjema</a:t>
          </a:r>
          <a:r>
            <a:rPr lang="nb-NO" sz="1000" b="1" baseline="0">
              <a:solidFill>
                <a:schemeClr val="dk1"/>
              </a:solidFill>
              <a:effectLst/>
              <a:latin typeface="+mn-lt"/>
              <a:ea typeface="+mn-ea"/>
              <a:cs typeface="+mn-cs"/>
            </a:rPr>
            <a:t> og kravspesifikasjon</a:t>
          </a:r>
          <a:r>
            <a:rPr lang="nb-NO" sz="1000" b="1">
              <a:solidFill>
                <a:schemeClr val="dk1"/>
              </a:solidFill>
              <a:effectLst/>
              <a:latin typeface="+mn-lt"/>
              <a:ea typeface="+mn-ea"/>
              <a:cs typeface="+mn-cs"/>
            </a:rPr>
            <a:t>:</a:t>
          </a:r>
        </a:p>
        <a:p>
          <a:endParaRPr lang="nb-NO" sz="10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000" b="0">
              <a:solidFill>
                <a:schemeClr val="dk1"/>
              </a:solidFill>
              <a:effectLst/>
              <a:latin typeface="+mn-lt"/>
              <a:ea typeface="+mn-ea"/>
              <a:cs typeface="+mn-cs"/>
            </a:rPr>
            <a:t>Taktisk prising av produkter og ytelser er ikke tillatt i konkurransen. Taktisk prisede tilbud vil bli avvist. Taktisk prising defineres som tilfeller hvor Leverandører bevisst utnytter feil og svakheter i konkurranse- og kontraktgrunnlaget for å oppnå større fortjeneste, herunder uforholdsmessige høye priser for produkter og ytelser som ikke direkte har vært gjenstand for tildeling av kontrakt.</a:t>
          </a: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Leverandøren skal fylle ut de tomme cellene i tabellene.</a:t>
          </a: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Priser fylles inn i skjemaet. Alle priser skal være ekskl. mva., og være inkludert alle kostnader, herunder tilstrekkelig emballasje, transport, proveny, ekspedisjonsgebyr, fakturagebyr, toll, skatter, avgifter og lignende. Ved fastsettelse av tilbudspris skal Norges Banks månedsgjennomsnitts midtkurs i USD for </a:t>
          </a:r>
          <a:r>
            <a:rPr lang="nb-NO" sz="1000" b="0">
              <a:solidFill>
                <a:sysClr val="windowText" lastClr="000000"/>
              </a:solidFill>
              <a:effectLst/>
              <a:latin typeface="+mn-lt"/>
              <a:ea typeface="+mn-ea"/>
              <a:cs typeface="+mn-cs"/>
            </a:rPr>
            <a:t>juli</a:t>
          </a:r>
          <a:r>
            <a:rPr lang="nb-NO" sz="1000" b="0">
              <a:solidFill>
                <a:srgbClr val="FF0000"/>
              </a:solidFill>
              <a:effectLst/>
              <a:latin typeface="+mn-lt"/>
              <a:ea typeface="+mn-ea"/>
              <a:cs typeface="+mn-cs"/>
            </a:rPr>
            <a:t> </a:t>
          </a:r>
          <a:r>
            <a:rPr lang="nb-NO" sz="1000" b="0">
              <a:solidFill>
                <a:schemeClr val="dk1"/>
              </a:solidFill>
              <a:effectLst/>
              <a:latin typeface="+mn-lt"/>
              <a:ea typeface="+mn-ea"/>
              <a:cs typeface="+mn-cs"/>
            </a:rPr>
            <a:t>2020 legges til grunn. Norges Banks månedsgjennomsnitts midtkurs er tilgjengelig på nettstedet</a:t>
          </a:r>
          <a:r>
            <a:rPr lang="nb-NO" sz="1100">
              <a:solidFill>
                <a:schemeClr val="dk1"/>
              </a:solidFill>
              <a:effectLst/>
              <a:latin typeface="+mn-lt"/>
              <a:ea typeface="+mn-ea"/>
              <a:cs typeface="+mn-cs"/>
            </a:rPr>
            <a:t>: </a:t>
          </a:r>
          <a:r>
            <a:rPr lang="nb-NO" sz="1100" u="none" strike="noStrike">
              <a:solidFill>
                <a:schemeClr val="dk1"/>
              </a:solidFill>
              <a:effectLst/>
              <a:latin typeface="+mn-lt"/>
              <a:ea typeface="+mn-ea"/>
              <a:cs typeface="+mn-cs"/>
              <a:hlinkClick xmlns:r="http://schemas.openxmlformats.org/officeDocument/2006/relationships" r:id=""/>
            </a:rPr>
            <a:t>www.norges-bank.no/Statistikk/Valutakurser/valuta/</a:t>
          </a:r>
          <a:r>
            <a:rPr lang="nb-NO" sz="1100">
              <a:solidFill>
                <a:schemeClr val="dk1"/>
              </a:solidFill>
              <a:effectLst/>
              <a:latin typeface="+mn-lt"/>
              <a:ea typeface="+mn-ea"/>
              <a:cs typeface="+mn-cs"/>
            </a:rPr>
            <a:t>   </a:t>
          </a:r>
        </a:p>
        <a:p>
          <a:endParaRPr lang="nb-NO" sz="10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000" b="0">
              <a:solidFill>
                <a:schemeClr val="dk1"/>
              </a:solidFill>
              <a:effectLst/>
              <a:latin typeface="+mn-lt"/>
              <a:ea typeface="+mn-ea"/>
              <a:cs typeface="+mn-cs"/>
            </a:rPr>
            <a:t>Ved eventuelle nye produkter som kommer på markedet skal prisen bygges opp på samme måte som opprinnelige avtalemodeller. Det innebærer at leverandøren skal beregne seg den samme fortjenesten i denne produktkategorien som opprinnelige modeller på avtalen.</a:t>
          </a: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Det skal tilbys én modell pr. krav for konfigurasjonen. </a:t>
          </a:r>
        </a:p>
        <a:p>
          <a:endParaRPr lang="nb-NO" sz="10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000" b="0">
              <a:solidFill>
                <a:schemeClr val="dk1"/>
              </a:solidFill>
              <a:effectLst/>
              <a:latin typeface="+mn-lt"/>
              <a:ea typeface="+mn-ea"/>
              <a:cs typeface="+mn-cs"/>
            </a:rPr>
            <a:t>Opsjoner per modell: skal kunne velges enkeltvis ved innkjøp av modellen, og opsjoner som velges erstatter standard-komponenten der det er aktuelt. Det legges vekt på at opsjonene leveres som tilvalg til en grunnmodell, i stedet for som egen PC-modell (bærbar, stasjonære) og tynnklienter. Dersom modellen inngår i grunnmodellen, oppgis pris som kr 0.</a:t>
          </a: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Tilleggsutstyr: Skal primært dekke behovet for å kjøpe tilbehør og reservedeler for modellene på denne avtalen.</a:t>
          </a:r>
        </a:p>
        <a:p>
          <a:r>
            <a:rPr lang="nb-NO" sz="1000" b="0">
              <a:solidFill>
                <a:schemeClr val="dk1"/>
              </a:solidFill>
              <a:effectLst/>
              <a:latin typeface="+mn-lt"/>
              <a:ea typeface="+mn-ea"/>
              <a:cs typeface="+mn-cs"/>
            </a:rPr>
            <a:t>Leverandøren skal angi tilbudt utstyr som dekker hver modellkategori pr. krav. Det er ønskelig at mest mulig av tilleggsutstyret kan benyttes av flere av maskinene/modellene; f.eks. lader. Modellspesifikt tilleggsutstyr gjelder i den enkelte modellens garantitid. Generelt tilleggsutstyr tilbys som ikke eksklusiv opsjon.</a:t>
          </a: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Leverandøren skal fylle ut samtlige spørsmål under «Oppfylt (Ja/Nei)». «Ja» betyr at Leverandøren leverer denne funksjonen eller aksepterer dette kravet. Dette svaret forplikter Leverandøren til å levere funksjonen eller egenskapen, eller å akseptere kravet, som en del av leveransen og inkludert i de priser som er oppgitt. «Nei» betyr at funksjonen eller kravet ikke støttes. Felter som er ubesvart vil bli regnet som besvart nei. Felter som skal besvares av Leverandøren er  grønne. Gule felter besvares dersom Leverandøren ønsker å utdype oppfyllelsen av kravet.</a:t>
          </a:r>
          <a:r>
            <a:rPr lang="nb-NO" sz="1100" b="0" i="0" u="none" strike="noStrike">
              <a:solidFill>
                <a:schemeClr val="dk1"/>
              </a:solidFill>
              <a:effectLst/>
              <a:latin typeface="+mn-lt"/>
              <a:ea typeface="+mn-ea"/>
              <a:cs typeface="+mn-cs"/>
            </a:rPr>
            <a:t> </a:t>
          </a:r>
          <a:r>
            <a:rPr lang="nb-NO" sz="1000"/>
            <a:t> </a:t>
          </a:r>
          <a:r>
            <a:rPr lang="nb-NO" sz="1100" b="0" i="0" u="none" strike="noStrike">
              <a:solidFill>
                <a:schemeClr val="dk1"/>
              </a:solidFill>
              <a:effectLst/>
              <a:latin typeface="+mn-lt"/>
              <a:ea typeface="+mn-ea"/>
              <a:cs typeface="+mn-cs"/>
            </a:rPr>
            <a:t> </a:t>
          </a:r>
          <a:r>
            <a:rPr lang="nb-NO" sz="1000"/>
            <a:t> </a:t>
          </a:r>
        </a:p>
        <a:p>
          <a:endParaRPr lang="nb-NO" sz="1000" b="0">
            <a:solidFill>
              <a:schemeClr val="dk1"/>
            </a:solidFill>
            <a:effectLst/>
            <a:latin typeface="+mn-lt"/>
            <a:ea typeface="+mn-ea"/>
            <a:cs typeface="+mn-cs"/>
          </a:endParaRPr>
        </a:p>
        <a:p>
          <a:endParaRPr lang="nb-NO" sz="1000" b="0">
            <a:solidFill>
              <a:schemeClr val="dk1"/>
            </a:solidFill>
            <a:effectLst/>
            <a:latin typeface="+mn-lt"/>
            <a:ea typeface="+mn-ea"/>
            <a:cs typeface="+mn-cs"/>
          </a:endParaRPr>
        </a:p>
        <a:p>
          <a:endParaRPr lang="nb-NO" sz="1000" b="0" baseline="0">
            <a:solidFill>
              <a:schemeClr val="dk1"/>
            </a:solidFill>
            <a:effectLst/>
            <a:latin typeface="+mn-lt"/>
            <a:ea typeface="+mn-ea"/>
            <a:cs typeface="+mn-cs"/>
          </a:endParaRPr>
        </a:p>
        <a:p>
          <a:r>
            <a:rPr lang="nb-NO" sz="1000" b="0">
              <a:solidFill>
                <a:schemeClr val="dk1"/>
              </a:solidFill>
              <a:effectLst/>
              <a:latin typeface="+mn-lt"/>
              <a:ea typeface="+mn-ea"/>
              <a:cs typeface="+mn-cs"/>
            </a:rPr>
            <a:t>M står for </a:t>
          </a:r>
          <a:r>
            <a:rPr lang="nb-NO" sz="1000" b="0" i="1">
              <a:solidFill>
                <a:schemeClr val="dk1"/>
              </a:solidFill>
              <a:effectLst/>
              <a:latin typeface="+mn-lt"/>
              <a:ea typeface="+mn-ea"/>
              <a:cs typeface="+mn-cs"/>
            </a:rPr>
            <a:t>minimumskrav</a:t>
          </a:r>
          <a:r>
            <a:rPr lang="nb-NO" sz="1000" b="0">
              <a:solidFill>
                <a:schemeClr val="dk1"/>
              </a:solidFill>
              <a:effectLst/>
              <a:latin typeface="+mn-lt"/>
              <a:ea typeface="+mn-ea"/>
              <a:cs typeface="+mn-cs"/>
            </a:rPr>
            <a:t> som er obligatoriske krav. Mangler med hensyn til oppfyllese av minimumskrav kan føre til avvisning. Spesifikasjon av tilbudt komponent/løsning fylles inn der det er nødvendig. Minimumskrav trenger normalt ingen beskrivelse i kommentarfeltet.</a:t>
          </a:r>
          <a:endParaRPr lang="nb-NO" sz="1000">
            <a:effectLst/>
          </a:endParaRP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E står for </a:t>
          </a:r>
          <a:r>
            <a:rPr lang="nb-NO" sz="1000" b="0" i="1">
              <a:solidFill>
                <a:schemeClr val="dk1"/>
              </a:solidFill>
              <a:effectLst/>
              <a:latin typeface="+mn-lt"/>
              <a:ea typeface="+mn-ea"/>
              <a:cs typeface="+mn-cs"/>
            </a:rPr>
            <a:t>evalueringskrav</a:t>
          </a:r>
          <a:r>
            <a:rPr lang="nb-NO" sz="1000" b="0">
              <a:solidFill>
                <a:schemeClr val="dk1"/>
              </a:solidFill>
              <a:effectLst/>
              <a:latin typeface="+mn-lt"/>
              <a:ea typeface="+mn-ea"/>
              <a:cs typeface="+mn-cs"/>
            </a:rPr>
            <a:t> hvor nærmere beskrivelse kreves. Det betyr at Leverandøren selv kan velge om det ønskes å tilby tjenesten/produktet i evalueringskravet. Spesifikasjon av tilbudt komponent/løsning fylles inn dersom det tilbys. Ytterlig beskrivelse til det aktuelle kravet legges inn i kommentarfeltet.</a:t>
          </a: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Skjermoppløsningene som benyttes i kravene er koordinert med nettsiden </a:t>
          </a:r>
          <a:r>
            <a:rPr lang="nb-NO" sz="1000" b="0" baseline="0">
              <a:solidFill>
                <a:schemeClr val="dk1"/>
              </a:solidFill>
              <a:effectLst/>
              <a:latin typeface="+mn-lt"/>
              <a:ea typeface="+mn-ea"/>
              <a:cs typeface="+mn-cs"/>
            </a:rPr>
            <a:t> </a:t>
          </a:r>
          <a:r>
            <a:rPr lang="nb-NO" sz="1000" b="0">
              <a:solidFill>
                <a:schemeClr val="dk1"/>
              </a:solidFill>
              <a:effectLst/>
              <a:latin typeface="+mn-lt"/>
              <a:ea typeface="+mn-ea"/>
              <a:cs typeface="+mn-cs"/>
              <a:hlinkClick xmlns:r="http://schemas.openxmlformats.org/officeDocument/2006/relationships" r:id=""/>
            </a:rPr>
            <a:t>en.wikipedia.org/wiki/Display_resolution</a:t>
          </a:r>
          <a:r>
            <a:rPr lang="nb-NO" sz="1000" b="0">
              <a:solidFill>
                <a:schemeClr val="dk1"/>
              </a:solidFill>
              <a:effectLst/>
              <a:latin typeface="+mn-lt"/>
              <a:ea typeface="+mn-ea"/>
              <a:cs typeface="+mn-cs"/>
            </a:rPr>
            <a:t>, relevante verdier er vist i tabellen nedenfor: </a:t>
          </a:r>
        </a:p>
        <a:p>
          <a:endParaRPr lang="nb-NO" sz="1000" b="0">
            <a:solidFill>
              <a:schemeClr val="dk1"/>
            </a:solidFill>
            <a:effectLst/>
            <a:latin typeface="+mn-lt"/>
            <a:ea typeface="+mn-ea"/>
            <a:cs typeface="+mn-cs"/>
          </a:endParaRPr>
        </a:p>
        <a:p>
          <a:endParaRPr lang="nb-NO" sz="1000" b="0">
            <a:solidFill>
              <a:schemeClr val="dk1"/>
            </a:solidFill>
            <a:effectLst/>
            <a:latin typeface="+mn-lt"/>
            <a:ea typeface="+mn-ea"/>
            <a:cs typeface="+mn-cs"/>
          </a:endParaRPr>
        </a:p>
        <a:p>
          <a:endParaRPr lang="nb-NO" sz="1000" b="0">
            <a:solidFill>
              <a:schemeClr val="dk1"/>
            </a:solidFill>
            <a:effectLst/>
            <a:latin typeface="+mn-lt"/>
            <a:ea typeface="+mn-ea"/>
            <a:cs typeface="+mn-cs"/>
          </a:endParaRPr>
        </a:p>
      </xdr:txBody>
    </xdr:sp>
    <xdr:clientData/>
  </xdr:twoCellAnchor>
  <xdr:twoCellAnchor editAs="oneCell">
    <xdr:from>
      <xdr:col>0</xdr:col>
      <xdr:colOff>78316</xdr:colOff>
      <xdr:row>31</xdr:row>
      <xdr:rowOff>144920</xdr:rowOff>
    </xdr:from>
    <xdr:to>
      <xdr:col>3</xdr:col>
      <xdr:colOff>643467</xdr:colOff>
      <xdr:row>51</xdr:row>
      <xdr:rowOff>165216</xdr:rowOff>
    </xdr:to>
    <xdr:pic>
      <xdr:nvPicPr>
        <xdr:cNvPr id="5" name="Bild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8316" y="5831698"/>
          <a:ext cx="2956984" cy="3689185"/>
        </a:xfrm>
        <a:prstGeom prst="rect">
          <a:avLst/>
        </a:prstGeom>
      </xdr:spPr>
    </xdr:pic>
    <xdr:clientData/>
  </xdr:twoCellAnchor>
  <xdr:twoCellAnchor editAs="oneCell">
    <xdr:from>
      <xdr:col>0</xdr:col>
      <xdr:colOff>121357</xdr:colOff>
      <xdr:row>20</xdr:row>
      <xdr:rowOff>182747</xdr:rowOff>
    </xdr:from>
    <xdr:to>
      <xdr:col>1</xdr:col>
      <xdr:colOff>54367</xdr:colOff>
      <xdr:row>22</xdr:row>
      <xdr:rowOff>171476</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1357" y="3992747"/>
          <a:ext cx="811427" cy="3697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psref.lenovo.com/syspool/TempFile/cache/2bde433a-662b-4239-b4cc-6b12d0182e46/Tab_M10_HD_(2nd_Gen)_single_model_202009290151.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psref.lenovo.com/syspool/TempFile/cache/d46c2c6f-8cad-4284-b814-f00822b52e67/IdeaPad_Duet_3_10IGL5_single_model_202009290312.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ideocardbenchmark.net/video_lookup.php?gpu=GeForce+GTX+1660+Ti+with+Max-Q+Design&amp;id=4082" TargetMode="External"/><Relationship Id="rId2" Type="http://schemas.openxmlformats.org/officeDocument/2006/relationships/hyperlink" Target="https://www.videocardbenchmark.net/video_lookup.php?gpu=GeForce+GTX+1650+%28Mobile%29&amp;id=4090" TargetMode="External"/><Relationship Id="rId1" Type="http://schemas.openxmlformats.org/officeDocument/2006/relationships/hyperlink" Target="https://www.videocardbenchmark.net/video_lookup.php?gpu=GeForce+GTX+1050&amp;id=3596"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17:P23"/>
  <sheetViews>
    <sheetView zoomScale="120" zoomScaleNormal="120" workbookViewId="0"/>
  </sheetViews>
  <sheetFormatPr baseColWidth="10" defaultColWidth="11.453125" defaultRowHeight="14.5" x14ac:dyDescent="0.35"/>
  <sheetData>
    <row r="17" spans="16:16" x14ac:dyDescent="0.35">
      <c r="P17" s="14"/>
    </row>
    <row r="18" spans="16:16" x14ac:dyDescent="0.35">
      <c r="P18" s="14"/>
    </row>
    <row r="19" spans="16:16" x14ac:dyDescent="0.35">
      <c r="P19" s="14"/>
    </row>
    <row r="20" spans="16:16" x14ac:dyDescent="0.35">
      <c r="P20" s="14"/>
    </row>
    <row r="21" spans="16:16" x14ac:dyDescent="0.35">
      <c r="P21" s="14"/>
    </row>
    <row r="22" spans="16:16" x14ac:dyDescent="0.35">
      <c r="P22" s="14"/>
    </row>
    <row r="23" spans="16:16" x14ac:dyDescent="0.35">
      <c r="P23" s="1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80" zoomScaleNormal="80" workbookViewId="0">
      <selection activeCell="H35" sqref="H35"/>
    </sheetView>
  </sheetViews>
  <sheetFormatPr baseColWidth="10" defaultColWidth="11.453125" defaultRowHeight="14.5" x14ac:dyDescent="0.35"/>
  <cols>
    <col min="1" max="1" width="11.453125" style="6"/>
    <col min="2" max="2" width="27.81640625" style="6" customWidth="1"/>
    <col min="3" max="3" width="59.1796875" style="6" customWidth="1"/>
    <col min="4" max="4" width="11.453125" style="17"/>
    <col min="5" max="5" width="11.453125" style="6"/>
    <col min="6" max="6" width="44.1796875" style="6" customWidth="1"/>
    <col min="7" max="7" width="13.1796875" style="6" customWidth="1"/>
    <col min="8" max="8" width="103.81640625" style="6" bestFit="1" customWidth="1"/>
    <col min="9" max="16384" width="11.453125" style="6"/>
  </cols>
  <sheetData>
    <row r="1" spans="1:8" ht="18.5" x14ac:dyDescent="0.45">
      <c r="B1" s="7" t="s">
        <v>180</v>
      </c>
    </row>
    <row r="2" spans="1:8" x14ac:dyDescent="0.35">
      <c r="A2" s="8"/>
      <c r="B2" s="8" t="s">
        <v>35</v>
      </c>
      <c r="C2" s="220" t="s">
        <v>36</v>
      </c>
      <c r="D2" s="221"/>
      <c r="E2" s="220" t="s">
        <v>37</v>
      </c>
      <c r="F2" s="221"/>
      <c r="G2" s="47" t="s">
        <v>6</v>
      </c>
      <c r="H2" s="8" t="s">
        <v>38</v>
      </c>
    </row>
    <row r="3" spans="1:8" ht="16" customHeight="1" x14ac:dyDescent="0.35">
      <c r="A3" s="104"/>
      <c r="B3" s="94" t="s">
        <v>465</v>
      </c>
      <c r="C3" s="226" t="s">
        <v>466</v>
      </c>
      <c r="D3" s="227"/>
      <c r="E3" s="226" t="s">
        <v>467</v>
      </c>
      <c r="F3" s="227"/>
      <c r="G3" s="200">
        <v>3284</v>
      </c>
      <c r="H3" s="95"/>
    </row>
    <row r="5" spans="1:8" ht="26" x14ac:dyDescent="0.35">
      <c r="A5" s="26" t="s">
        <v>39</v>
      </c>
      <c r="B5" s="8" t="s">
        <v>40</v>
      </c>
      <c r="C5" s="8" t="s">
        <v>41</v>
      </c>
      <c r="D5" s="26" t="s">
        <v>42</v>
      </c>
      <c r="E5" s="8" t="s">
        <v>43</v>
      </c>
      <c r="F5" s="8" t="s">
        <v>44</v>
      </c>
      <c r="G5" s="8" t="s">
        <v>6</v>
      </c>
      <c r="H5" s="8" t="s">
        <v>45</v>
      </c>
    </row>
    <row r="6" spans="1:8" ht="52" x14ac:dyDescent="0.35">
      <c r="A6" s="121">
        <v>901</v>
      </c>
      <c r="B6" s="125" t="s">
        <v>74</v>
      </c>
      <c r="C6" s="134" t="s">
        <v>181</v>
      </c>
      <c r="D6" s="136" t="s">
        <v>48</v>
      </c>
      <c r="E6" s="170" t="s">
        <v>334</v>
      </c>
      <c r="F6" s="171" t="s">
        <v>473</v>
      </c>
      <c r="G6" s="172"/>
      <c r="H6" s="173" t="s">
        <v>605</v>
      </c>
    </row>
    <row r="7" spans="1:8" ht="26" x14ac:dyDescent="0.35">
      <c r="A7" s="121">
        <f>A6+1</f>
        <v>902</v>
      </c>
      <c r="B7" s="125" t="s">
        <v>49</v>
      </c>
      <c r="C7" s="138" t="s">
        <v>182</v>
      </c>
      <c r="D7" s="136" t="s">
        <v>48</v>
      </c>
      <c r="E7" s="170" t="s">
        <v>334</v>
      </c>
      <c r="F7" s="150" t="s">
        <v>417</v>
      </c>
      <c r="G7" s="172"/>
      <c r="H7" s="173" t="s">
        <v>606</v>
      </c>
    </row>
    <row r="8" spans="1:8" ht="54" customHeight="1" x14ac:dyDescent="0.35">
      <c r="A8" s="121">
        <f t="shared" ref="A8:A21" si="0">A7+1</f>
        <v>903</v>
      </c>
      <c r="B8" s="125" t="s">
        <v>51</v>
      </c>
      <c r="C8" s="134" t="s">
        <v>183</v>
      </c>
      <c r="D8" s="136" t="s">
        <v>65</v>
      </c>
      <c r="E8" s="170" t="s">
        <v>334</v>
      </c>
      <c r="F8" s="171" t="s">
        <v>474</v>
      </c>
      <c r="G8" s="172"/>
      <c r="H8" s="173" t="s">
        <v>475</v>
      </c>
    </row>
    <row r="9" spans="1:8" ht="26" x14ac:dyDescent="0.35">
      <c r="A9" s="121">
        <f t="shared" si="0"/>
        <v>904</v>
      </c>
      <c r="B9" s="125" t="s">
        <v>4</v>
      </c>
      <c r="C9" s="126" t="s">
        <v>184</v>
      </c>
      <c r="D9" s="16" t="s">
        <v>65</v>
      </c>
      <c r="E9" s="170" t="s">
        <v>334</v>
      </c>
      <c r="F9" s="171" t="s">
        <v>476</v>
      </c>
      <c r="G9" s="172"/>
      <c r="H9" s="173"/>
    </row>
    <row r="10" spans="1:8" ht="26" x14ac:dyDescent="0.35">
      <c r="A10" s="121">
        <f t="shared" si="0"/>
        <v>905</v>
      </c>
      <c r="B10" s="125" t="s">
        <v>53</v>
      </c>
      <c r="C10" s="116" t="s">
        <v>185</v>
      </c>
      <c r="D10" s="16" t="s">
        <v>65</v>
      </c>
      <c r="E10" s="170" t="s">
        <v>334</v>
      </c>
      <c r="F10" s="154" t="s">
        <v>477</v>
      </c>
      <c r="G10" s="172"/>
      <c r="H10" s="173" t="s">
        <v>478</v>
      </c>
    </row>
    <row r="11" spans="1:8" ht="39" x14ac:dyDescent="0.35">
      <c r="A11" s="121">
        <f t="shared" si="0"/>
        <v>906</v>
      </c>
      <c r="B11" s="125" t="s">
        <v>186</v>
      </c>
      <c r="C11" s="126" t="s">
        <v>187</v>
      </c>
      <c r="D11" s="16" t="s">
        <v>65</v>
      </c>
      <c r="E11" s="170" t="s">
        <v>334</v>
      </c>
      <c r="F11" s="154" t="s">
        <v>477</v>
      </c>
      <c r="G11" s="172"/>
      <c r="H11" s="173" t="s">
        <v>478</v>
      </c>
    </row>
    <row r="12" spans="1:8" x14ac:dyDescent="0.35">
      <c r="A12" s="121">
        <f t="shared" si="0"/>
        <v>907</v>
      </c>
      <c r="B12" s="125" t="s">
        <v>55</v>
      </c>
      <c r="C12" s="126" t="s">
        <v>188</v>
      </c>
      <c r="D12" s="16" t="s">
        <v>48</v>
      </c>
      <c r="E12" s="170" t="s">
        <v>334</v>
      </c>
      <c r="F12" s="171" t="s">
        <v>479</v>
      </c>
      <c r="G12" s="172"/>
      <c r="H12" s="174" t="s">
        <v>412</v>
      </c>
    </row>
    <row r="13" spans="1:8" x14ac:dyDescent="0.35">
      <c r="A13" s="121">
        <f t="shared" si="0"/>
        <v>908</v>
      </c>
      <c r="B13" s="125" t="s">
        <v>189</v>
      </c>
      <c r="C13" s="126" t="s">
        <v>190</v>
      </c>
      <c r="D13" s="16" t="s">
        <v>48</v>
      </c>
      <c r="E13" s="170" t="s">
        <v>334</v>
      </c>
      <c r="F13" s="171" t="s">
        <v>480</v>
      </c>
      <c r="G13" s="172"/>
      <c r="H13" s="173"/>
    </row>
    <row r="14" spans="1:8" ht="143" x14ac:dyDescent="0.35">
      <c r="A14" s="121">
        <f t="shared" si="0"/>
        <v>909</v>
      </c>
      <c r="B14" s="125" t="s">
        <v>57</v>
      </c>
      <c r="C14" s="32" t="s">
        <v>103</v>
      </c>
      <c r="D14" s="16" t="s">
        <v>48</v>
      </c>
      <c r="E14" s="170" t="s">
        <v>334</v>
      </c>
      <c r="F14" s="171" t="s">
        <v>481</v>
      </c>
      <c r="G14" s="172"/>
      <c r="H14" s="179" t="s">
        <v>482</v>
      </c>
    </row>
    <row r="15" spans="1:8" ht="26" x14ac:dyDescent="0.35">
      <c r="A15" s="121">
        <f t="shared" si="0"/>
        <v>910</v>
      </c>
      <c r="B15" s="125" t="s">
        <v>191</v>
      </c>
      <c r="C15" s="126" t="s">
        <v>192</v>
      </c>
      <c r="D15" s="16" t="s">
        <v>65</v>
      </c>
      <c r="E15" s="170" t="s">
        <v>334</v>
      </c>
      <c r="F15" s="171" t="s">
        <v>483</v>
      </c>
      <c r="G15" s="172"/>
      <c r="H15" s="173"/>
    </row>
    <row r="16" spans="1:8" ht="26" x14ac:dyDescent="0.35">
      <c r="A16" s="121">
        <f t="shared" si="0"/>
        <v>911</v>
      </c>
      <c r="B16" s="125" t="s">
        <v>193</v>
      </c>
      <c r="C16" s="126" t="s">
        <v>194</v>
      </c>
      <c r="D16" s="16" t="s">
        <v>65</v>
      </c>
      <c r="E16" s="170" t="s">
        <v>334</v>
      </c>
      <c r="F16" s="171" t="s">
        <v>484</v>
      </c>
      <c r="G16" s="172"/>
      <c r="H16" s="173" t="s">
        <v>485</v>
      </c>
    </row>
    <row r="17" spans="1:9" ht="36.75" customHeight="1" x14ac:dyDescent="0.35">
      <c r="A17" s="121">
        <f t="shared" si="0"/>
        <v>912</v>
      </c>
      <c r="B17" s="125" t="s">
        <v>195</v>
      </c>
      <c r="C17" s="126" t="s">
        <v>196</v>
      </c>
      <c r="D17" s="16" t="s">
        <v>65</v>
      </c>
      <c r="E17" s="170" t="s">
        <v>334</v>
      </c>
      <c r="F17" s="171" t="s">
        <v>490</v>
      </c>
      <c r="G17" s="172"/>
      <c r="H17" s="173"/>
    </row>
    <row r="18" spans="1:9" ht="27.75" customHeight="1" x14ac:dyDescent="0.35">
      <c r="A18" s="121">
        <f t="shared" si="0"/>
        <v>913</v>
      </c>
      <c r="B18" s="131" t="s">
        <v>197</v>
      </c>
      <c r="C18" s="138" t="s">
        <v>198</v>
      </c>
      <c r="D18" s="16" t="s">
        <v>48</v>
      </c>
      <c r="E18" s="170" t="s">
        <v>334</v>
      </c>
      <c r="F18" s="171" t="s">
        <v>486</v>
      </c>
      <c r="G18" s="172"/>
      <c r="H18" s="173"/>
    </row>
    <row r="19" spans="1:9" ht="26" x14ac:dyDescent="0.35">
      <c r="A19" s="121">
        <f t="shared" si="0"/>
        <v>914</v>
      </c>
      <c r="B19" s="131" t="s">
        <v>199</v>
      </c>
      <c r="C19" s="125" t="s">
        <v>200</v>
      </c>
      <c r="D19" s="16" t="s">
        <v>48</v>
      </c>
      <c r="E19" s="170" t="s">
        <v>334</v>
      </c>
      <c r="F19" s="171" t="s">
        <v>487</v>
      </c>
      <c r="G19" s="172"/>
      <c r="H19" s="175"/>
    </row>
    <row r="20" spans="1:9" ht="91" x14ac:dyDescent="0.35">
      <c r="A20" s="121">
        <f t="shared" si="0"/>
        <v>915</v>
      </c>
      <c r="B20" s="131" t="s">
        <v>201</v>
      </c>
      <c r="C20" s="125" t="s">
        <v>202</v>
      </c>
      <c r="D20" s="16" t="s">
        <v>48</v>
      </c>
      <c r="E20" s="170" t="s">
        <v>334</v>
      </c>
      <c r="F20" s="176" t="s">
        <v>472</v>
      </c>
      <c r="G20" s="177"/>
      <c r="H20" s="178" t="s">
        <v>562</v>
      </c>
    </row>
    <row r="21" spans="1:9" ht="52" x14ac:dyDescent="0.35">
      <c r="A21" s="121">
        <f t="shared" si="0"/>
        <v>916</v>
      </c>
      <c r="B21" s="125" t="s">
        <v>80</v>
      </c>
      <c r="C21" s="116" t="s">
        <v>203</v>
      </c>
      <c r="D21" s="16" t="s">
        <v>65</v>
      </c>
      <c r="E21" s="170" t="s">
        <v>334</v>
      </c>
      <c r="F21" s="171" t="s">
        <v>489</v>
      </c>
      <c r="G21" s="172"/>
      <c r="H21" s="173" t="s">
        <v>488</v>
      </c>
    </row>
    <row r="22" spans="1:9" s="3" customFormat="1" x14ac:dyDescent="0.35">
      <c r="A22" s="10"/>
      <c r="B22" s="15"/>
      <c r="C22" s="15"/>
      <c r="D22" s="34"/>
      <c r="E22" s="15"/>
      <c r="F22" s="15"/>
      <c r="G22" s="15"/>
    </row>
    <row r="23" spans="1:9" s="3" customFormat="1" x14ac:dyDescent="0.35">
      <c r="A23" s="11"/>
      <c r="C23" s="15"/>
      <c r="D23" s="34"/>
      <c r="E23" s="15"/>
      <c r="F23" s="15"/>
      <c r="G23" s="15"/>
    </row>
    <row r="24" spans="1:9" ht="15.5" x14ac:dyDescent="0.35">
      <c r="A24" s="12"/>
      <c r="B24" s="2" t="s">
        <v>204</v>
      </c>
    </row>
    <row r="25" spans="1:9" x14ac:dyDescent="0.35">
      <c r="A25" s="12"/>
    </row>
    <row r="26" spans="1:9" ht="26" x14ac:dyDescent="0.35">
      <c r="A26" s="21" t="s">
        <v>39</v>
      </c>
      <c r="B26" s="8" t="s">
        <v>40</v>
      </c>
      <c r="C26" s="8" t="s">
        <v>41</v>
      </c>
      <c r="D26" s="26" t="s">
        <v>42</v>
      </c>
      <c r="E26" s="8" t="s">
        <v>43</v>
      </c>
      <c r="F26" s="8" t="s">
        <v>44</v>
      </c>
      <c r="G26" s="8" t="s">
        <v>6</v>
      </c>
      <c r="H26" s="8" t="s">
        <v>45</v>
      </c>
    </row>
    <row r="27" spans="1:9" ht="58.5" customHeight="1" x14ac:dyDescent="0.35">
      <c r="A27" s="121">
        <f>A21+1</f>
        <v>917</v>
      </c>
      <c r="B27" s="125" t="s">
        <v>205</v>
      </c>
      <c r="C27" s="125" t="s">
        <v>206</v>
      </c>
      <c r="D27" s="16" t="s">
        <v>48</v>
      </c>
      <c r="E27" s="170" t="s">
        <v>334</v>
      </c>
      <c r="F27" s="97" t="s">
        <v>556</v>
      </c>
      <c r="G27" s="209">
        <v>336</v>
      </c>
      <c r="H27" s="215" t="s">
        <v>561</v>
      </c>
      <c r="I27" s="199"/>
    </row>
    <row r="28" spans="1:9" x14ac:dyDescent="0.35">
      <c r="A28" s="12"/>
      <c r="D28" s="117"/>
      <c r="F28" s="48" t="s">
        <v>207</v>
      </c>
      <c r="G28" s="92">
        <f>G27</f>
        <v>336</v>
      </c>
    </row>
  </sheetData>
  <mergeCells count="4">
    <mergeCell ref="C2:D2"/>
    <mergeCell ref="E2:F2"/>
    <mergeCell ref="E3:F3"/>
    <mergeCell ref="C3:D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90" zoomScaleNormal="90" workbookViewId="0">
      <selection activeCell="H7" sqref="H7"/>
    </sheetView>
  </sheetViews>
  <sheetFormatPr baseColWidth="10" defaultColWidth="10.81640625" defaultRowHeight="14.5" x14ac:dyDescent="0.35"/>
  <cols>
    <col min="1" max="1" width="7.81640625" style="49" customWidth="1"/>
    <col min="2" max="2" width="19" style="14" customWidth="1"/>
    <col min="3" max="3" width="14.1796875" style="14" customWidth="1"/>
    <col min="4" max="4" width="17.1796875" style="14" customWidth="1"/>
    <col min="5" max="5" width="15.81640625" style="14" bestFit="1" customWidth="1"/>
    <col min="6" max="6" width="15.81640625" style="14" customWidth="1"/>
    <col min="7" max="8" width="17.81640625" style="14" customWidth="1"/>
    <col min="9" max="9" width="17.1796875" style="14" bestFit="1" customWidth="1"/>
    <col min="10" max="10" width="11.81640625" style="14" customWidth="1"/>
    <col min="11" max="11" width="17.1796875" style="14" customWidth="1"/>
    <col min="12" max="12" width="11.1796875" style="14" customWidth="1"/>
    <col min="13" max="13" width="53.81640625" style="14" customWidth="1"/>
    <col min="14" max="14" width="11.453125" style="14" customWidth="1"/>
    <col min="15" max="16384" width="10.81640625" style="14"/>
  </cols>
  <sheetData>
    <row r="1" spans="1:15" s="6" customFormat="1" ht="19" thickBot="1" x14ac:dyDescent="0.5">
      <c r="B1" s="7" t="s">
        <v>208</v>
      </c>
      <c r="D1" s="17"/>
    </row>
    <row r="2" spans="1:15" ht="24.75" customHeight="1" x14ac:dyDescent="0.35">
      <c r="A2" s="241"/>
      <c r="B2" s="242"/>
      <c r="C2" s="241" t="s">
        <v>209</v>
      </c>
      <c r="D2" s="242"/>
      <c r="E2" s="242"/>
      <c r="F2" s="242"/>
      <c r="G2" s="243"/>
      <c r="H2" s="114" t="s">
        <v>6</v>
      </c>
      <c r="I2" s="242" t="s">
        <v>210</v>
      </c>
      <c r="J2" s="242"/>
      <c r="K2" s="242"/>
      <c r="L2" s="242"/>
      <c r="M2" s="243"/>
    </row>
    <row r="3" spans="1:15" x14ac:dyDescent="0.35">
      <c r="A3" s="35" t="s">
        <v>39</v>
      </c>
      <c r="B3" s="50" t="s">
        <v>211</v>
      </c>
      <c r="C3" s="51" t="s">
        <v>212</v>
      </c>
      <c r="D3" s="36" t="s">
        <v>213</v>
      </c>
      <c r="E3" s="36" t="s">
        <v>214</v>
      </c>
      <c r="F3" s="36" t="s">
        <v>215</v>
      </c>
      <c r="G3" s="183" t="s">
        <v>216</v>
      </c>
      <c r="H3" s="115"/>
      <c r="I3" s="112" t="s">
        <v>217</v>
      </c>
      <c r="J3" s="184" t="s">
        <v>218</v>
      </c>
      <c r="K3" s="110" t="s">
        <v>219</v>
      </c>
      <c r="L3" s="184" t="s">
        <v>218</v>
      </c>
      <c r="M3" s="111" t="s">
        <v>220</v>
      </c>
    </row>
    <row r="4" spans="1:15" ht="14" customHeight="1" x14ac:dyDescent="0.35">
      <c r="A4" s="52">
        <v>1001</v>
      </c>
      <c r="B4" s="53" t="s">
        <v>27</v>
      </c>
      <c r="C4" s="54" t="s">
        <v>221</v>
      </c>
      <c r="D4" s="55" t="s">
        <v>222</v>
      </c>
      <c r="E4" s="55" t="s">
        <v>223</v>
      </c>
      <c r="F4" s="101"/>
      <c r="G4" s="180" t="s">
        <v>334</v>
      </c>
      <c r="H4" s="212">
        <v>1152</v>
      </c>
      <c r="I4" s="113" t="s">
        <v>224</v>
      </c>
      <c r="J4" s="185" t="s">
        <v>491</v>
      </c>
      <c r="K4" s="55" t="s">
        <v>225</v>
      </c>
      <c r="L4" s="185" t="s">
        <v>334</v>
      </c>
      <c r="M4" s="182" t="s">
        <v>492</v>
      </c>
      <c r="O4" s="49"/>
    </row>
    <row r="5" spans="1:15" x14ac:dyDescent="0.35">
      <c r="A5" s="52">
        <f>A4+1</f>
        <v>1002</v>
      </c>
      <c r="B5" s="53" t="s">
        <v>28</v>
      </c>
      <c r="C5" s="54" t="s">
        <v>226</v>
      </c>
      <c r="D5" s="55" t="s">
        <v>222</v>
      </c>
      <c r="E5" s="55" t="s">
        <v>223</v>
      </c>
      <c r="F5" s="101"/>
      <c r="G5" s="180" t="s">
        <v>334</v>
      </c>
      <c r="H5" s="212">
        <v>3111</v>
      </c>
      <c r="I5" s="113" t="s">
        <v>224</v>
      </c>
      <c r="J5" s="185" t="s">
        <v>334</v>
      </c>
      <c r="K5" s="55" t="s">
        <v>225</v>
      </c>
      <c r="L5" s="185" t="s">
        <v>334</v>
      </c>
      <c r="M5" s="182" t="s">
        <v>493</v>
      </c>
      <c r="O5" s="49"/>
    </row>
    <row r="6" spans="1:15" x14ac:dyDescent="0.35">
      <c r="A6" s="52">
        <f t="shared" ref="A6:A7" si="0">A5+1</f>
        <v>1003</v>
      </c>
      <c r="B6" s="53" t="s">
        <v>29</v>
      </c>
      <c r="C6" s="54" t="s">
        <v>227</v>
      </c>
      <c r="D6" s="55" t="s">
        <v>222</v>
      </c>
      <c r="E6" s="55" t="s">
        <v>223</v>
      </c>
      <c r="F6" s="55" t="s">
        <v>228</v>
      </c>
      <c r="G6" s="180" t="s">
        <v>334</v>
      </c>
      <c r="H6" s="212">
        <v>2942</v>
      </c>
      <c r="I6" s="113" t="s">
        <v>224</v>
      </c>
      <c r="J6" s="185" t="s">
        <v>334</v>
      </c>
      <c r="K6" s="55" t="s">
        <v>225</v>
      </c>
      <c r="L6" s="185" t="s">
        <v>334</v>
      </c>
      <c r="M6" s="182" t="s">
        <v>493</v>
      </c>
      <c r="O6" s="49"/>
    </row>
    <row r="7" spans="1:15" x14ac:dyDescent="0.35">
      <c r="A7" s="52">
        <f t="shared" si="0"/>
        <v>1004</v>
      </c>
      <c r="B7" s="53" t="s">
        <v>30</v>
      </c>
      <c r="C7" s="106" t="s">
        <v>226</v>
      </c>
      <c r="D7" s="60" t="s">
        <v>222</v>
      </c>
      <c r="E7" s="60" t="s">
        <v>223</v>
      </c>
      <c r="F7" s="60" t="s">
        <v>228</v>
      </c>
      <c r="G7" s="181" t="s">
        <v>334</v>
      </c>
      <c r="H7" s="212">
        <v>3111</v>
      </c>
      <c r="I7" s="113" t="s">
        <v>224</v>
      </c>
      <c r="J7" s="186" t="s">
        <v>334</v>
      </c>
      <c r="K7" s="60" t="s">
        <v>225</v>
      </c>
      <c r="L7" s="186" t="s">
        <v>334</v>
      </c>
      <c r="M7" s="182" t="s">
        <v>493</v>
      </c>
      <c r="O7" s="49"/>
    </row>
    <row r="8" spans="1:15" x14ac:dyDescent="0.35">
      <c r="A8" s="56"/>
      <c r="B8" s="57"/>
      <c r="C8" s="57"/>
      <c r="D8" s="57"/>
      <c r="E8" s="57"/>
      <c r="F8" s="57"/>
      <c r="G8" s="57"/>
      <c r="H8" s="57"/>
      <c r="I8" s="57"/>
      <c r="J8" s="57"/>
      <c r="K8" s="57"/>
      <c r="L8" s="57"/>
      <c r="M8" s="57"/>
      <c r="N8" s="57"/>
    </row>
    <row r="9" spans="1:15" ht="45" customHeight="1" x14ac:dyDescent="0.35"/>
    <row r="10" spans="1:15" x14ac:dyDescent="0.35">
      <c r="B10" s="244" t="s">
        <v>229</v>
      </c>
      <c r="C10" s="245"/>
      <c r="D10" s="245"/>
      <c r="E10" s="246"/>
      <c r="H10" s="58" t="s">
        <v>230</v>
      </c>
      <c r="I10" s="141" t="s">
        <v>231</v>
      </c>
      <c r="J10" s="141"/>
      <c r="K10" s="141"/>
      <c r="L10" s="141"/>
      <c r="M10" s="142"/>
    </row>
    <row r="11" spans="1:15" x14ac:dyDescent="0.35">
      <c r="B11" s="234" t="s">
        <v>232</v>
      </c>
      <c r="C11" s="235"/>
      <c r="D11" s="235"/>
      <c r="E11" s="236"/>
      <c r="H11" s="59" t="s">
        <v>233</v>
      </c>
      <c r="I11" s="140" t="s">
        <v>234</v>
      </c>
      <c r="J11" s="140"/>
      <c r="K11" s="140"/>
      <c r="L11" s="140"/>
      <c r="M11" s="109"/>
    </row>
    <row r="12" spans="1:15" x14ac:dyDescent="0.35">
      <c r="B12" s="234" t="s">
        <v>235</v>
      </c>
      <c r="C12" s="235"/>
      <c r="D12" s="235"/>
      <c r="E12" s="236"/>
      <c r="H12" s="60" t="s">
        <v>236</v>
      </c>
      <c r="I12" s="107" t="s">
        <v>237</v>
      </c>
      <c r="J12" s="107"/>
      <c r="K12" s="107"/>
      <c r="L12" s="107"/>
      <c r="M12" s="108"/>
    </row>
    <row r="13" spans="1:15" x14ac:dyDescent="0.35">
      <c r="B13" s="237" t="s">
        <v>238</v>
      </c>
      <c r="C13" s="238"/>
      <c r="D13" s="238"/>
      <c r="E13" s="239"/>
      <c r="I13" s="63"/>
      <c r="J13" s="240"/>
      <c r="K13" s="240"/>
      <c r="L13" s="240"/>
      <c r="M13" s="240"/>
      <c r="N13" s="240"/>
    </row>
    <row r="14" spans="1:15" x14ac:dyDescent="0.35">
      <c r="F14" s="62"/>
      <c r="G14" s="63"/>
      <c r="H14" s="63"/>
      <c r="I14" s="240"/>
      <c r="J14" s="240"/>
      <c r="K14" s="240"/>
      <c r="L14" s="240"/>
      <c r="M14" s="240"/>
    </row>
    <row r="18" spans="1:3" x14ac:dyDescent="0.35">
      <c r="A18" s="14"/>
      <c r="C18" s="61"/>
    </row>
    <row r="19" spans="1:3" x14ac:dyDescent="0.35">
      <c r="A19" s="14"/>
      <c r="C19" s="61"/>
    </row>
  </sheetData>
  <mergeCells count="9">
    <mergeCell ref="B12:E12"/>
    <mergeCell ref="B13:E13"/>
    <mergeCell ref="J13:N13"/>
    <mergeCell ref="I14:M14"/>
    <mergeCell ref="C2:G2"/>
    <mergeCell ref="B10:E10"/>
    <mergeCell ref="B11:E11"/>
    <mergeCell ref="A2:B2"/>
    <mergeCell ref="I2:M2"/>
  </mergeCells>
  <phoneticPr fontId="14"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90" zoomScaleNormal="90" workbookViewId="0">
      <selection activeCell="C27" sqref="C27"/>
    </sheetView>
  </sheetViews>
  <sheetFormatPr baseColWidth="10" defaultColWidth="10.81640625" defaultRowHeight="14.5" x14ac:dyDescent="0.35"/>
  <cols>
    <col min="1" max="1" width="10.81640625" style="14"/>
    <col min="2" max="2" width="45.81640625" style="14" customWidth="1"/>
    <col min="3" max="3" width="73.6328125" style="14" bestFit="1" customWidth="1"/>
    <col min="4" max="4" width="10.81640625" style="65"/>
    <col min="5" max="5" width="39" style="14" customWidth="1"/>
    <col min="6" max="6" width="16.453125" style="14" customWidth="1"/>
    <col min="7" max="7" width="49.6328125" style="14" bestFit="1" customWidth="1"/>
    <col min="8" max="16384" width="10.81640625" style="14"/>
  </cols>
  <sheetData>
    <row r="1" spans="1:7" ht="18.5" x14ac:dyDescent="0.45">
      <c r="B1" s="7" t="s">
        <v>239</v>
      </c>
      <c r="G1" s="6"/>
    </row>
    <row r="2" spans="1:7" s="6" customFormat="1" x14ac:dyDescent="0.35">
      <c r="A2" s="8"/>
      <c r="B2" s="8" t="s">
        <v>240</v>
      </c>
      <c r="C2" s="220" t="s">
        <v>36</v>
      </c>
      <c r="D2" s="221"/>
      <c r="E2" s="228"/>
      <c r="F2" s="8" t="s">
        <v>241</v>
      </c>
    </row>
    <row r="3" spans="1:7" s="6" customFormat="1" x14ac:dyDescent="0.35">
      <c r="A3" s="66"/>
      <c r="B3" s="189" t="s">
        <v>504</v>
      </c>
      <c r="C3" s="94" t="s">
        <v>494</v>
      </c>
      <c r="D3" s="16"/>
      <c r="E3" s="25"/>
      <c r="F3" s="210">
        <v>1667</v>
      </c>
    </row>
    <row r="4" spans="1:7" ht="26" x14ac:dyDescent="0.35">
      <c r="A4" s="8" t="s">
        <v>39</v>
      </c>
      <c r="B4" s="8" t="s">
        <v>40</v>
      </c>
      <c r="C4" s="8" t="s">
        <v>41</v>
      </c>
      <c r="D4" s="26" t="s">
        <v>43</v>
      </c>
      <c r="E4" s="8" t="s">
        <v>44</v>
      </c>
      <c r="F4" s="8"/>
      <c r="G4" s="8" t="s">
        <v>45</v>
      </c>
    </row>
    <row r="5" spans="1:7" x14ac:dyDescent="0.35">
      <c r="A5" s="121">
        <v>1101</v>
      </c>
      <c r="B5" s="125" t="s">
        <v>242</v>
      </c>
      <c r="C5" s="126" t="s">
        <v>243</v>
      </c>
      <c r="D5" s="187" t="s">
        <v>334</v>
      </c>
      <c r="E5" s="94" t="s">
        <v>495</v>
      </c>
      <c r="F5" s="66"/>
      <c r="G5" s="96"/>
    </row>
    <row r="6" spans="1:7" x14ac:dyDescent="0.35">
      <c r="A6" s="121">
        <f>A5+1</f>
        <v>1102</v>
      </c>
      <c r="B6" s="125" t="s">
        <v>96</v>
      </c>
      <c r="C6" s="125" t="s">
        <v>244</v>
      </c>
      <c r="D6" s="187" t="s">
        <v>334</v>
      </c>
      <c r="E6" s="94" t="s">
        <v>496</v>
      </c>
      <c r="F6" s="66"/>
      <c r="G6" s="96"/>
    </row>
    <row r="7" spans="1:7" ht="26" x14ac:dyDescent="0.35">
      <c r="A7" s="121">
        <f t="shared" ref="A7:A12" si="0">A6+1</f>
        <v>1103</v>
      </c>
      <c r="B7" s="126" t="s">
        <v>53</v>
      </c>
      <c r="C7" s="126" t="s">
        <v>245</v>
      </c>
      <c r="D7" s="187" t="s">
        <v>334</v>
      </c>
      <c r="E7" s="94" t="s">
        <v>508</v>
      </c>
      <c r="F7" s="66"/>
      <c r="G7" s="96" t="s">
        <v>497</v>
      </c>
    </row>
    <row r="8" spans="1:7" ht="29" x14ac:dyDescent="0.35">
      <c r="A8" s="121">
        <f t="shared" si="0"/>
        <v>1104</v>
      </c>
      <c r="B8" s="125" t="s">
        <v>246</v>
      </c>
      <c r="C8" s="138" t="s">
        <v>247</v>
      </c>
      <c r="D8" s="187" t="s">
        <v>334</v>
      </c>
      <c r="E8" s="188" t="s">
        <v>498</v>
      </c>
      <c r="F8" s="66"/>
      <c r="G8" s="96"/>
    </row>
    <row r="9" spans="1:7" x14ac:dyDescent="0.35">
      <c r="A9" s="121">
        <f t="shared" si="0"/>
        <v>1105</v>
      </c>
      <c r="B9" s="125" t="s">
        <v>61</v>
      </c>
      <c r="C9" s="138" t="s">
        <v>248</v>
      </c>
      <c r="D9" s="187" t="s">
        <v>334</v>
      </c>
      <c r="E9" s="94" t="s">
        <v>499</v>
      </c>
      <c r="F9" s="66"/>
      <c r="G9" s="96"/>
    </row>
    <row r="10" spans="1:7" x14ac:dyDescent="0.35">
      <c r="A10" s="121">
        <f t="shared" si="0"/>
        <v>1106</v>
      </c>
      <c r="B10" s="125" t="s">
        <v>99</v>
      </c>
      <c r="C10" s="138" t="s">
        <v>249</v>
      </c>
      <c r="D10" s="187" t="s">
        <v>334</v>
      </c>
      <c r="E10" s="94" t="s">
        <v>500</v>
      </c>
      <c r="F10" s="66"/>
      <c r="G10" s="96"/>
    </row>
    <row r="11" spans="1:7" ht="26" x14ac:dyDescent="0.35">
      <c r="A11" s="121">
        <f t="shared" si="0"/>
        <v>1107</v>
      </c>
      <c r="B11" s="125" t="s">
        <v>250</v>
      </c>
      <c r="C11" s="138" t="s">
        <v>251</v>
      </c>
      <c r="D11" s="187" t="s">
        <v>334</v>
      </c>
      <c r="E11" s="94" t="s">
        <v>505</v>
      </c>
      <c r="F11" s="66"/>
      <c r="G11" s="96"/>
    </row>
    <row r="12" spans="1:7" ht="87" x14ac:dyDescent="0.35">
      <c r="A12" s="121">
        <f t="shared" si="0"/>
        <v>1108</v>
      </c>
      <c r="B12" s="125" t="s">
        <v>252</v>
      </c>
      <c r="C12" s="125" t="s">
        <v>253</v>
      </c>
      <c r="D12" s="187" t="s">
        <v>334</v>
      </c>
      <c r="E12" s="188" t="s">
        <v>501</v>
      </c>
      <c r="F12" s="66"/>
      <c r="G12" s="96" t="s">
        <v>522</v>
      </c>
    </row>
    <row r="13" spans="1:7" x14ac:dyDescent="0.35">
      <c r="A13" s="67"/>
    </row>
    <row r="14" spans="1:7" x14ac:dyDescent="0.35">
      <c r="A14" s="67"/>
    </row>
    <row r="15" spans="1:7" ht="15.5" x14ac:dyDescent="0.35">
      <c r="A15" s="67"/>
      <c r="B15" s="68" t="s">
        <v>254</v>
      </c>
      <c r="C15" s="23"/>
    </row>
    <row r="16" spans="1:7" ht="26" x14ac:dyDescent="0.35">
      <c r="A16" s="13" t="s">
        <v>39</v>
      </c>
      <c r="B16" s="8" t="s">
        <v>40</v>
      </c>
      <c r="C16" s="8" t="s">
        <v>41</v>
      </c>
      <c r="D16" s="26" t="s">
        <v>43</v>
      </c>
      <c r="E16" s="8" t="s">
        <v>44</v>
      </c>
      <c r="F16" s="8" t="s">
        <v>241</v>
      </c>
      <c r="G16" s="8" t="s">
        <v>45</v>
      </c>
    </row>
    <row r="17" spans="1:7" ht="29" x14ac:dyDescent="0.35">
      <c r="A17" s="121">
        <f>A12+1</f>
        <v>1109</v>
      </c>
      <c r="B17" s="125" t="s">
        <v>255</v>
      </c>
      <c r="C17" s="138" t="s">
        <v>256</v>
      </c>
      <c r="D17" s="187" t="s">
        <v>334</v>
      </c>
      <c r="E17" s="188" t="s">
        <v>502</v>
      </c>
      <c r="F17" s="211">
        <v>129</v>
      </c>
      <c r="G17" s="96" t="s">
        <v>565</v>
      </c>
    </row>
    <row r="18" spans="1:7" ht="29" x14ac:dyDescent="0.35">
      <c r="A18" s="121">
        <f>A17+1</f>
        <v>1110</v>
      </c>
      <c r="B18" s="125" t="s">
        <v>257</v>
      </c>
      <c r="C18" s="138" t="s">
        <v>258</v>
      </c>
      <c r="D18" s="187" t="s">
        <v>334</v>
      </c>
      <c r="E18" s="188" t="s">
        <v>503</v>
      </c>
      <c r="F18" s="211">
        <v>225</v>
      </c>
      <c r="G18" s="96" t="s">
        <v>565</v>
      </c>
    </row>
    <row r="19" spans="1:7" ht="29" x14ac:dyDescent="0.35">
      <c r="A19" s="121">
        <f>A18+1</f>
        <v>1111</v>
      </c>
      <c r="B19" s="125" t="s">
        <v>259</v>
      </c>
      <c r="C19" s="125" t="s">
        <v>260</v>
      </c>
      <c r="D19" s="187" t="s">
        <v>334</v>
      </c>
      <c r="E19" s="188" t="s">
        <v>506</v>
      </c>
      <c r="F19" s="211">
        <v>314</v>
      </c>
      <c r="G19" s="96" t="s">
        <v>507</v>
      </c>
    </row>
    <row r="20" spans="1:7" ht="26" x14ac:dyDescent="0.35">
      <c r="A20" s="121">
        <f>A19+1</f>
        <v>1112</v>
      </c>
      <c r="B20" s="125" t="s">
        <v>261</v>
      </c>
      <c r="C20" s="125" t="s">
        <v>262</v>
      </c>
      <c r="D20" s="187" t="s">
        <v>334</v>
      </c>
      <c r="E20" s="94" t="s">
        <v>509</v>
      </c>
      <c r="F20" s="211">
        <v>450</v>
      </c>
      <c r="G20" s="96" t="s">
        <v>352</v>
      </c>
    </row>
  </sheetData>
  <mergeCells count="1">
    <mergeCell ref="C2:E2"/>
  </mergeCells>
  <hyperlinks>
    <hyperlink ref="B3" r:id="rId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90" zoomScaleNormal="90" workbookViewId="0">
      <selection activeCell="C12" sqref="C12"/>
    </sheetView>
  </sheetViews>
  <sheetFormatPr baseColWidth="10" defaultColWidth="10.81640625" defaultRowHeight="14.5" x14ac:dyDescent="0.35"/>
  <cols>
    <col min="1" max="1" width="10.81640625" style="14"/>
    <col min="2" max="2" width="45.81640625" style="14" customWidth="1"/>
    <col min="3" max="3" width="68.453125" style="14" customWidth="1"/>
    <col min="4" max="4" width="10.81640625" style="65"/>
    <col min="5" max="5" width="34.1796875" style="14" customWidth="1"/>
    <col min="6" max="6" width="17" style="14" customWidth="1"/>
    <col min="7" max="7" width="54" style="14" customWidth="1"/>
    <col min="8" max="16384" width="10.81640625" style="14"/>
  </cols>
  <sheetData>
    <row r="1" spans="1:7" ht="18.5" x14ac:dyDescent="0.45">
      <c r="B1" s="7" t="s">
        <v>263</v>
      </c>
    </row>
    <row r="2" spans="1:7" s="6" customFormat="1" x14ac:dyDescent="0.35">
      <c r="A2" s="8"/>
      <c r="B2" s="8" t="s">
        <v>240</v>
      </c>
      <c r="C2" s="220" t="s">
        <v>36</v>
      </c>
      <c r="D2" s="221"/>
      <c r="E2" s="228"/>
      <c r="F2" s="8" t="s">
        <v>241</v>
      </c>
      <c r="G2" s="14"/>
    </row>
    <row r="3" spans="1:7" s="6" customFormat="1" x14ac:dyDescent="0.35">
      <c r="A3" s="66"/>
      <c r="B3" s="189" t="s">
        <v>511</v>
      </c>
      <c r="C3" s="94" t="s">
        <v>510</v>
      </c>
      <c r="D3" s="16"/>
      <c r="E3" s="25"/>
      <c r="F3" s="211">
        <v>4517</v>
      </c>
      <c r="G3" s="14"/>
    </row>
    <row r="4" spans="1:7" ht="26" x14ac:dyDescent="0.35">
      <c r="A4" s="26" t="s">
        <v>39</v>
      </c>
      <c r="B4" s="8" t="s">
        <v>40</v>
      </c>
      <c r="C4" s="8" t="s">
        <v>41</v>
      </c>
      <c r="D4" s="26" t="s">
        <v>43</v>
      </c>
      <c r="E4" s="8" t="s">
        <v>44</v>
      </c>
      <c r="F4" s="8"/>
      <c r="G4" s="8" t="s">
        <v>45</v>
      </c>
    </row>
    <row r="5" spans="1:7" x14ac:dyDescent="0.35">
      <c r="A5" s="121">
        <v>1201</v>
      </c>
      <c r="B5" s="125" t="s">
        <v>242</v>
      </c>
      <c r="C5" s="126" t="s">
        <v>264</v>
      </c>
      <c r="D5" s="187" t="s">
        <v>334</v>
      </c>
      <c r="E5" s="94" t="s">
        <v>512</v>
      </c>
      <c r="F5" s="66"/>
      <c r="G5" s="96"/>
    </row>
    <row r="6" spans="1:7" x14ac:dyDescent="0.35">
      <c r="A6" s="121">
        <f>A5+1</f>
        <v>1202</v>
      </c>
      <c r="B6" s="125" t="s">
        <v>96</v>
      </c>
      <c r="C6" s="125" t="s">
        <v>244</v>
      </c>
      <c r="D6" s="187" t="s">
        <v>334</v>
      </c>
      <c r="E6" s="94" t="s">
        <v>513</v>
      </c>
      <c r="F6" s="66"/>
      <c r="G6" s="96"/>
    </row>
    <row r="7" spans="1:7" ht="39" x14ac:dyDescent="0.35">
      <c r="A7" s="121">
        <f t="shared" ref="A7:A12" si="0">A6+1</f>
        <v>1203</v>
      </c>
      <c r="B7" s="126" t="s">
        <v>53</v>
      </c>
      <c r="C7" s="126" t="s">
        <v>245</v>
      </c>
      <c r="D7" s="187" t="s">
        <v>334</v>
      </c>
      <c r="E7" s="188" t="s">
        <v>514</v>
      </c>
      <c r="F7" s="66"/>
      <c r="G7" s="96" t="s">
        <v>515</v>
      </c>
    </row>
    <row r="8" spans="1:7" ht="29" x14ac:dyDescent="0.35">
      <c r="A8" s="121">
        <f t="shared" si="0"/>
        <v>1204</v>
      </c>
      <c r="B8" s="125" t="s">
        <v>246</v>
      </c>
      <c r="C8" s="138" t="s">
        <v>247</v>
      </c>
      <c r="D8" s="187" t="s">
        <v>334</v>
      </c>
      <c r="E8" s="188" t="s">
        <v>516</v>
      </c>
      <c r="F8" s="66"/>
      <c r="G8" s="96"/>
    </row>
    <row r="9" spans="1:7" x14ac:dyDescent="0.35">
      <c r="A9" s="121">
        <f t="shared" si="0"/>
        <v>1205</v>
      </c>
      <c r="B9" s="125" t="s">
        <v>61</v>
      </c>
      <c r="C9" s="138" t="s">
        <v>248</v>
      </c>
      <c r="D9" s="187" t="s">
        <v>334</v>
      </c>
      <c r="E9" s="94" t="s">
        <v>517</v>
      </c>
      <c r="F9" s="66"/>
      <c r="G9" s="96"/>
    </row>
    <row r="10" spans="1:7" ht="29" x14ac:dyDescent="0.35">
      <c r="A10" s="121">
        <f t="shared" si="0"/>
        <v>1206</v>
      </c>
      <c r="B10" s="125" t="s">
        <v>99</v>
      </c>
      <c r="C10" s="138" t="s">
        <v>249</v>
      </c>
      <c r="D10" s="187" t="s">
        <v>334</v>
      </c>
      <c r="E10" s="188" t="s">
        <v>518</v>
      </c>
      <c r="F10" s="66"/>
      <c r="G10" s="96"/>
    </row>
    <row r="11" spans="1:7" ht="52" x14ac:dyDescent="0.35">
      <c r="A11" s="121">
        <f>A10+1</f>
        <v>1207</v>
      </c>
      <c r="B11" s="125" t="s">
        <v>250</v>
      </c>
      <c r="C11" s="138" t="s">
        <v>251</v>
      </c>
      <c r="D11" s="187" t="s">
        <v>334</v>
      </c>
      <c r="E11" s="188" t="s">
        <v>520</v>
      </c>
      <c r="F11" s="66"/>
      <c r="G11" s="96" t="s">
        <v>519</v>
      </c>
    </row>
    <row r="12" spans="1:7" ht="87" x14ac:dyDescent="0.35">
      <c r="A12" s="121">
        <f t="shared" si="0"/>
        <v>1208</v>
      </c>
      <c r="B12" s="125" t="s">
        <v>252</v>
      </c>
      <c r="C12" s="125" t="s">
        <v>253</v>
      </c>
      <c r="D12" s="187" t="s">
        <v>334</v>
      </c>
      <c r="E12" s="188" t="s">
        <v>521</v>
      </c>
      <c r="F12" s="66"/>
      <c r="G12" s="96" t="s">
        <v>522</v>
      </c>
    </row>
    <row r="13" spans="1:7" x14ac:dyDescent="0.35">
      <c r="A13" s="67"/>
    </row>
    <row r="14" spans="1:7" x14ac:dyDescent="0.35">
      <c r="A14" s="67"/>
    </row>
    <row r="15" spans="1:7" ht="15.5" x14ac:dyDescent="0.35">
      <c r="A15" s="67"/>
      <c r="B15" s="68" t="s">
        <v>265</v>
      </c>
      <c r="C15" s="23"/>
    </row>
    <row r="16" spans="1:7" ht="26" x14ac:dyDescent="0.35">
      <c r="A16" s="21" t="s">
        <v>39</v>
      </c>
      <c r="B16" s="8" t="s">
        <v>40</v>
      </c>
      <c r="C16" s="8" t="s">
        <v>41</v>
      </c>
      <c r="D16" s="26" t="s">
        <v>43</v>
      </c>
      <c r="E16" s="8" t="s">
        <v>44</v>
      </c>
      <c r="F16" s="8" t="s">
        <v>241</v>
      </c>
      <c r="G16" s="8" t="s">
        <v>45</v>
      </c>
    </row>
    <row r="17" spans="1:7" x14ac:dyDescent="0.35">
      <c r="A17" s="121">
        <f>A12+1</f>
        <v>1209</v>
      </c>
      <c r="B17" s="125" t="s">
        <v>255</v>
      </c>
      <c r="C17" s="138" t="s">
        <v>256</v>
      </c>
      <c r="D17" s="187" t="s">
        <v>334</v>
      </c>
      <c r="E17" s="94" t="s">
        <v>523</v>
      </c>
      <c r="F17" s="211">
        <v>0</v>
      </c>
      <c r="G17" s="96"/>
    </row>
    <row r="18" spans="1:7" ht="29" x14ac:dyDescent="0.35">
      <c r="A18" s="121">
        <f>A17+1</f>
        <v>1210</v>
      </c>
      <c r="B18" s="125" t="s">
        <v>257</v>
      </c>
      <c r="C18" s="138" t="s">
        <v>258</v>
      </c>
      <c r="D18" s="187" t="s">
        <v>334</v>
      </c>
      <c r="E18" s="188" t="s">
        <v>524</v>
      </c>
      <c r="F18" s="211">
        <v>136</v>
      </c>
      <c r="G18" s="96" t="s">
        <v>565</v>
      </c>
    </row>
    <row r="19" spans="1:7" ht="29" x14ac:dyDescent="0.35">
      <c r="A19" s="121">
        <f>A18+1</f>
        <v>1211</v>
      </c>
      <c r="B19" s="125" t="s">
        <v>259</v>
      </c>
      <c r="C19" s="125" t="s">
        <v>260</v>
      </c>
      <c r="D19" s="187" t="s">
        <v>334</v>
      </c>
      <c r="E19" s="188" t="s">
        <v>506</v>
      </c>
      <c r="F19" s="211">
        <v>314</v>
      </c>
      <c r="G19" s="96" t="s">
        <v>507</v>
      </c>
    </row>
    <row r="20" spans="1:7" ht="26" x14ac:dyDescent="0.35">
      <c r="A20" s="121">
        <f>A19+1</f>
        <v>1212</v>
      </c>
      <c r="B20" s="125" t="s">
        <v>261</v>
      </c>
      <c r="C20" s="125" t="s">
        <v>262</v>
      </c>
      <c r="D20" s="187" t="s">
        <v>334</v>
      </c>
      <c r="E20" s="94" t="s">
        <v>509</v>
      </c>
      <c r="F20" s="211">
        <v>450</v>
      </c>
      <c r="G20" s="96" t="s">
        <v>352</v>
      </c>
    </row>
  </sheetData>
  <mergeCells count="1">
    <mergeCell ref="C2:E2"/>
  </mergeCells>
  <hyperlinks>
    <hyperlink ref="B3" r:id="rId1"/>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topLeftCell="A17" zoomScale="80" zoomScaleNormal="80" workbookViewId="0"/>
  </sheetViews>
  <sheetFormatPr baseColWidth="10" defaultColWidth="11.453125" defaultRowHeight="14.5" x14ac:dyDescent="0.35"/>
  <cols>
    <col min="1" max="1" width="7.81640625" style="65" customWidth="1"/>
    <col min="2" max="2" width="21.1796875" style="14" customWidth="1"/>
    <col min="3" max="3" width="72" style="14" bestFit="1" customWidth="1"/>
    <col min="4" max="4" width="9.81640625" style="14" customWidth="1"/>
    <col min="5" max="5" width="11.453125" style="65" customWidth="1"/>
    <col min="6" max="6" width="21.1796875" style="65" customWidth="1"/>
    <col min="7" max="7" width="12.1796875" style="65" customWidth="1"/>
    <col min="8" max="8" width="30.6328125" style="65" customWidth="1"/>
    <col min="9" max="9" width="12.1796875" style="65" customWidth="1"/>
    <col min="10" max="10" width="30.6328125" style="65" customWidth="1"/>
    <col min="11" max="11" width="12.1796875" style="65" customWidth="1"/>
    <col min="12" max="12" width="30.6328125" style="65" customWidth="1"/>
    <col min="13" max="13" width="12.1796875" style="65" customWidth="1"/>
    <col min="14" max="14" width="30.6328125" style="65" customWidth="1"/>
    <col min="15" max="15" width="12.1796875" style="65" customWidth="1"/>
    <col min="16" max="16" width="30.6328125" style="65" customWidth="1"/>
    <col min="17" max="17" width="12.1796875" style="65" customWidth="1"/>
    <col min="18" max="18" width="21.6328125" style="65" customWidth="1"/>
    <col min="19" max="19" width="12.1796875" style="65" customWidth="1"/>
    <col min="20" max="20" width="23" style="65" customWidth="1"/>
    <col min="21" max="21" width="12.1796875" style="65" customWidth="1"/>
    <col min="22" max="22" width="67.453125" style="14" customWidth="1"/>
    <col min="23" max="16384" width="11.453125" style="14"/>
  </cols>
  <sheetData>
    <row r="1" spans="1:22" ht="18.5" x14ac:dyDescent="0.45">
      <c r="B1" s="7" t="s">
        <v>266</v>
      </c>
      <c r="C1" s="7"/>
    </row>
    <row r="2" spans="1:22" ht="15" customHeight="1" thickBot="1" x14ac:dyDescent="0.4">
      <c r="F2" s="247" t="s">
        <v>44</v>
      </c>
      <c r="G2" s="248"/>
      <c r="H2" s="248"/>
      <c r="I2" s="248"/>
      <c r="J2" s="248"/>
      <c r="K2" s="248"/>
      <c r="L2" s="248"/>
      <c r="M2" s="248"/>
      <c r="N2" s="248"/>
      <c r="O2" s="248"/>
      <c r="P2" s="248"/>
      <c r="Q2" s="248"/>
      <c r="R2" s="248"/>
      <c r="S2" s="248"/>
      <c r="T2" s="248"/>
      <c r="U2" s="248"/>
    </row>
    <row r="3" spans="1:22" ht="26" customHeight="1" x14ac:dyDescent="0.35">
      <c r="F3" s="249" t="s">
        <v>9</v>
      </c>
      <c r="G3" s="250"/>
      <c r="H3" s="249" t="s">
        <v>13</v>
      </c>
      <c r="I3" s="250"/>
      <c r="J3" s="249" t="s">
        <v>17</v>
      </c>
      <c r="K3" s="250"/>
      <c r="L3" s="249" t="s">
        <v>21</v>
      </c>
      <c r="M3" s="250"/>
      <c r="N3" s="249" t="s">
        <v>23</v>
      </c>
      <c r="O3" s="250"/>
      <c r="P3" s="249" t="s">
        <v>7</v>
      </c>
      <c r="Q3" s="250"/>
      <c r="R3" s="249" t="s">
        <v>8</v>
      </c>
      <c r="S3" s="250"/>
      <c r="T3" s="249" t="s">
        <v>267</v>
      </c>
      <c r="U3" s="250"/>
    </row>
    <row r="4" spans="1:22" ht="26" x14ac:dyDescent="0.35">
      <c r="A4" s="26" t="s">
        <v>39</v>
      </c>
      <c r="B4" s="8" t="s">
        <v>40</v>
      </c>
      <c r="C4" s="36" t="s">
        <v>41</v>
      </c>
      <c r="D4" s="26" t="s">
        <v>42</v>
      </c>
      <c r="E4" s="73" t="s">
        <v>43</v>
      </c>
      <c r="F4" s="74" t="s">
        <v>268</v>
      </c>
      <c r="G4" s="75" t="s">
        <v>241</v>
      </c>
      <c r="H4" s="74" t="s">
        <v>268</v>
      </c>
      <c r="I4" s="75" t="s">
        <v>241</v>
      </c>
      <c r="J4" s="74" t="s">
        <v>268</v>
      </c>
      <c r="K4" s="75" t="s">
        <v>241</v>
      </c>
      <c r="L4" s="74" t="s">
        <v>268</v>
      </c>
      <c r="M4" s="75" t="s">
        <v>241</v>
      </c>
      <c r="N4" s="74" t="s">
        <v>268</v>
      </c>
      <c r="O4" s="75" t="s">
        <v>241</v>
      </c>
      <c r="P4" s="74" t="s">
        <v>268</v>
      </c>
      <c r="Q4" s="75" t="s">
        <v>241</v>
      </c>
      <c r="R4" s="74" t="s">
        <v>268</v>
      </c>
      <c r="S4" s="75" t="s">
        <v>241</v>
      </c>
      <c r="T4" s="74" t="s">
        <v>268</v>
      </c>
      <c r="U4" s="75" t="s">
        <v>241</v>
      </c>
      <c r="V4" s="5" t="s">
        <v>45</v>
      </c>
    </row>
    <row r="5" spans="1:22" ht="17.25" customHeight="1" x14ac:dyDescent="0.35">
      <c r="A5" s="220" t="s">
        <v>269</v>
      </c>
      <c r="B5" s="221"/>
      <c r="C5" s="221"/>
      <c r="D5" s="221"/>
      <c r="E5" s="221"/>
      <c r="F5" s="221"/>
      <c r="G5" s="221"/>
      <c r="H5" s="221"/>
      <c r="I5" s="221"/>
      <c r="J5" s="221"/>
      <c r="K5" s="221"/>
      <c r="L5" s="221"/>
      <c r="M5" s="221"/>
      <c r="N5" s="221"/>
      <c r="O5" s="221"/>
      <c r="P5" s="221"/>
      <c r="Q5" s="221"/>
      <c r="R5" s="221"/>
      <c r="S5" s="221"/>
      <c r="T5" s="221"/>
      <c r="U5" s="221"/>
      <c r="V5" s="228"/>
    </row>
    <row r="6" spans="1:22" x14ac:dyDescent="0.35">
      <c r="A6" s="133">
        <v>1301</v>
      </c>
      <c r="B6" s="132" t="s">
        <v>270</v>
      </c>
      <c r="C6" s="132" t="s">
        <v>271</v>
      </c>
      <c r="D6" s="30" t="s">
        <v>65</v>
      </c>
      <c r="E6" s="98" t="s">
        <v>334</v>
      </c>
      <c r="F6" s="190" t="s">
        <v>566</v>
      </c>
      <c r="G6" s="213">
        <v>397</v>
      </c>
      <c r="H6" s="190" t="s">
        <v>566</v>
      </c>
      <c r="I6" s="213">
        <v>397</v>
      </c>
      <c r="J6" s="191"/>
      <c r="K6" s="191"/>
      <c r="L6" s="191"/>
      <c r="M6" s="191"/>
      <c r="N6" s="191"/>
      <c r="O6" s="191"/>
      <c r="P6" s="191"/>
      <c r="Q6" s="191"/>
      <c r="R6" s="191"/>
      <c r="S6" s="191"/>
      <c r="T6" s="191"/>
      <c r="U6" s="192"/>
      <c r="V6" s="103"/>
    </row>
    <row r="7" spans="1:22" x14ac:dyDescent="0.35">
      <c r="A7" s="133">
        <f>A6+1</f>
        <v>1302</v>
      </c>
      <c r="B7" s="132" t="s">
        <v>270</v>
      </c>
      <c r="C7" s="132" t="s">
        <v>272</v>
      </c>
      <c r="D7" s="30" t="s">
        <v>65</v>
      </c>
      <c r="E7" s="98" t="s">
        <v>334</v>
      </c>
      <c r="F7" s="190" t="s">
        <v>567</v>
      </c>
      <c r="G7" s="213">
        <v>597</v>
      </c>
      <c r="H7" s="190" t="s">
        <v>567</v>
      </c>
      <c r="I7" s="213">
        <v>597</v>
      </c>
      <c r="J7" s="190" t="s">
        <v>567</v>
      </c>
      <c r="K7" s="213">
        <v>597</v>
      </c>
      <c r="L7" s="190" t="s">
        <v>567</v>
      </c>
      <c r="M7" s="213">
        <v>597</v>
      </c>
      <c r="N7" s="190" t="s">
        <v>567</v>
      </c>
      <c r="O7" s="213">
        <v>597</v>
      </c>
      <c r="P7" s="190" t="s">
        <v>567</v>
      </c>
      <c r="Q7" s="213">
        <v>597</v>
      </c>
      <c r="R7" s="190" t="s">
        <v>567</v>
      </c>
      <c r="S7" s="213">
        <v>597</v>
      </c>
      <c r="T7" s="191"/>
      <c r="U7" s="192"/>
      <c r="V7" s="103"/>
    </row>
    <row r="8" spans="1:22" x14ac:dyDescent="0.35">
      <c r="A8" s="133">
        <f t="shared" ref="A8:A17" si="0">A7+1</f>
        <v>1303</v>
      </c>
      <c r="B8" s="132" t="s">
        <v>270</v>
      </c>
      <c r="C8" s="132" t="s">
        <v>273</v>
      </c>
      <c r="D8" s="30" t="s">
        <v>65</v>
      </c>
      <c r="E8" s="98" t="s">
        <v>334</v>
      </c>
      <c r="F8" s="190" t="s">
        <v>568</v>
      </c>
      <c r="G8" s="213">
        <v>1195</v>
      </c>
      <c r="H8" s="190" t="s">
        <v>568</v>
      </c>
      <c r="I8" s="213">
        <v>1195</v>
      </c>
      <c r="J8" s="190" t="s">
        <v>568</v>
      </c>
      <c r="K8" s="213">
        <v>1195</v>
      </c>
      <c r="L8" s="190" t="s">
        <v>568</v>
      </c>
      <c r="M8" s="213">
        <v>1195</v>
      </c>
      <c r="N8" s="190" t="s">
        <v>568</v>
      </c>
      <c r="O8" s="213">
        <v>1195</v>
      </c>
      <c r="P8" s="190" t="s">
        <v>568</v>
      </c>
      <c r="Q8" s="213">
        <v>1195</v>
      </c>
      <c r="R8" s="190" t="s">
        <v>568</v>
      </c>
      <c r="S8" s="213">
        <v>1195</v>
      </c>
      <c r="T8" s="191"/>
      <c r="U8" s="192"/>
      <c r="V8" s="96"/>
    </row>
    <row r="9" spans="1:22" x14ac:dyDescent="0.35">
      <c r="A9" s="133">
        <f t="shared" si="0"/>
        <v>1304</v>
      </c>
      <c r="B9" s="132" t="s">
        <v>274</v>
      </c>
      <c r="C9" s="132" t="s">
        <v>275</v>
      </c>
      <c r="D9" s="30" t="s">
        <v>48</v>
      </c>
      <c r="E9" s="98" t="s">
        <v>334</v>
      </c>
      <c r="F9" s="190" t="s">
        <v>573</v>
      </c>
      <c r="G9" s="213">
        <v>650.4</v>
      </c>
      <c r="H9" s="190" t="s">
        <v>573</v>
      </c>
      <c r="I9" s="213">
        <v>626</v>
      </c>
      <c r="J9" s="190" t="s">
        <v>573</v>
      </c>
      <c r="K9" s="213">
        <v>585</v>
      </c>
      <c r="L9" s="190" t="s">
        <v>573</v>
      </c>
      <c r="M9" s="213">
        <v>609</v>
      </c>
      <c r="N9" s="190" t="s">
        <v>573</v>
      </c>
      <c r="O9" s="213">
        <v>764</v>
      </c>
      <c r="P9" s="191"/>
      <c r="Q9" s="192"/>
      <c r="R9" s="191"/>
      <c r="S9" s="192"/>
      <c r="T9" s="191"/>
      <c r="U9" s="192"/>
      <c r="V9" s="96"/>
    </row>
    <row r="10" spans="1:22" x14ac:dyDescent="0.35">
      <c r="A10" s="133">
        <f t="shared" si="0"/>
        <v>1305</v>
      </c>
      <c r="B10" s="132" t="s">
        <v>276</v>
      </c>
      <c r="C10" s="132" t="s">
        <v>277</v>
      </c>
      <c r="D10" s="136" t="s">
        <v>65</v>
      </c>
      <c r="E10" s="98" t="s">
        <v>334</v>
      </c>
      <c r="F10" s="190" t="s">
        <v>575</v>
      </c>
      <c r="G10" s="213">
        <v>1257</v>
      </c>
      <c r="H10" s="190" t="s">
        <v>575</v>
      </c>
      <c r="I10" s="213">
        <v>1203</v>
      </c>
      <c r="J10" s="190" t="s">
        <v>575</v>
      </c>
      <c r="K10" s="213">
        <v>1203</v>
      </c>
      <c r="L10" s="190" t="s">
        <v>575</v>
      </c>
      <c r="M10" s="213">
        <v>954</v>
      </c>
      <c r="N10" s="190" t="s">
        <v>575</v>
      </c>
      <c r="O10" s="213">
        <v>2005</v>
      </c>
      <c r="P10" s="191"/>
      <c r="Q10" s="192"/>
      <c r="R10" s="191"/>
      <c r="S10" s="192"/>
      <c r="T10" s="191"/>
      <c r="U10" s="192"/>
      <c r="V10" s="96"/>
    </row>
    <row r="11" spans="1:22" x14ac:dyDescent="0.35">
      <c r="A11" s="133">
        <f t="shared" si="0"/>
        <v>1306</v>
      </c>
      <c r="B11" s="132" t="s">
        <v>278</v>
      </c>
      <c r="C11" s="132" t="s">
        <v>279</v>
      </c>
      <c r="D11" s="30" t="s">
        <v>48</v>
      </c>
      <c r="E11" s="98" t="s">
        <v>334</v>
      </c>
      <c r="F11" s="190" t="s">
        <v>574</v>
      </c>
      <c r="G11" s="213">
        <v>1421</v>
      </c>
      <c r="H11" s="190" t="s">
        <v>574</v>
      </c>
      <c r="I11" s="213">
        <v>1208</v>
      </c>
      <c r="J11" s="190" t="s">
        <v>574</v>
      </c>
      <c r="K11" s="213">
        <v>792</v>
      </c>
      <c r="L11" s="190" t="s">
        <v>574</v>
      </c>
      <c r="M11" s="213">
        <v>939</v>
      </c>
      <c r="N11" s="190" t="s">
        <v>574</v>
      </c>
      <c r="O11" s="213">
        <v>1193</v>
      </c>
      <c r="P11" s="191"/>
      <c r="Q11" s="192"/>
      <c r="R11" s="191"/>
      <c r="S11" s="192"/>
      <c r="T11" s="191"/>
      <c r="U11" s="192"/>
      <c r="V11" s="96"/>
    </row>
    <row r="12" spans="1:22" ht="26.5" x14ac:dyDescent="0.35">
      <c r="A12" s="133">
        <f>A11+1</f>
        <v>1307</v>
      </c>
      <c r="B12" s="125" t="s">
        <v>280</v>
      </c>
      <c r="C12" s="125" t="s">
        <v>281</v>
      </c>
      <c r="D12" s="16" t="s">
        <v>48</v>
      </c>
      <c r="E12" s="98" t="s">
        <v>334</v>
      </c>
      <c r="F12" s="193" t="s">
        <v>525</v>
      </c>
      <c r="G12" s="213">
        <v>219</v>
      </c>
      <c r="H12" s="193" t="s">
        <v>525</v>
      </c>
      <c r="I12" s="213">
        <v>219</v>
      </c>
      <c r="J12" s="193" t="s">
        <v>525</v>
      </c>
      <c r="K12" s="213">
        <v>219</v>
      </c>
      <c r="L12" s="193" t="s">
        <v>525</v>
      </c>
      <c r="M12" s="213">
        <v>219</v>
      </c>
      <c r="N12" s="193" t="s">
        <v>526</v>
      </c>
      <c r="O12" s="213">
        <v>591</v>
      </c>
      <c r="P12" s="194"/>
      <c r="Q12" s="195"/>
      <c r="R12" s="194"/>
      <c r="S12" s="195"/>
      <c r="T12" s="194"/>
      <c r="U12" s="195"/>
      <c r="V12" s="96"/>
    </row>
    <row r="13" spans="1:22" ht="26.5" x14ac:dyDescent="0.35">
      <c r="A13" s="133">
        <f t="shared" si="0"/>
        <v>1308</v>
      </c>
      <c r="B13" s="125" t="s">
        <v>280</v>
      </c>
      <c r="C13" s="125" t="s">
        <v>282</v>
      </c>
      <c r="D13" s="16" t="s">
        <v>65</v>
      </c>
      <c r="E13" s="98" t="s">
        <v>334</v>
      </c>
      <c r="F13" s="193" t="s">
        <v>527</v>
      </c>
      <c r="G13" s="213">
        <v>262</v>
      </c>
      <c r="H13" s="193" t="s">
        <v>527</v>
      </c>
      <c r="I13" s="213">
        <v>262</v>
      </c>
      <c r="J13" s="193" t="s">
        <v>527</v>
      </c>
      <c r="K13" s="213">
        <v>262</v>
      </c>
      <c r="L13" s="193" t="s">
        <v>527</v>
      </c>
      <c r="M13" s="213">
        <v>262</v>
      </c>
      <c r="N13" s="193" t="s">
        <v>526</v>
      </c>
      <c r="O13" s="213">
        <v>591</v>
      </c>
      <c r="P13" s="194"/>
      <c r="Q13" s="195"/>
      <c r="R13" s="194"/>
      <c r="S13" s="195"/>
      <c r="T13" s="194"/>
      <c r="U13" s="195"/>
      <c r="V13" s="96"/>
    </row>
    <row r="14" spans="1:22" ht="26.5" x14ac:dyDescent="0.35">
      <c r="A14" s="133">
        <f t="shared" si="0"/>
        <v>1309</v>
      </c>
      <c r="B14" s="125" t="s">
        <v>283</v>
      </c>
      <c r="C14" s="125" t="s">
        <v>284</v>
      </c>
      <c r="D14" s="16" t="s">
        <v>48</v>
      </c>
      <c r="E14" s="98" t="s">
        <v>334</v>
      </c>
      <c r="F14" s="194"/>
      <c r="G14" s="195"/>
      <c r="H14" s="196"/>
      <c r="I14" s="195"/>
      <c r="J14" s="194"/>
      <c r="K14" s="195"/>
      <c r="L14" s="194"/>
      <c r="M14" s="195"/>
      <c r="N14" s="194"/>
      <c r="O14" s="195"/>
      <c r="P14" s="193" t="s">
        <v>554</v>
      </c>
      <c r="Q14" s="213">
        <v>240</v>
      </c>
      <c r="R14" s="197" t="s">
        <v>569</v>
      </c>
      <c r="S14" s="213">
        <v>73</v>
      </c>
      <c r="T14" s="194"/>
      <c r="U14" s="195"/>
      <c r="V14" s="96"/>
    </row>
    <row r="15" spans="1:22" ht="39.5" x14ac:dyDescent="0.35">
      <c r="A15" s="133">
        <f t="shared" si="0"/>
        <v>1310</v>
      </c>
      <c r="B15" s="125" t="s">
        <v>285</v>
      </c>
      <c r="C15" s="125" t="s">
        <v>286</v>
      </c>
      <c r="D15" s="16" t="s">
        <v>48</v>
      </c>
      <c r="E15" s="98" t="s">
        <v>334</v>
      </c>
      <c r="F15" s="193" t="s">
        <v>528</v>
      </c>
      <c r="G15" s="213">
        <v>224</v>
      </c>
      <c r="H15" s="197" t="s">
        <v>529</v>
      </c>
      <c r="I15" s="213">
        <v>0</v>
      </c>
      <c r="J15" s="197" t="s">
        <v>529</v>
      </c>
      <c r="K15" s="213">
        <v>0</v>
      </c>
      <c r="L15" s="197" t="s">
        <v>529</v>
      </c>
      <c r="M15" s="213">
        <v>0</v>
      </c>
      <c r="N15" s="197" t="s">
        <v>529</v>
      </c>
      <c r="O15" s="213">
        <v>0</v>
      </c>
      <c r="P15" s="197" t="s">
        <v>529</v>
      </c>
      <c r="Q15" s="213">
        <v>0</v>
      </c>
      <c r="R15" s="197" t="s">
        <v>529</v>
      </c>
      <c r="S15" s="213">
        <v>0</v>
      </c>
      <c r="T15" s="194"/>
      <c r="U15" s="195"/>
      <c r="V15" s="96"/>
    </row>
    <row r="16" spans="1:22" ht="26.5" x14ac:dyDescent="0.35">
      <c r="A16" s="133">
        <f t="shared" si="0"/>
        <v>1311</v>
      </c>
      <c r="B16" s="125" t="s">
        <v>287</v>
      </c>
      <c r="C16" s="125" t="s">
        <v>288</v>
      </c>
      <c r="D16" s="16" t="s">
        <v>48</v>
      </c>
      <c r="E16" s="98" t="s">
        <v>334</v>
      </c>
      <c r="F16" s="193" t="s">
        <v>530</v>
      </c>
      <c r="G16" s="213">
        <v>0</v>
      </c>
      <c r="H16" s="197" t="s">
        <v>530</v>
      </c>
      <c r="I16" s="213">
        <v>0</v>
      </c>
      <c r="J16" s="193" t="s">
        <v>530</v>
      </c>
      <c r="K16" s="213">
        <v>0</v>
      </c>
      <c r="L16" s="193" t="s">
        <v>530</v>
      </c>
      <c r="M16" s="213">
        <v>0</v>
      </c>
      <c r="N16" s="193" t="s">
        <v>530</v>
      </c>
      <c r="O16" s="213">
        <v>0</v>
      </c>
      <c r="P16" s="193" t="s">
        <v>530</v>
      </c>
      <c r="Q16" s="213">
        <v>0</v>
      </c>
      <c r="R16" s="193" t="s">
        <v>555</v>
      </c>
      <c r="S16" s="213">
        <v>112</v>
      </c>
      <c r="T16" s="194"/>
      <c r="U16" s="195"/>
      <c r="V16" s="96"/>
    </row>
    <row r="17" spans="1:22" ht="25.5" customHeight="1" x14ac:dyDescent="0.35">
      <c r="A17" s="133">
        <f t="shared" si="0"/>
        <v>1312</v>
      </c>
      <c r="B17" s="125" t="s">
        <v>289</v>
      </c>
      <c r="C17" s="125" t="s">
        <v>290</v>
      </c>
      <c r="D17" s="16" t="s">
        <v>48</v>
      </c>
      <c r="E17" s="98" t="s">
        <v>334</v>
      </c>
      <c r="F17" s="193" t="s">
        <v>531</v>
      </c>
      <c r="G17" s="213">
        <v>127</v>
      </c>
      <c r="H17" s="197" t="s">
        <v>531</v>
      </c>
      <c r="I17" s="213">
        <v>127</v>
      </c>
      <c r="J17" s="193" t="s">
        <v>531</v>
      </c>
      <c r="K17" s="213">
        <v>127</v>
      </c>
      <c r="L17" s="193" t="s">
        <v>531</v>
      </c>
      <c r="M17" s="213">
        <v>127</v>
      </c>
      <c r="N17" s="193" t="s">
        <v>531</v>
      </c>
      <c r="O17" s="213">
        <v>127</v>
      </c>
      <c r="P17" s="193" t="s">
        <v>531</v>
      </c>
      <c r="Q17" s="213">
        <v>127</v>
      </c>
      <c r="R17" s="193" t="s">
        <v>532</v>
      </c>
      <c r="S17" s="213">
        <v>143</v>
      </c>
      <c r="T17" s="194"/>
      <c r="U17" s="195"/>
      <c r="V17" s="96"/>
    </row>
    <row r="18" spans="1:22" x14ac:dyDescent="0.35">
      <c r="A18" s="220" t="s">
        <v>291</v>
      </c>
      <c r="B18" s="221"/>
      <c r="C18" s="221"/>
      <c r="D18" s="221"/>
      <c r="E18" s="221"/>
      <c r="F18" s="221"/>
      <c r="G18" s="221"/>
      <c r="H18" s="221"/>
      <c r="I18" s="221"/>
      <c r="J18" s="221"/>
      <c r="K18" s="221"/>
      <c r="L18" s="221"/>
      <c r="M18" s="221"/>
      <c r="N18" s="221"/>
      <c r="O18" s="221"/>
      <c r="P18" s="221"/>
      <c r="Q18" s="221"/>
      <c r="R18" s="221"/>
      <c r="S18" s="221"/>
      <c r="T18" s="221"/>
      <c r="U18" s="221"/>
      <c r="V18" s="228"/>
    </row>
    <row r="19" spans="1:22" ht="26" x14ac:dyDescent="0.35">
      <c r="A19" s="133">
        <f>A17+1</f>
        <v>1313</v>
      </c>
      <c r="B19" s="125" t="s">
        <v>292</v>
      </c>
      <c r="C19" s="125" t="s">
        <v>293</v>
      </c>
      <c r="D19" s="251" t="s">
        <v>294</v>
      </c>
      <c r="E19" s="98" t="s">
        <v>334</v>
      </c>
      <c r="F19" s="77"/>
      <c r="G19" s="78"/>
      <c r="H19" s="84"/>
      <c r="I19" s="78"/>
      <c r="J19" s="77"/>
      <c r="K19" s="78"/>
      <c r="L19" s="77"/>
      <c r="M19" s="78"/>
      <c r="N19" s="77"/>
      <c r="O19" s="78"/>
      <c r="P19" s="77"/>
      <c r="Q19" s="78"/>
      <c r="R19" s="77"/>
      <c r="S19" s="78"/>
      <c r="T19" s="99" t="s">
        <v>533</v>
      </c>
      <c r="U19" s="216">
        <v>87</v>
      </c>
      <c r="V19" s="96"/>
    </row>
    <row r="20" spans="1:22" ht="26" x14ac:dyDescent="0.35">
      <c r="A20" s="133">
        <f>A19+1</f>
        <v>1314</v>
      </c>
      <c r="B20" s="125" t="s">
        <v>295</v>
      </c>
      <c r="C20" s="125" t="s">
        <v>296</v>
      </c>
      <c r="D20" s="252"/>
      <c r="E20" s="98" t="s">
        <v>334</v>
      </c>
      <c r="F20" s="77"/>
      <c r="G20" s="78"/>
      <c r="H20" s="84"/>
      <c r="I20" s="78"/>
      <c r="J20" s="77"/>
      <c r="K20" s="78"/>
      <c r="L20" s="77"/>
      <c r="M20" s="78"/>
      <c r="N20" s="77"/>
      <c r="O20" s="78"/>
      <c r="P20" s="77"/>
      <c r="Q20" s="78"/>
      <c r="R20" s="77"/>
      <c r="S20" s="78"/>
      <c r="T20" s="99" t="s">
        <v>534</v>
      </c>
      <c r="U20" s="216">
        <v>1313</v>
      </c>
      <c r="V20" s="96" t="s">
        <v>537</v>
      </c>
    </row>
    <row r="21" spans="1:22" x14ac:dyDescent="0.35">
      <c r="A21" s="133">
        <f t="shared" ref="A21:A29" si="1">A20+1</f>
        <v>1315</v>
      </c>
      <c r="B21" s="125" t="s">
        <v>297</v>
      </c>
      <c r="C21" s="125" t="s">
        <v>298</v>
      </c>
      <c r="D21" s="252"/>
      <c r="E21" s="98" t="s">
        <v>334</v>
      </c>
      <c r="F21" s="77"/>
      <c r="G21" s="78"/>
      <c r="H21" s="84"/>
      <c r="I21" s="78"/>
      <c r="J21" s="77"/>
      <c r="K21" s="78"/>
      <c r="L21" s="77"/>
      <c r="M21" s="78"/>
      <c r="N21" s="77"/>
      <c r="O21" s="78"/>
      <c r="P21" s="77"/>
      <c r="Q21" s="78"/>
      <c r="R21" s="77"/>
      <c r="S21" s="78"/>
      <c r="T21" s="99" t="s">
        <v>535</v>
      </c>
      <c r="U21" s="216">
        <v>488</v>
      </c>
      <c r="V21" s="96" t="s">
        <v>536</v>
      </c>
    </row>
    <row r="22" spans="1:22" ht="26" x14ac:dyDescent="0.35">
      <c r="A22" s="133">
        <f t="shared" si="1"/>
        <v>1316</v>
      </c>
      <c r="B22" s="125" t="s">
        <v>299</v>
      </c>
      <c r="C22" s="138" t="s">
        <v>300</v>
      </c>
      <c r="D22" s="252"/>
      <c r="E22" s="98" t="s">
        <v>334</v>
      </c>
      <c r="F22" s="77"/>
      <c r="G22" s="78"/>
      <c r="H22" s="84"/>
      <c r="I22" s="78"/>
      <c r="J22" s="77"/>
      <c r="K22" s="78"/>
      <c r="L22" s="77"/>
      <c r="M22" s="78"/>
      <c r="N22" s="77"/>
      <c r="O22" s="78"/>
      <c r="P22" s="77"/>
      <c r="Q22" s="78"/>
      <c r="R22" s="77"/>
      <c r="S22" s="78"/>
      <c r="T22" s="99" t="s">
        <v>538</v>
      </c>
      <c r="U22" s="216">
        <v>234</v>
      </c>
      <c r="V22" s="96" t="s">
        <v>541</v>
      </c>
    </row>
    <row r="23" spans="1:22" x14ac:dyDescent="0.35">
      <c r="A23" s="133">
        <f t="shared" si="1"/>
        <v>1317</v>
      </c>
      <c r="B23" s="125" t="s">
        <v>301</v>
      </c>
      <c r="C23" s="125" t="s">
        <v>302</v>
      </c>
      <c r="D23" s="252"/>
      <c r="E23" s="98" t="s">
        <v>334</v>
      </c>
      <c r="F23" s="77"/>
      <c r="G23" s="78"/>
      <c r="H23" s="84"/>
      <c r="I23" s="78"/>
      <c r="J23" s="77"/>
      <c r="K23" s="78"/>
      <c r="L23" s="77"/>
      <c r="M23" s="78"/>
      <c r="N23" s="77"/>
      <c r="O23" s="78"/>
      <c r="P23" s="77"/>
      <c r="Q23" s="78"/>
      <c r="R23" s="77"/>
      <c r="S23" s="78"/>
      <c r="T23" s="99" t="s">
        <v>539</v>
      </c>
      <c r="U23" s="216">
        <v>45</v>
      </c>
      <c r="V23" s="96" t="s">
        <v>541</v>
      </c>
    </row>
    <row r="24" spans="1:22" ht="26" x14ac:dyDescent="0.35">
      <c r="A24" s="133">
        <f t="shared" si="1"/>
        <v>1318</v>
      </c>
      <c r="B24" s="125" t="s">
        <v>303</v>
      </c>
      <c r="C24" s="125" t="s">
        <v>304</v>
      </c>
      <c r="D24" s="252"/>
      <c r="E24" s="98" t="s">
        <v>334</v>
      </c>
      <c r="F24" s="77"/>
      <c r="G24" s="78"/>
      <c r="H24" s="84"/>
      <c r="I24" s="78"/>
      <c r="J24" s="77"/>
      <c r="K24" s="78"/>
      <c r="L24" s="77"/>
      <c r="M24" s="78"/>
      <c r="N24" s="77"/>
      <c r="O24" s="78"/>
      <c r="P24" s="77"/>
      <c r="Q24" s="78"/>
      <c r="R24" s="77"/>
      <c r="S24" s="78"/>
      <c r="T24" s="99" t="s">
        <v>540</v>
      </c>
      <c r="U24" s="216">
        <v>80</v>
      </c>
      <c r="V24" s="96" t="s">
        <v>542</v>
      </c>
    </row>
    <row r="25" spans="1:22" x14ac:dyDescent="0.35">
      <c r="A25" s="133">
        <f t="shared" si="1"/>
        <v>1319</v>
      </c>
      <c r="B25" s="125" t="s">
        <v>305</v>
      </c>
      <c r="C25" s="125" t="s">
        <v>306</v>
      </c>
      <c r="D25" s="252"/>
      <c r="E25" s="98" t="s">
        <v>334</v>
      </c>
      <c r="F25" s="77"/>
      <c r="G25" s="78"/>
      <c r="H25" s="84"/>
      <c r="I25" s="78"/>
      <c r="J25" s="77"/>
      <c r="K25" s="78"/>
      <c r="L25" s="77"/>
      <c r="M25" s="78"/>
      <c r="N25" s="77"/>
      <c r="O25" s="78"/>
      <c r="P25" s="77"/>
      <c r="Q25" s="78"/>
      <c r="R25" s="77"/>
      <c r="S25" s="78"/>
      <c r="T25" s="99" t="s">
        <v>570</v>
      </c>
      <c r="U25" s="216">
        <v>33</v>
      </c>
      <c r="V25" s="96" t="s">
        <v>563</v>
      </c>
    </row>
    <row r="26" spans="1:22" ht="26" x14ac:dyDescent="0.35">
      <c r="A26" s="133">
        <f t="shared" si="1"/>
        <v>1320</v>
      </c>
      <c r="B26" s="125" t="s">
        <v>307</v>
      </c>
      <c r="C26" s="125" t="s">
        <v>308</v>
      </c>
      <c r="D26" s="252"/>
      <c r="E26" s="98" t="s">
        <v>334</v>
      </c>
      <c r="F26" s="77"/>
      <c r="G26" s="78"/>
      <c r="H26" s="84"/>
      <c r="I26" s="78"/>
      <c r="J26" s="77"/>
      <c r="K26" s="78"/>
      <c r="L26" s="77"/>
      <c r="M26" s="78"/>
      <c r="N26" s="77"/>
      <c r="O26" s="78"/>
      <c r="P26" s="77"/>
      <c r="Q26" s="78"/>
      <c r="R26" s="77"/>
      <c r="S26" s="78"/>
      <c r="T26" s="99" t="s">
        <v>571</v>
      </c>
      <c r="U26" s="216">
        <v>143</v>
      </c>
      <c r="V26" s="96"/>
    </row>
    <row r="27" spans="1:22" x14ac:dyDescent="0.35">
      <c r="A27" s="133">
        <f t="shared" si="1"/>
        <v>1321</v>
      </c>
      <c r="B27" s="125" t="s">
        <v>309</v>
      </c>
      <c r="C27" s="125" t="s">
        <v>310</v>
      </c>
      <c r="D27" s="252"/>
      <c r="E27" s="98" t="s">
        <v>334</v>
      </c>
      <c r="F27" s="77"/>
      <c r="G27" s="78"/>
      <c r="H27" s="84"/>
      <c r="I27" s="78"/>
      <c r="J27" s="77"/>
      <c r="K27" s="78"/>
      <c r="L27" s="77"/>
      <c r="M27" s="78"/>
      <c r="N27" s="77"/>
      <c r="O27" s="78"/>
      <c r="P27" s="77"/>
      <c r="Q27" s="78"/>
      <c r="R27" s="77"/>
      <c r="S27" s="78"/>
      <c r="T27" s="99" t="s">
        <v>571</v>
      </c>
      <c r="U27" s="216">
        <v>54</v>
      </c>
      <c r="V27" s="96" t="s">
        <v>564</v>
      </c>
    </row>
    <row r="28" spans="1:22" ht="26" x14ac:dyDescent="0.35">
      <c r="A28" s="133">
        <f t="shared" si="1"/>
        <v>1322</v>
      </c>
      <c r="B28" s="125" t="s">
        <v>311</v>
      </c>
      <c r="C28" s="125" t="s">
        <v>312</v>
      </c>
      <c r="D28" s="252"/>
      <c r="E28" s="98" t="s">
        <v>334</v>
      </c>
      <c r="F28" s="77"/>
      <c r="G28" s="78"/>
      <c r="H28" s="84"/>
      <c r="I28" s="78"/>
      <c r="J28" s="77"/>
      <c r="K28" s="78"/>
      <c r="L28" s="77"/>
      <c r="M28" s="78"/>
      <c r="N28" s="77"/>
      <c r="O28" s="78"/>
      <c r="P28" s="77"/>
      <c r="Q28" s="78"/>
      <c r="R28" s="77"/>
      <c r="S28" s="78"/>
      <c r="T28" s="99" t="s">
        <v>544</v>
      </c>
      <c r="U28" s="216">
        <v>137</v>
      </c>
      <c r="V28" s="96" t="s">
        <v>541</v>
      </c>
    </row>
    <row r="29" spans="1:22" ht="26" x14ac:dyDescent="0.35">
      <c r="A29" s="133">
        <f t="shared" si="1"/>
        <v>1323</v>
      </c>
      <c r="B29" s="125" t="s">
        <v>313</v>
      </c>
      <c r="C29" s="125" t="s">
        <v>314</v>
      </c>
      <c r="D29" s="253"/>
      <c r="E29" s="98" t="s">
        <v>334</v>
      </c>
      <c r="F29" s="77"/>
      <c r="G29" s="78"/>
      <c r="H29" s="84"/>
      <c r="I29" s="78"/>
      <c r="J29" s="77"/>
      <c r="K29" s="78"/>
      <c r="L29" s="77"/>
      <c r="M29" s="78"/>
      <c r="N29" s="77"/>
      <c r="O29" s="78"/>
      <c r="P29" s="77"/>
      <c r="Q29" s="78"/>
      <c r="R29" s="77"/>
      <c r="S29" s="78"/>
      <c r="T29" s="99" t="s">
        <v>543</v>
      </c>
      <c r="U29" s="216">
        <v>118</v>
      </c>
      <c r="V29" s="96" t="s">
        <v>541</v>
      </c>
    </row>
    <row r="30" spans="1:22" x14ac:dyDescent="0.35">
      <c r="A30" s="220" t="s">
        <v>315</v>
      </c>
      <c r="B30" s="221"/>
      <c r="C30" s="221"/>
      <c r="D30" s="221"/>
      <c r="E30" s="221"/>
      <c r="F30" s="221"/>
      <c r="G30" s="221"/>
      <c r="H30" s="221"/>
      <c r="I30" s="221"/>
      <c r="J30" s="221"/>
      <c r="K30" s="221"/>
      <c r="L30" s="221"/>
      <c r="M30" s="221"/>
      <c r="N30" s="221"/>
      <c r="O30" s="221"/>
      <c r="P30" s="221"/>
      <c r="Q30" s="221"/>
      <c r="R30" s="221"/>
      <c r="S30" s="221"/>
      <c r="T30" s="221"/>
      <c r="U30" s="221"/>
      <c r="V30" s="228"/>
    </row>
    <row r="31" spans="1:22" x14ac:dyDescent="0.35">
      <c r="A31" s="133">
        <f>A29+1</f>
        <v>1324</v>
      </c>
      <c r="B31" s="125" t="s">
        <v>316</v>
      </c>
      <c r="C31" s="126" t="s">
        <v>317</v>
      </c>
      <c r="D31" s="16" t="s">
        <v>48</v>
      </c>
      <c r="E31" s="98" t="s">
        <v>334</v>
      </c>
      <c r="F31" s="99" t="s">
        <v>571</v>
      </c>
      <c r="G31" s="200">
        <v>150</v>
      </c>
      <c r="H31" s="99" t="s">
        <v>571</v>
      </c>
      <c r="I31" s="200">
        <v>150</v>
      </c>
      <c r="J31" s="99" t="s">
        <v>571</v>
      </c>
      <c r="K31" s="200">
        <v>150</v>
      </c>
      <c r="L31" s="99" t="s">
        <v>571</v>
      </c>
      <c r="M31" s="200">
        <v>150</v>
      </c>
      <c r="N31" s="99" t="s">
        <v>571</v>
      </c>
      <c r="O31" s="200">
        <v>150</v>
      </c>
      <c r="P31" s="99" t="s">
        <v>571</v>
      </c>
      <c r="Q31" s="200">
        <v>150</v>
      </c>
      <c r="R31" s="99" t="s">
        <v>571</v>
      </c>
      <c r="S31" s="200">
        <v>150</v>
      </c>
      <c r="T31" s="77"/>
      <c r="U31" s="78"/>
      <c r="V31" s="214" t="s">
        <v>577</v>
      </c>
    </row>
    <row r="32" spans="1:22" x14ac:dyDescent="0.35">
      <c r="A32" s="133">
        <f>A31+1</f>
        <v>1325</v>
      </c>
      <c r="B32" s="125" t="s">
        <v>316</v>
      </c>
      <c r="C32" s="126" t="s">
        <v>318</v>
      </c>
      <c r="D32" s="16" t="s">
        <v>65</v>
      </c>
      <c r="E32" s="98" t="s">
        <v>334</v>
      </c>
      <c r="F32" s="99" t="s">
        <v>571</v>
      </c>
      <c r="G32" s="200">
        <v>159</v>
      </c>
      <c r="H32" s="99" t="s">
        <v>571</v>
      </c>
      <c r="I32" s="200">
        <v>159</v>
      </c>
      <c r="J32" s="99" t="s">
        <v>571</v>
      </c>
      <c r="K32" s="200">
        <v>159</v>
      </c>
      <c r="L32" s="99" t="s">
        <v>571</v>
      </c>
      <c r="M32" s="200">
        <v>159</v>
      </c>
      <c r="N32" s="99" t="s">
        <v>571</v>
      </c>
      <c r="O32" s="200">
        <v>159</v>
      </c>
      <c r="P32" s="99" t="s">
        <v>571</v>
      </c>
      <c r="Q32" s="200">
        <v>159</v>
      </c>
      <c r="R32" s="99" t="s">
        <v>571</v>
      </c>
      <c r="S32" s="200">
        <v>159</v>
      </c>
      <c r="T32" s="77"/>
      <c r="U32" s="78"/>
      <c r="V32" s="214" t="s">
        <v>577</v>
      </c>
    </row>
    <row r="33" spans="1:22" ht="29.5" customHeight="1" x14ac:dyDescent="0.35">
      <c r="A33" s="133">
        <f>A32+1</f>
        <v>1326</v>
      </c>
      <c r="B33" s="125" t="s">
        <v>319</v>
      </c>
      <c r="C33" s="125" t="s">
        <v>320</v>
      </c>
      <c r="D33" s="16" t="s">
        <v>48</v>
      </c>
      <c r="E33" s="98" t="s">
        <v>334</v>
      </c>
      <c r="F33" s="99" t="s">
        <v>571</v>
      </c>
      <c r="G33" s="200">
        <v>2190</v>
      </c>
      <c r="H33" s="99" t="s">
        <v>571</v>
      </c>
      <c r="I33" s="200">
        <v>2190</v>
      </c>
      <c r="J33" s="99" t="s">
        <v>571</v>
      </c>
      <c r="K33" s="200">
        <v>2190</v>
      </c>
      <c r="L33" s="99" t="s">
        <v>571</v>
      </c>
      <c r="M33" s="200">
        <v>2190</v>
      </c>
      <c r="N33" s="99" t="s">
        <v>571</v>
      </c>
      <c r="O33" s="200">
        <v>2190</v>
      </c>
      <c r="P33" s="77"/>
      <c r="Q33" s="78"/>
      <c r="R33" s="77"/>
      <c r="S33" s="78"/>
      <c r="T33" s="77"/>
      <c r="U33" s="78"/>
      <c r="V33" s="96" t="s">
        <v>572</v>
      </c>
    </row>
    <row r="34" spans="1:22" x14ac:dyDescent="0.35">
      <c r="A34" s="220" t="s">
        <v>321</v>
      </c>
      <c r="B34" s="221"/>
      <c r="C34" s="221"/>
      <c r="D34" s="221"/>
      <c r="E34" s="221"/>
      <c r="F34" s="221"/>
      <c r="G34" s="221"/>
      <c r="H34" s="221"/>
      <c r="I34" s="221"/>
      <c r="J34" s="221"/>
      <c r="K34" s="221"/>
      <c r="L34" s="221"/>
      <c r="M34" s="221"/>
      <c r="N34" s="221"/>
      <c r="O34" s="221"/>
      <c r="P34" s="221"/>
      <c r="Q34" s="221"/>
      <c r="R34" s="221"/>
      <c r="S34" s="221"/>
      <c r="T34" s="221"/>
      <c r="U34" s="221"/>
      <c r="V34" s="228"/>
    </row>
    <row r="35" spans="1:22" x14ac:dyDescent="0.35">
      <c r="A35" s="133">
        <f>A33+1</f>
        <v>1327</v>
      </c>
      <c r="B35" s="125" t="s">
        <v>322</v>
      </c>
      <c r="C35" s="125" t="s">
        <v>323</v>
      </c>
      <c r="D35" s="16" t="s">
        <v>48</v>
      </c>
      <c r="E35" s="98" t="s">
        <v>334</v>
      </c>
      <c r="F35" s="79"/>
      <c r="G35" s="76"/>
      <c r="H35" s="85"/>
      <c r="I35" s="86"/>
      <c r="J35" s="76"/>
      <c r="K35" s="76"/>
      <c r="L35" s="76"/>
      <c r="M35" s="76"/>
      <c r="N35" s="76"/>
      <c r="O35" s="76"/>
      <c r="P35" s="76"/>
      <c r="Q35" s="76"/>
      <c r="R35" s="76"/>
      <c r="S35" s="76"/>
      <c r="T35" s="100" t="s">
        <v>571</v>
      </c>
      <c r="U35" s="200">
        <v>813</v>
      </c>
      <c r="V35" s="96" t="s">
        <v>572</v>
      </c>
    </row>
    <row r="36" spans="1:22" ht="29" x14ac:dyDescent="0.35">
      <c r="B36" s="64"/>
      <c r="C36" s="93" t="s">
        <v>324</v>
      </c>
    </row>
    <row r="37" spans="1:22" x14ac:dyDescent="0.35">
      <c r="F37" s="80" t="s">
        <v>325</v>
      </c>
      <c r="G37" s="87">
        <f>G9+G11+G12+G15+G16+G17</f>
        <v>2641.4</v>
      </c>
      <c r="I37" s="87">
        <f>I9+I11+I12+I15+I16+I17</f>
        <v>2180</v>
      </c>
      <c r="K37" s="87">
        <f>K9+K11+K12+K15+K16+K17</f>
        <v>1723</v>
      </c>
      <c r="M37" s="87">
        <f>M9+M11+M12+M15+M16+M17</f>
        <v>1894</v>
      </c>
      <c r="O37" s="87">
        <f>O9+O11+O12+O15+O16+O17</f>
        <v>2675</v>
      </c>
      <c r="Q37" s="87">
        <f>Q14+Q15+Q16+Q17</f>
        <v>367</v>
      </c>
      <c r="S37" s="87">
        <f>S14+S15+S16+S17</f>
        <v>328</v>
      </c>
      <c r="T37" s="80" t="s">
        <v>291</v>
      </c>
      <c r="U37" s="87">
        <f>U19+U20+U21+U22+U23+U24+U25+U26+U28+U29</f>
        <v>2678</v>
      </c>
      <c r="V37" s="14" t="s">
        <v>326</v>
      </c>
    </row>
    <row r="38" spans="1:22" x14ac:dyDescent="0.35">
      <c r="F38" s="80" t="s">
        <v>327</v>
      </c>
      <c r="G38" s="87">
        <f>G31+G33</f>
        <v>2340</v>
      </c>
      <c r="I38" s="87">
        <f>I31+I33</f>
        <v>2340</v>
      </c>
      <c r="K38" s="87">
        <f>K31+K33</f>
        <v>2340</v>
      </c>
      <c r="M38" s="87">
        <f>M31+M33</f>
        <v>2340</v>
      </c>
      <c r="O38" s="87">
        <f>O31+O33</f>
        <v>2340</v>
      </c>
      <c r="Q38" s="87">
        <f>Q31</f>
        <v>150</v>
      </c>
      <c r="S38" s="87">
        <f>S31</f>
        <v>150</v>
      </c>
      <c r="T38" s="80" t="s">
        <v>328</v>
      </c>
      <c r="U38" s="87">
        <f>U35</f>
        <v>813</v>
      </c>
    </row>
    <row r="39" spans="1:22" x14ac:dyDescent="0.35">
      <c r="C39" s="69" t="s">
        <v>329</v>
      </c>
      <c r="E39" s="87">
        <f>G37+I37+K37+M37+O37+Q37+S37</f>
        <v>11808.4</v>
      </c>
    </row>
    <row r="40" spans="1:22" x14ac:dyDescent="0.35">
      <c r="C40" s="69" t="s">
        <v>330</v>
      </c>
      <c r="E40" s="87">
        <f>G38+I38+K38+M38+O38+Q38+S38</f>
        <v>12000</v>
      </c>
    </row>
    <row r="41" spans="1:22" s="62" customFormat="1" x14ac:dyDescent="0.35">
      <c r="A41" s="81"/>
      <c r="B41" s="82"/>
      <c r="C41" s="83" t="s">
        <v>331</v>
      </c>
      <c r="E41" s="87">
        <f>U38</f>
        <v>813</v>
      </c>
      <c r="F41" s="81"/>
      <c r="G41" s="81"/>
      <c r="H41" s="81"/>
      <c r="I41" s="81"/>
      <c r="J41" s="81"/>
      <c r="K41" s="81"/>
      <c r="L41" s="81"/>
      <c r="M41" s="81"/>
      <c r="N41" s="81"/>
      <c r="O41" s="81"/>
      <c r="P41" s="81"/>
      <c r="Q41" s="81"/>
      <c r="R41" s="81"/>
      <c r="S41" s="81"/>
      <c r="T41" s="81"/>
      <c r="U41" s="81"/>
    </row>
    <row r="42" spans="1:22" x14ac:dyDescent="0.35">
      <c r="A42" s="14"/>
      <c r="J42" s="14"/>
      <c r="K42" s="14"/>
      <c r="L42" s="14"/>
      <c r="M42" s="14"/>
      <c r="N42" s="14"/>
      <c r="O42" s="14"/>
      <c r="P42" s="14"/>
      <c r="Q42" s="14"/>
      <c r="R42" s="14"/>
      <c r="S42" s="14"/>
      <c r="T42" s="14"/>
      <c r="U42" s="14"/>
    </row>
  </sheetData>
  <mergeCells count="14">
    <mergeCell ref="D19:D29"/>
    <mergeCell ref="A18:V18"/>
    <mergeCell ref="A5:V5"/>
    <mergeCell ref="A30:V30"/>
    <mergeCell ref="A34:V34"/>
    <mergeCell ref="F2:U2"/>
    <mergeCell ref="F3:G3"/>
    <mergeCell ref="J3:K3"/>
    <mergeCell ref="L3:M3"/>
    <mergeCell ref="N3:O3"/>
    <mergeCell ref="P3:Q3"/>
    <mergeCell ref="R3:S3"/>
    <mergeCell ref="T3:U3"/>
    <mergeCell ref="H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workbookViewId="0">
      <selection activeCell="F20" sqref="F20"/>
    </sheetView>
  </sheetViews>
  <sheetFormatPr baseColWidth="10" defaultColWidth="10.81640625" defaultRowHeight="14.5" x14ac:dyDescent="0.35"/>
  <cols>
    <col min="1" max="1" width="65.453125" style="14" customWidth="1"/>
    <col min="2" max="2" width="8.81640625" style="14" customWidth="1"/>
    <col min="3" max="4" width="10.81640625" style="14"/>
    <col min="5" max="5" width="12.453125" style="14" bestFit="1" customWidth="1"/>
    <col min="6" max="16384" width="10.81640625" style="14"/>
  </cols>
  <sheetData>
    <row r="1" spans="1:8" ht="15.5" x14ac:dyDescent="0.35">
      <c r="A1" s="2" t="s">
        <v>0</v>
      </c>
      <c r="C1" s="23"/>
      <c r="D1" s="23"/>
      <c r="E1" s="23"/>
      <c r="F1" s="23"/>
      <c r="G1" s="23"/>
      <c r="H1" s="23"/>
    </row>
    <row r="2" spans="1:8" x14ac:dyDescent="0.35">
      <c r="A2" s="69" t="s">
        <v>1</v>
      </c>
    </row>
    <row r="3" spans="1:8" x14ac:dyDescent="0.35">
      <c r="A3" s="69" t="s">
        <v>2</v>
      </c>
    </row>
    <row r="4" spans="1:8" ht="15" thickBot="1" x14ac:dyDescent="0.4">
      <c r="A4" s="69"/>
    </row>
    <row r="5" spans="1:8" ht="15" thickBot="1" x14ac:dyDescent="0.4">
      <c r="A5" s="70" t="s">
        <v>3</v>
      </c>
      <c r="B5" s="70" t="s">
        <v>4</v>
      </c>
      <c r="C5" s="70" t="s">
        <v>5</v>
      </c>
      <c r="D5" s="70" t="s">
        <v>6</v>
      </c>
    </row>
    <row r="6" spans="1:8" x14ac:dyDescent="0.35">
      <c r="A6" s="71" t="s">
        <v>7</v>
      </c>
      <c r="B6" s="88">
        <v>4</v>
      </c>
      <c r="C6" s="88">
        <f>'Stasjonær standard'!G3</f>
        <v>3889</v>
      </c>
      <c r="D6" s="88">
        <f>B6*C6</f>
        <v>15556</v>
      </c>
    </row>
    <row r="7" spans="1:8" x14ac:dyDescent="0.35">
      <c r="A7" s="71" t="s">
        <v>8</v>
      </c>
      <c r="B7" s="88">
        <v>2</v>
      </c>
      <c r="C7" s="88">
        <f>'Stasjonær kraftig'!G3</f>
        <v>7525</v>
      </c>
      <c r="D7" s="88">
        <f t="shared" ref="D7:D15" si="0">B7*C7</f>
        <v>15050</v>
      </c>
    </row>
    <row r="8" spans="1:8" x14ac:dyDescent="0.35">
      <c r="A8" s="71" t="s">
        <v>9</v>
      </c>
      <c r="B8" s="88">
        <v>20</v>
      </c>
      <c r="C8" s="88">
        <f>'Ultraportabel liten '!G3</f>
        <v>5404</v>
      </c>
      <c r="D8" s="88">
        <f t="shared" si="0"/>
        <v>108080</v>
      </c>
    </row>
    <row r="9" spans="1:8" x14ac:dyDescent="0.35">
      <c r="A9" s="71" t="s">
        <v>10</v>
      </c>
      <c r="B9" s="88">
        <v>2</v>
      </c>
      <c r="C9" s="88">
        <f>'Ultraportabel liten '!G6</f>
        <v>5404</v>
      </c>
      <c r="D9" s="88">
        <f t="shared" si="0"/>
        <v>10808</v>
      </c>
    </row>
    <row r="10" spans="1:8" x14ac:dyDescent="0.35">
      <c r="A10" s="71" t="s">
        <v>11</v>
      </c>
      <c r="B10" s="88">
        <v>2</v>
      </c>
      <c r="C10" s="88">
        <f>'Ultraportabel liten '!G7</f>
        <v>5403</v>
      </c>
      <c r="D10" s="88">
        <f t="shared" si="0"/>
        <v>10806</v>
      </c>
    </row>
    <row r="11" spans="1:8" x14ac:dyDescent="0.35">
      <c r="A11" s="71" t="s">
        <v>12</v>
      </c>
      <c r="B11" s="88">
        <v>2</v>
      </c>
      <c r="C11" s="88">
        <f>'Ultraportabel liten '!G8</f>
        <v>5400</v>
      </c>
      <c r="D11" s="88">
        <f t="shared" ref="D11" si="1">B11*C11</f>
        <v>10800</v>
      </c>
    </row>
    <row r="12" spans="1:8" x14ac:dyDescent="0.35">
      <c r="A12" s="71" t="s">
        <v>13</v>
      </c>
      <c r="B12" s="88">
        <v>20</v>
      </c>
      <c r="C12" s="88">
        <f>'Ultraportabel stor'!G3</f>
        <v>4589</v>
      </c>
      <c r="D12" s="88">
        <f t="shared" si="0"/>
        <v>91780</v>
      </c>
    </row>
    <row r="13" spans="1:8" x14ac:dyDescent="0.35">
      <c r="A13" s="71" t="s">
        <v>14</v>
      </c>
      <c r="B13" s="88">
        <v>2</v>
      </c>
      <c r="C13" s="88">
        <f>'Ultraportabel stor'!G6</f>
        <v>4589</v>
      </c>
      <c r="D13" s="88">
        <f t="shared" si="0"/>
        <v>9178</v>
      </c>
    </row>
    <row r="14" spans="1:8" x14ac:dyDescent="0.35">
      <c r="A14" s="71" t="s">
        <v>15</v>
      </c>
      <c r="B14" s="88">
        <v>2</v>
      </c>
      <c r="C14" s="88">
        <f>'Ultraportabel stor'!G7</f>
        <v>4588</v>
      </c>
      <c r="D14" s="88">
        <f t="shared" ref="D14" si="2">B14*C14</f>
        <v>9176</v>
      </c>
    </row>
    <row r="15" spans="1:8" x14ac:dyDescent="0.35">
      <c r="A15" s="71" t="s">
        <v>16</v>
      </c>
      <c r="B15" s="88">
        <v>2</v>
      </c>
      <c r="C15" s="88">
        <f>'Ultraportabel stor'!G8</f>
        <v>4580</v>
      </c>
      <c r="D15" s="88">
        <f t="shared" si="0"/>
        <v>9160</v>
      </c>
    </row>
    <row r="16" spans="1:8" x14ac:dyDescent="0.35">
      <c r="A16" s="71" t="s">
        <v>17</v>
      </c>
      <c r="B16" s="88">
        <v>12</v>
      </c>
      <c r="C16" s="88">
        <f>'Bærbar kraftig'!G3</f>
        <v>5715</v>
      </c>
      <c r="D16" s="88">
        <f>B16*C16</f>
        <v>68580</v>
      </c>
    </row>
    <row r="17" spans="1:4" x14ac:dyDescent="0.35">
      <c r="A17" s="71" t="s">
        <v>18</v>
      </c>
      <c r="B17" s="89">
        <v>2</v>
      </c>
      <c r="C17" s="89">
        <f>'Bærbar kraftig'!G6</f>
        <v>5715</v>
      </c>
      <c r="D17" s="88">
        <f>B17*C17</f>
        <v>11430</v>
      </c>
    </row>
    <row r="18" spans="1:4" x14ac:dyDescent="0.35">
      <c r="A18" s="71" t="s">
        <v>19</v>
      </c>
      <c r="B18" s="89">
        <v>2</v>
      </c>
      <c r="C18" s="89">
        <f>'Bærbar kraftig'!G7</f>
        <v>5714</v>
      </c>
      <c r="D18" s="88">
        <f t="shared" ref="D18" si="3">B18*C18</f>
        <v>11428</v>
      </c>
    </row>
    <row r="19" spans="1:4" x14ac:dyDescent="0.35">
      <c r="A19" s="71" t="s">
        <v>20</v>
      </c>
      <c r="B19" s="89">
        <v>2</v>
      </c>
      <c r="C19" s="89">
        <f>'Bærbar kraftig'!G8</f>
        <v>5710</v>
      </c>
      <c r="D19" s="88">
        <f t="shared" ref="D19:D32" si="4">B19*C19</f>
        <v>11420</v>
      </c>
    </row>
    <row r="20" spans="1:4" x14ac:dyDescent="0.35">
      <c r="A20" s="71" t="s">
        <v>21</v>
      </c>
      <c r="B20" s="88">
        <v>4</v>
      </c>
      <c r="C20" s="88">
        <f>'High-end bærbar'!G3</f>
        <v>7167</v>
      </c>
      <c r="D20" s="88">
        <f>B20*C20</f>
        <v>28668</v>
      </c>
    </row>
    <row r="21" spans="1:4" x14ac:dyDescent="0.35">
      <c r="A21" s="71" t="s">
        <v>22</v>
      </c>
      <c r="B21" s="89">
        <v>1</v>
      </c>
      <c r="C21" s="89">
        <f>'High-end bærbar'!G6</f>
        <v>7167</v>
      </c>
      <c r="D21" s="88">
        <f>B21*C21</f>
        <v>7167</v>
      </c>
    </row>
    <row r="22" spans="1:4" x14ac:dyDescent="0.35">
      <c r="A22" s="71" t="s">
        <v>23</v>
      </c>
      <c r="B22" s="89">
        <v>2</v>
      </c>
      <c r="C22" s="89">
        <f>'Bærbar grafikk'!G3</f>
        <v>24319</v>
      </c>
      <c r="D22" s="88">
        <f t="shared" si="4"/>
        <v>48638</v>
      </c>
    </row>
    <row r="23" spans="1:4" x14ac:dyDescent="0.35">
      <c r="A23" s="71" t="s">
        <v>24</v>
      </c>
      <c r="B23" s="89">
        <v>1</v>
      </c>
      <c r="C23" s="89">
        <f>'Bærbar grafikk'!G37</f>
        <v>412</v>
      </c>
      <c r="D23" s="88">
        <f t="shared" si="4"/>
        <v>412</v>
      </c>
    </row>
    <row r="24" spans="1:4" x14ac:dyDescent="0.35">
      <c r="A24" s="71" t="s">
        <v>25</v>
      </c>
      <c r="B24" s="89">
        <v>2</v>
      </c>
      <c r="C24" s="89">
        <f>'Tynnklient Win10 IoT'!G3</f>
        <v>3284</v>
      </c>
      <c r="D24" s="88">
        <f t="shared" si="4"/>
        <v>6568</v>
      </c>
    </row>
    <row r="25" spans="1:4" x14ac:dyDescent="0.35">
      <c r="A25" s="71" t="s">
        <v>26</v>
      </c>
      <c r="B25" s="89">
        <v>1</v>
      </c>
      <c r="C25" s="89">
        <f>'Tynnklient Win10 IoT'!G27</f>
        <v>336</v>
      </c>
      <c r="D25" s="88">
        <f t="shared" si="4"/>
        <v>336</v>
      </c>
    </row>
    <row r="26" spans="1:4" x14ac:dyDescent="0.35">
      <c r="A26" s="71" t="s">
        <v>27</v>
      </c>
      <c r="B26" s="89">
        <v>2</v>
      </c>
      <c r="C26" s="89">
        <f>Skjermer!H4</f>
        <v>1152</v>
      </c>
      <c r="D26" s="88">
        <f t="shared" si="4"/>
        <v>2304</v>
      </c>
    </row>
    <row r="27" spans="1:4" x14ac:dyDescent="0.35">
      <c r="A27" s="71" t="s">
        <v>28</v>
      </c>
      <c r="B27" s="89">
        <v>2</v>
      </c>
      <c r="C27" s="89">
        <f>Skjermer!H5</f>
        <v>3111</v>
      </c>
      <c r="D27" s="88">
        <f>B27*C27</f>
        <v>6222</v>
      </c>
    </row>
    <row r="28" spans="1:4" x14ac:dyDescent="0.35">
      <c r="A28" s="71" t="s">
        <v>29</v>
      </c>
      <c r="B28" s="89">
        <v>2</v>
      </c>
      <c r="C28" s="89">
        <f>Skjermer!H6</f>
        <v>2942</v>
      </c>
      <c r="D28" s="88">
        <f t="shared" si="4"/>
        <v>5884</v>
      </c>
    </row>
    <row r="29" spans="1:4" x14ac:dyDescent="0.35">
      <c r="A29" s="71" t="s">
        <v>30</v>
      </c>
      <c r="B29" s="89">
        <v>2</v>
      </c>
      <c r="C29" s="89">
        <f>Skjermer!H7</f>
        <v>3111</v>
      </c>
      <c r="D29" s="88">
        <f t="shared" si="4"/>
        <v>6222</v>
      </c>
    </row>
    <row r="30" spans="1:4" x14ac:dyDescent="0.35">
      <c r="A30" s="71" t="s">
        <v>31</v>
      </c>
      <c r="B30" s="89">
        <v>3</v>
      </c>
      <c r="C30" s="89">
        <f>'Tilleggsutstyr-tjenester'!E39</f>
        <v>11808.4</v>
      </c>
      <c r="D30" s="88">
        <f t="shared" si="4"/>
        <v>35425.199999999997</v>
      </c>
    </row>
    <row r="31" spans="1:4" x14ac:dyDescent="0.35">
      <c r="A31" s="71" t="s">
        <v>32</v>
      </c>
      <c r="B31" s="89">
        <v>1</v>
      </c>
      <c r="C31" s="89">
        <f>'Tilleggsutstyr-tjenester'!E40</f>
        <v>12000</v>
      </c>
      <c r="D31" s="89">
        <f t="shared" si="4"/>
        <v>12000</v>
      </c>
    </row>
    <row r="32" spans="1:4" ht="15" thickBot="1" x14ac:dyDescent="0.4">
      <c r="A32" s="71" t="s">
        <v>33</v>
      </c>
      <c r="B32" s="89">
        <v>1</v>
      </c>
      <c r="C32" s="89">
        <f>'Tilleggsutstyr-tjenester'!E41</f>
        <v>813</v>
      </c>
      <c r="D32" s="89">
        <f t="shared" si="4"/>
        <v>813</v>
      </c>
    </row>
    <row r="33" spans="1:4" ht="15" thickBot="1" x14ac:dyDescent="0.4">
      <c r="A33" s="72" t="s">
        <v>34</v>
      </c>
      <c r="B33" s="62"/>
      <c r="C33" s="90"/>
      <c r="D33" s="91">
        <f>SUM(D6:D32)</f>
        <v>553911.19999999995</v>
      </c>
    </row>
  </sheetData>
  <hyperlinks>
    <hyperlink ref="G32" r:id="rId1" display="https://www.videocardbenchmark.net/video_lookup.php?gpu=GeForce+GTX+1050&amp;id=3596"/>
    <hyperlink ref="G33" r:id="rId2" display="https://www.videocardbenchmark.net/video_lookup.php?gpu=GeForce+GTX+1650+%28Mobile%29&amp;id=4090"/>
    <hyperlink ref="G34" r:id="rId3" display="https://www.videocardbenchmark.net/video_lookup.php?gpu=GeForce+GTX+1660+Ti+with+Max-Q+Design&amp;id=4082"/>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110" zoomScaleNormal="110" workbookViewId="0">
      <selection activeCell="H3" sqref="H3"/>
    </sheetView>
  </sheetViews>
  <sheetFormatPr baseColWidth="10" defaultColWidth="11.453125" defaultRowHeight="14.5" x14ac:dyDescent="0.35"/>
  <cols>
    <col min="1" max="1" width="11.453125" style="118"/>
    <col min="2" max="2" width="28.1796875" style="1" customWidth="1"/>
    <col min="3" max="3" width="59.1796875" style="1" customWidth="1"/>
    <col min="4" max="4" width="11.453125" style="17"/>
    <col min="5" max="5" width="11.453125" style="1"/>
    <col min="6" max="6" width="39.453125" style="1" customWidth="1"/>
    <col min="7" max="7" width="11.453125" style="1"/>
    <col min="8" max="8" width="87" style="1" bestFit="1" customWidth="1"/>
    <col min="9" max="16384" width="11.453125" style="1"/>
  </cols>
  <sheetData>
    <row r="1" spans="1:8" ht="18.5" x14ac:dyDescent="0.45">
      <c r="B1" s="7" t="s">
        <v>7</v>
      </c>
      <c r="C1" s="6"/>
      <c r="E1" s="6"/>
      <c r="F1" s="6"/>
      <c r="G1" s="6"/>
      <c r="H1" s="6"/>
    </row>
    <row r="2" spans="1:8" ht="26" customHeight="1" x14ac:dyDescent="0.35">
      <c r="A2" s="119"/>
      <c r="B2" s="8" t="s">
        <v>35</v>
      </c>
      <c r="C2" s="4" t="s">
        <v>36</v>
      </c>
      <c r="D2" s="33"/>
      <c r="E2" s="220" t="s">
        <v>37</v>
      </c>
      <c r="F2" s="221"/>
      <c r="G2" s="8" t="s">
        <v>6</v>
      </c>
      <c r="H2" s="8" t="s">
        <v>38</v>
      </c>
    </row>
    <row r="3" spans="1:8" x14ac:dyDescent="0.35">
      <c r="A3" s="120"/>
      <c r="B3" s="143" t="s">
        <v>332</v>
      </c>
      <c r="C3" s="222" t="s">
        <v>607</v>
      </c>
      <c r="D3" s="223"/>
      <c r="E3" s="222" t="s">
        <v>333</v>
      </c>
      <c r="F3" s="223"/>
      <c r="G3" s="200">
        <v>3889</v>
      </c>
      <c r="H3" s="95"/>
    </row>
    <row r="4" spans="1:8" x14ac:dyDescent="0.35">
      <c r="B4" s="6"/>
      <c r="C4" s="6"/>
      <c r="E4" s="6"/>
      <c r="F4" s="6"/>
      <c r="G4" s="6"/>
      <c r="H4" s="6"/>
    </row>
    <row r="5" spans="1:8" ht="26" x14ac:dyDescent="0.35">
      <c r="A5" s="26" t="s">
        <v>39</v>
      </c>
      <c r="B5" s="8" t="s">
        <v>40</v>
      </c>
      <c r="C5" s="8" t="s">
        <v>41</v>
      </c>
      <c r="D5" s="26" t="s">
        <v>42</v>
      </c>
      <c r="E5" s="35" t="s">
        <v>43</v>
      </c>
      <c r="F5" s="36" t="s">
        <v>44</v>
      </c>
      <c r="G5" s="35"/>
      <c r="H5" s="36" t="s">
        <v>45</v>
      </c>
    </row>
    <row r="6" spans="1:8" ht="65" x14ac:dyDescent="0.35">
      <c r="A6" s="121">
        <v>101</v>
      </c>
      <c r="B6" s="125" t="s">
        <v>46</v>
      </c>
      <c r="C6" s="134" t="s">
        <v>47</v>
      </c>
      <c r="D6" s="16" t="s">
        <v>48</v>
      </c>
      <c r="E6" s="144" t="s">
        <v>334</v>
      </c>
      <c r="F6" s="150" t="s">
        <v>335</v>
      </c>
      <c r="G6" s="151"/>
      <c r="H6" s="152" t="s">
        <v>578</v>
      </c>
    </row>
    <row r="7" spans="1:8" s="6" customFormat="1" ht="26" x14ac:dyDescent="0.35">
      <c r="A7" s="122">
        <f>A6+1</f>
        <v>102</v>
      </c>
      <c r="B7" s="125" t="s">
        <v>49</v>
      </c>
      <c r="C7" s="134" t="s">
        <v>50</v>
      </c>
      <c r="D7" s="30" t="s">
        <v>48</v>
      </c>
      <c r="E7" s="144" t="s">
        <v>334</v>
      </c>
      <c r="F7" s="150" t="s">
        <v>336</v>
      </c>
      <c r="G7" s="151"/>
      <c r="H7" s="152" t="s">
        <v>579</v>
      </c>
    </row>
    <row r="8" spans="1:8" ht="26" x14ac:dyDescent="0.35">
      <c r="A8" s="122">
        <f t="shared" ref="A8:A14" si="0">A7+1</f>
        <v>103</v>
      </c>
      <c r="B8" s="125" t="s">
        <v>51</v>
      </c>
      <c r="C8" s="126" t="s">
        <v>52</v>
      </c>
      <c r="D8" s="16" t="s">
        <v>48</v>
      </c>
      <c r="E8" s="144" t="s">
        <v>334</v>
      </c>
      <c r="F8" s="150" t="s">
        <v>337</v>
      </c>
      <c r="G8" s="151"/>
      <c r="H8" s="152" t="s">
        <v>342</v>
      </c>
    </row>
    <row r="9" spans="1:8" ht="26" x14ac:dyDescent="0.35">
      <c r="A9" s="122">
        <f t="shared" si="0"/>
        <v>104</v>
      </c>
      <c r="B9" s="125" t="s">
        <v>53</v>
      </c>
      <c r="C9" s="126" t="s">
        <v>54</v>
      </c>
      <c r="D9" s="16" t="s">
        <v>48</v>
      </c>
      <c r="E9" s="144" t="s">
        <v>334</v>
      </c>
      <c r="F9" s="150" t="s">
        <v>338</v>
      </c>
      <c r="G9" s="151"/>
      <c r="H9" s="153"/>
    </row>
    <row r="10" spans="1:8" ht="26" x14ac:dyDescent="0.35">
      <c r="A10" s="122">
        <f t="shared" si="0"/>
        <v>105</v>
      </c>
      <c r="B10" s="125" t="s">
        <v>55</v>
      </c>
      <c r="C10" s="126" t="s">
        <v>56</v>
      </c>
      <c r="D10" s="16" t="s">
        <v>48</v>
      </c>
      <c r="E10" s="144" t="s">
        <v>334</v>
      </c>
      <c r="F10" s="150" t="s">
        <v>339</v>
      </c>
      <c r="G10" s="151"/>
      <c r="H10" s="153" t="s">
        <v>343</v>
      </c>
    </row>
    <row r="11" spans="1:8" s="64" customFormat="1" ht="64.5" customHeight="1" x14ac:dyDescent="0.35">
      <c r="A11" s="122">
        <f t="shared" si="0"/>
        <v>106</v>
      </c>
      <c r="B11" s="116" t="s">
        <v>57</v>
      </c>
      <c r="C11" s="32" t="s">
        <v>58</v>
      </c>
      <c r="D11" s="27" t="s">
        <v>48</v>
      </c>
      <c r="E11" s="146" t="s">
        <v>334</v>
      </c>
      <c r="F11" s="154" t="s">
        <v>363</v>
      </c>
      <c r="G11" s="155"/>
      <c r="H11" s="156" t="s">
        <v>549</v>
      </c>
    </row>
    <row r="12" spans="1:8" x14ac:dyDescent="0.35">
      <c r="A12" s="122">
        <f t="shared" si="0"/>
        <v>107</v>
      </c>
      <c r="B12" s="125" t="s">
        <v>59</v>
      </c>
      <c r="C12" s="126" t="s">
        <v>60</v>
      </c>
      <c r="D12" s="16" t="s">
        <v>48</v>
      </c>
      <c r="E12" s="144" t="s">
        <v>334</v>
      </c>
      <c r="F12" s="150" t="s">
        <v>340</v>
      </c>
      <c r="G12" s="151"/>
      <c r="H12" s="153" t="s">
        <v>344</v>
      </c>
    </row>
    <row r="13" spans="1:8" x14ac:dyDescent="0.35">
      <c r="A13" s="122">
        <f t="shared" si="0"/>
        <v>108</v>
      </c>
      <c r="B13" s="127" t="s">
        <v>61</v>
      </c>
      <c r="C13" s="134" t="s">
        <v>62</v>
      </c>
      <c r="D13" s="39" t="s">
        <v>48</v>
      </c>
      <c r="E13" s="144" t="s">
        <v>334</v>
      </c>
      <c r="F13" s="150" t="s">
        <v>348</v>
      </c>
      <c r="G13" s="151"/>
      <c r="H13" s="153" t="s">
        <v>349</v>
      </c>
    </row>
    <row r="14" spans="1:8" s="6" customFormat="1" x14ac:dyDescent="0.35">
      <c r="A14" s="122">
        <f t="shared" si="0"/>
        <v>109</v>
      </c>
      <c r="B14" s="125" t="s">
        <v>63</v>
      </c>
      <c r="C14" s="125" t="s">
        <v>64</v>
      </c>
      <c r="D14" s="39" t="s">
        <v>65</v>
      </c>
      <c r="E14" s="144" t="s">
        <v>334</v>
      </c>
      <c r="F14" s="150" t="s">
        <v>341</v>
      </c>
      <c r="G14" s="151"/>
      <c r="H14" s="153" t="s">
        <v>345</v>
      </c>
    </row>
    <row r="15" spans="1:8" x14ac:dyDescent="0.35">
      <c r="A15" s="123"/>
      <c r="B15" s="15"/>
      <c r="C15" s="15"/>
      <c r="D15" s="34"/>
      <c r="E15" s="6"/>
      <c r="F15" s="6"/>
      <c r="G15" s="6"/>
      <c r="H15" s="6"/>
    </row>
    <row r="16" spans="1:8" x14ac:dyDescent="0.35">
      <c r="A16" s="124"/>
      <c r="B16" s="3"/>
      <c r="C16" s="15"/>
      <c r="D16" s="34"/>
      <c r="E16" s="6"/>
      <c r="F16" s="6"/>
      <c r="G16" s="6"/>
      <c r="H16" s="6"/>
    </row>
    <row r="17" spans="1:8" ht="15.5" x14ac:dyDescent="0.35">
      <c r="B17" s="2" t="s">
        <v>66</v>
      </c>
      <c r="C17" s="6"/>
      <c r="E17" s="6"/>
      <c r="F17" s="6"/>
      <c r="G17" s="6"/>
      <c r="H17" s="6"/>
    </row>
    <row r="18" spans="1:8" x14ac:dyDescent="0.35">
      <c r="B18" s="6"/>
      <c r="C18" s="6"/>
      <c r="E18" s="6"/>
      <c r="F18" s="6"/>
      <c r="G18" s="6"/>
      <c r="H18" s="6"/>
    </row>
    <row r="19" spans="1:8" ht="26" x14ac:dyDescent="0.35">
      <c r="A19" s="119" t="s">
        <v>39</v>
      </c>
      <c r="B19" s="8" t="s">
        <v>40</v>
      </c>
      <c r="C19" s="8" t="s">
        <v>41</v>
      </c>
      <c r="D19" s="26" t="s">
        <v>42</v>
      </c>
      <c r="E19" s="35" t="s">
        <v>43</v>
      </c>
      <c r="F19" s="36" t="s">
        <v>44</v>
      </c>
      <c r="G19" s="44" t="s">
        <v>6</v>
      </c>
      <c r="H19" s="36" t="s">
        <v>45</v>
      </c>
    </row>
    <row r="20" spans="1:8" x14ac:dyDescent="0.35">
      <c r="A20" s="121">
        <f>A14+1</f>
        <v>110</v>
      </c>
      <c r="B20" s="125" t="s">
        <v>59</v>
      </c>
      <c r="C20" s="135" t="s">
        <v>67</v>
      </c>
      <c r="D20" s="136" t="s">
        <v>48</v>
      </c>
      <c r="E20" s="149" t="s">
        <v>334</v>
      </c>
      <c r="F20" s="150" t="s">
        <v>346</v>
      </c>
      <c r="G20" s="201">
        <v>386</v>
      </c>
      <c r="H20" s="153" t="s">
        <v>352</v>
      </c>
    </row>
    <row r="21" spans="1:8" s="6" customFormat="1" x14ac:dyDescent="0.35">
      <c r="A21" s="121" t="s">
        <v>68</v>
      </c>
      <c r="B21" s="125" t="s">
        <v>59</v>
      </c>
      <c r="C21" s="135" t="s">
        <v>69</v>
      </c>
      <c r="D21" s="136" t="s">
        <v>65</v>
      </c>
      <c r="E21" s="149" t="s">
        <v>334</v>
      </c>
      <c r="F21" s="150" t="s">
        <v>347</v>
      </c>
      <c r="G21" s="201">
        <v>1145</v>
      </c>
      <c r="H21" s="153" t="s">
        <v>352</v>
      </c>
    </row>
    <row r="22" spans="1:8" s="6" customFormat="1" x14ac:dyDescent="0.35">
      <c r="A22" s="121">
        <v>111</v>
      </c>
      <c r="B22" s="125" t="s">
        <v>61</v>
      </c>
      <c r="C22" s="134" t="s">
        <v>70</v>
      </c>
      <c r="D22" s="136" t="s">
        <v>48</v>
      </c>
      <c r="E22" s="149" t="s">
        <v>334</v>
      </c>
      <c r="F22" s="150" t="s">
        <v>350</v>
      </c>
      <c r="G22" s="201">
        <v>403</v>
      </c>
      <c r="H22" s="153" t="s">
        <v>352</v>
      </c>
    </row>
    <row r="23" spans="1:8" x14ac:dyDescent="0.35">
      <c r="A23" s="121" t="s">
        <v>71</v>
      </c>
      <c r="B23" s="125" t="s">
        <v>61</v>
      </c>
      <c r="C23" s="134" t="s">
        <v>72</v>
      </c>
      <c r="D23" s="136" t="s">
        <v>65</v>
      </c>
      <c r="E23" s="149" t="s">
        <v>334</v>
      </c>
      <c r="F23" s="150" t="s">
        <v>351</v>
      </c>
      <c r="G23" s="201">
        <v>1143</v>
      </c>
      <c r="H23" s="153" t="s">
        <v>352</v>
      </c>
    </row>
    <row r="24" spans="1:8" x14ac:dyDescent="0.35">
      <c r="B24" s="6"/>
      <c r="C24" s="6"/>
      <c r="D24" s="117"/>
      <c r="E24" s="6"/>
      <c r="F24" s="48" t="s">
        <v>73</v>
      </c>
      <c r="G24" s="92">
        <f>G20+G22</f>
        <v>789</v>
      </c>
      <c r="H24" s="6"/>
    </row>
    <row r="25" spans="1:8" s="6" customFormat="1" x14ac:dyDescent="0.35">
      <c r="A25" s="118"/>
      <c r="D25" s="17"/>
    </row>
  </sheetData>
  <mergeCells count="3">
    <mergeCell ref="E2:F2"/>
    <mergeCell ref="E3:F3"/>
    <mergeCell ref="C3:D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80" zoomScaleNormal="80" workbookViewId="0">
      <selection activeCell="K9" sqref="K9"/>
    </sheetView>
  </sheetViews>
  <sheetFormatPr baseColWidth="10" defaultColWidth="11.453125" defaultRowHeight="14.5" x14ac:dyDescent="0.35"/>
  <cols>
    <col min="1" max="1" width="11.453125" style="17"/>
    <col min="2" max="2" width="28.1796875" style="1" customWidth="1"/>
    <col min="3" max="3" width="59.1796875" style="1" customWidth="1"/>
    <col min="4" max="4" width="11.453125" style="17"/>
    <col min="5" max="5" width="11.453125" style="6"/>
    <col min="6" max="6" width="43.453125" style="6" customWidth="1"/>
    <col min="7" max="7" width="11.453125" style="6"/>
    <col min="8" max="8" width="91.453125" style="6" customWidth="1"/>
    <col min="9" max="16384" width="11.453125" style="1"/>
  </cols>
  <sheetData>
    <row r="1" spans="1:8" ht="18.5" x14ac:dyDescent="0.45">
      <c r="B1" s="7" t="s">
        <v>8</v>
      </c>
      <c r="C1" s="6"/>
    </row>
    <row r="2" spans="1:8" x14ac:dyDescent="0.35">
      <c r="A2" s="26"/>
      <c r="B2" s="8" t="s">
        <v>35</v>
      </c>
      <c r="C2" s="4" t="s">
        <v>36</v>
      </c>
      <c r="D2" s="33"/>
      <c r="E2" s="220" t="s">
        <v>37</v>
      </c>
      <c r="F2" s="221"/>
      <c r="G2" s="8" t="s">
        <v>6</v>
      </c>
      <c r="H2" s="8" t="s">
        <v>38</v>
      </c>
    </row>
    <row r="3" spans="1:8" x14ac:dyDescent="0.35">
      <c r="A3" s="30"/>
      <c r="B3" s="143" t="s">
        <v>332</v>
      </c>
      <c r="C3" s="222" t="s">
        <v>353</v>
      </c>
      <c r="D3" s="223"/>
      <c r="E3" s="222" t="s">
        <v>354</v>
      </c>
      <c r="F3" s="223"/>
      <c r="G3" s="200">
        <v>7525</v>
      </c>
      <c r="H3" s="95"/>
    </row>
    <row r="5" spans="1:8" ht="26" x14ac:dyDescent="0.35">
      <c r="A5" s="26" t="s">
        <v>39</v>
      </c>
      <c r="B5" s="8" t="s">
        <v>40</v>
      </c>
      <c r="C5" s="8" t="s">
        <v>41</v>
      </c>
      <c r="D5" s="26" t="s">
        <v>42</v>
      </c>
      <c r="E5" s="35" t="s">
        <v>43</v>
      </c>
      <c r="F5" s="36" t="s">
        <v>44</v>
      </c>
      <c r="G5" s="35"/>
      <c r="H5" s="36" t="s">
        <v>45</v>
      </c>
    </row>
    <row r="6" spans="1:8" ht="65" x14ac:dyDescent="0.35">
      <c r="A6" s="121">
        <v>201</v>
      </c>
      <c r="B6" s="125" t="s">
        <v>74</v>
      </c>
      <c r="C6" s="134" t="s">
        <v>75</v>
      </c>
      <c r="D6" s="16" t="s">
        <v>48</v>
      </c>
      <c r="E6" s="144" t="s">
        <v>334</v>
      </c>
      <c r="F6" s="150" t="s">
        <v>355</v>
      </c>
      <c r="G6" s="151"/>
      <c r="H6" s="152" t="s">
        <v>580</v>
      </c>
    </row>
    <row r="7" spans="1:8" ht="26" x14ac:dyDescent="0.35">
      <c r="A7" s="121">
        <f>A6+1</f>
        <v>202</v>
      </c>
      <c r="B7" s="125" t="s">
        <v>49</v>
      </c>
      <c r="C7" s="32" t="s">
        <v>76</v>
      </c>
      <c r="D7" s="30" t="s">
        <v>48</v>
      </c>
      <c r="E7" s="144" t="s">
        <v>334</v>
      </c>
      <c r="F7" s="150" t="s">
        <v>356</v>
      </c>
      <c r="G7" s="151"/>
      <c r="H7" s="152" t="s">
        <v>581</v>
      </c>
    </row>
    <row r="8" spans="1:8" x14ac:dyDescent="0.35">
      <c r="A8" s="121">
        <f t="shared" ref="A8:A14" si="0">A7+1</f>
        <v>203</v>
      </c>
      <c r="B8" s="125" t="s">
        <v>51</v>
      </c>
      <c r="C8" s="126" t="s">
        <v>77</v>
      </c>
      <c r="D8" s="16" t="s">
        <v>48</v>
      </c>
      <c r="E8" s="144" t="s">
        <v>334</v>
      </c>
      <c r="F8" s="150" t="s">
        <v>357</v>
      </c>
      <c r="G8" s="151"/>
      <c r="H8" s="152" t="s">
        <v>364</v>
      </c>
    </row>
    <row r="9" spans="1:8" ht="26" x14ac:dyDescent="0.35">
      <c r="A9" s="121">
        <f t="shared" si="0"/>
        <v>204</v>
      </c>
      <c r="B9" s="125" t="s">
        <v>53</v>
      </c>
      <c r="C9" s="126" t="s">
        <v>54</v>
      </c>
      <c r="D9" s="16" t="s">
        <v>48</v>
      </c>
      <c r="E9" s="144" t="s">
        <v>334</v>
      </c>
      <c r="F9" s="150" t="s">
        <v>358</v>
      </c>
      <c r="G9" s="151"/>
      <c r="H9" s="152" t="s">
        <v>368</v>
      </c>
    </row>
    <row r="10" spans="1:8" ht="26" x14ac:dyDescent="0.35">
      <c r="A10" s="121">
        <f t="shared" si="0"/>
        <v>205</v>
      </c>
      <c r="B10" s="125" t="s">
        <v>55</v>
      </c>
      <c r="C10" s="126" t="s">
        <v>56</v>
      </c>
      <c r="D10" s="16" t="s">
        <v>48</v>
      </c>
      <c r="E10" s="144" t="s">
        <v>334</v>
      </c>
      <c r="F10" s="150" t="s">
        <v>359</v>
      </c>
      <c r="G10" s="151"/>
      <c r="H10" s="153" t="s">
        <v>343</v>
      </c>
    </row>
    <row r="11" spans="1:8" s="64" customFormat="1" ht="65" x14ac:dyDescent="0.35">
      <c r="A11" s="121">
        <f t="shared" si="0"/>
        <v>206</v>
      </c>
      <c r="B11" s="116" t="s">
        <v>57</v>
      </c>
      <c r="C11" s="32" t="s">
        <v>78</v>
      </c>
      <c r="D11" s="27" t="s">
        <v>48</v>
      </c>
      <c r="E11" s="146" t="s">
        <v>334</v>
      </c>
      <c r="F11" s="154" t="s">
        <v>360</v>
      </c>
      <c r="G11" s="155"/>
      <c r="H11" s="218" t="s">
        <v>604</v>
      </c>
    </row>
    <row r="12" spans="1:8" x14ac:dyDescent="0.35">
      <c r="A12" s="121">
        <f t="shared" si="0"/>
        <v>207</v>
      </c>
      <c r="B12" s="125" t="s">
        <v>59</v>
      </c>
      <c r="C12" s="126" t="s">
        <v>79</v>
      </c>
      <c r="D12" s="16" t="s">
        <v>48</v>
      </c>
      <c r="E12" s="144" t="s">
        <v>334</v>
      </c>
      <c r="F12" s="150" t="s">
        <v>361</v>
      </c>
      <c r="G12" s="151"/>
      <c r="H12" s="152" t="s">
        <v>365</v>
      </c>
    </row>
    <row r="13" spans="1:8" x14ac:dyDescent="0.35">
      <c r="A13" s="121">
        <f t="shared" si="0"/>
        <v>208</v>
      </c>
      <c r="B13" s="127" t="s">
        <v>61</v>
      </c>
      <c r="C13" s="134" t="s">
        <v>62</v>
      </c>
      <c r="D13" s="16" t="s">
        <v>48</v>
      </c>
      <c r="E13" s="144" t="s">
        <v>334</v>
      </c>
      <c r="F13" s="150" t="s">
        <v>348</v>
      </c>
      <c r="G13" s="151"/>
      <c r="H13" s="153" t="s">
        <v>366</v>
      </c>
    </row>
    <row r="14" spans="1:8" s="6" customFormat="1" ht="132" customHeight="1" x14ac:dyDescent="0.35">
      <c r="A14" s="121">
        <f t="shared" si="0"/>
        <v>209</v>
      </c>
      <c r="B14" s="125" t="s">
        <v>80</v>
      </c>
      <c r="C14" s="126" t="s">
        <v>81</v>
      </c>
      <c r="D14" s="16" t="s">
        <v>65</v>
      </c>
      <c r="E14" s="144" t="s">
        <v>334</v>
      </c>
      <c r="F14" s="150" t="s">
        <v>362</v>
      </c>
      <c r="G14" s="151"/>
      <c r="H14" s="152" t="s">
        <v>557</v>
      </c>
    </row>
    <row r="15" spans="1:8" x14ac:dyDescent="0.35">
      <c r="A15" s="18"/>
      <c r="B15" s="15"/>
      <c r="C15" s="15"/>
      <c r="D15" s="34"/>
    </row>
    <row r="16" spans="1:8" x14ac:dyDescent="0.35">
      <c r="A16" s="19"/>
      <c r="B16" s="3"/>
      <c r="C16" s="15"/>
      <c r="D16" s="34"/>
    </row>
    <row r="17" spans="1:8" ht="15.5" x14ac:dyDescent="0.35">
      <c r="A17" s="20"/>
      <c r="B17" s="2" t="s">
        <v>82</v>
      </c>
      <c r="C17" s="6"/>
    </row>
    <row r="18" spans="1:8" x14ac:dyDescent="0.35">
      <c r="A18" s="20"/>
      <c r="B18" s="6"/>
      <c r="C18" s="6"/>
    </row>
    <row r="19" spans="1:8" ht="26" x14ac:dyDescent="0.35">
      <c r="A19" s="21" t="s">
        <v>39</v>
      </c>
      <c r="B19" s="8" t="s">
        <v>40</v>
      </c>
      <c r="C19" s="8" t="s">
        <v>41</v>
      </c>
      <c r="D19" s="26" t="s">
        <v>42</v>
      </c>
      <c r="E19" s="35" t="s">
        <v>43</v>
      </c>
      <c r="F19" s="36" t="s">
        <v>44</v>
      </c>
      <c r="G19" s="44" t="s">
        <v>6</v>
      </c>
      <c r="H19" s="36" t="s">
        <v>45</v>
      </c>
    </row>
    <row r="20" spans="1:8" s="6" customFormat="1" x14ac:dyDescent="0.35">
      <c r="A20" s="121">
        <f>A14+1</f>
        <v>210</v>
      </c>
      <c r="B20" s="125" t="s">
        <v>59</v>
      </c>
      <c r="C20" s="135" t="s">
        <v>69</v>
      </c>
      <c r="D20" s="136" t="s">
        <v>65</v>
      </c>
      <c r="E20" s="149" t="s">
        <v>334</v>
      </c>
      <c r="F20" s="198" t="s">
        <v>367</v>
      </c>
      <c r="G20" s="202">
        <v>765</v>
      </c>
      <c r="H20" s="148" t="s">
        <v>352</v>
      </c>
    </row>
    <row r="21" spans="1:8" s="6" customFormat="1" x14ac:dyDescent="0.35">
      <c r="A21" s="121">
        <v>211</v>
      </c>
      <c r="B21" s="125" t="s">
        <v>61</v>
      </c>
      <c r="C21" s="134" t="s">
        <v>70</v>
      </c>
      <c r="D21" s="136" t="s">
        <v>48</v>
      </c>
      <c r="E21" s="149" t="s">
        <v>334</v>
      </c>
      <c r="F21" s="150" t="s">
        <v>350</v>
      </c>
      <c r="G21" s="202">
        <v>444</v>
      </c>
      <c r="H21" s="148" t="s">
        <v>352</v>
      </c>
    </row>
    <row r="22" spans="1:8" s="6" customFormat="1" x14ac:dyDescent="0.35">
      <c r="A22" s="121" t="s">
        <v>83</v>
      </c>
      <c r="B22" s="125" t="s">
        <v>61</v>
      </c>
      <c r="C22" s="134" t="s">
        <v>72</v>
      </c>
      <c r="D22" s="136" t="s">
        <v>65</v>
      </c>
      <c r="E22" s="149" t="s">
        <v>334</v>
      </c>
      <c r="F22" s="198" t="s">
        <v>351</v>
      </c>
      <c r="G22" s="202">
        <v>1109</v>
      </c>
      <c r="H22" s="148" t="s">
        <v>352</v>
      </c>
    </row>
    <row r="23" spans="1:8" x14ac:dyDescent="0.35">
      <c r="B23" s="6"/>
      <c r="C23" s="6"/>
      <c r="D23" s="117"/>
      <c r="F23" s="48" t="s">
        <v>84</v>
      </c>
      <c r="G23" s="92">
        <f>G21</f>
        <v>444</v>
      </c>
    </row>
    <row r="24" spans="1:8" x14ac:dyDescent="0.35">
      <c r="B24" s="6"/>
      <c r="C24" s="6"/>
      <c r="D24" s="117"/>
    </row>
  </sheetData>
  <mergeCells count="3">
    <mergeCell ref="E2:F2"/>
    <mergeCell ref="E3:F3"/>
    <mergeCell ref="C3: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topLeftCell="G34" zoomScale="80" zoomScaleNormal="80" workbookViewId="0">
      <selection activeCell="H42" sqref="H42"/>
    </sheetView>
  </sheetViews>
  <sheetFormatPr baseColWidth="10" defaultColWidth="11.453125" defaultRowHeight="14.5" x14ac:dyDescent="0.35"/>
  <cols>
    <col min="1" max="1" width="9.1796875" style="17" customWidth="1"/>
    <col min="2" max="2" width="28.1796875" style="1" customWidth="1"/>
    <col min="3" max="3" width="62.81640625" style="1" customWidth="1"/>
    <col min="4" max="4" width="11.453125" style="17" customWidth="1"/>
    <col min="5" max="5" width="11.453125" style="6"/>
    <col min="6" max="6" width="58.1796875" style="6" customWidth="1"/>
    <col min="7" max="7" width="11.453125" style="6"/>
    <col min="8" max="8" width="115.6328125" style="6" customWidth="1"/>
    <col min="9" max="16384" width="11.453125" style="1"/>
  </cols>
  <sheetData>
    <row r="1" spans="1:8" ht="18.5" x14ac:dyDescent="0.45">
      <c r="B1" s="7" t="s">
        <v>9</v>
      </c>
      <c r="C1" s="6"/>
    </row>
    <row r="2" spans="1:8" ht="14.5" customHeight="1" x14ac:dyDescent="0.35">
      <c r="A2" s="26"/>
      <c r="B2" s="8" t="s">
        <v>35</v>
      </c>
      <c r="C2" s="4" t="s">
        <v>36</v>
      </c>
      <c r="D2" s="33"/>
      <c r="E2" s="220" t="s">
        <v>37</v>
      </c>
      <c r="F2" s="221"/>
      <c r="G2" s="8" t="s">
        <v>6</v>
      </c>
      <c r="H2" s="8" t="s">
        <v>38</v>
      </c>
    </row>
    <row r="3" spans="1:8" s="6" customFormat="1" x14ac:dyDescent="0.35">
      <c r="A3" s="30"/>
      <c r="B3" s="94" t="s">
        <v>332</v>
      </c>
      <c r="C3" s="226" t="s">
        <v>369</v>
      </c>
      <c r="D3" s="227"/>
      <c r="E3" s="224" t="s">
        <v>354</v>
      </c>
      <c r="F3" s="224"/>
      <c r="G3" s="200">
        <v>5404</v>
      </c>
      <c r="H3" s="95"/>
    </row>
    <row r="4" spans="1:8" s="6" customFormat="1" x14ac:dyDescent="0.35">
      <c r="A4" s="41"/>
      <c r="B4" s="42"/>
      <c r="C4" s="42"/>
      <c r="D4" s="43"/>
      <c r="E4" s="225"/>
      <c r="F4" s="225"/>
      <c r="G4" s="3"/>
      <c r="H4" s="3"/>
    </row>
    <row r="5" spans="1:8" s="6" customFormat="1" ht="26" x14ac:dyDescent="0.35">
      <c r="A5" s="26" t="s">
        <v>39</v>
      </c>
      <c r="B5" s="8" t="s">
        <v>40</v>
      </c>
      <c r="C5" s="8" t="s">
        <v>41</v>
      </c>
      <c r="D5" s="26" t="s">
        <v>42</v>
      </c>
      <c r="E5" s="35" t="s">
        <v>43</v>
      </c>
      <c r="F5" s="36" t="s">
        <v>44</v>
      </c>
      <c r="G5" s="8" t="s">
        <v>6</v>
      </c>
      <c r="H5" s="36" t="s">
        <v>45</v>
      </c>
    </row>
    <row r="6" spans="1:8" s="6" customFormat="1" ht="39" x14ac:dyDescent="0.35">
      <c r="A6" s="120">
        <v>301</v>
      </c>
      <c r="B6" s="32" t="s">
        <v>85</v>
      </c>
      <c r="C6" s="32" t="s">
        <v>86</v>
      </c>
      <c r="D6" s="27" t="s">
        <v>48</v>
      </c>
      <c r="E6" s="149" t="s">
        <v>334</v>
      </c>
      <c r="F6" s="37"/>
      <c r="G6" s="200">
        <v>5404</v>
      </c>
      <c r="H6" s="217" t="s">
        <v>576</v>
      </c>
    </row>
    <row r="7" spans="1:8" s="6" customFormat="1" ht="39" x14ac:dyDescent="0.35">
      <c r="A7" s="120">
        <v>303</v>
      </c>
      <c r="B7" s="32" t="s">
        <v>87</v>
      </c>
      <c r="C7" s="32" t="s">
        <v>88</v>
      </c>
      <c r="D7" s="27" t="s">
        <v>48</v>
      </c>
      <c r="E7" s="149" t="s">
        <v>334</v>
      </c>
      <c r="F7" s="37"/>
      <c r="G7" s="200">
        <v>5403</v>
      </c>
      <c r="H7" s="217" t="s">
        <v>576</v>
      </c>
    </row>
    <row r="8" spans="1:8" s="6" customFormat="1" ht="39" x14ac:dyDescent="0.35">
      <c r="A8" s="120">
        <v>305</v>
      </c>
      <c r="B8" s="32" t="s">
        <v>89</v>
      </c>
      <c r="C8" s="32" t="s">
        <v>90</v>
      </c>
      <c r="D8" s="27" t="s">
        <v>48</v>
      </c>
      <c r="E8" s="149" t="s">
        <v>334</v>
      </c>
      <c r="F8" s="37"/>
      <c r="G8" s="200">
        <v>5400</v>
      </c>
      <c r="H8" s="217" t="s">
        <v>576</v>
      </c>
    </row>
    <row r="9" spans="1:8" x14ac:dyDescent="0.35">
      <c r="B9" s="6"/>
      <c r="C9" s="6"/>
      <c r="D9" s="22"/>
      <c r="E9" s="3"/>
      <c r="F9" s="3"/>
      <c r="G9" s="3"/>
      <c r="H9" s="3"/>
    </row>
    <row r="10" spans="1:8" ht="26" x14ac:dyDescent="0.35">
      <c r="A10" s="26" t="s">
        <v>39</v>
      </c>
      <c r="B10" s="8" t="s">
        <v>40</v>
      </c>
      <c r="C10" s="8" t="s">
        <v>41</v>
      </c>
      <c r="D10" s="26" t="s">
        <v>42</v>
      </c>
      <c r="E10" s="35" t="s">
        <v>43</v>
      </c>
      <c r="F10" s="36" t="s">
        <v>44</v>
      </c>
      <c r="G10" s="35"/>
      <c r="H10" s="36" t="s">
        <v>45</v>
      </c>
    </row>
    <row r="11" spans="1:8" ht="52" x14ac:dyDescent="0.35">
      <c r="A11" s="121">
        <v>307</v>
      </c>
      <c r="B11" s="116" t="s">
        <v>74</v>
      </c>
      <c r="C11" s="32" t="s">
        <v>91</v>
      </c>
      <c r="D11" s="39" t="s">
        <v>48</v>
      </c>
      <c r="E11" s="149" t="s">
        <v>334</v>
      </c>
      <c r="F11" s="150" t="s">
        <v>370</v>
      </c>
      <c r="G11" s="37"/>
      <c r="H11" s="152" t="s">
        <v>582</v>
      </c>
    </row>
    <row r="12" spans="1:8" ht="39" x14ac:dyDescent="0.35">
      <c r="A12" s="120">
        <f>A11+1</f>
        <v>308</v>
      </c>
      <c r="B12" s="116" t="s">
        <v>92</v>
      </c>
      <c r="C12" s="32" t="s">
        <v>93</v>
      </c>
      <c r="D12" s="39" t="s">
        <v>65</v>
      </c>
      <c r="E12" s="149" t="s">
        <v>334</v>
      </c>
      <c r="F12" s="150" t="s">
        <v>371</v>
      </c>
      <c r="G12" s="37"/>
      <c r="H12" s="152" t="s">
        <v>583</v>
      </c>
    </row>
    <row r="13" spans="1:8" ht="26" x14ac:dyDescent="0.35">
      <c r="A13" s="120">
        <f t="shared" ref="A13:A28" si="0">A12+1</f>
        <v>309</v>
      </c>
      <c r="B13" s="116" t="s">
        <v>51</v>
      </c>
      <c r="C13" s="32" t="s">
        <v>94</v>
      </c>
      <c r="D13" s="39" t="s">
        <v>48</v>
      </c>
      <c r="E13" s="149" t="s">
        <v>334</v>
      </c>
      <c r="F13" s="150" t="s">
        <v>372</v>
      </c>
      <c r="G13" s="37"/>
      <c r="H13" s="152" t="s">
        <v>386</v>
      </c>
    </row>
    <row r="14" spans="1:8" s="6" customFormat="1" x14ac:dyDescent="0.35">
      <c r="A14" s="120">
        <f t="shared" si="0"/>
        <v>310</v>
      </c>
      <c r="B14" s="116" t="s">
        <v>4</v>
      </c>
      <c r="C14" s="116" t="s">
        <v>95</v>
      </c>
      <c r="D14" s="39" t="s">
        <v>65</v>
      </c>
      <c r="E14" s="149" t="s">
        <v>334</v>
      </c>
      <c r="F14" s="150" t="s">
        <v>373</v>
      </c>
      <c r="G14" s="37"/>
      <c r="H14" s="152"/>
    </row>
    <row r="15" spans="1:8" x14ac:dyDescent="0.35">
      <c r="A15" s="120">
        <f t="shared" si="0"/>
        <v>311</v>
      </c>
      <c r="B15" s="116" t="s">
        <v>96</v>
      </c>
      <c r="C15" s="32" t="s">
        <v>97</v>
      </c>
      <c r="D15" s="39" t="s">
        <v>48</v>
      </c>
      <c r="E15" s="149" t="s">
        <v>334</v>
      </c>
      <c r="F15" s="150" t="s">
        <v>374</v>
      </c>
      <c r="G15" s="37"/>
      <c r="H15" s="152"/>
    </row>
    <row r="16" spans="1:8" ht="26" x14ac:dyDescent="0.35">
      <c r="A16" s="120">
        <f t="shared" si="0"/>
        <v>312</v>
      </c>
      <c r="B16" s="32" t="s">
        <v>53</v>
      </c>
      <c r="C16" s="32" t="s">
        <v>98</v>
      </c>
      <c r="D16" s="27" t="s">
        <v>65</v>
      </c>
      <c r="E16" s="149" t="s">
        <v>334</v>
      </c>
      <c r="F16" s="150" t="s">
        <v>375</v>
      </c>
      <c r="G16" s="37"/>
      <c r="H16" s="152" t="s">
        <v>387</v>
      </c>
    </row>
    <row r="17" spans="1:8" s="6" customFormat="1" x14ac:dyDescent="0.35">
      <c r="A17" s="120">
        <f t="shared" si="0"/>
        <v>313</v>
      </c>
      <c r="B17" s="32" t="s">
        <v>99</v>
      </c>
      <c r="C17" s="32" t="s">
        <v>100</v>
      </c>
      <c r="D17" s="27" t="s">
        <v>48</v>
      </c>
      <c r="E17" s="149" t="s">
        <v>334</v>
      </c>
      <c r="F17" s="150" t="s">
        <v>376</v>
      </c>
      <c r="G17" s="37"/>
      <c r="H17" s="152" t="s">
        <v>388</v>
      </c>
    </row>
    <row r="18" spans="1:8" x14ac:dyDescent="0.35">
      <c r="A18" s="120">
        <f t="shared" si="0"/>
        <v>314</v>
      </c>
      <c r="B18" s="32" t="s">
        <v>99</v>
      </c>
      <c r="C18" s="32" t="s">
        <v>101</v>
      </c>
      <c r="D18" s="27" t="s">
        <v>65</v>
      </c>
      <c r="E18" s="149" t="s">
        <v>334</v>
      </c>
      <c r="F18" s="150" t="s">
        <v>377</v>
      </c>
      <c r="G18" s="37"/>
      <c r="H18" s="152" t="s">
        <v>388</v>
      </c>
    </row>
    <row r="19" spans="1:8" ht="27.75" customHeight="1" x14ac:dyDescent="0.35">
      <c r="A19" s="120">
        <f t="shared" si="0"/>
        <v>315</v>
      </c>
      <c r="B19" s="32" t="s">
        <v>55</v>
      </c>
      <c r="C19" s="32" t="s">
        <v>102</v>
      </c>
      <c r="D19" s="27" t="s">
        <v>48</v>
      </c>
      <c r="E19" s="149" t="s">
        <v>334</v>
      </c>
      <c r="F19" s="150" t="s">
        <v>378</v>
      </c>
      <c r="G19" s="37"/>
      <c r="H19" s="152" t="s">
        <v>545</v>
      </c>
    </row>
    <row r="20" spans="1:8" s="64" customFormat="1" ht="117" x14ac:dyDescent="0.35">
      <c r="A20" s="120">
        <f t="shared" si="0"/>
        <v>316</v>
      </c>
      <c r="B20" s="116" t="s">
        <v>57</v>
      </c>
      <c r="C20" s="116" t="s">
        <v>103</v>
      </c>
      <c r="D20" s="39" t="s">
        <v>48</v>
      </c>
      <c r="E20" s="149" t="s">
        <v>334</v>
      </c>
      <c r="F20" s="154" t="s">
        <v>379</v>
      </c>
      <c r="G20" s="105"/>
      <c r="H20" s="157" t="s">
        <v>389</v>
      </c>
    </row>
    <row r="21" spans="1:8" x14ac:dyDescent="0.35">
      <c r="A21" s="120">
        <f t="shared" si="0"/>
        <v>317</v>
      </c>
      <c r="B21" s="116" t="s">
        <v>59</v>
      </c>
      <c r="C21" s="116" t="s">
        <v>104</v>
      </c>
      <c r="D21" s="39" t="s">
        <v>48</v>
      </c>
      <c r="E21" s="149" t="s">
        <v>334</v>
      </c>
      <c r="F21" s="150" t="s">
        <v>380</v>
      </c>
      <c r="G21" s="37"/>
      <c r="H21" s="152" t="s">
        <v>390</v>
      </c>
    </row>
    <row r="22" spans="1:8" x14ac:dyDescent="0.35">
      <c r="A22" s="120">
        <f t="shared" si="0"/>
        <v>318</v>
      </c>
      <c r="B22" s="116" t="s">
        <v>61</v>
      </c>
      <c r="C22" s="116" t="s">
        <v>105</v>
      </c>
      <c r="D22" s="39" t="s">
        <v>48</v>
      </c>
      <c r="E22" s="149" t="s">
        <v>334</v>
      </c>
      <c r="F22" s="150" t="s">
        <v>381</v>
      </c>
      <c r="G22" s="37"/>
      <c r="H22" s="152" t="s">
        <v>391</v>
      </c>
    </row>
    <row r="23" spans="1:8" ht="65" x14ac:dyDescent="0.35">
      <c r="A23" s="120">
        <f t="shared" si="0"/>
        <v>319</v>
      </c>
      <c r="B23" s="116" t="s">
        <v>106</v>
      </c>
      <c r="C23" s="116" t="s">
        <v>107</v>
      </c>
      <c r="D23" s="39" t="s">
        <v>65</v>
      </c>
      <c r="E23" s="149" t="s">
        <v>334</v>
      </c>
      <c r="F23" s="150" t="s">
        <v>382</v>
      </c>
      <c r="G23" s="37"/>
      <c r="H23" s="152" t="s">
        <v>444</v>
      </c>
    </row>
    <row r="24" spans="1:8" s="6" customFormat="1" x14ac:dyDescent="0.35">
      <c r="A24" s="120">
        <f t="shared" si="0"/>
        <v>320</v>
      </c>
      <c r="B24" s="116" t="s">
        <v>108</v>
      </c>
      <c r="C24" s="116" t="s">
        <v>109</v>
      </c>
      <c r="D24" s="39" t="s">
        <v>65</v>
      </c>
      <c r="E24" s="149" t="s">
        <v>334</v>
      </c>
      <c r="F24" s="150" t="s">
        <v>383</v>
      </c>
      <c r="G24" s="37"/>
      <c r="H24" s="152" t="s">
        <v>392</v>
      </c>
    </row>
    <row r="25" spans="1:8" ht="26" x14ac:dyDescent="0.35">
      <c r="A25" s="120">
        <f t="shared" si="0"/>
        <v>321</v>
      </c>
      <c r="B25" s="116" t="s">
        <v>110</v>
      </c>
      <c r="C25" s="116" t="s">
        <v>111</v>
      </c>
      <c r="D25" s="39" t="s">
        <v>48</v>
      </c>
      <c r="E25" s="149" t="s">
        <v>334</v>
      </c>
      <c r="F25" s="150" t="s">
        <v>384</v>
      </c>
      <c r="G25" s="37"/>
      <c r="H25" s="152" t="s">
        <v>393</v>
      </c>
    </row>
    <row r="26" spans="1:8" x14ac:dyDescent="0.35">
      <c r="A26" s="120">
        <f t="shared" si="0"/>
        <v>322</v>
      </c>
      <c r="B26" s="116" t="s">
        <v>112</v>
      </c>
      <c r="C26" s="116" t="s">
        <v>113</v>
      </c>
      <c r="D26" s="39" t="s">
        <v>48</v>
      </c>
      <c r="E26" s="149" t="s">
        <v>334</v>
      </c>
      <c r="F26" s="150" t="s">
        <v>385</v>
      </c>
      <c r="G26" s="37"/>
      <c r="H26" s="152" t="s">
        <v>394</v>
      </c>
    </row>
    <row r="27" spans="1:8" ht="39" x14ac:dyDescent="0.35">
      <c r="A27" s="120">
        <f t="shared" si="0"/>
        <v>323</v>
      </c>
      <c r="B27" s="116" t="s">
        <v>114</v>
      </c>
      <c r="C27" s="134" t="s">
        <v>115</v>
      </c>
      <c r="D27" s="39" t="s">
        <v>48</v>
      </c>
      <c r="E27" s="149" t="s">
        <v>334</v>
      </c>
      <c r="F27" s="150" t="s">
        <v>546</v>
      </c>
      <c r="G27" s="37"/>
      <c r="H27" s="152" t="s">
        <v>395</v>
      </c>
    </row>
    <row r="28" spans="1:8" ht="208" x14ac:dyDescent="0.35">
      <c r="A28" s="120">
        <f t="shared" si="0"/>
        <v>324</v>
      </c>
      <c r="B28" s="116" t="s">
        <v>80</v>
      </c>
      <c r="C28" s="116" t="s">
        <v>116</v>
      </c>
      <c r="D28" s="39" t="s">
        <v>65</v>
      </c>
      <c r="E28" s="149" t="s">
        <v>334</v>
      </c>
      <c r="F28" s="150" t="s">
        <v>584</v>
      </c>
      <c r="G28" s="37"/>
      <c r="H28" s="157" t="s">
        <v>396</v>
      </c>
    </row>
    <row r="29" spans="1:8" s="3" customFormat="1" x14ac:dyDescent="0.35">
      <c r="A29" s="18"/>
      <c r="B29" s="15"/>
      <c r="C29" s="15"/>
      <c r="D29" s="34"/>
      <c r="E29" s="6"/>
      <c r="F29" s="6"/>
      <c r="G29" s="6"/>
      <c r="H29" s="6"/>
    </row>
    <row r="30" spans="1:8" s="3" customFormat="1" x14ac:dyDescent="0.35">
      <c r="A30" s="19"/>
      <c r="C30" s="15"/>
      <c r="D30" s="34"/>
      <c r="E30" s="6"/>
      <c r="F30" s="6"/>
      <c r="G30" s="6"/>
      <c r="H30" s="6"/>
    </row>
    <row r="31" spans="1:8" ht="15.5" x14ac:dyDescent="0.35">
      <c r="A31" s="20"/>
      <c r="B31" s="2" t="s">
        <v>117</v>
      </c>
      <c r="C31" s="6"/>
    </row>
    <row r="32" spans="1:8" x14ac:dyDescent="0.35">
      <c r="A32" s="20"/>
      <c r="B32" s="6"/>
      <c r="C32" s="6"/>
    </row>
    <row r="33" spans="1:8" ht="26" x14ac:dyDescent="0.35">
      <c r="A33" s="21" t="s">
        <v>39</v>
      </c>
      <c r="B33" s="8" t="s">
        <v>40</v>
      </c>
      <c r="C33" s="8" t="s">
        <v>41</v>
      </c>
      <c r="D33" s="26" t="s">
        <v>42</v>
      </c>
      <c r="E33" s="35" t="s">
        <v>43</v>
      </c>
      <c r="F33" s="36" t="s">
        <v>44</v>
      </c>
      <c r="G33" s="44" t="s">
        <v>6</v>
      </c>
      <c r="H33" s="36" t="s">
        <v>45</v>
      </c>
    </row>
    <row r="34" spans="1:8" ht="52" x14ac:dyDescent="0.35">
      <c r="A34" s="121">
        <f>A28+1</f>
        <v>325</v>
      </c>
      <c r="B34" s="116" t="s">
        <v>74</v>
      </c>
      <c r="C34" s="32" t="s">
        <v>118</v>
      </c>
      <c r="D34" s="137" t="s">
        <v>48</v>
      </c>
      <c r="E34" s="149" t="s">
        <v>334</v>
      </c>
      <c r="F34" s="159" t="s">
        <v>553</v>
      </c>
      <c r="G34" s="201">
        <v>0</v>
      </c>
      <c r="H34" s="152" t="s">
        <v>585</v>
      </c>
    </row>
    <row r="35" spans="1:8" x14ac:dyDescent="0.35">
      <c r="A35" s="121">
        <f>A34+1</f>
        <v>326</v>
      </c>
      <c r="B35" s="116" t="s">
        <v>59</v>
      </c>
      <c r="C35" s="135" t="s">
        <v>67</v>
      </c>
      <c r="D35" s="137" t="s">
        <v>48</v>
      </c>
      <c r="E35" s="149" t="s">
        <v>334</v>
      </c>
      <c r="F35" s="150" t="s">
        <v>397</v>
      </c>
      <c r="G35" s="201">
        <v>463</v>
      </c>
      <c r="H35" s="152" t="s">
        <v>352</v>
      </c>
    </row>
    <row r="36" spans="1:8" s="6" customFormat="1" x14ac:dyDescent="0.35">
      <c r="A36" s="121">
        <v>327</v>
      </c>
      <c r="B36" s="128" t="s">
        <v>119</v>
      </c>
      <c r="C36" s="134" t="s">
        <v>120</v>
      </c>
      <c r="D36" s="137" t="s">
        <v>48</v>
      </c>
      <c r="E36" s="149" t="s">
        <v>334</v>
      </c>
      <c r="F36" s="150" t="s">
        <v>348</v>
      </c>
      <c r="G36" s="201">
        <v>337</v>
      </c>
      <c r="H36" s="152" t="s">
        <v>352</v>
      </c>
    </row>
    <row r="37" spans="1:8" x14ac:dyDescent="0.35">
      <c r="A37" s="121" t="s">
        <v>121</v>
      </c>
      <c r="B37" s="128" t="s">
        <v>119</v>
      </c>
      <c r="C37" s="134" t="s">
        <v>122</v>
      </c>
      <c r="D37" s="137" t="s">
        <v>65</v>
      </c>
      <c r="E37" s="149" t="s">
        <v>334</v>
      </c>
      <c r="F37" s="150" t="s">
        <v>350</v>
      </c>
      <c r="G37" s="201">
        <v>495</v>
      </c>
      <c r="H37" s="152" t="s">
        <v>352</v>
      </c>
    </row>
    <row r="38" spans="1:8" ht="26" x14ac:dyDescent="0.35">
      <c r="A38" s="121">
        <v>328</v>
      </c>
      <c r="B38" s="32" t="s">
        <v>123</v>
      </c>
      <c r="C38" s="32" t="s">
        <v>124</v>
      </c>
      <c r="D38" s="39" t="s">
        <v>65</v>
      </c>
      <c r="E38" s="149" t="s">
        <v>334</v>
      </c>
      <c r="F38" s="150" t="s">
        <v>400</v>
      </c>
      <c r="G38" s="201">
        <v>922</v>
      </c>
      <c r="H38" s="152" t="s">
        <v>398</v>
      </c>
    </row>
    <row r="39" spans="1:8" ht="130" x14ac:dyDescent="0.35">
      <c r="A39" s="121">
        <f t="shared" ref="A39" si="1">A38+1</f>
        <v>329</v>
      </c>
      <c r="B39" s="128" t="s">
        <v>125</v>
      </c>
      <c r="C39" s="32" t="s">
        <v>126</v>
      </c>
      <c r="D39" s="39" t="s">
        <v>65</v>
      </c>
      <c r="E39" s="149" t="s">
        <v>334</v>
      </c>
      <c r="F39" s="150" t="s">
        <v>448</v>
      </c>
      <c r="G39" s="201">
        <v>1658</v>
      </c>
      <c r="H39" s="152" t="s">
        <v>558</v>
      </c>
    </row>
    <row r="40" spans="1:8" x14ac:dyDescent="0.35">
      <c r="B40" s="6"/>
      <c r="C40" s="6"/>
      <c r="D40" s="117"/>
      <c r="F40" s="48" t="s">
        <v>127</v>
      </c>
      <c r="G40" s="92">
        <f>G34+G35+G36</f>
        <v>800</v>
      </c>
    </row>
  </sheetData>
  <mergeCells count="4">
    <mergeCell ref="E2:F2"/>
    <mergeCell ref="E3:F3"/>
    <mergeCell ref="E4:F4"/>
    <mergeCell ref="C3: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80" zoomScaleNormal="80" workbookViewId="0">
      <selection activeCell="H21" sqref="H21"/>
    </sheetView>
  </sheetViews>
  <sheetFormatPr baseColWidth="10" defaultColWidth="11.453125" defaultRowHeight="14.5" x14ac:dyDescent="0.35"/>
  <cols>
    <col min="1" max="1" width="11.453125" style="17"/>
    <col min="2" max="2" width="28.1796875" style="1" customWidth="1"/>
    <col min="3" max="3" width="59.1796875" style="1" customWidth="1"/>
    <col min="4" max="4" width="11.453125" style="17" customWidth="1"/>
    <col min="5" max="5" width="11.453125" style="6"/>
    <col min="6" max="6" width="56.1796875" style="6" customWidth="1"/>
    <col min="7" max="7" width="11.453125" style="6"/>
    <col min="8" max="8" width="117.36328125" style="6" bestFit="1" customWidth="1"/>
    <col min="9" max="16384" width="11.453125" style="1"/>
  </cols>
  <sheetData>
    <row r="1" spans="1:9" ht="18.5" x14ac:dyDescent="0.45">
      <c r="B1" s="7" t="s">
        <v>13</v>
      </c>
      <c r="C1" s="6"/>
    </row>
    <row r="2" spans="1:9" ht="14.5" customHeight="1" x14ac:dyDescent="0.35">
      <c r="A2" s="26"/>
      <c r="B2" s="8" t="s">
        <v>35</v>
      </c>
      <c r="C2" s="4" t="s">
        <v>36</v>
      </c>
      <c r="D2" s="33"/>
      <c r="E2" s="220" t="s">
        <v>37</v>
      </c>
      <c r="F2" s="228"/>
      <c r="G2" s="8" t="s">
        <v>6</v>
      </c>
      <c r="H2" s="8" t="s">
        <v>38</v>
      </c>
    </row>
    <row r="3" spans="1:9" s="6" customFormat="1" x14ac:dyDescent="0.35">
      <c r="A3" s="28"/>
      <c r="B3" s="102" t="s">
        <v>332</v>
      </c>
      <c r="C3" s="230" t="s">
        <v>401</v>
      </c>
      <c r="D3" s="231"/>
      <c r="E3" s="229" t="s">
        <v>354</v>
      </c>
      <c r="F3" s="229"/>
      <c r="G3" s="200">
        <v>4589</v>
      </c>
      <c r="H3" s="95"/>
    </row>
    <row r="4" spans="1:9" s="6" customFormat="1" ht="19.5" customHeight="1" x14ac:dyDescent="0.35">
      <c r="A4" s="22"/>
      <c r="B4" s="28"/>
      <c r="C4" s="3"/>
      <c r="D4" s="9"/>
      <c r="E4" s="3"/>
      <c r="F4" s="3"/>
      <c r="G4" s="3"/>
      <c r="H4" s="3"/>
    </row>
    <row r="5" spans="1:9" s="6" customFormat="1" ht="26" x14ac:dyDescent="0.35">
      <c r="A5" s="21" t="s">
        <v>39</v>
      </c>
      <c r="B5" s="8" t="s">
        <v>40</v>
      </c>
      <c r="C5" s="8" t="s">
        <v>41</v>
      </c>
      <c r="D5" s="26" t="s">
        <v>42</v>
      </c>
      <c r="E5" s="35" t="s">
        <v>43</v>
      </c>
      <c r="F5" s="36" t="s">
        <v>44</v>
      </c>
      <c r="G5" s="44" t="s">
        <v>6</v>
      </c>
      <c r="H5" s="36" t="s">
        <v>45</v>
      </c>
    </row>
    <row r="6" spans="1:9" s="6" customFormat="1" ht="39" x14ac:dyDescent="0.35">
      <c r="A6" s="120">
        <v>401</v>
      </c>
      <c r="B6" s="32" t="s">
        <v>85</v>
      </c>
      <c r="C6" s="32" t="s">
        <v>128</v>
      </c>
      <c r="D6" s="27" t="s">
        <v>48</v>
      </c>
      <c r="E6" s="149" t="s">
        <v>334</v>
      </c>
      <c r="F6" s="37"/>
      <c r="G6" s="200">
        <v>4589</v>
      </c>
      <c r="H6" s="217" t="s">
        <v>576</v>
      </c>
    </row>
    <row r="7" spans="1:9" s="6" customFormat="1" ht="39" x14ac:dyDescent="0.35">
      <c r="A7" s="120">
        <v>403</v>
      </c>
      <c r="B7" s="32" t="s">
        <v>87</v>
      </c>
      <c r="C7" s="32" t="s">
        <v>88</v>
      </c>
      <c r="D7" s="27" t="s">
        <v>48</v>
      </c>
      <c r="E7" s="149" t="s">
        <v>334</v>
      </c>
      <c r="F7" s="37"/>
      <c r="G7" s="200">
        <v>4588</v>
      </c>
      <c r="H7" s="217" t="s">
        <v>576</v>
      </c>
    </row>
    <row r="8" spans="1:9" s="6" customFormat="1" ht="40.5" customHeight="1" x14ac:dyDescent="0.35">
      <c r="A8" s="120">
        <v>405</v>
      </c>
      <c r="B8" s="32" t="s">
        <v>89</v>
      </c>
      <c r="C8" s="32" t="s">
        <v>90</v>
      </c>
      <c r="D8" s="27" t="s">
        <v>48</v>
      </c>
      <c r="E8" s="149" t="s">
        <v>334</v>
      </c>
      <c r="F8" s="37"/>
      <c r="G8" s="200">
        <v>4580</v>
      </c>
      <c r="H8" s="217" t="s">
        <v>576</v>
      </c>
    </row>
    <row r="9" spans="1:9" x14ac:dyDescent="0.35">
      <c r="A9" s="19"/>
      <c r="B9" s="3"/>
      <c r="C9" s="3"/>
      <c r="D9" s="22"/>
      <c r="E9" s="3"/>
      <c r="F9" s="3"/>
      <c r="G9" s="3"/>
      <c r="H9" s="3"/>
    </row>
    <row r="10" spans="1:9" ht="26" x14ac:dyDescent="0.35">
      <c r="A10" s="21" t="s">
        <v>39</v>
      </c>
      <c r="B10" s="8" t="s">
        <v>40</v>
      </c>
      <c r="C10" s="8" t="s">
        <v>41</v>
      </c>
      <c r="D10" s="26" t="s">
        <v>42</v>
      </c>
      <c r="E10" s="35" t="s">
        <v>43</v>
      </c>
      <c r="F10" s="36" t="s">
        <v>44</v>
      </c>
      <c r="G10" s="35"/>
      <c r="H10" s="36" t="s">
        <v>45</v>
      </c>
    </row>
    <row r="11" spans="1:9" ht="52" x14ac:dyDescent="0.35">
      <c r="A11" s="121">
        <v>407</v>
      </c>
      <c r="B11" s="116" t="s">
        <v>74</v>
      </c>
      <c r="C11" s="32" t="s">
        <v>91</v>
      </c>
      <c r="D11" s="39" t="s">
        <v>48</v>
      </c>
      <c r="E11" s="144" t="s">
        <v>334</v>
      </c>
      <c r="F11" s="150" t="s">
        <v>402</v>
      </c>
      <c r="G11" s="151"/>
      <c r="H11" s="160" t="s">
        <v>586</v>
      </c>
      <c r="I11" s="199"/>
    </row>
    <row r="12" spans="1:9" ht="39" x14ac:dyDescent="0.35">
      <c r="A12" s="121">
        <f>A11+1</f>
        <v>408</v>
      </c>
      <c r="B12" s="116" t="s">
        <v>92</v>
      </c>
      <c r="C12" s="32" t="s">
        <v>129</v>
      </c>
      <c r="D12" s="39" t="s">
        <v>65</v>
      </c>
      <c r="E12" s="144" t="s">
        <v>334</v>
      </c>
      <c r="F12" s="150" t="s">
        <v>371</v>
      </c>
      <c r="G12" s="151"/>
      <c r="H12" s="160" t="s">
        <v>587</v>
      </c>
      <c r="I12" s="199"/>
    </row>
    <row r="13" spans="1:9" x14ac:dyDescent="0.35">
      <c r="A13" s="121">
        <f t="shared" ref="A13:A28" si="0">A12+1</f>
        <v>409</v>
      </c>
      <c r="B13" s="116" t="s">
        <v>51</v>
      </c>
      <c r="C13" s="32" t="s">
        <v>94</v>
      </c>
      <c r="D13" s="39" t="s">
        <v>48</v>
      </c>
      <c r="E13" s="144" t="s">
        <v>334</v>
      </c>
      <c r="F13" s="150" t="s">
        <v>403</v>
      </c>
      <c r="G13" s="151"/>
      <c r="H13" s="160" t="s">
        <v>410</v>
      </c>
    </row>
    <row r="14" spans="1:9" ht="26" x14ac:dyDescent="0.35">
      <c r="A14" s="121">
        <f t="shared" si="0"/>
        <v>410</v>
      </c>
      <c r="B14" s="116" t="s">
        <v>4</v>
      </c>
      <c r="C14" s="32" t="s">
        <v>95</v>
      </c>
      <c r="D14" s="39" t="s">
        <v>65</v>
      </c>
      <c r="E14" s="144" t="s">
        <v>334</v>
      </c>
      <c r="F14" s="150" t="s">
        <v>404</v>
      </c>
      <c r="G14" s="151"/>
      <c r="H14" s="161"/>
    </row>
    <row r="15" spans="1:9" x14ac:dyDescent="0.35">
      <c r="A15" s="121">
        <f t="shared" si="0"/>
        <v>411</v>
      </c>
      <c r="B15" s="116" t="s">
        <v>96</v>
      </c>
      <c r="C15" s="32" t="s">
        <v>130</v>
      </c>
      <c r="D15" s="39" t="s">
        <v>48</v>
      </c>
      <c r="E15" s="144" t="s">
        <v>334</v>
      </c>
      <c r="F15" s="150" t="s">
        <v>405</v>
      </c>
      <c r="G15" s="151"/>
      <c r="H15" s="161"/>
    </row>
    <row r="16" spans="1:9" ht="26" x14ac:dyDescent="0.35">
      <c r="A16" s="121">
        <f t="shared" si="0"/>
        <v>412</v>
      </c>
      <c r="B16" s="116" t="s">
        <v>53</v>
      </c>
      <c r="C16" s="32" t="s">
        <v>98</v>
      </c>
      <c r="D16" s="39" t="s">
        <v>65</v>
      </c>
      <c r="E16" s="144" t="s">
        <v>334</v>
      </c>
      <c r="F16" s="150" t="s">
        <v>406</v>
      </c>
      <c r="G16" s="151"/>
      <c r="H16" s="161" t="s">
        <v>411</v>
      </c>
    </row>
    <row r="17" spans="1:8" s="6" customFormat="1" x14ac:dyDescent="0.35">
      <c r="A17" s="121">
        <f t="shared" si="0"/>
        <v>413</v>
      </c>
      <c r="B17" s="116" t="s">
        <v>99</v>
      </c>
      <c r="C17" s="32" t="s">
        <v>131</v>
      </c>
      <c r="D17" s="39" t="s">
        <v>48</v>
      </c>
      <c r="E17" s="144" t="s">
        <v>334</v>
      </c>
      <c r="F17" s="150" t="s">
        <v>376</v>
      </c>
      <c r="G17" s="151"/>
      <c r="H17" s="152" t="s">
        <v>388</v>
      </c>
    </row>
    <row r="18" spans="1:8" x14ac:dyDescent="0.35">
      <c r="A18" s="121">
        <f t="shared" si="0"/>
        <v>414</v>
      </c>
      <c r="B18" s="116" t="s">
        <v>99</v>
      </c>
      <c r="C18" s="32" t="s">
        <v>132</v>
      </c>
      <c r="D18" s="39" t="s">
        <v>65</v>
      </c>
      <c r="E18" s="144" t="s">
        <v>334</v>
      </c>
      <c r="F18" s="150" t="s">
        <v>377</v>
      </c>
      <c r="G18" s="151"/>
      <c r="H18" s="152" t="s">
        <v>388</v>
      </c>
    </row>
    <row r="19" spans="1:8" x14ac:dyDescent="0.35">
      <c r="A19" s="121">
        <f t="shared" si="0"/>
        <v>415</v>
      </c>
      <c r="B19" s="116" t="s">
        <v>55</v>
      </c>
      <c r="C19" s="32" t="s">
        <v>102</v>
      </c>
      <c r="D19" s="39" t="s">
        <v>48</v>
      </c>
      <c r="E19" s="144" t="s">
        <v>334</v>
      </c>
      <c r="F19" s="150" t="s">
        <v>407</v>
      </c>
      <c r="G19" s="151"/>
      <c r="H19" s="161" t="s">
        <v>440</v>
      </c>
    </row>
    <row r="20" spans="1:8" ht="117" x14ac:dyDescent="0.35">
      <c r="A20" s="121">
        <f t="shared" si="0"/>
        <v>416</v>
      </c>
      <c r="B20" s="116" t="s">
        <v>57</v>
      </c>
      <c r="C20" s="32" t="s">
        <v>103</v>
      </c>
      <c r="D20" s="39" t="s">
        <v>48</v>
      </c>
      <c r="E20" s="144" t="s">
        <v>334</v>
      </c>
      <c r="F20" s="154" t="s">
        <v>408</v>
      </c>
      <c r="G20" s="151"/>
      <c r="H20" s="157" t="s">
        <v>389</v>
      </c>
    </row>
    <row r="21" spans="1:8" x14ac:dyDescent="0.35">
      <c r="A21" s="121">
        <f t="shared" si="0"/>
        <v>417</v>
      </c>
      <c r="B21" s="116" t="s">
        <v>59</v>
      </c>
      <c r="C21" s="32" t="s">
        <v>104</v>
      </c>
      <c r="D21" s="39" t="s">
        <v>48</v>
      </c>
      <c r="E21" s="144" t="s">
        <v>334</v>
      </c>
      <c r="F21" s="150" t="s">
        <v>380</v>
      </c>
      <c r="G21" s="151"/>
      <c r="H21" s="152" t="s">
        <v>413</v>
      </c>
    </row>
    <row r="22" spans="1:8" x14ac:dyDescent="0.35">
      <c r="A22" s="121">
        <f t="shared" si="0"/>
        <v>418</v>
      </c>
      <c r="B22" s="116" t="s">
        <v>61</v>
      </c>
      <c r="C22" s="32" t="s">
        <v>105</v>
      </c>
      <c r="D22" s="39" t="s">
        <v>48</v>
      </c>
      <c r="E22" s="144" t="s">
        <v>334</v>
      </c>
      <c r="F22" s="150" t="s">
        <v>381</v>
      </c>
      <c r="G22" s="151"/>
      <c r="H22" s="152" t="s">
        <v>391</v>
      </c>
    </row>
    <row r="23" spans="1:8" ht="65" x14ac:dyDescent="0.35">
      <c r="A23" s="121">
        <f t="shared" si="0"/>
        <v>419</v>
      </c>
      <c r="B23" s="116" t="s">
        <v>106</v>
      </c>
      <c r="C23" s="32" t="s">
        <v>133</v>
      </c>
      <c r="D23" s="39" t="s">
        <v>65</v>
      </c>
      <c r="E23" s="144" t="s">
        <v>334</v>
      </c>
      <c r="F23" s="150" t="s">
        <v>409</v>
      </c>
      <c r="G23" s="151"/>
      <c r="H23" s="152" t="s">
        <v>443</v>
      </c>
    </row>
    <row r="24" spans="1:8" s="6" customFormat="1" x14ac:dyDescent="0.35">
      <c r="A24" s="121">
        <f t="shared" si="0"/>
        <v>420</v>
      </c>
      <c r="B24" s="116" t="s">
        <v>108</v>
      </c>
      <c r="C24" s="116" t="s">
        <v>109</v>
      </c>
      <c r="D24" s="39" t="s">
        <v>65</v>
      </c>
      <c r="E24" s="144" t="s">
        <v>334</v>
      </c>
      <c r="F24" s="150" t="s">
        <v>383</v>
      </c>
      <c r="G24" s="151"/>
      <c r="H24" s="152" t="s">
        <v>392</v>
      </c>
    </row>
    <row r="25" spans="1:8" ht="26" x14ac:dyDescent="0.35">
      <c r="A25" s="121">
        <f t="shared" si="0"/>
        <v>421</v>
      </c>
      <c r="B25" s="116" t="s">
        <v>110</v>
      </c>
      <c r="C25" s="32" t="s">
        <v>134</v>
      </c>
      <c r="D25" s="39" t="s">
        <v>48</v>
      </c>
      <c r="E25" s="144" t="s">
        <v>334</v>
      </c>
      <c r="F25" s="150" t="s">
        <v>384</v>
      </c>
      <c r="G25" s="151"/>
      <c r="H25" s="152" t="s">
        <v>393</v>
      </c>
    </row>
    <row r="26" spans="1:8" ht="26" x14ac:dyDescent="0.35">
      <c r="A26" s="121">
        <f t="shared" si="0"/>
        <v>422</v>
      </c>
      <c r="B26" s="116" t="s">
        <v>63</v>
      </c>
      <c r="C26" s="32" t="s">
        <v>113</v>
      </c>
      <c r="D26" s="39" t="s">
        <v>48</v>
      </c>
      <c r="E26" s="144" t="s">
        <v>334</v>
      </c>
      <c r="F26" s="150" t="s">
        <v>385</v>
      </c>
      <c r="G26" s="151"/>
      <c r="H26" s="152" t="s">
        <v>394</v>
      </c>
    </row>
    <row r="27" spans="1:8" ht="39" x14ac:dyDescent="0.35">
      <c r="A27" s="121">
        <f t="shared" si="0"/>
        <v>423</v>
      </c>
      <c r="B27" s="116" t="s">
        <v>114</v>
      </c>
      <c r="C27" s="134" t="s">
        <v>115</v>
      </c>
      <c r="D27" s="39" t="s">
        <v>48</v>
      </c>
      <c r="E27" s="144" t="s">
        <v>334</v>
      </c>
      <c r="F27" s="150" t="s">
        <v>546</v>
      </c>
      <c r="G27" s="151"/>
      <c r="H27" s="152" t="s">
        <v>414</v>
      </c>
    </row>
    <row r="28" spans="1:8" ht="182" x14ac:dyDescent="0.35">
      <c r="A28" s="121">
        <f t="shared" si="0"/>
        <v>424</v>
      </c>
      <c r="B28" s="116" t="s">
        <v>80</v>
      </c>
      <c r="C28" s="32" t="s">
        <v>135</v>
      </c>
      <c r="D28" s="39" t="s">
        <v>65</v>
      </c>
      <c r="E28" s="144" t="s">
        <v>334</v>
      </c>
      <c r="F28" s="150" t="s">
        <v>588</v>
      </c>
      <c r="G28" s="151"/>
      <c r="H28" s="160" t="s">
        <v>559</v>
      </c>
    </row>
    <row r="29" spans="1:8" s="3" customFormat="1" x14ac:dyDescent="0.35">
      <c r="A29" s="18"/>
      <c r="B29" s="15"/>
      <c r="C29" s="15"/>
      <c r="D29" s="34"/>
    </row>
    <row r="30" spans="1:8" s="3" customFormat="1" x14ac:dyDescent="0.35">
      <c r="A30" s="19"/>
      <c r="C30" s="15"/>
      <c r="D30" s="34"/>
    </row>
    <row r="31" spans="1:8" ht="15.5" x14ac:dyDescent="0.35">
      <c r="A31" s="20"/>
      <c r="B31" s="2" t="s">
        <v>136</v>
      </c>
      <c r="C31" s="6"/>
      <c r="E31" s="3"/>
      <c r="F31" s="3"/>
      <c r="G31" s="3"/>
      <c r="H31" s="3"/>
    </row>
    <row r="32" spans="1:8" x14ac:dyDescent="0.35">
      <c r="A32" s="20"/>
      <c r="B32" s="6"/>
      <c r="C32" s="6"/>
      <c r="E32" s="3"/>
      <c r="F32" s="3"/>
      <c r="G32" s="3"/>
      <c r="H32" s="3"/>
    </row>
    <row r="33" spans="1:8" ht="26" x14ac:dyDescent="0.35">
      <c r="A33" s="21" t="s">
        <v>39</v>
      </c>
      <c r="B33" s="8" t="s">
        <v>40</v>
      </c>
      <c r="C33" s="8" t="s">
        <v>41</v>
      </c>
      <c r="D33" s="26" t="s">
        <v>42</v>
      </c>
      <c r="E33" s="35" t="s">
        <v>43</v>
      </c>
      <c r="F33" s="36" t="s">
        <v>44</v>
      </c>
      <c r="G33" s="44" t="s">
        <v>6</v>
      </c>
      <c r="H33" s="36" t="s">
        <v>45</v>
      </c>
    </row>
    <row r="34" spans="1:8" ht="52" x14ac:dyDescent="0.35">
      <c r="A34" s="121">
        <f>A28+1</f>
        <v>425</v>
      </c>
      <c r="B34" s="116" t="s">
        <v>74</v>
      </c>
      <c r="C34" s="32" t="s">
        <v>118</v>
      </c>
      <c r="D34" s="137" t="s">
        <v>48</v>
      </c>
      <c r="E34" s="149" t="s">
        <v>334</v>
      </c>
      <c r="F34" s="150" t="s">
        <v>550</v>
      </c>
      <c r="G34" s="203">
        <v>0</v>
      </c>
      <c r="H34" s="157" t="s">
        <v>589</v>
      </c>
    </row>
    <row r="35" spans="1:8" x14ac:dyDescent="0.35">
      <c r="A35" s="121">
        <f>A34+1</f>
        <v>426</v>
      </c>
      <c r="B35" s="116" t="s">
        <v>59</v>
      </c>
      <c r="C35" s="134" t="s">
        <v>67</v>
      </c>
      <c r="D35" s="137" t="s">
        <v>48</v>
      </c>
      <c r="E35" s="149" t="s">
        <v>334</v>
      </c>
      <c r="F35" s="198" t="s">
        <v>397</v>
      </c>
      <c r="G35" s="200">
        <v>463</v>
      </c>
      <c r="H35" s="147" t="s">
        <v>352</v>
      </c>
    </row>
    <row r="36" spans="1:8" s="6" customFormat="1" x14ac:dyDescent="0.35">
      <c r="A36" s="121">
        <f t="shared" ref="A36:A39" si="1">A35+1</f>
        <v>427</v>
      </c>
      <c r="B36" s="128" t="s">
        <v>119</v>
      </c>
      <c r="C36" s="134" t="s">
        <v>120</v>
      </c>
      <c r="D36" s="137" t="s">
        <v>48</v>
      </c>
      <c r="E36" s="149" t="s">
        <v>334</v>
      </c>
      <c r="F36" s="150" t="s">
        <v>348</v>
      </c>
      <c r="G36" s="200">
        <v>337</v>
      </c>
      <c r="H36" s="147" t="s">
        <v>352</v>
      </c>
    </row>
    <row r="37" spans="1:8" s="6" customFormat="1" x14ac:dyDescent="0.35">
      <c r="A37" s="121" t="s">
        <v>137</v>
      </c>
      <c r="B37" s="128" t="s">
        <v>119</v>
      </c>
      <c r="C37" s="134" t="s">
        <v>122</v>
      </c>
      <c r="D37" s="137" t="s">
        <v>65</v>
      </c>
      <c r="E37" s="149" t="s">
        <v>334</v>
      </c>
      <c r="F37" s="150" t="s">
        <v>350</v>
      </c>
      <c r="G37" s="200">
        <v>495</v>
      </c>
      <c r="H37" s="147" t="s">
        <v>352</v>
      </c>
    </row>
    <row r="38" spans="1:8" ht="26" x14ac:dyDescent="0.35">
      <c r="A38" s="121">
        <f>A36+1</f>
        <v>428</v>
      </c>
      <c r="B38" s="32" t="s">
        <v>123</v>
      </c>
      <c r="C38" s="32" t="s">
        <v>138</v>
      </c>
      <c r="D38" s="39" t="s">
        <v>65</v>
      </c>
      <c r="E38" s="149" t="s">
        <v>334</v>
      </c>
      <c r="F38" s="145" t="s">
        <v>400</v>
      </c>
      <c r="G38" s="204">
        <v>922</v>
      </c>
      <c r="H38" s="147" t="s">
        <v>398</v>
      </c>
    </row>
    <row r="39" spans="1:8" s="6" customFormat="1" ht="117.75" customHeight="1" x14ac:dyDescent="0.35">
      <c r="A39" s="121">
        <f t="shared" si="1"/>
        <v>429</v>
      </c>
      <c r="B39" s="128" t="s">
        <v>125</v>
      </c>
      <c r="C39" s="32" t="s">
        <v>126</v>
      </c>
      <c r="D39" s="39" t="s">
        <v>65</v>
      </c>
      <c r="E39" s="149" t="s">
        <v>334</v>
      </c>
      <c r="F39" s="145" t="s">
        <v>448</v>
      </c>
      <c r="G39" s="204">
        <v>1658</v>
      </c>
      <c r="H39" s="147" t="s">
        <v>399</v>
      </c>
    </row>
    <row r="40" spans="1:8" x14ac:dyDescent="0.35">
      <c r="B40" s="6"/>
      <c r="C40" s="6"/>
      <c r="D40" s="117"/>
      <c r="F40" s="48" t="s">
        <v>139</v>
      </c>
      <c r="G40" s="92">
        <f>G34+G35+G36</f>
        <v>800</v>
      </c>
    </row>
  </sheetData>
  <mergeCells count="3">
    <mergeCell ref="E2:F2"/>
    <mergeCell ref="E3:F3"/>
    <mergeCell ref="C3:D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80" zoomScaleNormal="80" workbookViewId="0">
      <selection activeCell="F17" sqref="F17"/>
    </sheetView>
  </sheetViews>
  <sheetFormatPr baseColWidth="10" defaultColWidth="11.453125" defaultRowHeight="14.5" x14ac:dyDescent="0.35"/>
  <cols>
    <col min="1" max="1" width="11.453125" style="17"/>
    <col min="2" max="2" width="28.1796875" style="6" customWidth="1"/>
    <col min="3" max="3" width="59.1796875" style="6" customWidth="1"/>
    <col min="4" max="4" width="11.453125" style="17" customWidth="1"/>
    <col min="5" max="5" width="11.453125" style="6"/>
    <col min="6" max="6" width="49.6328125" style="6" customWidth="1"/>
    <col min="7" max="7" width="11.453125" style="6"/>
    <col min="8" max="8" width="92.453125" style="6" customWidth="1"/>
    <col min="9" max="16384" width="11.453125" style="6"/>
  </cols>
  <sheetData>
    <row r="1" spans="1:8" ht="18.75" customHeight="1" x14ac:dyDescent="0.45">
      <c r="B1" s="7" t="s">
        <v>17</v>
      </c>
    </row>
    <row r="2" spans="1:8" ht="14.5" customHeight="1" x14ac:dyDescent="0.35">
      <c r="A2" s="45"/>
      <c r="B2" s="5" t="s">
        <v>35</v>
      </c>
      <c r="C2" s="4" t="s">
        <v>36</v>
      </c>
      <c r="D2" s="33"/>
      <c r="E2" s="220" t="s">
        <v>37</v>
      </c>
      <c r="F2" s="221"/>
      <c r="G2" s="8" t="s">
        <v>6</v>
      </c>
      <c r="H2" s="8" t="s">
        <v>38</v>
      </c>
    </row>
    <row r="3" spans="1:8" x14ac:dyDescent="0.35">
      <c r="A3" s="46"/>
      <c r="B3" s="162" t="s">
        <v>332</v>
      </c>
      <c r="C3" s="232" t="s">
        <v>416</v>
      </c>
      <c r="D3" s="233"/>
      <c r="E3" s="224" t="s">
        <v>354</v>
      </c>
      <c r="F3" s="224"/>
      <c r="G3" s="200">
        <v>5715</v>
      </c>
      <c r="H3" s="95"/>
    </row>
    <row r="4" spans="1:8" x14ac:dyDescent="0.35">
      <c r="A4" s="46"/>
      <c r="B4" s="31"/>
      <c r="C4" s="29"/>
      <c r="D4" s="40"/>
      <c r="E4" s="139"/>
      <c r="F4" s="139"/>
      <c r="G4" s="3"/>
      <c r="H4" s="3"/>
    </row>
    <row r="5" spans="1:8" ht="26" x14ac:dyDescent="0.35">
      <c r="A5" s="21" t="s">
        <v>39</v>
      </c>
      <c r="B5" s="5" t="s">
        <v>40</v>
      </c>
      <c r="C5" s="8" t="s">
        <v>41</v>
      </c>
      <c r="D5" s="26" t="s">
        <v>42</v>
      </c>
      <c r="E5" s="35" t="s">
        <v>43</v>
      </c>
      <c r="F5" s="36" t="s">
        <v>44</v>
      </c>
      <c r="G5" s="44" t="s">
        <v>6</v>
      </c>
      <c r="H5" s="36" t="s">
        <v>45</v>
      </c>
    </row>
    <row r="6" spans="1:8" ht="41.5" customHeight="1" x14ac:dyDescent="0.35">
      <c r="A6" s="129">
        <v>601</v>
      </c>
      <c r="B6" s="32" t="s">
        <v>85</v>
      </c>
      <c r="C6" s="32" t="s">
        <v>140</v>
      </c>
      <c r="D6" s="27" t="s">
        <v>48</v>
      </c>
      <c r="E6" s="149" t="s">
        <v>334</v>
      </c>
      <c r="F6" s="37"/>
      <c r="G6" s="200">
        <v>5715</v>
      </c>
      <c r="H6" s="217" t="s">
        <v>576</v>
      </c>
    </row>
    <row r="7" spans="1:8" ht="41.5" customHeight="1" x14ac:dyDescent="0.35">
      <c r="A7" s="129">
        <v>603</v>
      </c>
      <c r="B7" s="32" t="s">
        <v>87</v>
      </c>
      <c r="C7" s="32" t="s">
        <v>88</v>
      </c>
      <c r="D7" s="27" t="s">
        <v>48</v>
      </c>
      <c r="E7" s="149" t="s">
        <v>334</v>
      </c>
      <c r="F7" s="37"/>
      <c r="G7" s="200">
        <v>5714</v>
      </c>
      <c r="H7" s="217" t="s">
        <v>576</v>
      </c>
    </row>
    <row r="8" spans="1:8" ht="43" customHeight="1" x14ac:dyDescent="0.35">
      <c r="A8" s="129">
        <v>605</v>
      </c>
      <c r="B8" s="32" t="s">
        <v>89</v>
      </c>
      <c r="C8" s="32" t="s">
        <v>90</v>
      </c>
      <c r="D8" s="27" t="s">
        <v>48</v>
      </c>
      <c r="E8" s="149" t="s">
        <v>334</v>
      </c>
      <c r="F8" s="37"/>
      <c r="G8" s="200">
        <v>5710</v>
      </c>
      <c r="H8" s="217" t="s">
        <v>576</v>
      </c>
    </row>
    <row r="9" spans="1:8" x14ac:dyDescent="0.35">
      <c r="A9" s="38"/>
      <c r="C9" s="3"/>
      <c r="D9" s="22"/>
      <c r="E9" s="3"/>
      <c r="F9" s="3"/>
      <c r="G9" s="3"/>
      <c r="H9" s="3"/>
    </row>
    <row r="10" spans="1:8" ht="26" x14ac:dyDescent="0.35">
      <c r="A10" s="21" t="s">
        <v>39</v>
      </c>
      <c r="B10" s="5" t="s">
        <v>40</v>
      </c>
      <c r="C10" s="8" t="s">
        <v>41</v>
      </c>
      <c r="D10" s="26" t="s">
        <v>42</v>
      </c>
      <c r="E10" s="35" t="s">
        <v>43</v>
      </c>
      <c r="F10" s="36" t="s">
        <v>44</v>
      </c>
      <c r="G10" s="44"/>
      <c r="H10" s="36" t="s">
        <v>45</v>
      </c>
    </row>
    <row r="11" spans="1:8" ht="52" x14ac:dyDescent="0.35">
      <c r="A11" s="129">
        <v>607</v>
      </c>
      <c r="B11" s="128" t="s">
        <v>74</v>
      </c>
      <c r="C11" s="32" t="s">
        <v>141</v>
      </c>
      <c r="D11" s="39" t="s">
        <v>48</v>
      </c>
      <c r="E11" s="144" t="s">
        <v>334</v>
      </c>
      <c r="F11" s="150" t="s">
        <v>415</v>
      </c>
      <c r="G11" s="151"/>
      <c r="H11" s="160" t="s">
        <v>590</v>
      </c>
    </row>
    <row r="12" spans="1:8" ht="39" x14ac:dyDescent="0.35">
      <c r="A12" s="129">
        <f>A11+1</f>
        <v>608</v>
      </c>
      <c r="B12" s="128" t="s">
        <v>142</v>
      </c>
      <c r="C12" s="32" t="s">
        <v>143</v>
      </c>
      <c r="D12" s="39" t="s">
        <v>65</v>
      </c>
      <c r="E12" s="144" t="s">
        <v>334</v>
      </c>
      <c r="F12" s="159" t="s">
        <v>417</v>
      </c>
      <c r="G12" s="151"/>
      <c r="H12" s="160" t="s">
        <v>591</v>
      </c>
    </row>
    <row r="13" spans="1:8" ht="26" x14ac:dyDescent="0.35">
      <c r="A13" s="129">
        <f t="shared" ref="A13:A28" si="0">A12+1</f>
        <v>609</v>
      </c>
      <c r="B13" s="128" t="s">
        <v>51</v>
      </c>
      <c r="C13" s="32" t="s">
        <v>144</v>
      </c>
      <c r="D13" s="39" t="s">
        <v>48</v>
      </c>
      <c r="E13" s="144" t="s">
        <v>334</v>
      </c>
      <c r="F13" s="159" t="s">
        <v>418</v>
      </c>
      <c r="G13" s="151"/>
      <c r="H13" s="160" t="s">
        <v>425</v>
      </c>
    </row>
    <row r="14" spans="1:8" ht="26" x14ac:dyDescent="0.35">
      <c r="A14" s="129">
        <f t="shared" si="0"/>
        <v>610</v>
      </c>
      <c r="B14" s="128" t="s">
        <v>4</v>
      </c>
      <c r="C14" s="32" t="s">
        <v>95</v>
      </c>
      <c r="D14" s="39" t="s">
        <v>65</v>
      </c>
      <c r="E14" s="144" t="s">
        <v>334</v>
      </c>
      <c r="F14" s="159" t="s">
        <v>419</v>
      </c>
      <c r="G14" s="151"/>
      <c r="H14" s="153"/>
    </row>
    <row r="15" spans="1:8" x14ac:dyDescent="0.35">
      <c r="A15" s="129">
        <f t="shared" si="0"/>
        <v>611</v>
      </c>
      <c r="B15" s="128" t="s">
        <v>96</v>
      </c>
      <c r="C15" s="32" t="s">
        <v>130</v>
      </c>
      <c r="D15" s="39" t="s">
        <v>48</v>
      </c>
      <c r="E15" s="144" t="s">
        <v>334</v>
      </c>
      <c r="F15" s="159" t="s">
        <v>420</v>
      </c>
      <c r="G15" s="151"/>
      <c r="H15" s="153"/>
    </row>
    <row r="16" spans="1:8" ht="26" x14ac:dyDescent="0.35">
      <c r="A16" s="129">
        <f t="shared" si="0"/>
        <v>612</v>
      </c>
      <c r="B16" s="128" t="s">
        <v>53</v>
      </c>
      <c r="C16" s="32" t="s">
        <v>98</v>
      </c>
      <c r="D16" s="39" t="s">
        <v>65</v>
      </c>
      <c r="E16" s="144" t="s">
        <v>334</v>
      </c>
      <c r="F16" s="159" t="s">
        <v>406</v>
      </c>
      <c r="G16" s="151"/>
      <c r="H16" s="161" t="s">
        <v>411</v>
      </c>
    </row>
    <row r="17" spans="1:8" x14ac:dyDescent="0.35">
      <c r="A17" s="129">
        <f t="shared" si="0"/>
        <v>613</v>
      </c>
      <c r="B17" s="128" t="s">
        <v>99</v>
      </c>
      <c r="C17" s="32" t="s">
        <v>131</v>
      </c>
      <c r="D17" s="39" t="s">
        <v>48</v>
      </c>
      <c r="E17" s="144" t="s">
        <v>334</v>
      </c>
      <c r="F17" s="150" t="s">
        <v>376</v>
      </c>
      <c r="G17" s="151"/>
      <c r="H17" s="152" t="s">
        <v>388</v>
      </c>
    </row>
    <row r="18" spans="1:8" x14ac:dyDescent="0.35">
      <c r="A18" s="129">
        <f t="shared" si="0"/>
        <v>614</v>
      </c>
      <c r="B18" s="128" t="s">
        <v>99</v>
      </c>
      <c r="C18" s="32" t="s">
        <v>132</v>
      </c>
      <c r="D18" s="39" t="s">
        <v>65</v>
      </c>
      <c r="E18" s="144" t="s">
        <v>334</v>
      </c>
      <c r="F18" s="150" t="s">
        <v>377</v>
      </c>
      <c r="G18" s="151"/>
      <c r="H18" s="152" t="s">
        <v>388</v>
      </c>
    </row>
    <row r="19" spans="1:8" x14ac:dyDescent="0.35">
      <c r="A19" s="129">
        <f t="shared" si="0"/>
        <v>615</v>
      </c>
      <c r="B19" s="128" t="s">
        <v>55</v>
      </c>
      <c r="C19" s="32" t="s">
        <v>102</v>
      </c>
      <c r="D19" s="39" t="s">
        <v>48</v>
      </c>
      <c r="E19" s="144" t="s">
        <v>334</v>
      </c>
      <c r="F19" s="150" t="s">
        <v>407</v>
      </c>
      <c r="G19" s="151"/>
      <c r="H19" s="161" t="s">
        <v>439</v>
      </c>
    </row>
    <row r="20" spans="1:8" ht="117" x14ac:dyDescent="0.35">
      <c r="A20" s="129">
        <f t="shared" si="0"/>
        <v>616</v>
      </c>
      <c r="B20" s="128" t="s">
        <v>57</v>
      </c>
      <c r="C20" s="32" t="s">
        <v>103</v>
      </c>
      <c r="D20" s="39" t="s">
        <v>48</v>
      </c>
      <c r="E20" s="144" t="s">
        <v>334</v>
      </c>
      <c r="F20" s="154" t="s">
        <v>421</v>
      </c>
      <c r="G20" s="151"/>
      <c r="H20" s="157" t="s">
        <v>426</v>
      </c>
    </row>
    <row r="21" spans="1:8" x14ac:dyDescent="0.35">
      <c r="A21" s="129">
        <f t="shared" si="0"/>
        <v>617</v>
      </c>
      <c r="B21" s="128" t="s">
        <v>59</v>
      </c>
      <c r="C21" s="32" t="s">
        <v>145</v>
      </c>
      <c r="D21" s="39" t="s">
        <v>48</v>
      </c>
      <c r="E21" s="144" t="s">
        <v>334</v>
      </c>
      <c r="F21" s="159" t="s">
        <v>397</v>
      </c>
      <c r="G21" s="151"/>
      <c r="H21" s="152" t="s">
        <v>413</v>
      </c>
    </row>
    <row r="22" spans="1:8" x14ac:dyDescent="0.35">
      <c r="A22" s="129">
        <f t="shared" si="0"/>
        <v>618</v>
      </c>
      <c r="B22" s="128" t="s">
        <v>61</v>
      </c>
      <c r="C22" s="32" t="s">
        <v>146</v>
      </c>
      <c r="D22" s="39" t="s">
        <v>48</v>
      </c>
      <c r="E22" s="144" t="s">
        <v>334</v>
      </c>
      <c r="F22" s="159" t="s">
        <v>422</v>
      </c>
      <c r="G22" s="151"/>
      <c r="H22" s="152" t="s">
        <v>391</v>
      </c>
    </row>
    <row r="23" spans="1:8" ht="78" x14ac:dyDescent="0.35">
      <c r="A23" s="129">
        <f t="shared" si="0"/>
        <v>619</v>
      </c>
      <c r="B23" s="128" t="s">
        <v>106</v>
      </c>
      <c r="C23" s="32" t="s">
        <v>133</v>
      </c>
      <c r="D23" s="39" t="s">
        <v>65</v>
      </c>
      <c r="E23" s="144" t="s">
        <v>334</v>
      </c>
      <c r="F23" s="150" t="s">
        <v>423</v>
      </c>
      <c r="G23" s="151"/>
      <c r="H23" s="152" t="s">
        <v>442</v>
      </c>
    </row>
    <row r="24" spans="1:8" x14ac:dyDescent="0.35">
      <c r="A24" s="129">
        <f t="shared" si="0"/>
        <v>620</v>
      </c>
      <c r="B24" s="116" t="s">
        <v>108</v>
      </c>
      <c r="C24" s="116" t="s">
        <v>109</v>
      </c>
      <c r="D24" s="39" t="s">
        <v>65</v>
      </c>
      <c r="E24" s="144" t="s">
        <v>334</v>
      </c>
      <c r="F24" s="150" t="s">
        <v>383</v>
      </c>
      <c r="G24" s="151"/>
      <c r="H24" s="152" t="s">
        <v>392</v>
      </c>
    </row>
    <row r="25" spans="1:8" ht="26" x14ac:dyDescent="0.35">
      <c r="A25" s="129">
        <f t="shared" si="0"/>
        <v>621</v>
      </c>
      <c r="B25" s="128" t="s">
        <v>110</v>
      </c>
      <c r="C25" s="32" t="s">
        <v>134</v>
      </c>
      <c r="D25" s="39" t="s">
        <v>48</v>
      </c>
      <c r="E25" s="144" t="s">
        <v>334</v>
      </c>
      <c r="F25" s="150" t="s">
        <v>384</v>
      </c>
      <c r="G25" s="151"/>
      <c r="H25" s="152" t="s">
        <v>393</v>
      </c>
    </row>
    <row r="26" spans="1:8" ht="26" x14ac:dyDescent="0.35">
      <c r="A26" s="129">
        <f t="shared" si="0"/>
        <v>622</v>
      </c>
      <c r="B26" s="128" t="s">
        <v>63</v>
      </c>
      <c r="C26" s="32" t="s">
        <v>113</v>
      </c>
      <c r="D26" s="39" t="s">
        <v>48</v>
      </c>
      <c r="E26" s="144" t="s">
        <v>334</v>
      </c>
      <c r="F26" s="150" t="s">
        <v>424</v>
      </c>
      <c r="G26" s="151"/>
      <c r="H26" s="152" t="s">
        <v>427</v>
      </c>
    </row>
    <row r="27" spans="1:8" ht="52" x14ac:dyDescent="0.35">
      <c r="A27" s="129">
        <f t="shared" si="0"/>
        <v>623</v>
      </c>
      <c r="B27" s="128" t="s">
        <v>114</v>
      </c>
      <c r="C27" s="134" t="s">
        <v>115</v>
      </c>
      <c r="D27" s="39" t="s">
        <v>48</v>
      </c>
      <c r="E27" s="144" t="s">
        <v>334</v>
      </c>
      <c r="F27" s="150" t="s">
        <v>548</v>
      </c>
      <c r="G27" s="151"/>
      <c r="H27" s="152" t="s">
        <v>547</v>
      </c>
    </row>
    <row r="28" spans="1:8" ht="246" customHeight="1" x14ac:dyDescent="0.35">
      <c r="A28" s="129">
        <f t="shared" si="0"/>
        <v>624</v>
      </c>
      <c r="B28" s="128" t="s">
        <v>80</v>
      </c>
      <c r="C28" s="32" t="s">
        <v>147</v>
      </c>
      <c r="D28" s="27" t="s">
        <v>65</v>
      </c>
      <c r="E28" s="144" t="s">
        <v>334</v>
      </c>
      <c r="F28" s="150" t="s">
        <v>592</v>
      </c>
      <c r="G28" s="151"/>
      <c r="H28" s="152" t="s">
        <v>429</v>
      </c>
    </row>
    <row r="29" spans="1:8" s="3" customFormat="1" x14ac:dyDescent="0.35">
      <c r="A29" s="22"/>
      <c r="B29" s="15"/>
      <c r="C29" s="15"/>
      <c r="D29" s="34"/>
    </row>
    <row r="30" spans="1:8" x14ac:dyDescent="0.35">
      <c r="A30" s="22"/>
      <c r="B30" s="3"/>
      <c r="C30" s="15"/>
      <c r="D30" s="34"/>
      <c r="E30" s="3"/>
      <c r="F30" s="3"/>
      <c r="G30" s="3"/>
      <c r="H30" s="3"/>
    </row>
    <row r="31" spans="1:8" ht="15.5" x14ac:dyDescent="0.35">
      <c r="A31" s="22"/>
      <c r="B31" s="2" t="s">
        <v>148</v>
      </c>
      <c r="E31" s="3"/>
      <c r="F31" s="3"/>
      <c r="G31" s="3"/>
      <c r="H31" s="3"/>
    </row>
    <row r="32" spans="1:8" x14ac:dyDescent="0.35">
      <c r="A32" s="22"/>
      <c r="E32" s="3"/>
      <c r="F32" s="3"/>
      <c r="G32" s="3"/>
      <c r="H32" s="3"/>
    </row>
    <row r="33" spans="1:8" ht="26" x14ac:dyDescent="0.35">
      <c r="A33" s="21" t="s">
        <v>39</v>
      </c>
      <c r="B33" s="5" t="s">
        <v>40</v>
      </c>
      <c r="C33" s="8" t="s">
        <v>41</v>
      </c>
      <c r="D33" s="26" t="s">
        <v>42</v>
      </c>
      <c r="E33" s="35" t="s">
        <v>43</v>
      </c>
      <c r="F33" s="36" t="s">
        <v>44</v>
      </c>
      <c r="G33" s="44" t="s">
        <v>6</v>
      </c>
      <c r="H33" s="36" t="s">
        <v>45</v>
      </c>
    </row>
    <row r="34" spans="1:8" ht="52" x14ac:dyDescent="0.35">
      <c r="A34" s="129">
        <f>A28+1</f>
        <v>625</v>
      </c>
      <c r="B34" s="128" t="s">
        <v>74</v>
      </c>
      <c r="C34" s="32" t="s">
        <v>149</v>
      </c>
      <c r="D34" s="137" t="s">
        <v>48</v>
      </c>
      <c r="E34" s="144" t="s">
        <v>334</v>
      </c>
      <c r="F34" s="150" t="s">
        <v>551</v>
      </c>
      <c r="G34" s="205">
        <v>0</v>
      </c>
      <c r="H34" s="152" t="s">
        <v>593</v>
      </c>
    </row>
    <row r="35" spans="1:8" ht="26" x14ac:dyDescent="0.35">
      <c r="A35" s="129">
        <f>A34+1</f>
        <v>626</v>
      </c>
      <c r="B35" s="128" t="s">
        <v>59</v>
      </c>
      <c r="C35" s="135" t="s">
        <v>69</v>
      </c>
      <c r="D35" s="137" t="s">
        <v>65</v>
      </c>
      <c r="E35" s="144" t="s">
        <v>334</v>
      </c>
      <c r="F35" s="159" t="s">
        <v>428</v>
      </c>
      <c r="G35" s="205">
        <v>809</v>
      </c>
      <c r="H35" s="152" t="s">
        <v>552</v>
      </c>
    </row>
    <row r="36" spans="1:8" x14ac:dyDescent="0.35">
      <c r="A36" s="129">
        <f>A35+1</f>
        <v>627</v>
      </c>
      <c r="B36" s="128" t="s">
        <v>119</v>
      </c>
      <c r="C36" s="134" t="s">
        <v>70</v>
      </c>
      <c r="D36" s="137" t="s">
        <v>48</v>
      </c>
      <c r="E36" s="144" t="s">
        <v>334</v>
      </c>
      <c r="F36" s="159" t="s">
        <v>350</v>
      </c>
      <c r="G36" s="205">
        <v>373</v>
      </c>
      <c r="H36" s="152" t="s">
        <v>352</v>
      </c>
    </row>
    <row r="37" spans="1:8" x14ac:dyDescent="0.35">
      <c r="A37" s="129" t="s">
        <v>150</v>
      </c>
      <c r="B37" s="128" t="s">
        <v>119</v>
      </c>
      <c r="C37" s="134" t="s">
        <v>72</v>
      </c>
      <c r="D37" s="137" t="s">
        <v>65</v>
      </c>
      <c r="E37" s="144" t="s">
        <v>334</v>
      </c>
      <c r="F37" s="159" t="s">
        <v>351</v>
      </c>
      <c r="G37" s="205">
        <v>1159</v>
      </c>
      <c r="H37" s="152" t="s">
        <v>352</v>
      </c>
    </row>
    <row r="38" spans="1:8" ht="117" x14ac:dyDescent="0.35">
      <c r="A38" s="129">
        <f>A36+1</f>
        <v>628</v>
      </c>
      <c r="B38" s="128" t="s">
        <v>125</v>
      </c>
      <c r="C38" s="32" t="s">
        <v>126</v>
      </c>
      <c r="D38" s="39" t="s">
        <v>65</v>
      </c>
      <c r="E38" s="144" t="s">
        <v>334</v>
      </c>
      <c r="F38" s="150" t="s">
        <v>448</v>
      </c>
      <c r="G38" s="203">
        <v>1658</v>
      </c>
      <c r="H38" s="152" t="s">
        <v>399</v>
      </c>
    </row>
    <row r="39" spans="1:8" ht="26" x14ac:dyDescent="0.35">
      <c r="A39" s="129">
        <f t="shared" ref="A39" si="1">A38+1</f>
        <v>629</v>
      </c>
      <c r="B39" s="32" t="s">
        <v>123</v>
      </c>
      <c r="C39" s="32" t="s">
        <v>151</v>
      </c>
      <c r="D39" s="39" t="s">
        <v>65</v>
      </c>
      <c r="E39" s="144" t="s">
        <v>334</v>
      </c>
      <c r="F39" s="150" t="s">
        <v>400</v>
      </c>
      <c r="G39" s="203">
        <v>922</v>
      </c>
      <c r="H39" s="152" t="s">
        <v>398</v>
      </c>
    </row>
    <row r="40" spans="1:8" x14ac:dyDescent="0.35">
      <c r="D40" s="117"/>
      <c r="F40" s="48" t="s">
        <v>152</v>
      </c>
      <c r="G40" s="92">
        <f>G34+G36</f>
        <v>373</v>
      </c>
    </row>
  </sheetData>
  <mergeCells count="3">
    <mergeCell ref="C3:D3"/>
    <mergeCell ref="E2:F2"/>
    <mergeCell ref="E3:F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90" zoomScaleNormal="90" workbookViewId="0">
      <selection activeCell="B1" sqref="B1"/>
    </sheetView>
  </sheetViews>
  <sheetFormatPr baseColWidth="10" defaultColWidth="11.453125" defaultRowHeight="14.5" x14ac:dyDescent="0.35"/>
  <cols>
    <col min="1" max="1" width="11.453125" style="17"/>
    <col min="2" max="2" width="28.1796875" style="6" customWidth="1"/>
    <col min="3" max="3" width="59.1796875" style="6" customWidth="1"/>
    <col min="4" max="4" width="11.453125" style="17"/>
    <col min="5" max="5" width="11.453125" style="6"/>
    <col min="6" max="6" width="49.6328125" style="6" customWidth="1"/>
    <col min="7" max="7" width="11.453125" style="6"/>
    <col min="8" max="8" width="94.6328125" style="6" customWidth="1"/>
    <col min="9" max="16384" width="11.453125" style="6"/>
  </cols>
  <sheetData>
    <row r="1" spans="1:8" ht="18.5" x14ac:dyDescent="0.45">
      <c r="B1" s="7" t="s">
        <v>21</v>
      </c>
    </row>
    <row r="2" spans="1:8" x14ac:dyDescent="0.35">
      <c r="A2" s="26"/>
      <c r="B2" s="8" t="s">
        <v>35</v>
      </c>
      <c r="C2" s="4" t="s">
        <v>36</v>
      </c>
      <c r="D2" s="33"/>
      <c r="E2" s="220" t="s">
        <v>37</v>
      </c>
      <c r="F2" s="221"/>
      <c r="G2" s="8" t="s">
        <v>6</v>
      </c>
      <c r="H2" s="8" t="s">
        <v>38</v>
      </c>
    </row>
    <row r="3" spans="1:8" x14ac:dyDescent="0.35">
      <c r="A3" s="30"/>
      <c r="B3" s="94" t="s">
        <v>332</v>
      </c>
      <c r="C3" s="226" t="s">
        <v>430</v>
      </c>
      <c r="D3" s="227"/>
      <c r="E3" s="226" t="s">
        <v>354</v>
      </c>
      <c r="F3" s="227"/>
      <c r="G3" s="200">
        <v>7167</v>
      </c>
      <c r="H3" s="95"/>
    </row>
    <row r="4" spans="1:8" ht="19.5" customHeight="1" x14ac:dyDescent="0.35">
      <c r="A4" s="22"/>
      <c r="B4" s="3"/>
      <c r="C4" s="3"/>
      <c r="D4" s="9"/>
      <c r="E4" s="3"/>
      <c r="F4" s="3"/>
      <c r="G4" s="3"/>
      <c r="H4" s="3"/>
    </row>
    <row r="5" spans="1:8" ht="26" x14ac:dyDescent="0.35">
      <c r="A5" s="21" t="s">
        <v>39</v>
      </c>
      <c r="B5" s="8" t="s">
        <v>40</v>
      </c>
      <c r="C5" s="8" t="s">
        <v>41</v>
      </c>
      <c r="D5" s="26" t="s">
        <v>42</v>
      </c>
      <c r="E5" s="35" t="s">
        <v>43</v>
      </c>
      <c r="F5" s="36" t="s">
        <v>44</v>
      </c>
      <c r="G5" s="35" t="s">
        <v>6</v>
      </c>
      <c r="H5" s="36" t="s">
        <v>45</v>
      </c>
    </row>
    <row r="6" spans="1:8" ht="39" x14ac:dyDescent="0.35">
      <c r="A6" s="130">
        <v>701</v>
      </c>
      <c r="B6" s="116" t="s">
        <v>85</v>
      </c>
      <c r="C6" s="32" t="s">
        <v>153</v>
      </c>
      <c r="D6" s="39" t="s">
        <v>48</v>
      </c>
      <c r="E6" s="149" t="s">
        <v>334</v>
      </c>
      <c r="F6" s="219" t="s">
        <v>608</v>
      </c>
      <c r="G6" s="200">
        <v>7167</v>
      </c>
      <c r="H6" s="217" t="s">
        <v>576</v>
      </c>
    </row>
    <row r="7" spans="1:8" x14ac:dyDescent="0.35">
      <c r="A7" s="19"/>
      <c r="B7" s="3"/>
      <c r="C7" s="3"/>
      <c r="D7" s="22"/>
      <c r="E7" s="3"/>
      <c r="F7" s="3"/>
      <c r="G7" s="3"/>
      <c r="H7" s="3"/>
    </row>
    <row r="8" spans="1:8" ht="26" x14ac:dyDescent="0.35">
      <c r="A8" s="21" t="s">
        <v>39</v>
      </c>
      <c r="B8" s="8" t="s">
        <v>40</v>
      </c>
      <c r="C8" s="8" t="s">
        <v>41</v>
      </c>
      <c r="D8" s="26" t="s">
        <v>42</v>
      </c>
      <c r="E8" s="35" t="s">
        <v>43</v>
      </c>
      <c r="F8" s="36" t="s">
        <v>44</v>
      </c>
      <c r="G8" s="35"/>
      <c r="H8" s="36" t="s">
        <v>45</v>
      </c>
    </row>
    <row r="9" spans="1:8" ht="52" x14ac:dyDescent="0.35">
      <c r="A9" s="130">
        <v>703</v>
      </c>
      <c r="B9" s="116" t="s">
        <v>74</v>
      </c>
      <c r="C9" s="32" t="s">
        <v>154</v>
      </c>
      <c r="D9" s="39" t="s">
        <v>48</v>
      </c>
      <c r="E9" s="144" t="s">
        <v>334</v>
      </c>
      <c r="F9" s="150" t="s">
        <v>431</v>
      </c>
      <c r="G9" s="37"/>
      <c r="H9" s="160" t="s">
        <v>594</v>
      </c>
    </row>
    <row r="10" spans="1:8" ht="39" x14ac:dyDescent="0.35">
      <c r="A10" s="130">
        <f>A9+1</f>
        <v>704</v>
      </c>
      <c r="B10" s="116" t="s">
        <v>49</v>
      </c>
      <c r="C10" s="32" t="s">
        <v>155</v>
      </c>
      <c r="D10" s="39" t="s">
        <v>65</v>
      </c>
      <c r="E10" s="144" t="s">
        <v>334</v>
      </c>
      <c r="F10" s="150" t="s">
        <v>417</v>
      </c>
      <c r="G10" s="37"/>
      <c r="H10" s="160" t="s">
        <v>595</v>
      </c>
    </row>
    <row r="11" spans="1:8" ht="26" x14ac:dyDescent="0.35">
      <c r="A11" s="130">
        <f t="shared" ref="A11:A26" si="0">A10+1</f>
        <v>705</v>
      </c>
      <c r="B11" s="116" t="s">
        <v>51</v>
      </c>
      <c r="C11" s="32" t="s">
        <v>94</v>
      </c>
      <c r="D11" s="39" t="s">
        <v>48</v>
      </c>
      <c r="E11" s="144" t="s">
        <v>334</v>
      </c>
      <c r="F11" s="150" t="s">
        <v>432</v>
      </c>
      <c r="G11" s="37"/>
      <c r="H11" s="160" t="s">
        <v>436</v>
      </c>
    </row>
    <row r="12" spans="1:8" ht="26" x14ac:dyDescent="0.35">
      <c r="A12" s="130">
        <f t="shared" si="0"/>
        <v>706</v>
      </c>
      <c r="B12" s="32" t="s">
        <v>4</v>
      </c>
      <c r="C12" s="32" t="s">
        <v>95</v>
      </c>
      <c r="D12" s="39" t="s">
        <v>65</v>
      </c>
      <c r="E12" s="144" t="s">
        <v>334</v>
      </c>
      <c r="F12" s="150" t="s">
        <v>433</v>
      </c>
      <c r="G12" s="37"/>
      <c r="H12" s="152"/>
    </row>
    <row r="13" spans="1:8" x14ac:dyDescent="0.35">
      <c r="A13" s="130">
        <f t="shared" si="0"/>
        <v>707</v>
      </c>
      <c r="B13" s="116" t="s">
        <v>96</v>
      </c>
      <c r="C13" s="32" t="s">
        <v>156</v>
      </c>
      <c r="D13" s="39" t="s">
        <v>48</v>
      </c>
      <c r="E13" s="144" t="s">
        <v>334</v>
      </c>
      <c r="F13" s="150" t="s">
        <v>405</v>
      </c>
      <c r="G13" s="37"/>
      <c r="H13" s="152"/>
    </row>
    <row r="14" spans="1:8" ht="26" x14ac:dyDescent="0.35">
      <c r="A14" s="130">
        <f t="shared" si="0"/>
        <v>708</v>
      </c>
      <c r="B14" s="116" t="s">
        <v>53</v>
      </c>
      <c r="C14" s="32" t="s">
        <v>98</v>
      </c>
      <c r="D14" s="39" t="s">
        <v>65</v>
      </c>
      <c r="E14" s="144" t="s">
        <v>334</v>
      </c>
      <c r="F14" s="150" t="s">
        <v>406</v>
      </c>
      <c r="G14" s="37"/>
      <c r="H14" s="160" t="s">
        <v>437</v>
      </c>
    </row>
    <row r="15" spans="1:8" x14ac:dyDescent="0.35">
      <c r="A15" s="130">
        <f t="shared" si="0"/>
        <v>709</v>
      </c>
      <c r="B15" s="116" t="s">
        <v>99</v>
      </c>
      <c r="C15" s="32" t="s">
        <v>131</v>
      </c>
      <c r="D15" s="39" t="s">
        <v>48</v>
      </c>
      <c r="E15" s="144" t="s">
        <v>334</v>
      </c>
      <c r="F15" s="150" t="s">
        <v>376</v>
      </c>
      <c r="G15" s="37"/>
      <c r="H15" s="152" t="s">
        <v>388</v>
      </c>
    </row>
    <row r="16" spans="1:8" x14ac:dyDescent="0.35">
      <c r="A16" s="130">
        <f t="shared" si="0"/>
        <v>710</v>
      </c>
      <c r="B16" s="116" t="s">
        <v>99</v>
      </c>
      <c r="C16" s="32" t="s">
        <v>132</v>
      </c>
      <c r="D16" s="39" t="s">
        <v>65</v>
      </c>
      <c r="E16" s="144" t="s">
        <v>334</v>
      </c>
      <c r="F16" s="150" t="s">
        <v>377</v>
      </c>
      <c r="G16" s="37"/>
      <c r="H16" s="152" t="s">
        <v>388</v>
      </c>
    </row>
    <row r="17" spans="1:8" x14ac:dyDescent="0.35">
      <c r="A17" s="130">
        <f t="shared" si="0"/>
        <v>711</v>
      </c>
      <c r="B17" s="116" t="s">
        <v>55</v>
      </c>
      <c r="C17" s="32" t="s">
        <v>102</v>
      </c>
      <c r="D17" s="39" t="s">
        <v>48</v>
      </c>
      <c r="E17" s="144" t="s">
        <v>334</v>
      </c>
      <c r="F17" s="150" t="s">
        <v>378</v>
      </c>
      <c r="G17" s="37"/>
      <c r="H17" s="160" t="s">
        <v>439</v>
      </c>
    </row>
    <row r="18" spans="1:8" ht="117" x14ac:dyDescent="0.35">
      <c r="A18" s="130">
        <f t="shared" si="0"/>
        <v>712</v>
      </c>
      <c r="B18" s="116" t="s">
        <v>57</v>
      </c>
      <c r="C18" s="32" t="s">
        <v>103</v>
      </c>
      <c r="D18" s="39" t="s">
        <v>48</v>
      </c>
      <c r="E18" s="144" t="s">
        <v>334</v>
      </c>
      <c r="F18" s="154" t="s">
        <v>421</v>
      </c>
      <c r="G18" s="37"/>
      <c r="H18" s="157" t="s">
        <v>426</v>
      </c>
    </row>
    <row r="19" spans="1:8" x14ac:dyDescent="0.35">
      <c r="A19" s="130">
        <f t="shared" si="0"/>
        <v>713</v>
      </c>
      <c r="B19" s="116" t="s">
        <v>59</v>
      </c>
      <c r="C19" s="32" t="s">
        <v>145</v>
      </c>
      <c r="D19" s="39" t="s">
        <v>48</v>
      </c>
      <c r="E19" s="144" t="s">
        <v>334</v>
      </c>
      <c r="F19" s="159" t="s">
        <v>397</v>
      </c>
      <c r="G19" s="37"/>
      <c r="H19" s="152" t="s">
        <v>438</v>
      </c>
    </row>
    <row r="20" spans="1:8" x14ac:dyDescent="0.35">
      <c r="A20" s="130">
        <f t="shared" si="0"/>
        <v>714</v>
      </c>
      <c r="B20" s="116" t="s">
        <v>61</v>
      </c>
      <c r="C20" s="32" t="s">
        <v>146</v>
      </c>
      <c r="D20" s="39" t="s">
        <v>48</v>
      </c>
      <c r="E20" s="144" t="s">
        <v>334</v>
      </c>
      <c r="F20" s="159" t="s">
        <v>422</v>
      </c>
      <c r="G20" s="37"/>
      <c r="H20" s="152" t="s">
        <v>391</v>
      </c>
    </row>
    <row r="21" spans="1:8" ht="78" x14ac:dyDescent="0.35">
      <c r="A21" s="130">
        <f t="shared" si="0"/>
        <v>715</v>
      </c>
      <c r="B21" s="116" t="s">
        <v>106</v>
      </c>
      <c r="C21" s="32" t="s">
        <v>133</v>
      </c>
      <c r="D21" s="39" t="s">
        <v>65</v>
      </c>
      <c r="E21" s="144" t="s">
        <v>334</v>
      </c>
      <c r="F21" s="150" t="s">
        <v>434</v>
      </c>
      <c r="G21" s="37"/>
      <c r="H21" s="152" t="s">
        <v>441</v>
      </c>
    </row>
    <row r="22" spans="1:8" x14ac:dyDescent="0.35">
      <c r="A22" s="130">
        <f t="shared" si="0"/>
        <v>716</v>
      </c>
      <c r="B22" s="116" t="s">
        <v>108</v>
      </c>
      <c r="C22" s="116" t="s">
        <v>109</v>
      </c>
      <c r="D22" s="39" t="s">
        <v>65</v>
      </c>
      <c r="E22" s="144" t="s">
        <v>334</v>
      </c>
      <c r="F22" s="150" t="s">
        <v>383</v>
      </c>
      <c r="G22" s="37"/>
      <c r="H22" s="152" t="s">
        <v>392</v>
      </c>
    </row>
    <row r="23" spans="1:8" ht="26" x14ac:dyDescent="0.35">
      <c r="A23" s="130">
        <f t="shared" si="0"/>
        <v>717</v>
      </c>
      <c r="B23" s="116" t="s">
        <v>110</v>
      </c>
      <c r="C23" s="32" t="s">
        <v>111</v>
      </c>
      <c r="D23" s="39" t="s">
        <v>48</v>
      </c>
      <c r="E23" s="144" t="s">
        <v>334</v>
      </c>
      <c r="F23" s="150" t="s">
        <v>384</v>
      </c>
      <c r="G23" s="37"/>
      <c r="H23" s="152" t="s">
        <v>393</v>
      </c>
    </row>
    <row r="24" spans="1:8" ht="26" x14ac:dyDescent="0.35">
      <c r="A24" s="130">
        <f t="shared" si="0"/>
        <v>718</v>
      </c>
      <c r="B24" s="116" t="s">
        <v>63</v>
      </c>
      <c r="C24" s="32" t="s">
        <v>113</v>
      </c>
      <c r="D24" s="39" t="s">
        <v>48</v>
      </c>
      <c r="E24" s="144" t="s">
        <v>334</v>
      </c>
      <c r="F24" s="150" t="s">
        <v>424</v>
      </c>
      <c r="G24" s="37"/>
      <c r="H24" s="152" t="s">
        <v>427</v>
      </c>
    </row>
    <row r="25" spans="1:8" ht="45" customHeight="1" x14ac:dyDescent="0.35">
      <c r="A25" s="130">
        <f t="shared" si="0"/>
        <v>719</v>
      </c>
      <c r="B25" s="116" t="s">
        <v>114</v>
      </c>
      <c r="C25" s="134" t="s">
        <v>157</v>
      </c>
      <c r="D25" s="39" t="s">
        <v>48</v>
      </c>
      <c r="E25" s="144" t="s">
        <v>334</v>
      </c>
      <c r="F25" s="150" t="s">
        <v>435</v>
      </c>
      <c r="G25" s="37"/>
      <c r="H25" s="152" t="s">
        <v>395</v>
      </c>
    </row>
    <row r="26" spans="1:8" ht="290.25" customHeight="1" x14ac:dyDescent="0.35">
      <c r="A26" s="130">
        <f t="shared" si="0"/>
        <v>720</v>
      </c>
      <c r="B26" s="116" t="s">
        <v>80</v>
      </c>
      <c r="C26" s="32" t="s">
        <v>158</v>
      </c>
      <c r="D26" s="39" t="s">
        <v>65</v>
      </c>
      <c r="E26" s="144" t="s">
        <v>334</v>
      </c>
      <c r="F26" s="150" t="s">
        <v>596</v>
      </c>
      <c r="G26" s="37"/>
      <c r="H26" s="152" t="s">
        <v>560</v>
      </c>
    </row>
    <row r="27" spans="1:8" s="3" customFormat="1" x14ac:dyDescent="0.35">
      <c r="A27" s="18"/>
      <c r="B27" s="15"/>
      <c r="C27" s="15"/>
      <c r="D27" s="34"/>
      <c r="E27" s="34"/>
      <c r="F27" s="34"/>
      <c r="G27" s="34"/>
      <c r="H27" s="34"/>
    </row>
    <row r="28" spans="1:8" s="3" customFormat="1" x14ac:dyDescent="0.35">
      <c r="A28" s="19"/>
      <c r="C28" s="15"/>
      <c r="D28" s="34"/>
      <c r="E28" s="34"/>
      <c r="F28" s="34"/>
      <c r="G28" s="34"/>
      <c r="H28" s="34"/>
    </row>
    <row r="29" spans="1:8" ht="15.5" x14ac:dyDescent="0.35">
      <c r="A29" s="20"/>
      <c r="B29" s="2" t="s">
        <v>159</v>
      </c>
      <c r="E29" s="34"/>
      <c r="F29" s="34"/>
      <c r="G29" s="34"/>
      <c r="H29" s="34"/>
    </row>
    <row r="30" spans="1:8" x14ac:dyDescent="0.35">
      <c r="A30" s="20"/>
      <c r="E30" s="3"/>
      <c r="F30" s="3"/>
      <c r="G30" s="3"/>
      <c r="H30" s="3"/>
    </row>
    <row r="31" spans="1:8" ht="26" x14ac:dyDescent="0.35">
      <c r="A31" s="21" t="s">
        <v>39</v>
      </c>
      <c r="B31" s="8" t="s">
        <v>40</v>
      </c>
      <c r="C31" s="8" t="s">
        <v>160</v>
      </c>
      <c r="D31" s="26" t="s">
        <v>42</v>
      </c>
      <c r="E31" s="35" t="s">
        <v>43</v>
      </c>
      <c r="F31" s="36" t="s">
        <v>44</v>
      </c>
      <c r="G31" s="44" t="s">
        <v>6</v>
      </c>
      <c r="H31" s="36" t="s">
        <v>45</v>
      </c>
    </row>
    <row r="32" spans="1:8" ht="52" x14ac:dyDescent="0.35">
      <c r="A32" s="130">
        <f>A26+1</f>
        <v>721</v>
      </c>
      <c r="B32" s="116" t="s">
        <v>74</v>
      </c>
      <c r="C32" s="32" t="s">
        <v>149</v>
      </c>
      <c r="D32" s="137" t="s">
        <v>48</v>
      </c>
      <c r="E32" s="144" t="s">
        <v>334</v>
      </c>
      <c r="F32" s="150" t="s">
        <v>553</v>
      </c>
      <c r="G32" s="205">
        <v>0</v>
      </c>
      <c r="H32" s="152" t="s">
        <v>597</v>
      </c>
    </row>
    <row r="33" spans="1:8" x14ac:dyDescent="0.35">
      <c r="A33" s="130">
        <f>A32+1</f>
        <v>722</v>
      </c>
      <c r="B33" s="116" t="s">
        <v>59</v>
      </c>
      <c r="C33" s="135" t="s">
        <v>69</v>
      </c>
      <c r="D33" s="137" t="s">
        <v>65</v>
      </c>
      <c r="E33" s="144" t="s">
        <v>334</v>
      </c>
      <c r="F33" s="158" t="s">
        <v>445</v>
      </c>
      <c r="G33" s="206">
        <v>772</v>
      </c>
      <c r="H33" s="147" t="s">
        <v>352</v>
      </c>
    </row>
    <row r="34" spans="1:8" x14ac:dyDescent="0.35">
      <c r="A34" s="130">
        <f>A33+1</f>
        <v>723</v>
      </c>
      <c r="B34" s="32" t="s">
        <v>119</v>
      </c>
      <c r="C34" s="134" t="s">
        <v>70</v>
      </c>
      <c r="D34" s="137" t="s">
        <v>48</v>
      </c>
      <c r="E34" s="144" t="s">
        <v>334</v>
      </c>
      <c r="F34" s="159" t="s">
        <v>446</v>
      </c>
      <c r="G34" s="200">
        <v>373</v>
      </c>
      <c r="H34" s="147" t="s">
        <v>352</v>
      </c>
    </row>
    <row r="35" spans="1:8" x14ac:dyDescent="0.35">
      <c r="A35" s="130" t="s">
        <v>161</v>
      </c>
      <c r="B35" s="32" t="s">
        <v>119</v>
      </c>
      <c r="C35" s="134" t="s">
        <v>72</v>
      </c>
      <c r="D35" s="137" t="s">
        <v>65</v>
      </c>
      <c r="E35" s="144" t="s">
        <v>334</v>
      </c>
      <c r="F35" s="159" t="s">
        <v>447</v>
      </c>
      <c r="G35" s="200">
        <v>1159</v>
      </c>
      <c r="H35" s="147" t="s">
        <v>352</v>
      </c>
    </row>
    <row r="36" spans="1:8" ht="117" x14ac:dyDescent="0.35">
      <c r="A36" s="130">
        <f>A34+1</f>
        <v>724</v>
      </c>
      <c r="B36" s="116" t="s">
        <v>125</v>
      </c>
      <c r="C36" s="32" t="s">
        <v>162</v>
      </c>
      <c r="D36" s="39" t="s">
        <v>65</v>
      </c>
      <c r="E36" s="144" t="s">
        <v>334</v>
      </c>
      <c r="F36" s="145" t="s">
        <v>448</v>
      </c>
      <c r="G36" s="204">
        <v>1658</v>
      </c>
      <c r="H36" s="147" t="s">
        <v>399</v>
      </c>
    </row>
    <row r="37" spans="1:8" ht="26" x14ac:dyDescent="0.35">
      <c r="A37" s="130">
        <f>A36+1</f>
        <v>725</v>
      </c>
      <c r="B37" s="116" t="s">
        <v>123</v>
      </c>
      <c r="C37" s="32" t="s">
        <v>151</v>
      </c>
      <c r="D37" s="39" t="s">
        <v>65</v>
      </c>
      <c r="E37" s="144" t="s">
        <v>334</v>
      </c>
      <c r="F37" s="145" t="s">
        <v>400</v>
      </c>
      <c r="G37" s="204">
        <v>922</v>
      </c>
      <c r="H37" s="147" t="s">
        <v>398</v>
      </c>
    </row>
    <row r="38" spans="1:8" x14ac:dyDescent="0.35">
      <c r="D38" s="117"/>
      <c r="F38" s="48" t="s">
        <v>163</v>
      </c>
      <c r="G38" s="92">
        <f>G32+G34</f>
        <v>373</v>
      </c>
    </row>
  </sheetData>
  <mergeCells count="3">
    <mergeCell ref="E2:F2"/>
    <mergeCell ref="E3:F3"/>
    <mergeCell ref="C3:D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80" zoomScaleNormal="80" workbookViewId="0">
      <selection activeCell="K16" sqref="K16"/>
    </sheetView>
  </sheetViews>
  <sheetFormatPr baseColWidth="10" defaultColWidth="11.453125" defaultRowHeight="14.5" x14ac:dyDescent="0.35"/>
  <cols>
    <col min="1" max="1" width="11.453125" style="6"/>
    <col min="2" max="2" width="28.1796875" style="6" customWidth="1"/>
    <col min="3" max="3" width="59.1796875" style="6" customWidth="1"/>
    <col min="4" max="4" width="11.453125" style="17" customWidth="1"/>
    <col min="5" max="5" width="11.453125" style="6"/>
    <col min="6" max="6" width="53.453125" style="6" customWidth="1"/>
    <col min="7" max="7" width="11.453125" style="6"/>
    <col min="8" max="8" width="95.36328125" style="6" customWidth="1"/>
    <col min="9" max="16384" width="11.453125" style="6"/>
  </cols>
  <sheetData>
    <row r="1" spans="1:8" ht="18.75" customHeight="1" x14ac:dyDescent="0.45">
      <c r="B1" s="7" t="s">
        <v>164</v>
      </c>
    </row>
    <row r="2" spans="1:8" x14ac:dyDescent="0.35">
      <c r="A2" s="8"/>
      <c r="B2" s="8" t="s">
        <v>35</v>
      </c>
      <c r="C2" s="4" t="s">
        <v>36</v>
      </c>
      <c r="D2" s="33"/>
      <c r="E2" s="220" t="s">
        <v>37</v>
      </c>
      <c r="F2" s="221"/>
      <c r="G2" s="8" t="s">
        <v>6</v>
      </c>
      <c r="H2" s="8" t="s">
        <v>38</v>
      </c>
    </row>
    <row r="3" spans="1:8" ht="15.5" customHeight="1" x14ac:dyDescent="0.35">
      <c r="A3" s="24"/>
      <c r="B3" s="94" t="s">
        <v>332</v>
      </c>
      <c r="C3" s="226" t="s">
        <v>449</v>
      </c>
      <c r="D3" s="227"/>
      <c r="E3" s="224" t="s">
        <v>354</v>
      </c>
      <c r="F3" s="224"/>
      <c r="G3" s="200">
        <v>24319</v>
      </c>
      <c r="H3" s="95"/>
    </row>
    <row r="4" spans="1:8" x14ac:dyDescent="0.35">
      <c r="E4" s="3"/>
      <c r="F4" s="3"/>
      <c r="G4" s="3"/>
      <c r="H4" s="3"/>
    </row>
    <row r="5" spans="1:8" ht="26" x14ac:dyDescent="0.35">
      <c r="A5" s="26" t="s">
        <v>39</v>
      </c>
      <c r="B5" s="8" t="s">
        <v>40</v>
      </c>
      <c r="C5" s="8" t="s">
        <v>41</v>
      </c>
      <c r="D5" s="26" t="s">
        <v>42</v>
      </c>
      <c r="E5" s="35" t="s">
        <v>43</v>
      </c>
      <c r="F5" s="36" t="s">
        <v>44</v>
      </c>
      <c r="G5" s="35"/>
      <c r="H5" s="36" t="s">
        <v>45</v>
      </c>
    </row>
    <row r="6" spans="1:8" ht="52" x14ac:dyDescent="0.35">
      <c r="A6" s="130">
        <v>801</v>
      </c>
      <c r="B6" s="116" t="s">
        <v>74</v>
      </c>
      <c r="C6" s="32" t="s">
        <v>165</v>
      </c>
      <c r="D6" s="39" t="s">
        <v>48</v>
      </c>
      <c r="E6" s="144" t="s">
        <v>334</v>
      </c>
      <c r="F6" s="165" t="s">
        <v>450</v>
      </c>
      <c r="G6" s="151"/>
      <c r="H6" s="160" t="s">
        <v>598</v>
      </c>
    </row>
    <row r="7" spans="1:8" ht="39" x14ac:dyDescent="0.35">
      <c r="A7" s="130">
        <f>A6+1</f>
        <v>802</v>
      </c>
      <c r="B7" s="116" t="s">
        <v>142</v>
      </c>
      <c r="C7" s="32" t="s">
        <v>166</v>
      </c>
      <c r="D7" s="39" t="s">
        <v>65</v>
      </c>
      <c r="E7" s="144" t="s">
        <v>334</v>
      </c>
      <c r="F7" s="166" t="s">
        <v>451</v>
      </c>
      <c r="G7" s="151"/>
      <c r="H7" s="160" t="s">
        <v>599</v>
      </c>
    </row>
    <row r="8" spans="1:8" x14ac:dyDescent="0.35">
      <c r="A8" s="130">
        <f t="shared" ref="A8:A24" si="0">A7+1</f>
        <v>803</v>
      </c>
      <c r="B8" s="116" t="s">
        <v>167</v>
      </c>
      <c r="C8" s="32" t="s">
        <v>168</v>
      </c>
      <c r="D8" s="39" t="s">
        <v>48</v>
      </c>
      <c r="E8" s="144" t="s">
        <v>334</v>
      </c>
      <c r="F8" s="167" t="s">
        <v>452</v>
      </c>
      <c r="G8" s="151"/>
      <c r="H8" s="168"/>
    </row>
    <row r="9" spans="1:8" ht="29" x14ac:dyDescent="0.35">
      <c r="A9" s="130">
        <f t="shared" si="0"/>
        <v>804</v>
      </c>
      <c r="B9" s="116" t="s">
        <v>51</v>
      </c>
      <c r="C9" s="32" t="s">
        <v>144</v>
      </c>
      <c r="D9" s="39" t="s">
        <v>48</v>
      </c>
      <c r="E9" s="144" t="s">
        <v>334</v>
      </c>
      <c r="F9" s="166" t="s">
        <v>453</v>
      </c>
      <c r="G9" s="151"/>
      <c r="H9" s="160" t="s">
        <v>600</v>
      </c>
    </row>
    <row r="10" spans="1:8" x14ac:dyDescent="0.35">
      <c r="A10" s="130">
        <f t="shared" si="0"/>
        <v>805</v>
      </c>
      <c r="B10" s="116" t="s">
        <v>4</v>
      </c>
      <c r="C10" s="32" t="s">
        <v>95</v>
      </c>
      <c r="D10" s="39" t="s">
        <v>65</v>
      </c>
      <c r="E10" s="144" t="s">
        <v>334</v>
      </c>
      <c r="F10" s="167" t="s">
        <v>454</v>
      </c>
      <c r="G10" s="151"/>
      <c r="H10" s="160"/>
    </row>
    <row r="11" spans="1:8" x14ac:dyDescent="0.35">
      <c r="A11" s="130">
        <f t="shared" si="0"/>
        <v>806</v>
      </c>
      <c r="B11" s="116" t="s">
        <v>96</v>
      </c>
      <c r="C11" s="32" t="s">
        <v>130</v>
      </c>
      <c r="D11" s="39" t="s">
        <v>48</v>
      </c>
      <c r="E11" s="144" t="s">
        <v>334</v>
      </c>
      <c r="F11" s="167" t="s">
        <v>420</v>
      </c>
      <c r="G11" s="151"/>
      <c r="H11" s="168"/>
    </row>
    <row r="12" spans="1:8" ht="26" x14ac:dyDescent="0.35">
      <c r="A12" s="130">
        <f t="shared" si="0"/>
        <v>807</v>
      </c>
      <c r="B12" s="116" t="s">
        <v>53</v>
      </c>
      <c r="C12" s="32" t="s">
        <v>98</v>
      </c>
      <c r="D12" s="39" t="s">
        <v>65</v>
      </c>
      <c r="E12" s="144" t="s">
        <v>334</v>
      </c>
      <c r="F12" s="150" t="s">
        <v>406</v>
      </c>
      <c r="G12" s="151"/>
      <c r="H12" s="160" t="s">
        <v>464</v>
      </c>
    </row>
    <row r="13" spans="1:8" x14ac:dyDescent="0.35">
      <c r="A13" s="130">
        <f t="shared" si="0"/>
        <v>808</v>
      </c>
      <c r="B13" s="116" t="s">
        <v>99</v>
      </c>
      <c r="C13" s="32" t="s">
        <v>131</v>
      </c>
      <c r="D13" s="39" t="s">
        <v>48</v>
      </c>
      <c r="E13" s="144" t="s">
        <v>334</v>
      </c>
      <c r="F13" s="150" t="s">
        <v>376</v>
      </c>
      <c r="G13" s="151"/>
      <c r="H13" s="152" t="s">
        <v>388</v>
      </c>
    </row>
    <row r="14" spans="1:8" x14ac:dyDescent="0.35">
      <c r="A14" s="130">
        <f t="shared" si="0"/>
        <v>809</v>
      </c>
      <c r="B14" s="116" t="s">
        <v>99</v>
      </c>
      <c r="C14" s="32" t="s">
        <v>132</v>
      </c>
      <c r="D14" s="39" t="s">
        <v>65</v>
      </c>
      <c r="E14" s="144" t="s">
        <v>334</v>
      </c>
      <c r="F14" s="150" t="s">
        <v>377</v>
      </c>
      <c r="G14" s="151"/>
      <c r="H14" s="152" t="s">
        <v>388</v>
      </c>
    </row>
    <row r="15" spans="1:8" x14ac:dyDescent="0.35">
      <c r="A15" s="130">
        <f t="shared" si="0"/>
        <v>810</v>
      </c>
      <c r="B15" s="116" t="s">
        <v>55</v>
      </c>
      <c r="C15" s="32" t="s">
        <v>169</v>
      </c>
      <c r="D15" s="39" t="s">
        <v>48</v>
      </c>
      <c r="E15" s="144" t="s">
        <v>334</v>
      </c>
      <c r="F15" s="167" t="s">
        <v>455</v>
      </c>
      <c r="G15" s="151"/>
      <c r="H15" s="160" t="s">
        <v>412</v>
      </c>
    </row>
    <row r="16" spans="1:8" ht="130" x14ac:dyDescent="0.35">
      <c r="A16" s="130">
        <f t="shared" si="0"/>
        <v>811</v>
      </c>
      <c r="B16" s="116" t="s">
        <v>57</v>
      </c>
      <c r="C16" s="32" t="s">
        <v>103</v>
      </c>
      <c r="D16" s="39" t="s">
        <v>48</v>
      </c>
      <c r="E16" s="144" t="s">
        <v>334</v>
      </c>
      <c r="F16" s="154" t="s">
        <v>456</v>
      </c>
      <c r="G16" s="151"/>
      <c r="H16" s="157" t="s">
        <v>460</v>
      </c>
    </row>
    <row r="17" spans="1:8" x14ac:dyDescent="0.35">
      <c r="A17" s="130">
        <f t="shared" si="0"/>
        <v>812</v>
      </c>
      <c r="B17" s="116" t="s">
        <v>59</v>
      </c>
      <c r="C17" s="32" t="s">
        <v>170</v>
      </c>
      <c r="D17" s="39" t="s">
        <v>48</v>
      </c>
      <c r="E17" s="144" t="s">
        <v>334</v>
      </c>
      <c r="F17" s="167" t="s">
        <v>457</v>
      </c>
      <c r="G17" s="151"/>
      <c r="H17" s="153" t="s">
        <v>461</v>
      </c>
    </row>
    <row r="18" spans="1:8" x14ac:dyDescent="0.35">
      <c r="A18" s="130">
        <f t="shared" si="0"/>
        <v>813</v>
      </c>
      <c r="B18" s="116" t="s">
        <v>61</v>
      </c>
      <c r="C18" s="32" t="s">
        <v>146</v>
      </c>
      <c r="D18" s="39" t="s">
        <v>48</v>
      </c>
      <c r="E18" s="144" t="s">
        <v>334</v>
      </c>
      <c r="F18" s="159" t="s">
        <v>422</v>
      </c>
      <c r="G18" s="151"/>
      <c r="H18" s="168"/>
    </row>
    <row r="19" spans="1:8" ht="65" x14ac:dyDescent="0.35">
      <c r="A19" s="130">
        <f t="shared" si="0"/>
        <v>814</v>
      </c>
      <c r="B19" s="116" t="s">
        <v>106</v>
      </c>
      <c r="C19" s="32" t="s">
        <v>133</v>
      </c>
      <c r="D19" s="39" t="s">
        <v>65</v>
      </c>
      <c r="E19" s="144" t="s">
        <v>334</v>
      </c>
      <c r="F19" s="150" t="s">
        <v>458</v>
      </c>
      <c r="G19" s="151"/>
      <c r="H19" s="152" t="s">
        <v>463</v>
      </c>
    </row>
    <row r="20" spans="1:8" x14ac:dyDescent="0.35">
      <c r="A20" s="130">
        <f t="shared" si="0"/>
        <v>815</v>
      </c>
      <c r="B20" s="116" t="s">
        <v>108</v>
      </c>
      <c r="C20" s="116" t="s">
        <v>109</v>
      </c>
      <c r="D20" s="39" t="s">
        <v>65</v>
      </c>
      <c r="E20" s="144" t="s">
        <v>334</v>
      </c>
      <c r="F20" s="150" t="s">
        <v>383</v>
      </c>
      <c r="G20" s="151"/>
      <c r="H20" s="152" t="s">
        <v>392</v>
      </c>
    </row>
    <row r="21" spans="1:8" ht="26" x14ac:dyDescent="0.35">
      <c r="A21" s="130">
        <f t="shared" si="0"/>
        <v>816</v>
      </c>
      <c r="B21" s="116" t="s">
        <v>110</v>
      </c>
      <c r="C21" s="32" t="s">
        <v>134</v>
      </c>
      <c r="D21" s="39" t="s">
        <v>48</v>
      </c>
      <c r="E21" s="144" t="s">
        <v>334</v>
      </c>
      <c r="F21" s="150" t="s">
        <v>384</v>
      </c>
      <c r="G21" s="151"/>
      <c r="H21" s="152" t="s">
        <v>393</v>
      </c>
    </row>
    <row r="22" spans="1:8" x14ac:dyDescent="0.35">
      <c r="A22" s="130">
        <f t="shared" si="0"/>
        <v>817</v>
      </c>
      <c r="B22" s="116" t="s">
        <v>63</v>
      </c>
      <c r="C22" s="32" t="s">
        <v>113</v>
      </c>
      <c r="D22" s="39" t="s">
        <v>48</v>
      </c>
      <c r="E22" s="144" t="s">
        <v>334</v>
      </c>
      <c r="F22" s="167" t="s">
        <v>459</v>
      </c>
      <c r="G22" s="151"/>
      <c r="H22" s="152" t="s">
        <v>462</v>
      </c>
    </row>
    <row r="23" spans="1:8" ht="39" x14ac:dyDescent="0.35">
      <c r="A23" s="130">
        <f t="shared" si="0"/>
        <v>818</v>
      </c>
      <c r="B23" s="116" t="s">
        <v>114</v>
      </c>
      <c r="C23" s="134" t="s">
        <v>171</v>
      </c>
      <c r="D23" s="39" t="s">
        <v>48</v>
      </c>
      <c r="E23" s="144" t="s">
        <v>334</v>
      </c>
      <c r="F23" s="150" t="s">
        <v>435</v>
      </c>
      <c r="G23" s="151"/>
      <c r="H23" s="152" t="s">
        <v>395</v>
      </c>
    </row>
    <row r="24" spans="1:8" ht="312" x14ac:dyDescent="0.35">
      <c r="A24" s="130">
        <f t="shared" si="0"/>
        <v>819</v>
      </c>
      <c r="B24" s="116" t="s">
        <v>80</v>
      </c>
      <c r="C24" s="32" t="s">
        <v>172</v>
      </c>
      <c r="D24" s="27" t="s">
        <v>65</v>
      </c>
      <c r="E24" s="144" t="s">
        <v>334</v>
      </c>
      <c r="F24" s="150" t="s">
        <v>601</v>
      </c>
      <c r="G24" s="151"/>
      <c r="H24" s="152" t="s">
        <v>468</v>
      </c>
    </row>
    <row r="25" spans="1:8" s="3" customFormat="1" x14ac:dyDescent="0.35">
      <c r="A25" s="10"/>
      <c r="B25" s="15"/>
      <c r="C25" s="15"/>
      <c r="D25" s="34"/>
      <c r="E25" s="6"/>
      <c r="F25" s="6"/>
      <c r="G25" s="6"/>
      <c r="H25" s="6"/>
    </row>
    <row r="26" spans="1:8" s="3" customFormat="1" x14ac:dyDescent="0.35">
      <c r="A26" s="11"/>
      <c r="C26" s="15"/>
      <c r="D26" s="34"/>
      <c r="E26" s="6"/>
      <c r="F26" s="6"/>
      <c r="G26" s="6"/>
      <c r="H26" s="6"/>
    </row>
    <row r="27" spans="1:8" ht="15.5" x14ac:dyDescent="0.35">
      <c r="A27" s="12"/>
      <c r="B27" s="2" t="s">
        <v>173</v>
      </c>
      <c r="E27" s="34"/>
      <c r="F27" s="34"/>
      <c r="G27" s="34"/>
      <c r="H27" s="34"/>
    </row>
    <row r="28" spans="1:8" x14ac:dyDescent="0.35">
      <c r="A28" s="12"/>
      <c r="E28" s="34"/>
      <c r="F28" s="34"/>
      <c r="G28" s="34"/>
      <c r="H28" s="34"/>
    </row>
    <row r="29" spans="1:8" ht="26" x14ac:dyDescent="0.35">
      <c r="A29" s="21" t="s">
        <v>39</v>
      </c>
      <c r="B29" s="8" t="s">
        <v>40</v>
      </c>
      <c r="C29" s="8" t="s">
        <v>41</v>
      </c>
      <c r="D29" s="26" t="s">
        <v>42</v>
      </c>
      <c r="E29" s="35" t="s">
        <v>43</v>
      </c>
      <c r="F29" s="36" t="s">
        <v>44</v>
      </c>
      <c r="G29" s="44" t="s">
        <v>6</v>
      </c>
      <c r="H29" s="36" t="s">
        <v>45</v>
      </c>
    </row>
    <row r="30" spans="1:8" ht="41.5" customHeight="1" x14ac:dyDescent="0.35">
      <c r="A30" s="130">
        <f>A24+1</f>
        <v>820</v>
      </c>
      <c r="B30" s="116" t="s">
        <v>74</v>
      </c>
      <c r="C30" s="32" t="s">
        <v>174</v>
      </c>
      <c r="D30" s="137" t="s">
        <v>65</v>
      </c>
      <c r="E30" s="144" t="s">
        <v>334</v>
      </c>
      <c r="F30" s="163" t="s">
        <v>553</v>
      </c>
      <c r="G30" s="207">
        <v>0</v>
      </c>
      <c r="H30" s="152" t="s">
        <v>602</v>
      </c>
    </row>
    <row r="31" spans="1:8" ht="52" x14ac:dyDescent="0.35">
      <c r="A31" s="130">
        <f>A30+1</f>
        <v>821</v>
      </c>
      <c r="B31" s="116" t="s">
        <v>142</v>
      </c>
      <c r="C31" s="134" t="s">
        <v>175</v>
      </c>
      <c r="D31" s="137" t="s">
        <v>65</v>
      </c>
      <c r="E31" s="144" t="s">
        <v>334</v>
      </c>
      <c r="F31" s="163" t="s">
        <v>553</v>
      </c>
      <c r="G31" s="207">
        <v>0</v>
      </c>
      <c r="H31" s="152" t="s">
        <v>603</v>
      </c>
    </row>
    <row r="32" spans="1:8" ht="26" x14ac:dyDescent="0.35">
      <c r="A32" s="130">
        <f t="shared" ref="A32:A36" si="1">A31+1</f>
        <v>822</v>
      </c>
      <c r="B32" s="116" t="s">
        <v>59</v>
      </c>
      <c r="C32" s="134" t="s">
        <v>176</v>
      </c>
      <c r="D32" s="137" t="s">
        <v>65</v>
      </c>
      <c r="E32" s="144" t="s">
        <v>334</v>
      </c>
      <c r="F32" s="167" t="s">
        <v>471</v>
      </c>
      <c r="G32" s="207">
        <v>1470</v>
      </c>
      <c r="H32" s="152" t="s">
        <v>352</v>
      </c>
    </row>
    <row r="33" spans="1:8" x14ac:dyDescent="0.35">
      <c r="A33" s="130">
        <f t="shared" si="1"/>
        <v>823</v>
      </c>
      <c r="B33" s="116" t="s">
        <v>119</v>
      </c>
      <c r="C33" s="134" t="s">
        <v>70</v>
      </c>
      <c r="D33" s="137" t="s">
        <v>48</v>
      </c>
      <c r="E33" s="144" t="s">
        <v>334</v>
      </c>
      <c r="F33" s="159" t="s">
        <v>446</v>
      </c>
      <c r="G33" s="207">
        <v>412</v>
      </c>
      <c r="H33" s="152" t="s">
        <v>352</v>
      </c>
    </row>
    <row r="34" spans="1:8" x14ac:dyDescent="0.35">
      <c r="A34" s="130" t="s">
        <v>177</v>
      </c>
      <c r="B34" s="116" t="s">
        <v>119</v>
      </c>
      <c r="C34" s="134" t="s">
        <v>72</v>
      </c>
      <c r="D34" s="137" t="s">
        <v>65</v>
      </c>
      <c r="E34" s="144" t="s">
        <v>334</v>
      </c>
      <c r="F34" s="159" t="s">
        <v>447</v>
      </c>
      <c r="G34" s="207">
        <v>1159</v>
      </c>
      <c r="H34" s="152" t="s">
        <v>352</v>
      </c>
    </row>
    <row r="35" spans="1:8" ht="91" x14ac:dyDescent="0.35">
      <c r="A35" s="130">
        <f>A33+1</f>
        <v>824</v>
      </c>
      <c r="B35" s="116" t="s">
        <v>125</v>
      </c>
      <c r="C35" s="32" t="s">
        <v>178</v>
      </c>
      <c r="D35" s="39" t="s">
        <v>65</v>
      </c>
      <c r="E35" s="144" t="s">
        <v>334</v>
      </c>
      <c r="F35" s="164" t="s">
        <v>469</v>
      </c>
      <c r="G35" s="207">
        <v>2659</v>
      </c>
      <c r="H35" s="152" t="s">
        <v>470</v>
      </c>
    </row>
    <row r="36" spans="1:8" ht="26" x14ac:dyDescent="0.35">
      <c r="A36" s="130">
        <f t="shared" si="1"/>
        <v>825</v>
      </c>
      <c r="B36" s="32" t="s">
        <v>123</v>
      </c>
      <c r="C36" s="32" t="s">
        <v>124</v>
      </c>
      <c r="D36" s="39" t="s">
        <v>65</v>
      </c>
      <c r="E36" s="144" t="s">
        <v>334</v>
      </c>
      <c r="F36" s="150" t="s">
        <v>400</v>
      </c>
      <c r="G36" s="208">
        <v>922</v>
      </c>
      <c r="H36" s="152" t="s">
        <v>398</v>
      </c>
    </row>
    <row r="37" spans="1:8" x14ac:dyDescent="0.35">
      <c r="D37" s="117"/>
      <c r="F37" s="48" t="s">
        <v>179</v>
      </c>
      <c r="G37" s="169">
        <f>G33</f>
        <v>412</v>
      </c>
    </row>
  </sheetData>
  <mergeCells count="3">
    <mergeCell ref="E2:F2"/>
    <mergeCell ref="C3:D3"/>
    <mergeCell ref="E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991A1447CF9E4EBD60FF2AF0160160" ma:contentTypeVersion="12" ma:contentTypeDescription="Create a new document." ma:contentTypeScope="" ma:versionID="912be37c14f7b6061976ed18769e5f41">
  <xsd:schema xmlns:xsd="http://www.w3.org/2001/XMLSchema" xmlns:xs="http://www.w3.org/2001/XMLSchema" xmlns:p="http://schemas.microsoft.com/office/2006/metadata/properties" xmlns:ns2="74885398-3d71-4e06-928e-692bd31b4e73" xmlns:ns3="eb1935f9-671c-4ca5-bac0-4132b42e899c" targetNamespace="http://schemas.microsoft.com/office/2006/metadata/properties" ma:root="true" ma:fieldsID="83db0667f546df94f2160b094020c5a2" ns2:_="" ns3:_="">
    <xsd:import namespace="74885398-3d71-4e06-928e-692bd31b4e73"/>
    <xsd:import namespace="eb1935f9-671c-4ca5-bac0-4132b42e89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885398-3d71-4e06-928e-692bd31b4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1935f9-671c-4ca5-bac0-4132b42e899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C8AB27-9A0E-4C1E-92BF-A3E6C13A38E5}">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eb1935f9-671c-4ca5-bac0-4132b42e899c"/>
    <ds:schemaRef ds:uri="74885398-3d71-4e06-928e-692bd31b4e73"/>
    <ds:schemaRef ds:uri="http://www.w3.org/XML/1998/namespace"/>
  </ds:schemaRefs>
</ds:datastoreItem>
</file>

<file path=customXml/itemProps2.xml><?xml version="1.0" encoding="utf-8"?>
<ds:datastoreItem xmlns:ds="http://schemas.openxmlformats.org/officeDocument/2006/customXml" ds:itemID="{78FCA503-A3E0-413B-8E30-B24BBAD8840B}">
  <ds:schemaRefs>
    <ds:schemaRef ds:uri="http://schemas.microsoft.com/sharepoint/v3/contenttype/forms"/>
  </ds:schemaRefs>
</ds:datastoreItem>
</file>

<file path=customXml/itemProps3.xml><?xml version="1.0" encoding="utf-8"?>
<ds:datastoreItem xmlns:ds="http://schemas.openxmlformats.org/officeDocument/2006/customXml" ds:itemID="{BF14D7DD-AEC5-43D4-B334-401A24014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885398-3d71-4e06-928e-692bd31b4e73"/>
    <ds:schemaRef ds:uri="eb1935f9-671c-4ca5-bac0-4132b42e89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14</vt:i4>
      </vt:variant>
    </vt:vector>
  </HeadingPairs>
  <TitlesOfParts>
    <vt:vector size="14" baseType="lpstr">
      <vt:lpstr>Forklaring</vt:lpstr>
      <vt:lpstr>Grunnlag for prisevaluering</vt:lpstr>
      <vt:lpstr>Stasjonær standard</vt:lpstr>
      <vt:lpstr>Stasjonær kraftig</vt:lpstr>
      <vt:lpstr>Ultraportabel liten </vt:lpstr>
      <vt:lpstr>Ultraportabel stor</vt:lpstr>
      <vt:lpstr>Bærbar kraftig</vt:lpstr>
      <vt:lpstr>High-end bærbar</vt:lpstr>
      <vt:lpstr>Bærbar grafikk</vt:lpstr>
      <vt:lpstr>Tynnklient Win10 IoT</vt:lpstr>
      <vt:lpstr>Skjermer</vt:lpstr>
      <vt:lpstr>Nettbrett Android</vt:lpstr>
      <vt:lpstr>Nettbrett Windows</vt:lpstr>
      <vt:lpstr>Tilleggsutstyr-tjenester</vt:lpstr>
    </vt:vector>
  </TitlesOfParts>
  <Manager/>
  <Company>Utdanningsetaten i Oslo kommune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Sturla Hagen</dc:creator>
  <cp:keywords/>
  <dc:description/>
  <cp:lastModifiedBy>Meld inn i Domenet</cp:lastModifiedBy>
  <cp:revision/>
  <dcterms:created xsi:type="dcterms:W3CDTF">2015-11-02T07:10:31Z</dcterms:created>
  <dcterms:modified xsi:type="dcterms:W3CDTF">2020-12-16T22:48:14Z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0x01010057991A1447CF9E4EBD60FF2AF0160160</vt:lpwstr>
  </property>
</Properties>
</file>