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Konsernservice\Konkurransegjennomføring\Samkjøp\IKT-utstyr\PC og skjermer 2020 - 2024\7 Kontrakter\Delavtale 1\"/>
    </mc:Choice>
  </mc:AlternateContent>
  <bookViews>
    <workbookView xWindow="0" yWindow="0" windowWidth="19200" windowHeight="5890" tabRatio="924"/>
  </bookViews>
  <sheets>
    <sheet name="Forklaring" sheetId="29" r:id="rId1"/>
    <sheet name="Grunnlag for prisevaluering" sheetId="34" r:id="rId2"/>
    <sheet name="Ultrap. PC" sheetId="41" r:id="rId3"/>
    <sheet name="Ultrap. PC 2-i-1" sheetId="42" r:id="rId4"/>
    <sheet name="Bærbar PC" sheetId="43" r:id="rId5"/>
    <sheet name="Stor Bærbar PC" sheetId="44" r:id="rId6"/>
    <sheet name="Bærbar PC multimedia" sheetId="37" r:id="rId7"/>
    <sheet name="Liten stasjonær PC" sheetId="47" r:id="rId8"/>
    <sheet name="Stasjonær PC" sheetId="48" r:id="rId9"/>
    <sheet name="Tilleggsutstyr-tjenester" sheetId="50" r:id="rId10"/>
    <sheet name="Skjermer" sheetId="46"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6" i="37" l="1"/>
  <c r="A17" i="37" s="1"/>
  <c r="A18" i="37" s="1"/>
  <c r="A19" i="37" s="1"/>
  <c r="A20" i="37" s="1"/>
  <c r="A21" i="37" s="1"/>
  <c r="A22" i="37" s="1"/>
  <c r="A23" i="37" s="1"/>
  <c r="A24" i="37" s="1"/>
  <c r="A25" i="37" s="1"/>
  <c r="A26" i="37" s="1"/>
  <c r="A27" i="37" s="1"/>
  <c r="A28" i="37" s="1"/>
  <c r="A29" i="37" s="1"/>
  <c r="U36" i="50" l="1"/>
  <c r="S36" i="50" l="1"/>
  <c r="Q36" i="50"/>
  <c r="O36" i="50"/>
  <c r="M36" i="50"/>
  <c r="K36" i="50"/>
  <c r="I36" i="50"/>
  <c r="G36" i="50"/>
  <c r="C28" i="34" l="1"/>
  <c r="C27" i="34"/>
  <c r="A5" i="46" l="1"/>
  <c r="A6" i="46" s="1"/>
  <c r="A7" i="46" s="1"/>
  <c r="A8" i="46" s="1"/>
  <c r="A8" i="48" l="1"/>
  <c r="A9" i="48" s="1"/>
  <c r="A10" i="48" s="1"/>
  <c r="A11" i="48" s="1"/>
  <c r="A8" i="47"/>
  <c r="A9" i="47" s="1"/>
  <c r="A10" i="47" s="1"/>
  <c r="A11" i="47" s="1"/>
  <c r="A12" i="47" s="1"/>
  <c r="A8" i="44"/>
  <c r="A9" i="44" s="1"/>
  <c r="A10" i="44" s="1"/>
  <c r="A11" i="44" s="1"/>
  <c r="A12" i="44" s="1"/>
  <c r="A8" i="42"/>
  <c r="A9" i="42" s="1"/>
  <c r="A10" i="42" s="1"/>
  <c r="A11" i="42" s="1"/>
  <c r="A12" i="42" s="1"/>
  <c r="A13" i="42" s="1"/>
  <c r="A14" i="42" s="1"/>
  <c r="A8" i="37"/>
  <c r="A9" i="37" s="1"/>
  <c r="A10" i="37" s="1"/>
  <c r="A11" i="37" s="1"/>
  <c r="A12" i="37" s="1"/>
  <c r="A13" i="37" s="1"/>
  <c r="A11" i="43"/>
  <c r="A12" i="43" s="1"/>
  <c r="A13" i="43" s="1"/>
  <c r="A14" i="43" s="1"/>
  <c r="A15" i="43" s="1"/>
  <c r="A16" i="43" s="1"/>
  <c r="A11" i="41"/>
  <c r="A12" i="41" s="1"/>
  <c r="A13" i="41" s="1"/>
  <c r="A14" i="41" s="1"/>
  <c r="A15" i="41" s="1"/>
  <c r="A16" i="41" s="1"/>
  <c r="A13" i="47" l="1"/>
  <c r="A14" i="47" s="1"/>
  <c r="A15" i="47" s="1"/>
  <c r="A16" i="47" s="1"/>
  <c r="A17" i="47" s="1"/>
  <c r="A18" i="47" s="1"/>
  <c r="A19" i="47" s="1"/>
  <c r="A20" i="47" s="1"/>
  <c r="A21" i="47" s="1"/>
  <c r="A26" i="47" s="1"/>
  <c r="A27" i="47" s="1"/>
  <c r="A28" i="47" s="1"/>
  <c r="A29" i="47" s="1"/>
  <c r="A30" i="47" s="1"/>
  <c r="A31" i="47" s="1"/>
  <c r="A32" i="47" s="1"/>
  <c r="A12" i="48"/>
  <c r="A13" i="48" s="1"/>
  <c r="A14" i="48" s="1"/>
  <c r="A15" i="48" s="1"/>
  <c r="A16" i="48" s="1"/>
  <c r="A17" i="48" s="1"/>
  <c r="A18" i="48" s="1"/>
  <c r="A19" i="48" s="1"/>
  <c r="A20" i="48" s="1"/>
  <c r="A25" i="48" s="1"/>
  <c r="A26" i="48" s="1"/>
  <c r="A27" i="48" s="1"/>
  <c r="A28" i="48" s="1"/>
  <c r="A29" i="48" s="1"/>
  <c r="A30" i="48" s="1"/>
  <c r="A31" i="48" s="1"/>
  <c r="A32" i="48" s="1"/>
  <c r="A13" i="44"/>
  <c r="A14" i="44" s="1"/>
  <c r="A15" i="44" s="1"/>
  <c r="A16" i="44" s="1"/>
  <c r="A17" i="44" s="1"/>
  <c r="A18" i="44" s="1"/>
  <c r="A19" i="44" s="1"/>
  <c r="A17" i="43"/>
  <c r="A18" i="43" s="1"/>
  <c r="A19" i="43" s="1"/>
  <c r="A20" i="43" s="1"/>
  <c r="A21" i="43" s="1"/>
  <c r="A22" i="43" s="1"/>
  <c r="A23" i="43" s="1"/>
  <c r="A15" i="42"/>
  <c r="A16" i="42" s="1"/>
  <c r="A17" i="42" s="1"/>
  <c r="A18" i="42" s="1"/>
  <c r="A19" i="42" s="1"/>
  <c r="A20" i="42" s="1"/>
  <c r="A21" i="42" s="1"/>
  <c r="A17" i="41"/>
  <c r="A18" i="41" s="1"/>
  <c r="A19" i="41" s="1"/>
  <c r="A20" i="41" s="1"/>
  <c r="A21" i="41" s="1"/>
  <c r="A22" i="41" s="1"/>
  <c r="A23" i="41" s="1"/>
  <c r="G45" i="43"/>
  <c r="G42" i="42"/>
  <c r="G45" i="41"/>
  <c r="A24" i="41" l="1"/>
  <c r="A25" i="41" s="1"/>
  <c r="A26" i="41" s="1"/>
  <c r="A27" i="41" s="1"/>
  <c r="A28" i="41" s="1"/>
  <c r="A29" i="41" s="1"/>
  <c r="A30" i="41" s="1"/>
  <c r="A31" i="41" s="1"/>
  <c r="A36" i="41" s="1"/>
  <c r="A37" i="41" s="1"/>
  <c r="A38" i="41" s="1"/>
  <c r="A39" i="41" s="1"/>
  <c r="A40" i="41" s="1"/>
  <c r="A41" i="41" s="1"/>
  <c r="A42" i="41" s="1"/>
  <c r="A43" i="41" s="1"/>
  <c r="A44" i="41" s="1"/>
  <c r="A34" i="37"/>
  <c r="A35" i="37" s="1"/>
  <c r="A36" i="37" s="1"/>
  <c r="A37" i="37" s="1"/>
  <c r="A38" i="37" s="1"/>
  <c r="A39" i="37" s="1"/>
  <c r="A40" i="37" s="1"/>
  <c r="A22" i="42"/>
  <c r="A23" i="42" s="1"/>
  <c r="A24" i="42" s="1"/>
  <c r="A25" i="42" s="1"/>
  <c r="A26" i="42" s="1"/>
  <c r="A27" i="42" s="1"/>
  <c r="A28" i="42" s="1"/>
  <c r="A29" i="42" s="1"/>
  <c r="A30" i="42" s="1"/>
  <c r="A35" i="42" s="1"/>
  <c r="A36" i="42" s="1"/>
  <c r="A37" i="42" s="1"/>
  <c r="A38" i="42" s="1"/>
  <c r="A39" i="42" s="1"/>
  <c r="A40" i="42" s="1"/>
  <c r="A41" i="42" s="1"/>
  <c r="A20" i="44"/>
  <c r="A21" i="44" s="1"/>
  <c r="A22" i="44" s="1"/>
  <c r="A23" i="44" s="1"/>
  <c r="A24" i="44" s="1"/>
  <c r="A25" i="44" s="1"/>
  <c r="A26" i="44" s="1"/>
  <c r="A27" i="44" s="1"/>
  <c r="A32" i="44" s="1"/>
  <c r="A33" i="44" s="1"/>
  <c r="A34" i="44" s="1"/>
  <c r="A35" i="44" s="1"/>
  <c r="A36" i="44" s="1"/>
  <c r="A37" i="44" s="1"/>
  <c r="A38" i="44" s="1"/>
  <c r="A39" i="44" s="1"/>
  <c r="A40" i="44" s="1"/>
  <c r="A24" i="43"/>
  <c r="A25" i="43" s="1"/>
  <c r="A26" i="43" s="1"/>
  <c r="A27" i="43" s="1"/>
  <c r="A28" i="43" s="1"/>
  <c r="A29" i="43" s="1"/>
  <c r="A30" i="43" s="1"/>
  <c r="A31" i="43" s="1"/>
  <c r="A36" i="43" s="1"/>
  <c r="A37" i="43" s="1"/>
  <c r="A38" i="43" s="1"/>
  <c r="A39" i="43" s="1"/>
  <c r="A40" i="43" s="1"/>
  <c r="A41" i="43" s="1"/>
  <c r="A42" i="43" s="1"/>
  <c r="A43" i="43" s="1"/>
  <c r="A44" i="43" s="1"/>
  <c r="A7" i="50"/>
  <c r="A8" i="50" s="1"/>
  <c r="A9" i="50" s="1"/>
  <c r="A10" i="50" s="1"/>
  <c r="A11" i="50" l="1"/>
  <c r="A12" i="50" s="1"/>
  <c r="A13" i="50" s="1"/>
  <c r="A14" i="50" s="1"/>
  <c r="A15" i="50" s="1"/>
  <c r="A16" i="50" s="1"/>
  <c r="A18" i="50" s="1"/>
  <c r="A19" i="50" s="1"/>
  <c r="A20" i="50" s="1"/>
  <c r="C13" i="34"/>
  <c r="A21" i="50" l="1"/>
  <c r="A22" i="50" s="1"/>
  <c r="A23" i="50" s="1"/>
  <c r="D28" i="34"/>
  <c r="D27" i="34"/>
  <c r="C26" i="34"/>
  <c r="D26" i="34" s="1"/>
  <c r="C25" i="34"/>
  <c r="D25" i="34" s="1"/>
  <c r="C24" i="34"/>
  <c r="C22" i="34"/>
  <c r="C20" i="34"/>
  <c r="C18" i="34"/>
  <c r="D18" i="34" s="1"/>
  <c r="C16" i="34"/>
  <c r="C14" i="34"/>
  <c r="C12" i="34"/>
  <c r="C10" i="34"/>
  <c r="D10" i="34" s="1"/>
  <c r="C8" i="34"/>
  <c r="C7" i="34"/>
  <c r="C6" i="34"/>
  <c r="A24" i="50" l="1"/>
  <c r="A25" i="50" s="1"/>
  <c r="A26" i="50" s="1"/>
  <c r="A27" i="50" s="1"/>
  <c r="A28" i="50" s="1"/>
  <c r="A30" i="50" s="1"/>
  <c r="A31" i="50" s="1"/>
  <c r="A32" i="50" s="1"/>
  <c r="A34" i="50" s="1"/>
  <c r="D24" i="34"/>
  <c r="D22" i="34"/>
  <c r="D20" i="34"/>
  <c r="D16" i="34"/>
  <c r="D14" i="34"/>
  <c r="D13" i="34"/>
  <c r="D12" i="34"/>
  <c r="D8" i="34"/>
  <c r="D7" i="34"/>
  <c r="D6" i="34"/>
  <c r="S37" i="50"/>
  <c r="Q37" i="50"/>
  <c r="U37" i="50"/>
  <c r="E40" i="50" s="1"/>
  <c r="C31" i="34" s="1"/>
  <c r="D31" i="34" s="1"/>
  <c r="O37" i="50"/>
  <c r="M37" i="50"/>
  <c r="K37" i="50"/>
  <c r="I37" i="50"/>
  <c r="G37" i="50"/>
  <c r="E39" i="50" l="1"/>
  <c r="C30" i="34" s="1"/>
  <c r="D30" i="34" s="1"/>
  <c r="E38" i="50"/>
  <c r="C29" i="34" s="1"/>
  <c r="D29" i="34" s="1"/>
  <c r="G33" i="47" l="1"/>
  <c r="C21" i="34" s="1"/>
  <c r="D21" i="34" s="1"/>
  <c r="G41" i="37"/>
  <c r="C19" i="34" s="1"/>
  <c r="D19" i="34" s="1"/>
  <c r="G41" i="44"/>
  <c r="C17" i="34" s="1"/>
  <c r="D17" i="34" s="1"/>
  <c r="G33" i="48"/>
  <c r="C23" i="34" s="1"/>
  <c r="D23" i="34" s="1"/>
  <c r="B22" i="48" l="1"/>
  <c r="B23" i="47"/>
  <c r="B29" i="44" l="1"/>
  <c r="C15" i="34"/>
  <c r="D15" i="34" s="1"/>
  <c r="B33" i="43"/>
  <c r="C11" i="34" l="1"/>
  <c r="D11" i="34" s="1"/>
  <c r="B32" i="42"/>
  <c r="C9" i="34" l="1"/>
  <c r="D9" i="34" s="1"/>
  <c r="D32" i="34" s="1"/>
  <c r="B33" i="41"/>
  <c r="B31" i="37" l="1"/>
</calcChain>
</file>

<file path=xl/sharedStrings.xml><?xml version="1.0" encoding="utf-8"?>
<sst xmlns="http://schemas.openxmlformats.org/spreadsheetml/2006/main" count="1741" uniqueCount="517">
  <si>
    <t>Ultraportabel PC</t>
  </si>
  <si>
    <t>for Skoleplattform Oslo</t>
  </si>
  <si>
    <t>Produsent</t>
  </si>
  <si>
    <t>Modell</t>
  </si>
  <si>
    <t>Spesifikasjon av OEM-lisens</t>
  </si>
  <si>
    <t>Pris</t>
  </si>
  <si>
    <t>Leverandørens kommentarer</t>
  </si>
  <si>
    <t>Krav nr.</t>
  </si>
  <si>
    <t>Krav</t>
  </si>
  <si>
    <t>Minimumskrav</t>
  </si>
  <si>
    <t>Spesifikasjon av tilbudt komponent / løsning</t>
  </si>
  <si>
    <t>Hastelevering</t>
  </si>
  <si>
    <t>Bulkkjøp</t>
  </si>
  <si>
    <t>Minimumskrav / Bør-krav</t>
  </si>
  <si>
    <t>Oppfylt (Ja/Nei)</t>
  </si>
  <si>
    <t>Prosessor</t>
  </si>
  <si>
    <t>M</t>
  </si>
  <si>
    <t>Vekt</t>
  </si>
  <si>
    <t>Internt lager</t>
  </si>
  <si>
    <t>Skjermstørrelse</t>
  </si>
  <si>
    <t>Skjermoppløsning</t>
  </si>
  <si>
    <t>Grafikk ytelse</t>
  </si>
  <si>
    <t>Trådløst nettverkskort (WLAN)</t>
  </si>
  <si>
    <t>Nettverkskort (LAN)</t>
  </si>
  <si>
    <t>USB-porter</t>
  </si>
  <si>
    <t>Internminne (RAM)</t>
  </si>
  <si>
    <t>Minimum 8 GB RAM.</t>
  </si>
  <si>
    <t>Batteri</t>
  </si>
  <si>
    <t>Maskinen skal leveres med batteri.</t>
  </si>
  <si>
    <t>Batterikapasitet</t>
  </si>
  <si>
    <t>Intern mus / tastatur</t>
  </si>
  <si>
    <t>Strøm-adapter</t>
  </si>
  <si>
    <t>Maskinen skal ha strøm-adapter med norsk stikkontakt.</t>
  </si>
  <si>
    <t>Webkamera</t>
  </si>
  <si>
    <t>Lydvolum</t>
  </si>
  <si>
    <t>Lydvolum bør kunne styres med egen tast eller merket tastekombinasjon.</t>
  </si>
  <si>
    <t>Skjermvisning</t>
  </si>
  <si>
    <t>Maskinen skal kunne få et skarpt skjermbilde med en tekststørrelse/visning som er godt lesbar. Skjermoppløsning skal ikke være slik at man enten får veldig liten skrift/visning på skjermen eller at skjermbildet oppleves som uskarpt ved normal bruk for elever og ansatte.</t>
  </si>
  <si>
    <t>Egnethet i bruk</t>
  </si>
  <si>
    <t>Internt lager - stor SSD</t>
  </si>
  <si>
    <t>Berøringsskjerm</t>
  </si>
  <si>
    <t>Oppgradering til FHD(1920x1080) Touch</t>
  </si>
  <si>
    <t>Grunnlag for prisevaluering opsjoner ultraportabel PC</t>
  </si>
  <si>
    <t xml:space="preserve">Oppgradering til 16Gb minne </t>
  </si>
  <si>
    <t xml:space="preserve">Oppgradering til 32Gb minne </t>
  </si>
  <si>
    <t>Backlitt Keyboard NOR</t>
  </si>
  <si>
    <t xml:space="preserve">Backlitt Keyboard </t>
  </si>
  <si>
    <t>SSD, minimum 256 GB.</t>
  </si>
  <si>
    <t xml:space="preserve">Batteriet bør ha lengst mulig oppgitt kjøretid ved bruk, lavere oppgitt kjøretid ved bruk enn 7 timer vil gi betydelig redusert evalueringsverdi. </t>
  </si>
  <si>
    <t>Maskinen skal kunne leveres med SSD med minimum 500 GB.</t>
  </si>
  <si>
    <t>Bærbar PC multimedia</t>
  </si>
  <si>
    <t>Bærbar PC</t>
  </si>
  <si>
    <t>Liten stasjonær PC</t>
  </si>
  <si>
    <t>Kabinettstørrelse</t>
  </si>
  <si>
    <t>Maskinen bør ha en ekstra grafikk-port, VGA eller digital, for tilkobling til ekstern skjerm/prosjektor.</t>
  </si>
  <si>
    <t>Skjermkort kompatibilitet</t>
  </si>
  <si>
    <t>Skjermkortet skal være tilpasset bruk mot alle skjermene som leveres på denne avtalen.</t>
  </si>
  <si>
    <t>Plassering av USB</t>
  </si>
  <si>
    <t>Strømkabel</t>
  </si>
  <si>
    <t>Grunnlag for prisevaluering opsjoner liten stasjonær PC</t>
  </si>
  <si>
    <t>Stasjonær PC</t>
  </si>
  <si>
    <t>Ultraportabel PC, standard konfigurasjon skal hasteleveres innen maksimalt 10 virkedager. Oppgi enhetspris for produktet inkludert eventuelt hasteleveringsgebyr</t>
  </si>
  <si>
    <t>Ultraportabel PC, standard konfigurasjon skal kunne leveres som bulkkjøp, se kravspesifikasjon punkt 3.8 for mer informasjon. Oppgi rabattert enhetspris ved bulkkjøp</t>
  </si>
  <si>
    <t>Maskinen bør være egnet for bruk i vanlig undervisning og eksamenssituasjoner. 
Dette innebærer samtidig bruk av flere programmer uten merkbar forringelse av ytelsen, som typiske kontorstøtte-applikasjoner, nettbaserte applikasjoner og multimedia-avspilling, etc. 
Det innebærer også sammenhengende intensiv bruk under prøver/eksamen i 6 timer, med fokus på ergonomi og egnet tastatur.
Maskinen bør være robust nok til å tåle en skolehverdag for elever og ansatte. 
Dette innebærer at skjermen kan åpnes og lukkes uten betydelig risiko for at hengsler ryker, at maskinen er egnet til å transporteres mye og til å tas mye opp og ned fra veske/ryggsekk.
Maskinen bør også være egnet for kontorbruk for administrativt personell. Tilkobling til eksternt utstyr (skjerm, mus, tastatur etc.) bør være enkel. Både direkte til maskin og via egnet docking/portreplikator,</t>
  </si>
  <si>
    <t>Skjermen skal være mellom 12,8" - 13,3" (fra og med, til og med).</t>
  </si>
  <si>
    <t>Maskinen bør ha støtte for FHD (1920x1080), lavere oppløsning vil gi redusert evalueringsverdi.</t>
  </si>
  <si>
    <t>Spesifikasjon av tilbudt løsning</t>
  </si>
  <si>
    <t>Ultraportabel PC, 2-i-1</t>
  </si>
  <si>
    <t>Bruksmodus</t>
  </si>
  <si>
    <t>Kamera</t>
  </si>
  <si>
    <t>Maskinen skal ha integrert kamera.</t>
  </si>
  <si>
    <t>Maskinen skal kunne benyttes i nettbrettmodus. Det vil si at tastaturet skal kunne 'brettes' bak skjermen slik at nettbrettmodus aktiveres på enheten. Enheten skal ha et ekstra "front facing" kamera som kan benyttes i nettbrettmodus.</t>
  </si>
  <si>
    <t>Skjerm</t>
  </si>
  <si>
    <t>Maskinen skal ha touchskjerm</t>
  </si>
  <si>
    <t>Grunnlag for prisevaluering opsjoner bærbar PC</t>
  </si>
  <si>
    <t>Grunnlag for prisevaluering opsjoner ultraportabel PC 2-i-1</t>
  </si>
  <si>
    <t>Skjermen skal være mellom 13,8" - 14,3" (fra og med, til og med).</t>
  </si>
  <si>
    <t>Bærbar PC, standard konfigurasjon skal hasteleveres innen maksimalt 10 virkedager. Oppgi enhetspris for produktet inkludert eventuelt hasteleveringsgebyr</t>
  </si>
  <si>
    <t>Bærbar PC, standard konfigurasjon skal kunne leveres som bulkkjøp, se kravspesifikasjon punkt 3.8 for mer informasjon. Oppgi rabattert enhetspris ved bulkkjøp</t>
  </si>
  <si>
    <t>Stor bærbar PC</t>
  </si>
  <si>
    <t>Grunnlag for prisevaluering opsjoner stor bærbar PC</t>
  </si>
  <si>
    <t xml:space="preserve">Oppgradering til FHD(1920x1080). Dersom skjermen i grunnmodellen oppfyller kravet og leveres her, kan pris oppgis som kr 0. </t>
  </si>
  <si>
    <t>Minimum FHD (1920x1080)</t>
  </si>
  <si>
    <t>Maskinen bør være egnet for bruk i vanlig undervisning og eksamenssituasjoner. 
Dette innebærer samtidig bruk av flere programmer uten merkbar forringelse av ytelsen, som typiske kontorstøtte-applikasjoner, nettbaserte applikasjoner og multimedia-avspilling, etc. 
Det innebærer også sammenhengende intensiv bruk under prøver/eksamen i 6 timer, med fokus på ergonomi og egnet tastatur.
Maskinen bør være robust nok til å tåle en skolehverdag for elever og ansatte. 
Dette innebærer at skjermen kan åpnes og lukkes uten betydelig risiko for at hengsler ryker, at maskinen er egnet til å transporteres mye og til å tas mye opp og ned fra veske/ryggsekk.
Maskinen bør også være egnet for multimediabruk som eks. spill, VR etc. Tilkobling til eksternt utstyr (skjerm, mus, tastatur etc.) bør være enkel. Både direkte til maskin og via egnet docking/portreplikator,</t>
  </si>
  <si>
    <t xml:space="preserve">Grunnlag for prisevaluering opsjoner bærbar PC mulitmedia </t>
  </si>
  <si>
    <t>Oppgradering til FHD(1920x1080) Touch. Dersom skjermen i grunnmodellen oppfyller kravet og leveres her, kan pris oppgis som kr 0.</t>
  </si>
  <si>
    <t>Ekstra grafikk-tilkobling</t>
  </si>
  <si>
    <t>Maskinen bør ha USB-porter plassert i front av maskinen, slik at brukeren lett kan koble til USB-enheter.</t>
  </si>
  <si>
    <t>Maskinen bør være egnet for bruk i vanlig undervisning. 
Dette innebærer samtidig bruk av flere programmer uten merkbar forringelse av ytelsen, som typiske kontorstøtte-applikasjoner, nettbaserte applikasjoner og multimedia-avspilling, etc. 
Maskinen bør være robust nok til å tåle en skolehverdag for elever og ansatte. 
Dette innebærer å stå i fellesrom på en skole uten at nysgjerrige elever lett kan løsne på eller ødelegge deler.
Maskinen bør også være egnet for kontorbruk for administrativt personell. Tilkobling til eksternt utstyr (skjerm, mus, tastatur etc.) bør være enkel.</t>
  </si>
  <si>
    <t>Kabinettstørrelse / Hovedkort</t>
  </si>
  <si>
    <t>Kraftigere grafikk-kort</t>
  </si>
  <si>
    <t>Internt lager, SSD</t>
  </si>
  <si>
    <t>Strømkabel som for grunnmodell</t>
  </si>
  <si>
    <t>Adapter mot VGA</t>
  </si>
  <si>
    <t>Adapter mot HDMI</t>
  </si>
  <si>
    <t>Ryggsekk</t>
  </si>
  <si>
    <t>Tastatur som i grunnmodell</t>
  </si>
  <si>
    <t>Batteri, grunnmodell</t>
  </si>
  <si>
    <t>Batteri som i grunnmodell</t>
  </si>
  <si>
    <t>Intern skjerm</t>
  </si>
  <si>
    <t>Skjerm som i grunnmodell</t>
  </si>
  <si>
    <t>HDMI-kabel</t>
  </si>
  <si>
    <t>Cat 5E eller bedre</t>
  </si>
  <si>
    <t>USB Portreplikator</t>
  </si>
  <si>
    <t>Reparasjoner</t>
  </si>
  <si>
    <t>Tyverimerking</t>
  </si>
  <si>
    <t>SSD, minimum 500 GB</t>
  </si>
  <si>
    <t>Maskinen skal ha lokalt nettverkskort som støtter 10/100/1000 Mbit/s.
Dersom maskinen leveres uten fullverdig RJ45-tilkobling skal adapter kunne bestilles som tilleggsutstyr og fungere slik at maskinen kan PXE-bootes.</t>
  </si>
  <si>
    <t>Maskinens touchskjem bør ha støtte for digital stylus penn. Penn bør medfølge og ha ladestasjon innebygget i maskinen</t>
  </si>
  <si>
    <t>Maskinen skal ha lokalt nettverkskort som støtter 10/100/1000 Mbit/s._x000D_
Dersom maskinen leveres uten fullverdig RJ45-tilkobling skal adapter kunne bestilles som tilleggsutstyr og fungere slik at maskinen kan PXE-bootes.</t>
  </si>
  <si>
    <t>Skjermen skal være mellom 13,8" - 15,8" (fra og med, til og med).</t>
  </si>
  <si>
    <t>Kabinettet skal kunne monteres og låses fast på ekstern skjerm som tilbys avtalen. Se krav til skjermer hvilke skjermer som er aktuelle.</t>
  </si>
  <si>
    <t>Størrelsen på kabinettet bør være minst mulig, og ikke større enn typen ultratynn, tiny, slank, e.l. 
Kabinett på størrelse med standard bordmodell / desktop PC vil gi betydelig redusert evalueringsverdi.</t>
  </si>
  <si>
    <t>Grunnlag for prisevaluering opsjoner stasjonær PC</t>
  </si>
  <si>
    <t>Variant</t>
  </si>
  <si>
    <t>Størrelse *</t>
  </si>
  <si>
    <t>*</t>
  </si>
  <si>
    <t>Oppløsning **</t>
  </si>
  <si>
    <t xml:space="preserve">** </t>
  </si>
  <si>
    <t>Oppløsningen benevnes ihht tabell på arkanen "Forklaring"</t>
  </si>
  <si>
    <t>Grafikktilkobling</t>
  </si>
  <si>
    <t>***</t>
  </si>
  <si>
    <t>Grafikktilkobling 2</t>
  </si>
  <si>
    <t>Grafikktilkobling 3</t>
  </si>
  <si>
    <t>HDMI</t>
  </si>
  <si>
    <t>Oppfylt alle M-krav?</t>
  </si>
  <si>
    <t>Oppfylt?</t>
  </si>
  <si>
    <t>Medfølgende  grafikk-kabler (beskriv)</t>
  </si>
  <si>
    <t>Skjermmodell 1</t>
  </si>
  <si>
    <t>Skjermmodell 2</t>
  </si>
  <si>
    <t>Skjermmodell 3</t>
  </si>
  <si>
    <t>23,7 - 24,2"</t>
  </si>
  <si>
    <t>31,5" - 33,0"</t>
  </si>
  <si>
    <t>42" - 45"</t>
  </si>
  <si>
    <t>minimum FHD</t>
  </si>
  <si>
    <t>minimum UHD</t>
  </si>
  <si>
    <t>USB-C</t>
  </si>
  <si>
    <t>Skjermmodell 4</t>
  </si>
  <si>
    <t>Skjermmodell 5</t>
  </si>
  <si>
    <t>Funksjonalitet</t>
  </si>
  <si>
    <t>USB-C docking</t>
  </si>
  <si>
    <t>Display Port</t>
  </si>
  <si>
    <t>Krav til alle skjermer</t>
  </si>
  <si>
    <t>- Alle modeller skal leveres med strømkabel med norsk stikk-kontakt</t>
  </si>
  <si>
    <t>- Alle modeller skal leveres med fot for bordplassering</t>
  </si>
  <si>
    <t>Merknad</t>
  </si>
  <si>
    <t>Forklaring</t>
  </si>
  <si>
    <t>Spesifikasjon</t>
  </si>
  <si>
    <t>Pris eks. mva.</t>
  </si>
  <si>
    <t>Strømadapter</t>
  </si>
  <si>
    <t>Nettverksadapter</t>
  </si>
  <si>
    <t>Eksternt tastatur</t>
  </si>
  <si>
    <t>Ekstern mus</t>
  </si>
  <si>
    <t>Adapter / overgang</t>
  </si>
  <si>
    <t>Reparasjon av knust skjerm</t>
  </si>
  <si>
    <t>Pris for reparasjon/skifte av knust skjerm inkludert deler og arbeid</t>
  </si>
  <si>
    <t>Timepris for andre reparasjoner utenfor garanti skal angis her</t>
  </si>
  <si>
    <t>Grunnlag for prisevaluering av tilleggsutstyr modellspesifikt</t>
  </si>
  <si>
    <t>Gigabit-nettverksadapter med RJ45 tilkobling (til de bærbare modeller som ikke leveres med fullverdig RJ45 innebygget)</t>
  </si>
  <si>
    <t>Norsk tastatur (USB-A)</t>
  </si>
  <si>
    <t>Overgang for tilkobling fra maskin til HDMI-port på ekstern skjerm/prosjektor (dersom en eller flere modeller leveres uten fullverdig HDMI-port)</t>
  </si>
  <si>
    <t>USB-C til USB-A</t>
  </si>
  <si>
    <t>Internt tastatur</t>
  </si>
  <si>
    <t>Optisk mus med rullehjul (USB-A)</t>
  </si>
  <si>
    <t>HDMI-kabel mellom PC og skjerm/projektor</t>
  </si>
  <si>
    <t>USB-C Portreplikator</t>
  </si>
  <si>
    <t>For tilkobling til ekstern mus, tastatur, skjerm etc. USB-C med full funksjonalitet</t>
  </si>
  <si>
    <t>For tilkobling til ekstern mus, tastatur, skjerm etc. USB-A, bør støtte minimum USB 3.0</t>
  </si>
  <si>
    <t>Bæreveske</t>
  </si>
  <si>
    <t>Strømadapter tilpasset hver enkelt modell (som original)</t>
  </si>
  <si>
    <t>Strømadapter tilpasset hver enkelt modell (hurtigere lading)</t>
  </si>
  <si>
    <t>Patchekabel RJ45</t>
  </si>
  <si>
    <t>Stor Bærbar PC</t>
  </si>
  <si>
    <t>Bærbar PC mulitmedia</t>
  </si>
  <si>
    <t>God synlig merke med strekkode, utstyrsliste inkludert. (pris inkluderer merke ferdig påsatt maskin ved levering)</t>
  </si>
  <si>
    <t>Tyverimerke</t>
  </si>
  <si>
    <t>Sampakking</t>
  </si>
  <si>
    <t>Eske</t>
  </si>
  <si>
    <t>Skap</t>
  </si>
  <si>
    <t>Ryggsekk for bærbare PCer</t>
  </si>
  <si>
    <t>Skulderveske for bærbare PCer</t>
  </si>
  <si>
    <t>Overgang for tilkobling fra PC til VGA-port på ekstern skjerm/projektor (for de modeller som leveres uten VGA-port)</t>
  </si>
  <si>
    <t>E</t>
  </si>
  <si>
    <t>M / E</t>
  </si>
  <si>
    <t>Minimumskrav / Evalueringskrav</t>
  </si>
  <si>
    <t>Minimuskrav (M)</t>
  </si>
  <si>
    <t>Evalueringskrav (E)</t>
  </si>
  <si>
    <t>Størrelsen skal være målt diagonalt og være skjermens offisielle benevnelse</t>
  </si>
  <si>
    <t>Grunnlag for prisevaluering tilleggstjeneste reperasjoner</t>
  </si>
  <si>
    <t>Grunnlag for prisevaluering av tilleggstjenester modellspesifikt</t>
  </si>
  <si>
    <t>Utstyr</t>
  </si>
  <si>
    <t>Tjenester</t>
  </si>
  <si>
    <t>Timepris</t>
  </si>
  <si>
    <t>Skoleplattform Oslo</t>
  </si>
  <si>
    <t>NB! Skal ikke fylles ut av leverandør</t>
  </si>
  <si>
    <t>Handlekurv - grunnlag for prisevaluering</t>
  </si>
  <si>
    <t>Produkt</t>
  </si>
  <si>
    <t>Enhetspris</t>
  </si>
  <si>
    <t>Hastelevering Ultraportabel PC</t>
  </si>
  <si>
    <t>Bulkkjøp Ultraportabel PC</t>
  </si>
  <si>
    <t>Opsjoner Ultraportabel PC</t>
  </si>
  <si>
    <t>Hastelevering Bærbar PC, standard konfigurasjon</t>
  </si>
  <si>
    <t>Bulkkjøp Bærbar PC, standard konfigurasjon</t>
  </si>
  <si>
    <t>Opsjoner Bærbar PC</t>
  </si>
  <si>
    <t>Opsjoner stor bærbar PC</t>
  </si>
  <si>
    <t>Opsjoner Liten stasjonær PC</t>
  </si>
  <si>
    <t>Opsjoner stasjonær PC</t>
  </si>
  <si>
    <t>Tilleggsutstyr, modellspesifikt</t>
  </si>
  <si>
    <t>Totalpris Skoleplattform Oslo</t>
  </si>
  <si>
    <t>Ultraportabel PC 2-i-1</t>
  </si>
  <si>
    <t>Opsjoner Ultraportabel PC 2-i-1</t>
  </si>
  <si>
    <t>Bærbar PC Multimedia</t>
  </si>
  <si>
    <t>Opsjoner Bærbar PC Multimedia</t>
  </si>
  <si>
    <t>Samme merke som over (kun merket levert - uten maskinbestilling)</t>
  </si>
  <si>
    <t>Tilleggsutstyr/tilleggstjenester</t>
  </si>
  <si>
    <t>Tilleggstjenester, modellspesifikt</t>
  </si>
  <si>
    <t>Feste/lås for PC ***</t>
  </si>
  <si>
    <t xml:space="preserve">Oppfylt? </t>
  </si>
  <si>
    <t>Feste/lås for PC</t>
  </si>
  <si>
    <t>Generelt tilleggsutstyr - ikke eksklusiv opsjon</t>
  </si>
  <si>
    <t>Generelt tilleggsutstyr</t>
  </si>
  <si>
    <t>Tilleggstjenester, reparasjoner</t>
  </si>
  <si>
    <t>Modellspesifikke tilleggstjenester</t>
  </si>
  <si>
    <t>Tilleggstjeneste - reparasjoner</t>
  </si>
  <si>
    <t>Modellspesifikt tilleggsutstyr</t>
  </si>
  <si>
    <t>E*</t>
  </si>
  <si>
    <t>*) Sortimentet av generelt tilleggsutstyr som tilbys, evalueres samlet. God dekning av spesifiserte produkter og kvalitativt gode produkter vektlegges.</t>
  </si>
  <si>
    <t>(Evalueres ikke)</t>
  </si>
  <si>
    <t>Skjermer</t>
  </si>
  <si>
    <t>Maskinen bør ha backlitt Keyboard NOR</t>
  </si>
  <si>
    <t xml:space="preserve">Mulig oppgradering til 32Gb minne </t>
  </si>
  <si>
    <t>Maskinen bør kunne leveres med SSD med 1000 GB eller mer.</t>
  </si>
  <si>
    <t>SSD,1000 GB eller mer</t>
  </si>
  <si>
    <t>Maskinen bør ha trådløst nettverkskort som støtter IEEE 802.11 ax</t>
  </si>
  <si>
    <t xml:space="preserve">Maskinene skal ha minst en USB-A port.
Maskinen skal minst ha en USB Type-C port. </t>
  </si>
  <si>
    <t xml:space="preserve">Maskinene skal minst ha en USB-A port.
Maskinen skal minst ha en USB Type-C port. </t>
  </si>
  <si>
    <t>Maskinen skal ha interne høyttalere.</t>
  </si>
  <si>
    <t>Høyttalere</t>
  </si>
  <si>
    <t xml:space="preserve">Høyttalere </t>
  </si>
  <si>
    <t>Maskinen skal ha trådløst nettverkskort som støtter IEEE 802.11 ac</t>
  </si>
  <si>
    <t>Maskinen bør ha lavest mulig vekt, lavere vekt vil gi bedre evalueringsverdi.</t>
  </si>
  <si>
    <t>26" - 28"</t>
  </si>
  <si>
    <t>- Se for øvrig vedlegg 1A Kravspesifikasjon pkt. 3 krav 1.2</t>
  </si>
  <si>
    <t>Skjermen bør ha låsbart feste som passer til tilbudt modell "Liten stasjonær PC" (krav 603)</t>
  </si>
  <si>
    <t>Størrelsen på kabinettet bør ha rom for å sette inn ekstra komponenter som eks. skjermkort, mer minne (ledige slots), ekstra lagringsenhet og lignende.
Hovedkortet i maskinen bør også støtte opp om muligheter for å 'bygge ut' maskinen med slike komponenter.</t>
  </si>
  <si>
    <t xml:space="preserve">Maskinene skal minst ha minst en USB-A port.
Maskinen skal minst ha en USB Type-C port. </t>
  </si>
  <si>
    <t>Maskinene skal minst ha minst en USB-A port.
Maskinen skal minst ha en USB Type-C port.</t>
  </si>
  <si>
    <t>Maskinen bør være egnet for bruk i vanlig undervisning og eksamenssituasjoner. 
Dette innebærer samtidig bruk av flere programmer uten merkbar forringelse av ytelsen, som typiske kontorstøtte-applikasjoner, nettbaserte applikasjoner og multimedia-avspilling, etc. 
Det innebærer også sammenhengende intensiv bruk under prøver/eksamen i 6 timer, med fokus på ergonomi og egnet tastatur.
Maskinen bør være robust nok til å tåle en skolehverdag for elever og ansatte. 
Dette innebærer at skjermen kan åpnes og lukkes uten betydelig risiko for at hengsler ryker, at maskinen er egnet til å transporteres mye og til å tas mye opp og ned fra veske/ryggsekk.
Maskinen bør også være egnet for kontorbruk for administrativt personell. Tilkobling til eksternt utstyr (skjerm, mus, tastatur etc.) bør være enkel. Både direkte til maskin og via egnet docking/portreplikator.</t>
  </si>
  <si>
    <t>Bluetooth</t>
  </si>
  <si>
    <t>Maskinen bør ha bluetooth-funksjonalitet</t>
  </si>
  <si>
    <t xml:space="preserve">Minimum 4200 benchmark-poeng med Passmark, minimumskravet øker med 50 benchmark-poeng ved hvert modellskifte. Etter ett skifte er minimumskravet 4250 benchmark-poeng, osv. 
Måles mot www.cpubenchmark.net, se kravspesifikasjon for mer informasjon. </t>
  </si>
  <si>
    <t xml:space="preserve">Minimum 5500 benchmark-poeng med Passmark, minimumskravet øker med 50 benchmark-poeng ved hvert modellskifte. Etter ett skifte er minimumskravet 5550 benchmark-poeng, osv. 
Måles mot www.cpubenchmark.net, se kravspesifikasjon for mer informasjon. </t>
  </si>
  <si>
    <t xml:space="preserve">Minimum 7500 benchmark-poeng med Passmark, minimumskravet øker med 50 benchmark-poeng ved hvert modellskifte. Etter ett skifte er minimumskravet 7550 benchmark-poeng, osv. 
Måles mot www.cpubenchmark.net, se kravspesifikasjon for mer informasjon. </t>
  </si>
  <si>
    <t xml:space="preserve">Minimum 4500 benchmark-poeng med Passmark, minimumskravet øker med 50 benchmark-poeng ved hvert modellskifte. Etter ett skifte er minimumskravet 4550 benchmark-poeng, osv. 
Måles mot www.cpubenchmark.net, se kravspesifikasjon for mer informasjon. </t>
  </si>
  <si>
    <t>Skjermen skal være mellom 14,8" - 15,6" (fra og med, til og med).</t>
  </si>
  <si>
    <t xml:space="preserve">Benchmark-poeng med Passmark bør være minimum 700. Verdi under dette vil gi betydelig redusert evalueringsverdi. Verdier på over 1100 benchmark-poeng tillegges samme vekt som 1100 benchmark-poeng. 
Måles mot www.videocardbenchmark.net, se kravspesifikasjon for mer informasjon. </t>
  </si>
  <si>
    <t>Maskinen skal ha touchpad/pekeplate og norsk/nordisk tastatur.
Med nordisk tastatur menes tastatur der norske spesialtegn (ÆØÅ og annet) også er trykket på tastene.</t>
  </si>
  <si>
    <t>Maskinen skal kunne leveres med trådløst nettverkskort som minimum støtter IEEE 802.11 ac</t>
  </si>
  <si>
    <t>4000 benchmark-poeng eller mer med Passmark. Måles mot www.videocardbenchmark.net.
Grafikk-kortet bør støtte minimum 90 FPS ved 1080p</t>
  </si>
  <si>
    <t>Maskinen bør ha dedikert grafikk-kort med dedikert minne. Grafikk-kortet bør støtte minimum 90 FPS ved 1080p.</t>
  </si>
  <si>
    <t>Skjermytelse</t>
  </si>
  <si>
    <t>Skjermen bør kunne støtte grafikk-kortets ytelse og ikke være en vesentlig begrensende faktor for opplevd ytelse (se krav 522).</t>
  </si>
  <si>
    <t>4000 benchmark-poeng eller mer med Passmark. Måles mot www.videocardbenchmark.net.
Grafikkytelse som forringer bruksverdien i forhold til krav 522 vil gi redusert evalueringsverdi.</t>
  </si>
  <si>
    <t>507a</t>
  </si>
  <si>
    <t>Lenovo</t>
  </si>
  <si>
    <t>ThinkPad X13 Gen1</t>
  </si>
  <si>
    <t>Windows 10 Pro 64.bits Education National Academic</t>
  </si>
  <si>
    <t>Ja</t>
  </si>
  <si>
    <t>AMD Ryzen 3 Pro 4450U Processor (2.50GHz, Max Boost up to 3.80GHz, 4 Cores, 4MB Cache)</t>
  </si>
  <si>
    <t>1.29 kg</t>
  </si>
  <si>
    <t>1x 256GB SSD PCIe</t>
  </si>
  <si>
    <t>13.3"</t>
  </si>
  <si>
    <t>Nei</t>
  </si>
  <si>
    <t>HD(1366x768)</t>
  </si>
  <si>
    <t>Radeon Vega 5</t>
  </si>
  <si>
    <t>Intel Wi-Fi 6 AX200, Wi-Fi 2x2 802.11ax</t>
  </si>
  <si>
    <t xml:space="preserve">Intel Wi-Fi 6 AX200, Wi-Fi 2x2 802.11ax </t>
  </si>
  <si>
    <t xml:space="preserve">Maskinen leveres med Intel Wi-Fi 6 AX200 som har støtte for både IEEE 802.11 ac og IEEE 802.11 ax   </t>
  </si>
  <si>
    <t>Native Realtek RTL8111EPV Gigabit Ethernet connection</t>
  </si>
  <si>
    <t xml:space="preserve">Porter:
2x USB 3.2 (Always On),
2x USB 3.2 Type-C (w/ the function of Power Delivery and DisplayPort)
1x HDMI
1x Ethernet extension connector
1x MicroSD card reader
1x combo jack Lyd
1x side docking connector
</t>
  </si>
  <si>
    <t xml:space="preserve">Maskinene leveres standard med 2x USB Type-C porter og 2x USB Type-A porter.
USB Type-A portene har mulighet til å lade eksterne enheter selv om PC er avslått forutsatt at maskinen har batteritid igjen. USB Type-C portene har mulighet for å levere lading samt Video m/Displayport støtte. </t>
  </si>
  <si>
    <t>1x 8GB DDR4 - 3200MHz</t>
  </si>
  <si>
    <t>Max: 32GB  DDR4 - 3200MHz (1x DIMM integrert på hovedkortet)</t>
  </si>
  <si>
    <t>Integrated Li-Polymer 48Wh battery</t>
  </si>
  <si>
    <t>Batterikapasitet 10.35 timer -&gt; MobileMark 2018</t>
  </si>
  <si>
    <t>Supporteres Rapid Charge (lader opp til 80% på 1.time) m/65W AC adapter
MobileMark 2014: 12.8 timer*
MobileMark 2018: 10.35 timer*
* Batterikapasitet varrierer betydelig avhengig av hardware konfigurasjon, settings, bruk og andre faktorer som benchmark test versjon.</t>
  </si>
  <si>
    <t>Bluetooth 5.1</t>
  </si>
  <si>
    <t>Bluetooth modulen er integrert i Intel Wi-Fi 6 AX200 WiFi kortet.</t>
  </si>
  <si>
    <t>HD Audio, Realtek ALC3287 codec / Dolby Audio speaker system, 1W x 2</t>
  </si>
  <si>
    <t>Maskinen leveres med 2x1W Dolby Audio høyttalere</t>
  </si>
  <si>
    <t xml:space="preserve">Maskinene har både trackpoint(rød styrepinne i midten av tastatur) og touchpad. Fullverdig norsk tastatur i velkjent 6 raders ThinkPad kvalitet og brukervennlighet. Lenovo har høstet mange design priser og tester for sitt unike tastatur oppsett og brukergropplevelse. </t>
  </si>
  <si>
    <t xml:space="preserve">Norsk tastatur, 6-row, spill-resistant, multimedia Fn keys with Unified Communications controls. TrackPoint pointing device and buttonless Mylar surface multi-touch touchpad. </t>
  </si>
  <si>
    <t>65W AC Adapter PCC (3pin)-NOR (USB Type C)</t>
  </si>
  <si>
    <t>Maskinene leveres med strøm adapter med norsk stikkontakt og mulighet for Rapid Charge(lader opp til 80% på 1.time)</t>
  </si>
  <si>
    <t xml:space="preserve">Webkamera har en oppløsning på HD720p. Den har i tillegg en fysisk "privacy shutter" eller deksel som man kan lukke og åpne etter ønske. På den måten kan man fysisk stenge webkamera om man øsnker. </t>
  </si>
  <si>
    <t xml:space="preserve">Imøtekommes </t>
  </si>
  <si>
    <t xml:space="preserve">Tastatur er utstyrt med multimedia Fn taster med Unified Communications snarveier som Lydkontroll(opp/ned/mute), mute knapp for mikrofon, lyskontroll, ring opp og legg på. </t>
  </si>
  <si>
    <t>1x 512GB SSD PCIe</t>
  </si>
  <si>
    <t>Delta kost fra fabrikk. Utløsning av opsjon vil generere nytt part nummer i kundens produkt liste.</t>
  </si>
  <si>
    <t>1x 1TB SSD PCIe</t>
  </si>
  <si>
    <t>Imøtekommes med tilbudt modell</t>
  </si>
  <si>
    <t>1x 16GB DDR4 - 3200MHz</t>
  </si>
  <si>
    <t>1x 32GB DDR4 - 3200MHz</t>
  </si>
  <si>
    <t>FHD (1920x1080)</t>
  </si>
  <si>
    <t>FHD (1920x1080) Multitouch</t>
  </si>
  <si>
    <t>ThinkPad L13 Yoga</t>
  </si>
  <si>
    <t>Intel Core i3-10110U Processor (2.10GHz, up to 4.10GHz with Turbo Boost, 2 Cores, 4MB Cache)</t>
  </si>
  <si>
    <t>1.43 kg</t>
  </si>
  <si>
    <t>Imøtekommes</t>
  </si>
  <si>
    <t>Capacitive-type multi-touch, supports 10-finger gesture, anti-reflection (AR)</t>
  </si>
  <si>
    <t xml:space="preserve">Maskinen kommer med touch skjerm som støtter Lenovo ThinkPad Pen Pro stylus som medfølger i egen ladestasjon integrert i chassie. </t>
  </si>
  <si>
    <t xml:space="preserve">IPS, Antireflection, 300-nits, 16:9, 800:1 contrast ratio </t>
  </si>
  <si>
    <t>Intel UHD Graphics 620</t>
  </si>
  <si>
    <t xml:space="preserve">Native Gigabit Intel Ethernet Connection I219-V </t>
  </si>
  <si>
    <t>Porter:
2x USB 3.1 (Always On),
2x USB 3.1 Type-C (w/ the function of Power Delivery and DisplayPort)
1x HDMI
1x Ethernet extension connector
1x MicroSD card reader
1x combo jack Lyd
1x side docking connector</t>
  </si>
  <si>
    <t>1x 8GB DDR4 - 2666MHz</t>
  </si>
  <si>
    <t>Max: 16GB  DDR4 - 2666MHz (1x DIMM integrert på hovedkortet)</t>
  </si>
  <si>
    <t>Integrated Li-Polymer 46Wh battery</t>
  </si>
  <si>
    <t>Batterikapasitet 12.23 timer -&gt; MobileMark 2014</t>
  </si>
  <si>
    <t>Supporteres Rapid Charge (lader opp til 80% på 1.time) m/65W AC adapter
MobileMark 2014: 12.23 timer*
* Batterikapasitet varrierer betydelig avhengig av hardware konfigurasjon, settings, bruk og andre faktorer som benchmark test versjon.</t>
  </si>
  <si>
    <t>Intel Wi-Fi 6 AX201, Wi-Fi 2x2 802.11ax</t>
  </si>
  <si>
    <t xml:space="preserve">Maskinen leveres med Intel Wi-Fi 6 AX201 som har støtte for både IEEE 802.11 ac og IEEE 802.11 ax   </t>
  </si>
  <si>
    <t>Bluetooth 5.0</t>
  </si>
  <si>
    <t>HD Audio, Synaptic CX11880 codec / stereo speakers, 2W x 2, Dolby Audio Premium</t>
  </si>
  <si>
    <t xml:space="preserve">Maskinen leveres med 2x2W høyttalere med støtte for Dolby Audio Premium </t>
  </si>
  <si>
    <t>HD720p web camera with ThinkShutter camera privacy and fixed focus</t>
  </si>
  <si>
    <t xml:space="preserve">Maskinen leveres med type Yoga hengsler som gjør at tastaturet kan brettes bak skjermen. Dette gir mulighet for brukeren å benytte PCen i fire forskjellige moduser; laptop, telt, skjerm visning og nettbrett. Enheten har også ekstra "front facing" 5MP kamera som er montert øverst på tastaturet(i midten) slik at man kan benytte kamera i nettbrettmodus. </t>
  </si>
  <si>
    <t>www.cpubenchmark.net = 6482 (dato: 11/08)
Delta kost fra fabrikk. Utløsning av opsjon vil generere nytt part nummer i kundens produkt liste.</t>
  </si>
  <si>
    <t>Intel Core i5-10210U (1.60GHz, up to 4.20GHz with Turbo Boost, 4 Cores, 6MB Cache)</t>
  </si>
  <si>
    <t>Imøtekommes ikke</t>
  </si>
  <si>
    <t>1x 16GB DDR4 - 2666MHz</t>
  </si>
  <si>
    <t>ThinkPad L14 Gen 1</t>
  </si>
  <si>
    <t>AMD Ryzen 3 4300U Processor (2.70GHz, Max Boost up to 3.70GHz, 4 Cores, 4MB Cache)</t>
  </si>
  <si>
    <t>1,61 kg</t>
  </si>
  <si>
    <t>14.0"</t>
  </si>
  <si>
    <t>Native Realtek RTL8111HN Gigabit Ethernet connection</t>
  </si>
  <si>
    <t>1x fullverdig RJ45 port tilgjengelig, med støtte for 10/100/1000 Mbit/s</t>
  </si>
  <si>
    <t xml:space="preserve">Porter:
2x USB 3.2 (Always On),
2x USB 3.2 Type-C (w/ the function of Power Delivery and DisplayPort)
1x HDMI
1x RJ45
1x MicroSD card reader
1x combo jack Lyd
1x  side docking connector
</t>
  </si>
  <si>
    <t>Max: 64GB(2x32GB) DDR4 - 3200MHz (2x DIMM sockets)</t>
  </si>
  <si>
    <t>Integrated Li-Polymer 45Wh battery</t>
  </si>
  <si>
    <t>Batterikapasitet 10.7 timer -&gt; MobileMark 2018</t>
  </si>
  <si>
    <t>Batteri - Integrated Li-Polymer 45Wh
Supporteres Rapid Charge (lader opp til 80% på 1.time) m/65W AC adapter
MobileMark 2014: 14.36 timer*
MobileMark 2018: 10.7 timer*
* Batterikapasitet varrierer betydelig avhengig av hardware konfigurasjon, settings, bruk og andre faktorer som benchmark test versjon.</t>
  </si>
  <si>
    <t>HD720p camera with ThinkShutter camera privacy and fixed focus</t>
  </si>
  <si>
    <t>ThinkPad L15 Gen 1</t>
  </si>
  <si>
    <t>1.98 kg</t>
  </si>
  <si>
    <t>WxDxH: 366.5mm x 250mm x 21mm</t>
  </si>
  <si>
    <t xml:space="preserve">1x 256GB SSD PCIe </t>
  </si>
  <si>
    <t>15.6"</t>
  </si>
  <si>
    <t xml:space="preserve">HD(1366x768) </t>
  </si>
  <si>
    <t>1x fullverdig RJ45 port tilgjengelig med støtte for 10/100/1000 Mbit/s</t>
  </si>
  <si>
    <t>Porter:
2x USB 3.2 (Always On),
2x USB 3.2 Type-C (w/ the function of Power Delivery and DisplayPort)
1x HDMI
1x RJ45
1x MicroSD card reader
1x combo jack Lyd
1x  side docking connector</t>
  </si>
  <si>
    <t xml:space="preserve">Maskinene leveres standard med 2x USB Type-C porter og 2x USB Type-A porter.
USB Type-A portene har mulighet til å lade eksterne enheter selv om PC er avslått forutsatt at maskinen har batteritid igjen. USB Type-C portene har mulighet for å levere lading samt video m/Displayport støtte. </t>
  </si>
  <si>
    <t>1x 8GB DDR4 3200MHz</t>
  </si>
  <si>
    <t>Batterikapasitet 10.43 timer -&gt; MobileMark 2018</t>
  </si>
  <si>
    <t>Batteri - Integrated Li-Polymer 45Wh
Supporteres Rapid Charge (lader opp til 80% på 1.time) m/65W AC adapter
MobileMark 2014: 13.78 timer*
MobileMark 2018: 10.43 timer*
* Batterikapasitet varrierer betydelig avhengig av hardware konfigurasjon, settings, bruk og andre faktorer som benchmark test versjon.</t>
  </si>
  <si>
    <t>HD Audio, Realtek ALC3287 codec / Dolby Audio speaker system, 2W x 2</t>
  </si>
  <si>
    <t>Maskinen leveres med 2x2W Dolby Audio høyttalere</t>
  </si>
  <si>
    <t xml:space="preserve">Maskinen har både trackpoint(rød styrepinne i midten av tastatur) og touchpad. Fullverdig norsk tastatur i velkjent 6 raders ThinkPad kvalitet og brukervennlighet. Lenovo har høstet mange design priser og tester for sitt unike tastatur oppsett og brukergropplevelse. </t>
  </si>
  <si>
    <t xml:space="preserve">Norsk tastatur med numeriske talltaster på høyre side, 6-row, spill-resistant, multimedia Fn keys with Unified Communications controls. TrackPoint pointing device and buttonless Mylar surface multi-touch touchpad. </t>
  </si>
  <si>
    <t xml:space="preserve">Tiny 1L kabinett, (BxDxH -179mm X 183mm X 34.5mm), 1,32Kg </t>
  </si>
  <si>
    <t xml:space="preserve">Formfaktor er basert på vår Tiny desktop serie som er kompatibel med våre Tiny-in-one skjermer som er skjerm med integrert docking løsning. </t>
  </si>
  <si>
    <t>2x digitale utporter(DP + HDMI), max oppløsning 4096x2160</t>
  </si>
  <si>
    <t>Radeon Vega 3</t>
  </si>
  <si>
    <t>Gigabit ethernet, Realtek RTL8111EPV-CG, Wake on LAN</t>
  </si>
  <si>
    <t>5x USB-A
1x USB Type-C</t>
  </si>
  <si>
    <t xml:space="preserve">1x 8GB DDR4 2666MHz </t>
  </si>
  <si>
    <t>Max: 32GB max, DDR4-2666MHz (2xDIMM sockets)</t>
  </si>
  <si>
    <t>High Definition (HD) Audio, Realtek ALC222CG / internal speaker (1.5 watt)</t>
  </si>
  <si>
    <t>Tiny 65W AC-adapter(NO)</t>
  </si>
  <si>
    <t xml:space="preserve">Maskinen leveres med en optimal oppløsning i 16:9 format som gir elever og ansatte en tekststørrelse/visning som er godt lesbar. Med HD oppløsningen og høy lysstyrke vil man få ett skarpt skjermbilde ved normal bruk. </t>
  </si>
  <si>
    <t xml:space="preserve">Maskinen leveres med en optimal oppløsning i 16:9 format som gir elever og ansatte en tekststørrelse/visning som er godt lesbar. Med FHD oppløsningen og høy lysstyrke vil man få ett skarpt skjermbilde ved normal bruk. </t>
  </si>
  <si>
    <t>AMD Ryzen 5 3350GE(4 Core, 4MB Cache, 3.30GHz)</t>
  </si>
  <si>
    <t xml:space="preserve">1x 16GB DDR4 2666MHz </t>
  </si>
  <si>
    <t xml:space="preserve">1x 32GB DDR4 2666MHz </t>
  </si>
  <si>
    <t>Intel Wireless-AC 9260 (dual band) IEEE 802.11 ac</t>
  </si>
  <si>
    <t xml:space="preserve">Max: 2TB SSD PCIe M.2 </t>
  </si>
  <si>
    <t>ThinCentre M75s</t>
  </si>
  <si>
    <t>AMD Athlon 300GE Pro Processor (2 cores, 4M Cache, 3.4GHz)</t>
  </si>
  <si>
    <t>SFF (8.4L), black color; metal case 
(WxDxH) - 92.5mm X 290.5mm X 343.5mm, 6.0 kg (weight may vary by configuration 
Toolless cover, disk, optical, and extension card removal 
Bay 1: Slim external ODD bay 
Bay 2: 3.5", internal, HDD/SSD 
Bay 3: 2.5", internal, HDD/SSD (bay only comes with 2.5" 2nd disk) 
Slot 1: low-profile (length &lt; 150mm, height &lt; 68mm), PCIe 3.0 x16 
Slot 2: low-profile (length &lt; 150mm, height &lt; 68mm), PCIe 2.0 x1 
Slot 3: low-profile (length &lt; 150mm, height &lt; 68mm), PCIe 2.0 x1 
Slot 4: low-profile (length &lt; 150mm, height &lt; 68mm), PCI 3.0 
M.2 card slots: two (one for WLAN, one for SSD)</t>
  </si>
  <si>
    <t>2x digitale utporter(DP + DP), max oppløsning støttet 4096x2160@60Hz</t>
  </si>
  <si>
    <t>Maskinen har 2x Displyport ut</t>
  </si>
  <si>
    <t>Maskinen har 1x Displayport og 1x HDMI porter ut</t>
  </si>
  <si>
    <t>Gigabit ethernet, Realtek RTL8111EPV, Wake on LAN</t>
  </si>
  <si>
    <t>1x Fullverdig RJ45 port som støtter 10/100/1000 Mbit/s.</t>
  </si>
  <si>
    <t>Front:
2x USB 3.1, 2x USB 3.1, 1x microphone (3.5mm), 1x headphone
(3.5mm)
Bakside:
1x USB 3.1 Type-C, 2x USB 3.1, (one support Smart Power-On), 2x USB 2.0, 1x serial (9-pin), 1xethernet (RJ-45), 1x VGA 2x DisplayPort, 2x PS/2 ports, 1x line-in (3.5mm), 1x line-out (3.5mm), 1x microphone (3.5mm</t>
  </si>
  <si>
    <t>8x USB-A
1x USB Type-C</t>
  </si>
  <si>
    <t>Front: 1x USB 3.1(Always On and fast charge), 1x USB 3.1 Type-C</t>
  </si>
  <si>
    <t>Front: 
1x USB 3.1 Gen1 (Always On and fast charge), 1x USB 3.1 Type-C,
1x microphone (3.5mm), 1x headphone / microphone combo jack (3.5mm)
Bakside:
1x USB 3.1 Gen1, 3x USB 2.0, 1x ethernet (RJ-45), 1x DisplayPort, 1x HDMI</t>
  </si>
  <si>
    <t>4x USB 3.1 tilgang i front</t>
  </si>
  <si>
    <t>High Definition (HD) Audio, Realtek ALC662 / internal speaker (1 watt )</t>
  </si>
  <si>
    <t>Maskin kommer med Norsk stikkontakt</t>
  </si>
  <si>
    <t>Imøtekommes
ThinkCentre M75s
Miljø sertifikater: 
ENERGY STAR 7.0, EPEAT Silver rating,
ErP Lot 3; RoHS-compliant, WEEE</t>
  </si>
  <si>
    <t>Lenovo AMD Radeon 520 2GB GDDR5 Dual DP Graphics Card</t>
  </si>
  <si>
    <t>ThinkPad T15</t>
  </si>
  <si>
    <t>Intel Core i5-10210U Processor (1.60GHz, up to 4.20GHz with Turbo Boost, 4 Cores, 6MB Cache)</t>
  </si>
  <si>
    <t>Lenovo passmark testing = 1192 (gj.snitt av 3.stk tester av tilbudt modell/testmodell)</t>
  </si>
  <si>
    <t>Imøtekommes i standardkonfigurasjon</t>
  </si>
  <si>
    <t>1.81 Kg</t>
  </si>
  <si>
    <t>FHD(1920x1080)</t>
  </si>
  <si>
    <t>WxDxH: 365.8mm x 248mm x 19.1mm</t>
  </si>
  <si>
    <t>NVIDIA GeForce MX330, 2GB GDDR5 memory</t>
  </si>
  <si>
    <t>Lenovo passmark testing =  2834 (gj.snitt av 3.stk tester av tilbudt modell/testmodell)</t>
  </si>
  <si>
    <t>2GB GDDR5 dedikert grafikk kort minne</t>
  </si>
  <si>
    <t xml:space="preserve">Maskinens FHD IPS skjerm + NVIDIA Geforce MX330 gjør det mulig for høy ytelse med den integrerte grafikken for raskere bahandling av applikasjoner som fotoredigering, videoredigering og spilling. </t>
  </si>
  <si>
    <t xml:space="preserve">Intel Wi-Fi 6 AX201, Wi-Fi 2x2 802.11ax </t>
  </si>
  <si>
    <t>Intel Ethernet Connection I219-V</t>
  </si>
  <si>
    <t>1x 8GB DDR4 2666MHz</t>
  </si>
  <si>
    <t>Integrated Li-Polymer 57Wh battery</t>
  </si>
  <si>
    <t>Batterikapasitet 10.81 timer -&gt; MobileMark 2018</t>
  </si>
  <si>
    <t>Batteri - Integrated Li-Polymer 45Wh
Supporteres Rapid Charge (lader opp til 80% på 1.time) m/65W AC adapter
MobileMark 2014: 15.26 timer*
MobileMark 2018: 10.81 timer*
* Batterikapasitet varrierer betydelig avhengig av hardware konfigurasjon, settings, bruk og andre faktorer som benchmark test versjon.</t>
  </si>
  <si>
    <t>HD Audio, Realtek ALC3287 codec / Dolby Audio speaker system, 2W x 2 /</t>
  </si>
  <si>
    <t>Imøtekommes med standardkonfigurasjon</t>
  </si>
  <si>
    <t>Intel Core i7-10510U</t>
  </si>
  <si>
    <t xml:space="preserve">Lenovo ThinkPad T15 Gen1 er en "flyttbar" kraftpakke på 15,6" på rett under 2Kg. Den passer perfekt for brukere som både ønsker en kraftig maskin med stor FHD skjerm, fullverdig tastatur(numerisk) som skal både brukes til skolearbeid og spillbasert læring. Tilbud modell er utstyrt med Intel sin nyeste Core i5-10210U som yter imponerende 7000+ poeng på CPU og 2800+ på passmark v10.0. Dette er såpass høyt at ThinkPad T15 Gen 1 blir neppe en flaskehals når det kommer til å håndtere multimedia baserte applikasjon som spill, videoredigering og VR samt intensiv bruk under prøver/eksamen. 
Tastaturet er har fullverdig numeriske taster på høyre side og er ergonomisk utformet med tanke på "all day" bruk. 
ThinkPad T15 Gen1 har dokumentert "all day" batteritid som egner seg meget bra i en vanlig undervisning og eksamenssituasjon. Men Lenovo sin RapidCharge teknologi som er innebygget i PCen så kan elever/ansatte enkelt lade opp PCen til 80% på 1 time. Gjør at man kan sette PCen til lading i ett friminutt, skulle man være så uheldig å ha glemt å lade den helt opp før første time ringer inn. 
ThinkPad T15 Gen1 er testet under de tøffeste forhold med militære standarden MIL-STD-810G. Noe som gjør at Lenovo kan gå god for at kvaliteten og robustheten er optimal for tøff bruk i skolehverdagen for elever og ansatte. Chassie og skjerm hengsler er forsterket for å takle transport og at Pcen tas hyppig opp og ned fra veske/ryggsekk.  
ThinkPad T15 Gen1 er utstyrt med Lenovo sitt velkjente ergonomisk utformet 6-rader keyboard med både trackpoint og trackpad. Tastaturet har også Unified Communications taster på funksjonsraden som er optimalisert for kontorstøtte, nettbaserte og multimedia baserte applikasjoner. Maskinen har også oppgradert lydsystem som er Dolby Audio sertifisert og har integrert doble mikrofoner som fanger opp og filtrerer bort uønsket lyd som tastatur og bakgrunnsstøy i umiddelbar nærhet. Videokamera har 720p oppløsning og har innebygget Thinkshutter deksel som gjør at man kan fysisk blende muligheten for video hvis ønskelig. Skjermen på tilbudt modell er ett lyssterkt FHD, Anti Glare panel som er optimalt for å jobbe på farten samtidig som det er behagelig å se på gjennom en hel Skoledag. 
ThinkPad T15 Gen1 har mulighet for mekanisk dock samt ulike docking alternativer via USB-C kabelen. Dette gjør at maskinen også er meget egnet for kontorbruk for administrativt personell som trenger tilkobling av eksternt ustyr direkte eller via egnet docking/portreplikator. </t>
  </si>
  <si>
    <t>Ryzen 5 PRO 4650U</t>
  </si>
  <si>
    <t>WxDxH: 311.5mm x 219mm x 17.6mm</t>
  </si>
  <si>
    <t>AMD Ryzen 5 4500U</t>
  </si>
  <si>
    <t>32GB DDR4(2x16GB) - 3200MHz</t>
  </si>
  <si>
    <t>16GB (2x 8GB DDR4 - 2666MHz)</t>
  </si>
  <si>
    <t>40GB (1x8GB + 1x32GB DDR4 - 2666MHz)</t>
  </si>
  <si>
    <t xml:space="preserve">Delta kost fra fabrikk. Utløsning av opsjon vil generere nytt part nummer i kundens produkt liste.
Opsjons pris inkluderer økt kost på Windows 10 Pro Education nivå(16GB minne krever Microsoft Shape the future Plus nivå)  </t>
  </si>
  <si>
    <t xml:space="preserve">Delta kost fra fabrikk. Utløsning av opsjon vil generere nytt part nummer i kundens produkt liste.
Opsjons pris inkluderer økt kost på Windows 10 Pro Education nivå(32GB minne krever Microsoft Shape the future Plus nivå)  </t>
  </si>
  <si>
    <t xml:space="preserve">Delta kost fra fabrikk. Utløsning av opsjon vil generere nytt part nummer i kundens produkt liste.
Opsjons pris inkluderer økt kost på Windows 10 Pro Education nivå(16GB minne krever Microsoft Shape the future Plus nivå)  
</t>
  </si>
  <si>
    <t xml:space="preserve">www.cpubenchmark.net score = 7072 (dato: 05.10.20)
Delta kost fra fabrikk. Utløsning av opsjon vil generere nytt part nummer i kundens produkt liste.
Opsjons pris inkluderer økt kost på Windows 10 Pro Education nivå(Intel Core i7 krever vanlig Windows 10 Pro lisens)  </t>
  </si>
  <si>
    <t xml:space="preserve">Delta kost fra fabrikk. Utløsning av opsjon vil generere nytt part nummer i kundens produkt liste.
Opsjons pris inkluderer økt kost på Windows 10 Pro Education nivå(40GB minne krever Microsoft Shape the future Plus nivå)  
</t>
  </si>
  <si>
    <t>1 x USB Type-C to Type-C (1.8 m)</t>
  </si>
  <si>
    <t>1 x HDMI (1.8 m)</t>
  </si>
  <si>
    <t>1 x HDMI (1.8 m)
1 x DP (1.8M)
1 x USB Type-C (1.8 m)</t>
  </si>
  <si>
    <t>LENOVO 45W Standard AC Adapter USB-C (NO)</t>
  </si>
  <si>
    <t>LENOVO 65W Standard AC Adapter USB-C (NO)</t>
  </si>
  <si>
    <t>LENOVO ThinkPad Ethernet Extension Cable Gen 2</t>
  </si>
  <si>
    <t>ThinkCentre Tiny 65W AC Adapter (slim tip)</t>
  </si>
  <si>
    <t>Innebygget RJ45 port</t>
  </si>
  <si>
    <t>LENOVO DisplayPort to HDMI Adapter</t>
  </si>
  <si>
    <t>Fullverdig HDMI port</t>
  </si>
  <si>
    <t>LENOVO HDMI to VGA Mon Adapter</t>
  </si>
  <si>
    <t>Fullverdig VGA port</t>
  </si>
  <si>
    <t>Lenovo USB-C to USB-A Adapter</t>
  </si>
  <si>
    <t>ThinkPad Hybrid USB-C with USB-A Dock</t>
  </si>
  <si>
    <t>2xDisplayPort 2xHDMI 2x3840x2160-60Hz 1Gbit LAN 1xUSB-C Front 5xUSB-A 2xUSB2.0 3xUSB3.0</t>
  </si>
  <si>
    <t>LENOVO USB-C 7-in-1 Hub</t>
  </si>
  <si>
    <t>1x USB 2.0, 1x USB-C(strømport), 1x HDMI, 2x USB 3.0</t>
  </si>
  <si>
    <t>Lenovo Preferred Pro II USB Keyboard - Norwegian (155)</t>
  </si>
  <si>
    <t>farge sort</t>
  </si>
  <si>
    <t>Lenovo Essential USB Mouse</t>
  </si>
  <si>
    <t>Lenovo HDMI to HDMI cable (2M)</t>
  </si>
  <si>
    <t>2m lang</t>
  </si>
  <si>
    <t>ThinkPad 15.6-inch Basic Topload</t>
  </si>
  <si>
    <t>ThinkPad 15.6-inch Basic Backpack</t>
  </si>
  <si>
    <t>IPS Anti-glare 250nits, 16:9, 800:1 contrast ratio</t>
  </si>
  <si>
    <t>AMD Ryzen 3 3200G(4 Core, 4MB Cache, 3.60GHz)</t>
  </si>
  <si>
    <t>AMD Ryzen 5 3400G(4 Core, 4MB Cache, 3.70GHz)</t>
  </si>
  <si>
    <t xml:space="preserve">Kabinett på tilbudt modell er tipasset inkludert VESA brakett som kan låses/monteres fast på utvalgte eksterne skjermer tilbudt i avtalen. Monitor bracket og låsemekanisme av type Lenovo Kensignton lås kan kjøpes som tilleggsutstyr på avtalen. </t>
  </si>
  <si>
    <t xml:space="preserve">Grafikk-kortet støtter 90 FPS ved 1080p, men dette er helt avhengig av hvilket spill/applikasjon man tester opp mot. Vi kan se store variasjoner på ulike tester publisert på GeForce MX330 på nett. Alt fra 40 FPS @1080p til rett over 100 FPS @1080p. Spill som Valorant 2020 tester hele 118 FPS @1080p mens F1 2020 scorer bare 39 FPS @1080p. </t>
  </si>
  <si>
    <t xml:space="preserve">RJ45 port oppnås ved bruk av ThinkPad Ethernet Extension Adapter Gen 2, med støtte for 10/100/1000 Mbit/s og PXE-boot. Opsjon priset i tilleggsutstyr oversikt. </t>
  </si>
  <si>
    <t xml:space="preserve">ThinkPad X13 Gen1 er en PC av liten størrelse men gir ett stort inntrykk. 
Tilbudt modell ThinkPad X13 Gen1 har AMD sin siste versjon av Ryzen 3 Pro innebygget. Denne CPUen har en av markedets beste når det kommer til passmark poeng innen sitt segment. Dette gir maskinen en optimal ytelse som takler multitasking av flere applikasjoner under intensiv bruk I en skolehverdag eller eksamens situasjon. Ytelsen sammen med det ergonomiske oppsettet på tastatur og snarvei taster gjør at både elever og lærere kan ha høy produktivitet over en lengre periode som til tider kreves i en skolehverdag. .   
Den har dokumentert all day batteritid som egner seg meget bra i en vanlig undervisning og eksamenssituasjon. 
Kraftig ytelse og den lille størrelsen og vekt gjør det enkelt å plassere i sekk samt behagelig å frakte til og fra skolen. 
Men Lenovo sin RapidCharge teknologi som er innebygget i PCen så kan elever/ansatte enkelt lade opp PCen til 80% på 1 time. Gjør at man kan sette PCen til lading i ett friminutt skulle man være så uheldig å ha glemt å lade før første time ringer inn. 
ThinkPad X13 Gen1 er testet under de tøffeste forhold med militære standarden MIL-STD-810G. Noe som gjør at Lenovo kan gå god for at kvaliteten og robustheten er optimal for tøff bruk i skolehverdagen for elever og ansatte. Chassie og skjerm hengsler er forsterket for å takle transport og at PCen tas hyppig opp og ned fra veske/ryggsekk.  
ThinkPad X13 Gen1 er utstyrt med Lenovo sitt velkjente ergonomisk utformet 6-rader keyboard med både trackpoint og trackpad. Tastaturet har også Unified Communications taster på funksjonsraden som er optimalisert for kontorstøtte, nettbaserte og multimedia baserte applikasjoner. Maskinen har også oppgradert lydsystem som er Dolby Audio sertifisert og har integrert doble mikrofoner som fanger opp lyd og filtrerer bort uønsket lyd som tastatur og bakgrunnsstøy i umiddelbar nærhet. Videokamera har 720p oppløsning og har innebygget Thinkshutter deksel som gjør at man kan fysisk blende muligheten for video hvis ønskelig.
Skjermen på tilbudt modell er ett lyssterkt anti glare panel som er optimalt å jobbe med på farten samtidig som det er behagelig for øynene gjennom en hel skoledag. Anti glare filteret i panelet forhindrer gjenskinn fra typisk sol og kontorlys som ofte finnes i ett klasserom.  
ThinkPad X13 Gen1 har mulighet for mekanisk dock samt ulike docking alternativer via USB-C kabelen. Dette gjør at maskinen også er meget egnet for kontorbruk for administrativt personell som trenger tilkobling av eksternt utstyr direkte eller via egnet docking/portreplikator. </t>
  </si>
  <si>
    <t xml:space="preserve">ThinkPad L13 Yoga er mer fleksibel en tradisjonelle bærbare Pcer. Med sine 360 graders skjerm hengsler kan den adoptere fire unike moduser i klasserommet/kontoret/møterommet.  
Den egner seg like godt i tablet modus som i tradisjonell laptop modus og med kamera støtte for begge alternativer gjør denne modellen unik.  
Maskinen har også en innebygget digital stylus pen som gjør at den er i stand til å takle fremtidsrettet undervisningsopplegg som knytter frihånds tekst/utregning data opp mot den digital læringsplattformen for fangst og databehandling lokalt eller via AI integrasjon. God ytelse og den lille størrelsen og vekt gjør at den enkelt får plass i veske/sekk samt behagelig å frakte til og fra skolen.   
ThinkPad L13 har dokumentert all day batteritid som egner seg meget bra i en vanlig undervisning og eksamenssituasjon. Men Lenovo sin RapidCharge teknologi som er innebygget i PCen så kan elever/ansatte enkelt lade opp PCen til 80% på 1 time. Gjør at man kan sette PCen til lading i ett friminutt skulle man være så uheldig å ha glemt å lade den opp før første time ringer inn.  
ThinkPad L13 er testet under de tøffeste forhold med militære standarden MIL-STD-810G. Noe som gjør at Lenovo kan gå god for at kvaliteten og robustheten er optimal for tøff bruk i skolehverdagen for elever og ansatte. Chassie og skjerm hengsler er forsterket for å takle transport og at maskinen tas hyppig opp og ned fra skole sekken/veske.   
ThinkPad L13 er utstyrt med Lenovo sitt velkjente ergonomisk utformet 6-rader keyboard med både trackpoint og trackpad. Tastaturet har også Unified Communications taster på funksjonsraden som er optimalisert for kontorstøtte, nettbaserte og multimedia baserte applikasjoner. Maskinen har også oppgradert lydsystem som er Dolby Audio sertifisert og har integrert doble mikrofoner som fanger opp lyd og filtrerer bort uønsket lyd som tastatur og bakgrunnsstøy i umiddelbar nærhet. Videokamera har 720p oppløsning og har innebygget Thinkshutter deksel som gjør at man kan fysisk blende muligheten for video hvis ønskelig. 
Skjermen på tilbudt modell er ett lyssterkt Antireflection panel som er behagelig å jobbe på gjennom en hel Skoledag.  
ThinkPad L13 har mulighet for mekanisk dock samt ulike docking alternativer via USB-C kabelen. Dette gjør at maskinen også er meget egnet for kontorbruk for administrativt personell som trenger tilkobling av eksternt ustyr direkte eller via egnet docking/portreplikator. </t>
  </si>
  <si>
    <t xml:space="preserve">Tilbudt modell ThinkPad L14 Gen1 har AMD sin siste versjon av Ryzen 3 innebygget. Denne CPUen er en av markedets beste når det kommer til passmark poeng innen sitt segment. Dette gir maskinen en optimal ytelse som takler multitasking av flere applikasjoner under intensiv bruk i en skolehverdag eller eksamens situasjon. Ytelsen sammen med det ergonomiske oppsettet på tastatur og snarvei taster gjør at både elever og lærere kan ha høy produktivitet over en lengre periode som til tider kreves i løpet av en skolehverdag.
ThinkPad L14 Gen1 har dokumentert all day batteritid som egner seg meget bra i en vanlig undervisning og eksamenssituasjon. 
Kraftig ytelse og den lille størrelsen og vekt gjør det enkelt å plassere i skole sekken samt behagelig å frakte til og fra skolen . 
Men Lenovo sin RapidCharge teknologi som er innebygget i PCen så kan de elever/ansatte enkelt lade opp PCen til 80% på 1 time. Gjør at man kan sette PCen til lading i et friminutt skulle man være så uheldig å ha glemt å lade maskinen opp til første time ringer inn. 
ThinkPad L14 Gen1 er testet under de tøffeste forhold med militære standarden MIL-STD-810G. Noe som gjør at Lenovo kan gå god for at kvaliteten og robustheten er optimal for tøff bruk i skolehverdagen for elever og ansatte. Chassie og skjerm hengsler er forsterket for å takle transport og at Pcen tas hyppig opp og ned fra veske/ryggsekk.  
ThinkPad L14 Gen1 er utstyrt med Lenovo sitt velkjente ergonomisk utformet 6-rader keyboard med både trackpoint og trackpad. Tastaturet har også Unified Communications taster på funksjonsraden som er optimalisert for kontorstøtte, nettbaserte og multimedia baserte applikasjoner. Maskinen har også oppgradert lydsystem som er Dolby Audio sertifisert og har integrert doble mikrofoner som fanger opp lyd og filtrerer bort uønsket lyd som tastatur og bakgrunnsstøy i umiddelbar nærhet. Videokamera har 720p oppløsning og har innebygget Thinkshutter deksel som gjør at man kan fysisk blende muligheten for video hvis ønskelig. Skjermen på tilbudt modell er ett lyssterkt anti glare panel som er behagelig å jobbe på gjennom en hel Skoledag. Anti glare filteret i panelet forhindrer gjenskinn fra typisk sol og kontorlys som ofte finnes i ett klasserom.   
ThinkPad L14 Gen1 har mulighet for mekanisk dock samt ulike docking alternativer via USB-C kabelen. Dette gjør at maskinen også er meget egnet for kontorbruk for administrativt personell som trenger tilkobling av eksternt ustyr direkte eller via egnet docking/portreplikator. </t>
  </si>
  <si>
    <t xml:space="preserve">Lenovo ThinkPad L15 Gen1 er en "flyttbar" laptop på 15,6" rett under 2Kg. Den passer perfekt for brukere som både ønsker en kraftig maskin med stor skjerm, fullverdig tastatur(numerisk) som skal transporteres til og fra skolen. Tilbud modell er utstyrt med AMD sin nye Ryzen 3 CPU som yter imponerende 8009 poeng med Passmark v.10.0. Dette er såpass høyt at ThinkPad L15 Gen1 blir neppe en flaskehals når det kommer til å håndtere Multitasking av applikasjoner og intensiv bruk under prøver/eksamen. Tastaturet har fullverdig numeriske taster på høyre side og er ergonomisk utformet med tanke på lange skoledager. 
ThinkPad L15 Gen1 har dokumentert "all day" batteritid som egner seg meget bra i en vanlig undervisning og eksamenssituasjon. Men Lenovo sin RapidCharge teknologi som er innebygget i PCen så kan elever/ansatte enkelt lade opp PCen til 80% på 1 time. Gjør at man kan sette PCen til lading i ett friminutt, skulle man være så uheldig å ha glemt å lade den før første time ringer inn. 
ThinkPad L15 Gen1 er testet under de tøffeste forhold med militære standarden MIL-STD-810G. Noe som gjør at Lenovo kan gå god for at kvaliteten og robustheten er optimal for tøff bruk i skolehverdagen for elever og ansatte. Chassie og skjerm hengsler er forsterket for å takle transport og at PCen tas hyppig opp og ned fra skole veske/ryggsekk.  
ThinkPad L15 Gen1 er utstyrt med Lenovo sitt velkjente ergonomisk utformet 6-rader keyboard med både trackpoint og trackpad. Tastaturet har også Unified Communications taster på funksjonsraden som er optimalisert for kontorstøtte, nettbaserte og multimedia baserte applikasjoner. Maskinen har også oppgradert lydsystem som er Dolby Audio sertifisert og har integrert doble mikrofoner som fanger opp lyd og filtrerer bort uønsket lyd som tastatur og bakgrunnsstøy i umiddelbar nærhet. Videokamera har 720p oppløsning og har innebygget Thinkshutter deksel som gjør at man kan fysisk blende muligheten for video hvis ønskelig. Skjermen på tilbudt modell er ett lyssterkt anti glare panel som er behagelig å jobbe på gjennom en hel Skoledag. Anti glare filteret i panelet forhindrer gjenskinn fra typisk sol og kontorlys som ofte finnes i ett klasserom.
ThinkPad L15 Gen1 har mulighet for mekanisk dock samt ulike docking alternativer via USB-C kabelen. Dette gjør at maskinen også er meget egnet for kontorbruk for administrativt personell som trenger tilkobling av eksternt ustyr direkte eller via egnet docking/portreplikator. </t>
  </si>
  <si>
    <t xml:space="preserve">Delta kost fra fabrikk. Utløsning av opsjon vil generere nytt part nummer i kundens produkt liste.
Opsjons pris inkluderer økt kost på Windows 10 Pro Education nivå(16GB minne krever Microsoft Shape the future Plus nivå) 16GB minneopsjon krever Intel Core i5 hovedkort. Priset opsjon inkluderer derfor Intel Core i5-10210U CPU og 16GB minne.  </t>
  </si>
  <si>
    <t xml:space="preserve">ThinkCentre M75q er bygget med produktivitet i tankene. Den er kraftig og kompakt og leveres med en utmerket byggekvalitet. Kvaliteten gjenspeiles i den testingen Lenovo utfører på maskinene. ThinkCentre M75q er blant annet testet og godkjent ved følgende Mil-Spec testeter under standard MIL-STD-810G;  (Low Pressure [Altitude], High Temperature, Low Temperature, Temperature Shock, Humidity, Sand and Dust, Vibration, Shock, Fungus, Solar Radiation). Den har også forbedrede sikkerhetsfunksjoner som for eksempel en egen security slot for type Kensignton låse løsninger. Som gjør at den kan stå i åpne skole/kontor landskap og være sikret mot tyveri og demontering av deler. Det finnes også opsjoner på skjerm siden som gjør at denne modellen kan integreres(TiO skjermer) eller monteres bak på selve skjermen via en egen VESA brakett. Enkelte skjermer som tilbys har støtte for denne typen brakett. 
Kabinettet er kun 1L men kan allikevel konfigureres som en full desktopløsning som takler multitasking av kontor/utdannings applikasjoner på en meget god og stabil måte uten påvirkning av ytelsen på maskinen. 
ThinkCentre M75q er utstyrt med hele 6.stk USB porter og 2.stk digitale utganger i tillegg til en fullverdig RJ45 port. Noe som gjør modellen meget egnet for kontorbruk for administrativt personell og  tilkobling av eksternt utstyr som skjerm, mus, tastatur, hodesett, webcam. </t>
  </si>
  <si>
    <t>ThinkCentre M75s er bygget med produktivitet og skalering av ytelse i tankene. Den er kraftig og kompakt og leveres med en utmerket byggekvalitet. 
Maskinen har sikkerhetsfunksjonen security slot for type Kensignton låse på baksiden av kabinettet. Som gjør at den kan stå i åpne skole/kontor landskap og være sikret mot tyveri og demontering av deler. 
ThinkCentre M75s har ett kabinett på bare 8,4L men kan allikevel konfigureres som en fullspekket Tower løsning med hele 3.stk Bay plasser i front og 4.stk PCI slotter inne i kabinettet samt mulighet for 3.stk lagringsdisker. Skalerbarheten gjør denne maskinen til en perfekt desktopløsning som takler multitasking av kontor/utdannings applikasjoner på en meget god og stabil måte uten påvirkning av ytelsen på maskinen. 
ThinkCentre M75q er utstyrt med hele 9.stk USB porter og 2.stk digitale utganger i tillegg til en fullverdig RJ45 port. Noe som gjør modellen meget egnet for kontorbruk for administrativt personell og  tilkobling av eksternt utstyr som skjerm, mus, tastatur, hodesett, webcam.</t>
  </si>
  <si>
    <t>JA</t>
  </si>
  <si>
    <t>Frakt T/R på 444,- tilkommer i tillegg</t>
  </si>
  <si>
    <t>Cat6, 2m Grå</t>
  </si>
  <si>
    <t>2m grå</t>
  </si>
  <si>
    <t>Tjeneste fra 3.part</t>
  </si>
  <si>
    <t>Min 10 stk merker sendes ad gangen</t>
  </si>
  <si>
    <t>500GB M.2 2280 NVMe</t>
  </si>
  <si>
    <t>1000GB M.2 2280 NVMe</t>
  </si>
  <si>
    <t>Lenovo tastatur</t>
  </si>
  <si>
    <t>Lenovo Batteri</t>
  </si>
  <si>
    <t>Lenovo skjerm</t>
  </si>
  <si>
    <t>Std strømkabel</t>
  </si>
  <si>
    <t>Må tas direkte med AM i Dustin ved bestilling</t>
  </si>
  <si>
    <t>Rutine for dette er laget</t>
  </si>
  <si>
    <t>Pris pr maskin</t>
  </si>
  <si>
    <t>Lenovo passmark testing = 10149 (gj.snitt av 3.stk tester av tilbudt modell/testmodell. Alle tester utført er over minimumskravet på 4200 benchmark-poeng)</t>
  </si>
  <si>
    <t xml:space="preserve">TN, Anti-Glare, 250nits, 16:9, 300:1 contrast ratio 
Maskinen kan oppgraderes til  FHD og FHD Touch, prissatt etter opsjons kravene nr.130 og 131. </t>
  </si>
  <si>
    <t>Lenovo passmark testing = 1668 (gj.snitt av 3.stk tester av tilbudt modell/testmodell. Alle tester utført er over minimumskravet på 700 benchmark-poeng)</t>
  </si>
  <si>
    <t>Imøtekommes;
Lenovo ThinkPad X13 Gen1
Miljø sertifikater:
EPEAT Silver; ENERGY STAR 8.0; TCO Certified; RoHS-compliant
Kvalitet: 
Mil-Spec testet - MIL-STD-810G
Godkjent - 12 tester og 22 forskjellige prosedyrer.</t>
  </si>
  <si>
    <t>Lenovo passmark testing = 10149 (gj.snitt av 3.stk tester av tilbudt modell/testmodell. Alle tester utført er over minimumskravet på 5500 benchmark-poeng)</t>
  </si>
  <si>
    <t>www.cpubenchmark score = 12961 (Dato: 27.10.2020)
Delta kost fra fabrikk. Utløsning av opsjon vil generere nytt part nummer i kundens produkt liste.</t>
  </si>
  <si>
    <t>Delta kost fra fabrikk. Utløsning av opsjon vil generere nytt part nummer i kundens produkt liste.
Inkluderer også oppgradering til Ryzen R7 Pro 4750U da 32GB kun leveres på denne CPU plattformen. 
Opsjons pris inkluderer økt kost på Windows 10 Pro Education nivå(32GB minne og R7 krever vanlig Windows 10 Pro lisens)</t>
  </si>
  <si>
    <t xml:space="preserve">Delta kost fra fabrikk. Utløsning av opsjon vil generere nytt part nummer i kundens produkt liste.
IPS, Anti-Glare, 300-nits, 16:9, 800:1 contrast ratio </t>
  </si>
  <si>
    <t xml:space="preserve">Delta kost fra fabrikk. Utløsning av opsjon vil generere nytt part nummer i kundens produkt liste.
IPS, Anti-Glare, 300-nits, 16:9, 700:1 contrast ratio </t>
  </si>
  <si>
    <t>Lenovo passmark testing = 4298 (gj.snitt av 3.stk tester av tilbudt modell/testmodell. Alle tester utført er over minimumskravet på 4200 benchmark-poeng)</t>
  </si>
  <si>
    <t>Lenovo passmark testing = 1059 (gj.snitt av 3.stk tester av tilbudt modell/testmodell. Alle tester utført er over minimumskravet på 700 benchmark-poeng)</t>
  </si>
  <si>
    <t>Imøtekommes;
Lenovo ThinkPad L13 Yoga
Miljø sertifikater:
EPEAT Silver; ENERGY STAR 7.1; TCO Certified; RoHS-compliant
Kvalitet: 
Mil-Spec testet - MIL-STD-810G
Godkjent - 12 tester og 22 forskjellige prosedyrer.</t>
  </si>
  <si>
    <t xml:space="preserve">www.cpubenchmark.net score = 7062 (dato: 27.10.20)
Delta kost fra fabrikk. Utløsning av opsjon vil generere nytt part nummer i kundens produkt liste.
Opsjons pris inkluderer økt kost på Windows 10 Pro Education nivå(Intel Core i7 krever vanlig Windows 10 Pro lisens)  </t>
  </si>
  <si>
    <t>Lenovo passmark testing = 8028 (gj.snitt av 3.stk tester av tilbudt modell/testmodell. Alle tester utført er over minimumskravet på 4200 benchmark-poeng)</t>
  </si>
  <si>
    <t>TN, Anti-Glare, 220 nits, 16:9, 400:1 contrast ratio
Maskinen kan oppgraderes til  FHD og FHD Touch, prissatt etter opsjons kravene nr. 330 og 331</t>
  </si>
  <si>
    <t>Imøtekommes
Lenovo ThinkPad L14 Gen1
Miljø sertifikater: 
EPEAT Gold; ENERGY STAR 8.0; TCO Certified; RoHS-compliant
Kvalitet: 
Mil-Spec testet - MIL-STD-810G
Godkjent - 12 tester og 22 forskjellige prosedyrer.</t>
  </si>
  <si>
    <t>Lenovo passmark testing = 8028 (gj.snitt av 3.stk tester av tilbudt modell/testmodell. Alle tester utført er over minimumskravet på 5500 benchmark-poeng)</t>
  </si>
  <si>
    <t>www.cpubenchmark score = 11281 (Dato: 27.10.2020)
Delta kost fra fabrikk. Utløsning av opsjon vil generere nytt part nummer i kundens produkt liste.</t>
  </si>
  <si>
    <t>IPS, Anti-Glare, 250-nits, 16:9, 800:1 contrast ratio 
Delta kost fra fabrikk. Utløsning av opsjon vil generere nytt part nummer i kundens produkt liste.</t>
  </si>
  <si>
    <t>IPS, Anti-Glare, 300-nits, 16:9, 700:1 contrast ratio 
Delta kost fra fabrikk. Utløsning av opsjon vil generere nytt part nummer i kundens produkt liste.</t>
  </si>
  <si>
    <t>Lenovo passmark testing = 8009 (gj.snitt av 3.stk tester av tilbudt modell/testmodell. Alle tester utført er over minimumskravet på 4200 benchmark-poeng)</t>
  </si>
  <si>
    <t>TN, Anti-Glare, 220 nits, 16:9, 400:1 contrast ratio
Maskinen kan oppgraderes til  FHD og FHD Touch, prissatt etter opsjons kravene nr. 428 og 429.</t>
  </si>
  <si>
    <t>Lenovo passmark testing = 1190 (gj.snitt av 3.stk tester av tilbudt modell/testmodell. Alle tester utført er over minimumskravet på 700 benchmark-poeng)</t>
  </si>
  <si>
    <t>Imøtekommes
Lenovo ThinkPad L15 Gen1
Miljø sertifikater: 
EPEAT Gold; ENERGY STAR 8.0; TCO Certified; RoHS-compliant
Kvalitet: 
Mil-Spec testet - MIL-STD-810G
Godkjent - 12 tester og 22 forskjellige prosedyrer.</t>
  </si>
  <si>
    <t>Lenovo passmark testing = 8009 (gj.snitt av 3.stk tester av tilbudt modell/testmodell. Alle tester utført er over minimumskravet på 5500 benchmark-poeng)</t>
  </si>
  <si>
    <t>Lenovo passmark testing = 7048 (gj.snitt av 3.stk tester av tilbudt modell/testmodell. Alle tester utført er over minimumskravet på 4200 benchmark-poeng)</t>
  </si>
  <si>
    <t>Imøtekommes
Lenovo ThinkPad T15 Gen1
Miljø sertifikater: 
EPEAT Gold; ENERGY STAR 8.0; TCO Certified; RoHS-compliant
Kvalitet: 
Mil-Spec testet - MIL-STD-810G
Godkjent - 12 tester og 22 forskjellige prosedyrer.</t>
  </si>
  <si>
    <t>Lenovo passmark testing = 7048 (gj.snitt av 3.stk tester av tilbudt modell/testmodell. Alle tester utført er over minimumskravet på 5500 benchmark-poeng)</t>
  </si>
  <si>
    <t>ThinkCentre M75q-1 Tiny</t>
  </si>
  <si>
    <t>AMD Ryzen 3 PRO 3200GE- 4cores/4Threads, 3.3 / 3.8 GHz(base/max), 2 MB / 4MB(L2/L3 cache)</t>
  </si>
  <si>
    <t>Lenovo passmark testing =  6912 (gj.snitt av 3.stk tester av tilbudt modell/testmodell. Alle tester utført er over minimumskravet på 4200 benchmark-poeng)</t>
  </si>
  <si>
    <t>Radeon Vega 8 Graphics</t>
  </si>
  <si>
    <t>Lenovo passmark testing =  1150 (gj.snitt av 3.stk tester av tilbudt modell/testmodell. Alle tester utført er over minimumskravet på 700 benchmark-poeng)</t>
  </si>
  <si>
    <t>Imøtekommes
ThinkCentre M75q
Miljø sertifikater: 
EPEAT Silver(with 65W adapter); ErP Lot 3; RoHS-compliant; TUV low noise verified.
Kvalitet: 
Mil-Spec testet - MIL-STD-810G
 Godkjent - 10 tester og 18 forskjellige prosedyrer.</t>
  </si>
  <si>
    <t>www.cpubenchmark.net = 9684 (dato: 27.10.2020)
Delta kost fra fabrikk. Utløsning av opsjon vil generere nytt part nummer i kundens produkt liste.</t>
  </si>
  <si>
    <t>Lenovo passmark testing = 4444 (gj.snitt av 3.stk tester av tilbudt modell/testmodell. Alle tester utført er over minimumskravet på 4200 benchmark-poeng)</t>
  </si>
  <si>
    <t>Lenovo passmark testing = 794 (gj.snitt av 3.stk tester av tilbudt modell/testmodell. Alle tester utført er over minimumskravet på 700 benchmark-poeng)</t>
  </si>
  <si>
    <t>www.cpubenchmark.net = 7249 (dato: 27.10.2020)
Delta kost fra fabrikk. Utløsning av opsjon vil generere nytt part nummer i kundens produkt liste.</t>
  </si>
  <si>
    <t>www.cpubenchmark.net = 9426 (dato: 27.10.2020)
Delta kost fra fabrikk. Utløsning av opsjon vil generere nytt part nummer i kundens produkt liste.</t>
  </si>
  <si>
    <t>www.videocardbenchmark.net scoer = 871 (dato:27.10.2020)
Delta kost fra fabrikk. Utløsning av opsjon vil generere nytt part nummer i kundens produkt liste.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</si>
</sst>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_ * #,##0_ ;_ * \-#,##0_ ;_ * &quot;-&quot;??_ ;_ @_ "/>
    <numFmt numFmtId="166" formatCode="#,##0_ ;\-#,##0\ "/>
    <numFmt numFmtId="167" formatCode="0_ ;\-0\ "/>
  </numFmts>
  <fonts count="19" x14ac:knownFonts="1">
    <font>
      <sz val="11"/>
      <color theme="1"/>
      <name val="Calibri"/>
      <family val="2"/>
      <scheme val="minor"/>
    </font>
    <font>
      <sz val="10"/>
      <color theme="1"/>
      <name val="Calibri"/>
      <family val="2"/>
      <scheme val="minor"/>
    </font>
    <font>
      <sz val="10"/>
      <color rgb="FF000000"/>
      <name val="Calibri"/>
      <family val="2"/>
      <scheme val="minor"/>
    </font>
    <font>
      <sz val="11"/>
      <color theme="1"/>
      <name val="Calibri"/>
      <family val="2"/>
      <scheme val="minor"/>
    </font>
    <font>
      <sz val="10"/>
      <name val="Calibri"/>
      <family val="2"/>
      <scheme val="minor"/>
    </font>
    <font>
      <sz val="11"/>
      <name val="Calibri"/>
      <family val="2"/>
      <scheme val="minor"/>
    </font>
    <font>
      <b/>
      <sz val="14"/>
      <name val="Calibri"/>
      <family val="2"/>
      <scheme val="minor"/>
    </font>
    <font>
      <sz val="9"/>
      <name val="Calibri"/>
      <family val="2"/>
      <scheme val="minor"/>
    </font>
    <font>
      <b/>
      <sz val="10"/>
      <name val="Calibri"/>
      <family val="2"/>
      <scheme val="minor"/>
    </font>
    <font>
      <b/>
      <sz val="12"/>
      <name val="Calibri"/>
      <family val="2"/>
      <scheme val="minor"/>
    </font>
    <font>
      <b/>
      <sz val="11"/>
      <name val="Calibri"/>
      <family val="2"/>
      <scheme val="minor"/>
    </font>
    <font>
      <b/>
      <sz val="10"/>
      <color rgb="FFFF0000"/>
      <name val="Calibri"/>
      <family val="2"/>
      <scheme val="minor"/>
    </font>
    <font>
      <sz val="10"/>
      <name val="Arial"/>
      <family val="2"/>
    </font>
    <font>
      <b/>
      <sz val="11"/>
      <color theme="1"/>
      <name val="Calibri"/>
      <family val="2"/>
      <scheme val="minor"/>
    </font>
    <font>
      <b/>
      <sz val="14"/>
      <color theme="1"/>
      <name val="Calibri"/>
      <family val="2"/>
      <scheme val="minor"/>
    </font>
    <font>
      <b/>
      <sz val="10"/>
      <color rgb="FF000000"/>
      <name val="Calibri"/>
      <family val="2"/>
      <scheme val="minor"/>
    </font>
    <font>
      <b/>
      <sz val="12"/>
      <color theme="1"/>
      <name val="Calibri"/>
      <family val="2"/>
      <scheme val="minor"/>
    </font>
    <font>
      <sz val="11"/>
      <color rgb="FF000000"/>
      <name val="Calibri"/>
      <family val="2"/>
      <scheme val="minor"/>
    </font>
    <font>
      <b/>
      <sz val="10"/>
      <color theme="1"/>
      <name val="Calibri"/>
      <family val="2"/>
      <scheme val="minor"/>
    </font>
  </fonts>
  <fills count="7">
    <fill>
      <patternFill patternType="none"/>
    </fill>
    <fill>
      <patternFill patternType="gray125"/>
    </fill>
    <fill>
      <patternFill patternType="solid">
        <fgColor rgb="FF99CC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FFFCC"/>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style="thin">
        <color auto="1"/>
      </top>
      <bottom/>
      <diagonal/>
    </border>
    <border>
      <left/>
      <right style="thin">
        <color indexed="64"/>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9">
    <xf numFmtId="0" fontId="0" fillId="0" borderId="0"/>
    <xf numFmtId="164" fontId="3" fillId="0" borderId="0" applyFont="0" applyFill="0" applyBorder="0" applyAlignment="0" applyProtection="0"/>
    <xf numFmtId="0" fontId="12" fillId="0" borderId="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7" fillId="0" borderId="0"/>
  </cellStyleXfs>
  <cellXfs count="190">
    <xf numFmtId="0" fontId="0" fillId="0" borderId="0" xfId="0"/>
    <xf numFmtId="0" fontId="0" fillId="0" borderId="0" xfId="0" applyFont="1"/>
    <xf numFmtId="0" fontId="0" fillId="0" borderId="0" xfId="0" applyFont="1" applyAlignment="1">
      <alignment horizontal="center" vertical="center"/>
    </xf>
    <xf numFmtId="0" fontId="0" fillId="0" borderId="0" xfId="0" applyFont="1" applyAlignment="1">
      <alignment vertical="center"/>
    </xf>
    <xf numFmtId="0" fontId="5" fillId="0" borderId="0" xfId="0" applyFont="1"/>
    <xf numFmtId="0" fontId="6" fillId="0" borderId="0" xfId="0" applyFont="1"/>
    <xf numFmtId="0" fontId="4" fillId="0" borderId="0" xfId="0" applyFont="1"/>
    <xf numFmtId="0" fontId="5" fillId="0" borderId="0" xfId="0" applyFont="1" applyAlignment="1">
      <alignment horizontal="center" vertical="center"/>
    </xf>
    <xf numFmtId="0" fontId="7" fillId="0" borderId="0" xfId="0" applyFont="1"/>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5" fillId="0" borderId="0" xfId="0" applyNumberFormat="1" applyFont="1"/>
    <xf numFmtId="0" fontId="4" fillId="0" borderId="4" xfId="0" applyFont="1" applyBorder="1" applyAlignment="1">
      <alignment vertical="center" wrapText="1"/>
    </xf>
    <xf numFmtId="0" fontId="4" fillId="0" borderId="4" xfId="0" applyFont="1" applyBorder="1" applyAlignment="1">
      <alignment horizontal="center" vertical="center" wrapText="1"/>
    </xf>
    <xf numFmtId="0" fontId="9" fillId="0" borderId="0" xfId="0" applyFont="1"/>
    <xf numFmtId="0" fontId="8" fillId="2" borderId="1" xfId="0" applyNumberFormat="1" applyFont="1" applyFill="1" applyBorder="1" applyAlignment="1">
      <alignment vertical="center" wrapText="1"/>
    </xf>
    <xf numFmtId="0" fontId="4" fillId="0" borderId="1" xfId="0" applyFont="1" applyBorder="1" applyAlignment="1">
      <alignment vertical="top" wrapText="1"/>
    </xf>
    <xf numFmtId="165" fontId="4" fillId="3" borderId="1" xfId="1" applyNumberFormat="1" applyFont="1" applyFill="1" applyBorder="1" applyAlignment="1">
      <alignment vertical="center" wrapText="1"/>
    </xf>
    <xf numFmtId="0" fontId="4" fillId="0" borderId="1" xfId="0" applyFont="1" applyFill="1" applyBorder="1" applyAlignment="1">
      <alignment horizontal="center" vertical="center" wrapText="1"/>
    </xf>
    <xf numFmtId="0" fontId="10" fillId="0" borderId="0" xfId="0" applyFont="1" applyAlignment="1">
      <alignment horizontal="right"/>
    </xf>
    <xf numFmtId="0" fontId="1" fillId="0" borderId="1" xfId="0" applyFont="1" applyFill="1" applyBorder="1"/>
    <xf numFmtId="0" fontId="2" fillId="0" borderId="1" xfId="0" applyFont="1" applyBorder="1" applyAlignment="1">
      <alignment vertical="center" wrapText="1"/>
    </xf>
    <xf numFmtId="0" fontId="8"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vertical="top" wrapText="1"/>
    </xf>
    <xf numFmtId="0" fontId="4" fillId="0" borderId="6" xfId="0" applyFont="1" applyFill="1" applyBorder="1" applyAlignment="1">
      <alignment vertical="top" wrapText="1"/>
    </xf>
    <xf numFmtId="0" fontId="1" fillId="0" borderId="1" xfId="0" applyFont="1" applyFill="1" applyBorder="1" applyAlignment="1">
      <alignment vertical="top"/>
    </xf>
    <xf numFmtId="0" fontId="0" fillId="0" borderId="0" xfId="0" applyFont="1" applyAlignment="1">
      <alignment vertical="top"/>
    </xf>
    <xf numFmtId="0" fontId="5" fillId="0" borderId="0" xfId="0" applyFont="1" applyAlignment="1">
      <alignment vertical="top"/>
    </xf>
    <xf numFmtId="0" fontId="8" fillId="2" borderId="1" xfId="0" applyFont="1" applyFill="1" applyBorder="1" applyAlignment="1">
      <alignment vertical="top" wrapText="1"/>
    </xf>
    <xf numFmtId="0" fontId="5" fillId="0" borderId="0" xfId="0" applyNumberFormat="1" applyFont="1" applyAlignment="1">
      <alignment vertical="top"/>
    </xf>
    <xf numFmtId="0" fontId="8" fillId="2" borderId="1" xfId="0" applyNumberFormat="1" applyFont="1" applyFill="1" applyBorder="1" applyAlignment="1">
      <alignment vertical="top" wrapText="1"/>
    </xf>
    <xf numFmtId="0" fontId="0" fillId="0" borderId="0" xfId="0" applyAlignment="1">
      <alignment horizontal="center" vertical="center"/>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1" fillId="0" borderId="1" xfId="0" applyFont="1" applyBorder="1"/>
    <xf numFmtId="0" fontId="0" fillId="0" borderId="0" xfId="0" applyBorder="1"/>
    <xf numFmtId="0" fontId="5" fillId="0" borderId="0" xfId="0" applyFont="1" applyFill="1" applyAlignment="1">
      <alignment horizontal="left" vertical="top"/>
    </xf>
    <xf numFmtId="165" fontId="4" fillId="0" borderId="1" xfId="1" applyNumberFormat="1" applyFont="1" applyFill="1" applyBorder="1" applyAlignment="1">
      <alignment horizontal="center" vertical="center" wrapText="1"/>
    </xf>
    <xf numFmtId="0" fontId="4" fillId="0" borderId="1" xfId="0" applyFont="1" applyFill="1" applyBorder="1"/>
    <xf numFmtId="0" fontId="4" fillId="0" borderId="1" xfId="0" applyNumberFormat="1" applyFont="1" applyBorder="1" applyAlignment="1">
      <alignment horizontal="center" vertical="top" wrapText="1"/>
    </xf>
    <xf numFmtId="0" fontId="4" fillId="0" borderId="1" xfId="0" applyNumberFormat="1" applyFont="1" applyFill="1" applyBorder="1" applyAlignment="1">
      <alignment horizontal="center" vertical="top" wrapText="1"/>
    </xf>
    <xf numFmtId="0" fontId="0" fillId="0" borderId="0" xfId="0" applyFont="1" applyAlignment="1">
      <alignment horizontal="center"/>
    </xf>
    <xf numFmtId="0" fontId="5" fillId="0" borderId="0" xfId="0" applyFont="1" applyFill="1" applyAlignment="1">
      <alignment horizontal="left" vertical="top"/>
    </xf>
    <xf numFmtId="0" fontId="1" fillId="0" borderId="1" xfId="0" applyFont="1" applyFill="1" applyBorder="1" applyAlignment="1">
      <alignment horizontal="left" vertical="top" wrapText="1"/>
    </xf>
    <xf numFmtId="0" fontId="1" fillId="0" borderId="1" xfId="0" applyFont="1" applyFill="1" applyBorder="1" applyAlignment="1">
      <alignment wrapText="1"/>
    </xf>
    <xf numFmtId="0" fontId="5" fillId="0" borderId="0" xfId="0" applyFont="1" applyFill="1" applyAlignment="1">
      <alignment horizontal="left" vertical="top"/>
    </xf>
    <xf numFmtId="0" fontId="0" fillId="0" borderId="0" xfId="0" applyFont="1" applyFill="1"/>
    <xf numFmtId="0" fontId="4" fillId="0" borderId="1" xfId="0" applyFont="1" applyFill="1" applyBorder="1" applyAlignment="1">
      <alignment vertical="center"/>
    </xf>
    <xf numFmtId="0" fontId="0" fillId="0" borderId="0" xfId="0" quotePrefix="1"/>
    <xf numFmtId="0" fontId="0" fillId="0" borderId="0" xfId="0" applyAlignment="1">
      <alignment horizontal="center"/>
    </xf>
    <xf numFmtId="0" fontId="1" fillId="0" borderId="0" xfId="0" applyFont="1"/>
    <xf numFmtId="0" fontId="1" fillId="0" borderId="0" xfId="0" applyFont="1" applyAlignment="1">
      <alignment horizontal="center"/>
    </xf>
    <xf numFmtId="0" fontId="8" fillId="2" borderId="13" xfId="0" applyFont="1" applyFill="1" applyBorder="1" applyAlignment="1">
      <alignment vertical="center" wrapText="1"/>
    </xf>
    <xf numFmtId="0" fontId="8" fillId="2" borderId="14" xfId="0" applyFont="1" applyFill="1" applyBorder="1" applyAlignment="1">
      <alignment vertical="center" wrapText="1"/>
    </xf>
    <xf numFmtId="0" fontId="1" fillId="0" borderId="13" xfId="0" applyFont="1" applyBorder="1"/>
    <xf numFmtId="0" fontId="1" fillId="0" borderId="15" xfId="0" applyFont="1" applyBorder="1"/>
    <xf numFmtId="0" fontId="1" fillId="0" borderId="16" xfId="0" applyFont="1" applyBorder="1"/>
    <xf numFmtId="0" fontId="8" fillId="2" borderId="23" xfId="0" applyFont="1" applyFill="1" applyBorder="1" applyAlignment="1">
      <alignment vertical="center" wrapText="1"/>
    </xf>
    <xf numFmtId="0" fontId="1" fillId="0" borderId="6" xfId="0" applyFont="1" applyBorder="1"/>
    <xf numFmtId="0" fontId="1" fillId="0" borderId="7" xfId="0" applyFont="1" applyBorder="1"/>
    <xf numFmtId="0" fontId="14" fillId="0" borderId="0" xfId="0" applyFont="1"/>
    <xf numFmtId="0" fontId="15" fillId="2" borderId="1" xfId="0" applyFont="1" applyFill="1" applyBorder="1" applyAlignment="1">
      <alignment horizontal="center" vertical="center" wrapText="1"/>
    </xf>
    <xf numFmtId="0" fontId="15" fillId="2" borderId="1" xfId="0" applyFont="1" applyFill="1" applyBorder="1" applyAlignment="1">
      <alignment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vertical="center" wrapText="1"/>
    </xf>
    <xf numFmtId="0" fontId="15" fillId="2" borderId="5" xfId="0" applyFont="1" applyFill="1" applyBorder="1" applyAlignment="1">
      <alignment vertical="center" wrapText="1"/>
    </xf>
    <xf numFmtId="0" fontId="2" fillId="0" borderId="1" xfId="0" applyFont="1" applyBorder="1" applyAlignment="1">
      <alignment horizontal="center" vertical="center" wrapText="1"/>
    </xf>
    <xf numFmtId="0" fontId="2" fillId="4" borderId="13"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13" fillId="0" borderId="0" xfId="0" applyFont="1"/>
    <xf numFmtId="0" fontId="0" fillId="0" borderId="0" xfId="0" applyBorder="1" applyAlignment="1">
      <alignment horizontal="center" vertical="center"/>
    </xf>
    <xf numFmtId="0" fontId="4" fillId="0" borderId="0" xfId="0" applyFont="1" applyFill="1" applyBorder="1" applyAlignment="1">
      <alignment vertical="center"/>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0" fillId="0" borderId="0" xfId="0" applyFont="1"/>
    <xf numFmtId="0" fontId="13" fillId="0" borderId="0" xfId="0" applyFont="1" applyAlignment="1">
      <alignment horizontal="left" vertical="center"/>
    </xf>
    <xf numFmtId="0" fontId="2" fillId="4" borderId="1" xfId="0" applyFont="1" applyFill="1" applyBorder="1" applyAlignment="1">
      <alignment horizontal="center" vertical="center" wrapText="1"/>
    </xf>
    <xf numFmtId="0" fontId="16" fillId="0" borderId="0" xfId="0" applyFont="1"/>
    <xf numFmtId="0" fontId="0" fillId="0" borderId="0" xfId="0" applyFill="1"/>
    <xf numFmtId="0" fontId="13" fillId="3" borderId="30" xfId="0" applyFont="1" applyFill="1" applyBorder="1"/>
    <xf numFmtId="0" fontId="0" fillId="4" borderId="1" xfId="0" applyFill="1" applyBorder="1"/>
    <xf numFmtId="0" fontId="5" fillId="4" borderId="7" xfId="0" applyFont="1" applyFill="1" applyBorder="1"/>
    <xf numFmtId="0" fontId="0" fillId="4" borderId="7" xfId="0" applyFill="1" applyBorder="1"/>
    <xf numFmtId="0" fontId="5" fillId="4" borderId="1" xfId="0" applyFont="1" applyFill="1" applyBorder="1"/>
    <xf numFmtId="0" fontId="13" fillId="0" borderId="0" xfId="0" applyFont="1" applyFill="1" applyBorder="1"/>
    <xf numFmtId="0" fontId="8" fillId="2" borderId="4"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1" fillId="0" borderId="0" xfId="0" applyFont="1" applyBorder="1" applyAlignment="1">
      <alignment horizontal="left"/>
    </xf>
    <xf numFmtId="0" fontId="1" fillId="0" borderId="19" xfId="0" applyFont="1" applyBorder="1" applyAlignment="1">
      <alignment horizontal="left"/>
    </xf>
    <xf numFmtId="0" fontId="8" fillId="2" borderId="3" xfId="0" applyFont="1" applyFill="1" applyBorder="1" applyAlignment="1">
      <alignment vertical="center" wrapText="1"/>
    </xf>
    <xf numFmtId="0" fontId="1" fillId="4" borderId="1" xfId="0" applyFont="1" applyFill="1" applyBorder="1"/>
    <xf numFmtId="0" fontId="2" fillId="0" borderId="1" xfId="0" applyFont="1" applyFill="1" applyBorder="1" applyAlignment="1">
      <alignment vertical="center" wrapText="1"/>
    </xf>
    <xf numFmtId="0" fontId="1" fillId="0" borderId="1" xfId="0" applyFont="1" applyBorder="1" applyAlignment="1">
      <alignment horizontal="left"/>
    </xf>
    <xf numFmtId="0" fontId="1" fillId="0" borderId="16" xfId="0" applyFont="1" applyBorder="1" applyAlignment="1">
      <alignment horizontal="left"/>
    </xf>
    <xf numFmtId="0" fontId="2" fillId="0" borderId="2" xfId="0" applyFont="1" applyBorder="1" applyAlignment="1">
      <alignment vertical="center" wrapText="1"/>
    </xf>
    <xf numFmtId="166" fontId="4" fillId="3" borderId="2" xfId="1" applyNumberFormat="1" applyFont="1" applyFill="1" applyBorder="1" applyAlignment="1">
      <alignment vertical="center" wrapText="1"/>
    </xf>
    <xf numFmtId="167" fontId="4" fillId="4" borderId="1" xfId="1" applyNumberFormat="1" applyFont="1" applyFill="1" applyBorder="1" applyAlignment="1">
      <alignment vertical="center" wrapText="1"/>
    </xf>
    <xf numFmtId="166" fontId="4" fillId="4" borderId="1" xfId="1" applyNumberFormat="1" applyFont="1" applyFill="1" applyBorder="1" applyAlignment="1">
      <alignment vertical="center" wrapText="1"/>
    </xf>
    <xf numFmtId="3" fontId="4" fillId="4" borderId="1" xfId="1" applyNumberFormat="1" applyFont="1" applyFill="1" applyBorder="1" applyAlignment="1">
      <alignment vertical="center" wrapText="1"/>
    </xf>
    <xf numFmtId="3" fontId="2" fillId="4" borderId="29" xfId="0" applyNumberFormat="1" applyFont="1" applyFill="1" applyBorder="1" applyAlignment="1">
      <alignment vertical="center" wrapText="1"/>
    </xf>
    <xf numFmtId="3" fontId="2" fillId="4" borderId="13" xfId="0" applyNumberFormat="1" applyFont="1" applyFill="1" applyBorder="1" applyAlignment="1">
      <alignment horizontal="center" vertical="center" wrapText="1"/>
    </xf>
    <xf numFmtId="3" fontId="0" fillId="0" borderId="0" xfId="0" applyNumberFormat="1" applyAlignment="1">
      <alignment horizontal="center" vertical="center"/>
    </xf>
    <xf numFmtId="3" fontId="2" fillId="4" borderId="1" xfId="0" applyNumberFormat="1" applyFont="1" applyFill="1" applyBorder="1" applyAlignment="1">
      <alignment vertical="center" wrapText="1"/>
    </xf>
    <xf numFmtId="3" fontId="2" fillId="4" borderId="14" xfId="0" applyNumberFormat="1" applyFont="1" applyFill="1" applyBorder="1" applyAlignment="1">
      <alignment vertical="center" wrapText="1"/>
    </xf>
    <xf numFmtId="0" fontId="5" fillId="0" borderId="0" xfId="0" applyFont="1" applyAlignment="1">
      <alignment wrapText="1"/>
    </xf>
    <xf numFmtId="0" fontId="5" fillId="5" borderId="2" xfId="0" applyFont="1" applyFill="1" applyBorder="1" applyAlignment="1">
      <alignment horizontal="left" vertical="center"/>
    </xf>
    <xf numFmtId="0" fontId="4" fillId="5" borderId="1" xfId="0" applyFont="1" applyFill="1" applyBorder="1" applyAlignment="1">
      <alignment vertical="center" wrapText="1"/>
    </xf>
    <xf numFmtId="0" fontId="4" fillId="5" borderId="1" xfId="0" applyFont="1" applyFill="1" applyBorder="1" applyAlignment="1">
      <alignment horizontal="center" vertical="center" wrapText="1"/>
    </xf>
    <xf numFmtId="0" fontId="0" fillId="6" borderId="1" xfId="0" applyFont="1" applyFill="1" applyBorder="1"/>
    <xf numFmtId="0" fontId="4" fillId="6" borderId="1" xfId="0" applyFont="1" applyFill="1" applyBorder="1" applyAlignment="1">
      <alignment vertical="center" wrapText="1"/>
    </xf>
    <xf numFmtId="165" fontId="4" fillId="6" borderId="1" xfId="1" applyNumberFormat="1" applyFont="1" applyFill="1" applyBorder="1" applyAlignment="1">
      <alignment vertical="center" wrapText="1"/>
    </xf>
    <xf numFmtId="165" fontId="4" fillId="5" borderId="1" xfId="1" applyNumberFormat="1" applyFont="1" applyFill="1" applyBorder="1" applyAlignment="1">
      <alignment vertical="center" wrapText="1"/>
    </xf>
    <xf numFmtId="0" fontId="2" fillId="5" borderId="1" xfId="0" applyFont="1" applyFill="1" applyBorder="1" applyAlignment="1">
      <alignment vertical="center" wrapText="1"/>
    </xf>
    <xf numFmtId="0" fontId="5" fillId="5" borderId="2" xfId="0" applyFont="1" applyFill="1" applyBorder="1" applyAlignment="1">
      <alignment vertical="center"/>
    </xf>
    <xf numFmtId="0" fontId="11" fillId="6" borderId="1" xfId="0" applyFont="1" applyFill="1" applyBorder="1" applyAlignment="1">
      <alignment vertical="center" wrapText="1"/>
    </xf>
    <xf numFmtId="0" fontId="2" fillId="5" borderId="2"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6" borderId="1" xfId="0" applyFont="1" applyFill="1" applyBorder="1" applyAlignment="1">
      <alignment vertical="center" wrapText="1"/>
    </xf>
    <xf numFmtId="0" fontId="2" fillId="6" borderId="5" xfId="0" applyFont="1" applyFill="1" applyBorder="1" applyAlignment="1">
      <alignment vertical="center" wrapText="1"/>
    </xf>
    <xf numFmtId="0" fontId="1" fillId="5" borderId="1" xfId="0" applyFont="1" applyFill="1" applyBorder="1"/>
    <xf numFmtId="0" fontId="1" fillId="5" borderId="16" xfId="0" applyFont="1" applyFill="1" applyBorder="1"/>
    <xf numFmtId="0" fontId="4" fillId="0" borderId="1" xfId="0" applyFont="1" applyBorder="1" applyAlignment="1">
      <alignment vertical="center" wrapText="1"/>
    </xf>
    <xf numFmtId="0" fontId="8" fillId="2" borderId="1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1" fillId="0" borderId="13" xfId="0" applyFont="1" applyBorder="1" applyAlignment="1">
      <alignment horizontal="center"/>
    </xf>
    <xf numFmtId="0" fontId="1" fillId="0" borderId="14" xfId="0" applyFont="1" applyBorder="1"/>
    <xf numFmtId="0" fontId="1" fillId="0" borderId="15" xfId="0" applyFont="1" applyBorder="1" applyAlignment="1">
      <alignment horizontal="center"/>
    </xf>
    <xf numFmtId="0" fontId="1" fillId="0" borderId="17" xfId="0" applyFont="1" applyBorder="1"/>
    <xf numFmtId="0" fontId="4" fillId="0" borderId="0" xfId="0" applyFont="1" applyFill="1" applyBorder="1" applyAlignment="1">
      <alignment vertical="top" wrapText="1"/>
    </xf>
    <xf numFmtId="0" fontId="4" fillId="0" borderId="1" xfId="0" applyFont="1" applyFill="1" applyBorder="1" applyAlignment="1">
      <alignment vertical="center" wrapText="1"/>
    </xf>
    <xf numFmtId="165" fontId="4" fillId="5" borderId="1" xfId="1" applyNumberFormat="1" applyFont="1" applyFill="1" applyBorder="1" applyAlignment="1">
      <alignment horizontal="center" vertical="center" wrapText="1"/>
    </xf>
    <xf numFmtId="0" fontId="0" fillId="0" borderId="0" xfId="0" applyFont="1" applyFill="1" applyAlignment="1">
      <alignment vertical="center"/>
    </xf>
    <xf numFmtId="0" fontId="1" fillId="5" borderId="14" xfId="0" applyFont="1" applyFill="1" applyBorder="1" applyAlignment="1">
      <alignment horizontal="center"/>
    </xf>
    <xf numFmtId="0" fontId="1" fillId="5" borderId="17" xfId="0" applyFont="1" applyFill="1" applyBorder="1" applyAlignment="1">
      <alignment horizontal="center"/>
    </xf>
    <xf numFmtId="0" fontId="0" fillId="0" borderId="0" xfId="0" applyFont="1" applyFill="1" applyAlignment="1">
      <alignment wrapText="1"/>
    </xf>
    <xf numFmtId="3" fontId="15" fillId="5" borderId="13" xfId="0" applyNumberFormat="1" applyFont="1" applyFill="1" applyBorder="1" applyAlignment="1">
      <alignment horizontal="center" vertical="center" wrapText="1"/>
    </xf>
    <xf numFmtId="0" fontId="15" fillId="5" borderId="2" xfId="0" applyFont="1" applyFill="1" applyBorder="1" applyAlignment="1">
      <alignment horizontal="center" vertical="center" wrapText="1"/>
    </xf>
    <xf numFmtId="3" fontId="15" fillId="5" borderId="29" xfId="0" applyNumberFormat="1" applyFont="1" applyFill="1" applyBorder="1" applyAlignment="1">
      <alignment vertical="center" wrapText="1"/>
    </xf>
    <xf numFmtId="3" fontId="15" fillId="5" borderId="14" xfId="0" applyNumberFormat="1" applyFont="1" applyFill="1" applyBorder="1" applyAlignment="1">
      <alignment vertical="center" wrapText="1"/>
    </xf>
    <xf numFmtId="3" fontId="8" fillId="5" borderId="1" xfId="1" applyNumberFormat="1" applyFont="1" applyFill="1" applyBorder="1" applyAlignment="1">
      <alignment vertical="center" wrapText="1"/>
    </xf>
    <xf numFmtId="0" fontId="8" fillId="5" borderId="1" xfId="0" applyFont="1" applyFill="1" applyBorder="1" applyAlignment="1">
      <alignment horizontal="center" vertical="center" wrapText="1"/>
    </xf>
    <xf numFmtId="165" fontId="8" fillId="5" borderId="1" xfId="1" applyNumberFormat="1" applyFont="1" applyFill="1" applyBorder="1" applyAlignment="1">
      <alignment vertical="center" wrapText="1"/>
    </xf>
    <xf numFmtId="166" fontId="8" fillId="5" borderId="1" xfId="1" applyNumberFormat="1" applyFont="1" applyFill="1" applyBorder="1" applyAlignment="1">
      <alignment vertical="center" wrapText="1"/>
    </xf>
    <xf numFmtId="165" fontId="18" fillId="5" borderId="3" xfId="1" applyNumberFormat="1" applyFont="1" applyFill="1" applyBorder="1"/>
    <xf numFmtId="165" fontId="18" fillId="5" borderId="31" xfId="1" applyNumberFormat="1" applyFont="1" applyFill="1" applyBorder="1"/>
    <xf numFmtId="0" fontId="13" fillId="4" borderId="30" xfId="0" applyFont="1" applyFill="1" applyBorder="1"/>
    <xf numFmtId="0" fontId="1" fillId="5" borderId="1" xfId="0" applyFont="1" applyFill="1" applyBorder="1" applyAlignment="1">
      <alignment wrapText="1"/>
    </xf>
    <xf numFmtId="0" fontId="5" fillId="0" borderId="0" xfId="0" applyFont="1" applyFill="1" applyAlignment="1">
      <alignment horizontal="left" vertical="top"/>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5" xfId="0" applyFont="1" applyFill="1" applyBorder="1" applyAlignment="1">
      <alignment horizontal="left" vertical="center" wrapText="1"/>
    </xf>
    <xf numFmtId="165" fontId="4" fillId="5" borderId="2" xfId="1" applyNumberFormat="1" applyFont="1" applyFill="1" applyBorder="1" applyAlignment="1">
      <alignment horizontal="left" vertical="center" wrapText="1"/>
    </xf>
    <xf numFmtId="165" fontId="4" fillId="5" borderId="5" xfId="1" applyNumberFormat="1" applyFont="1" applyFill="1" applyBorder="1" applyAlignment="1">
      <alignment horizontal="left" vertical="center" wrapText="1"/>
    </xf>
    <xf numFmtId="0" fontId="5" fillId="5" borderId="2" xfId="0" applyFont="1" applyFill="1" applyBorder="1" applyAlignment="1">
      <alignment horizontal="left" vertical="center"/>
    </xf>
    <xf numFmtId="0" fontId="5" fillId="5" borderId="3" xfId="0" applyFont="1" applyFill="1" applyBorder="1" applyAlignment="1">
      <alignment horizontal="left" vertical="center"/>
    </xf>
    <xf numFmtId="0" fontId="5" fillId="5" borderId="5" xfId="0" applyFont="1" applyFill="1" applyBorder="1" applyAlignment="1">
      <alignment horizontal="left" vertical="center"/>
    </xf>
    <xf numFmtId="165" fontId="5" fillId="5" borderId="2" xfId="1" applyNumberFormat="1" applyFont="1" applyFill="1" applyBorder="1" applyAlignment="1">
      <alignment horizontal="left" vertical="center" wrapText="1"/>
    </xf>
    <xf numFmtId="165" fontId="5" fillId="5" borderId="5" xfId="1" applyNumberFormat="1" applyFont="1" applyFill="1" applyBorder="1" applyAlignment="1">
      <alignment horizontal="left" vertical="center" wrapText="1"/>
    </xf>
    <xf numFmtId="165" fontId="5" fillId="5" borderId="2" xfId="1" applyNumberFormat="1" applyFont="1" applyFill="1" applyBorder="1" applyAlignment="1">
      <alignment horizontal="left" vertical="top" wrapText="1"/>
    </xf>
    <xf numFmtId="165" fontId="5" fillId="5" borderId="5" xfId="1" applyNumberFormat="1" applyFont="1" applyFill="1" applyBorder="1" applyAlignment="1">
      <alignment horizontal="left" vertical="top"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2" fillId="0" borderId="29"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15" fillId="2" borderId="26"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 fillId="0" borderId="8" xfId="0" quotePrefix="1" applyFont="1" applyFill="1" applyBorder="1" applyAlignment="1">
      <alignment horizontal="left"/>
    </xf>
    <xf numFmtId="0" fontId="1" fillId="0" borderId="0" xfId="0" quotePrefix="1" applyFont="1" applyFill="1" applyBorder="1" applyAlignment="1">
      <alignment horizontal="left"/>
    </xf>
    <xf numFmtId="0" fontId="1" fillId="0" borderId="19" xfId="0" quotePrefix="1" applyFont="1" applyFill="1" applyBorder="1" applyAlignment="1">
      <alignment horizontal="left"/>
    </xf>
    <xf numFmtId="0" fontId="1" fillId="0" borderId="9" xfId="0" applyFont="1" applyBorder="1" applyAlignment="1">
      <alignment horizontal="left"/>
    </xf>
    <xf numFmtId="0" fontId="1" fillId="0" borderId="21" xfId="0" applyFont="1" applyBorder="1" applyAlignment="1">
      <alignment horizontal="left"/>
    </xf>
    <xf numFmtId="0" fontId="1" fillId="0" borderId="20" xfId="0" quotePrefix="1" applyFont="1" applyFill="1" applyBorder="1" applyAlignment="1">
      <alignment horizontal="left"/>
    </xf>
    <xf numFmtId="0" fontId="1" fillId="0" borderId="9" xfId="0" quotePrefix="1" applyFont="1" applyFill="1" applyBorder="1" applyAlignment="1">
      <alignment horizontal="left"/>
    </xf>
    <xf numFmtId="0" fontId="1" fillId="0" borderId="21" xfId="0" quotePrefix="1" applyFont="1" applyFill="1" applyBorder="1" applyAlignment="1">
      <alignment horizontal="left"/>
    </xf>
    <xf numFmtId="0" fontId="8" fillId="2" borderId="22"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10" xfId="0" quotePrefix="1" applyFont="1" applyFill="1" applyBorder="1" applyAlignment="1">
      <alignment horizontal="center" vertical="center" wrapText="1"/>
    </xf>
    <xf numFmtId="0" fontId="8" fillId="2" borderId="11" xfId="0" quotePrefix="1" applyFont="1" applyFill="1" applyBorder="1" applyAlignment="1">
      <alignment horizontal="center" vertical="center" wrapText="1"/>
    </xf>
    <xf numFmtId="0" fontId="8" fillId="2" borderId="12" xfId="0" quotePrefix="1" applyFont="1" applyFill="1" applyBorder="1" applyAlignment="1">
      <alignment horizontal="center" vertical="center" wrapText="1"/>
    </xf>
  </cellXfs>
  <cellStyles count="9">
    <cellStyle name="Comma 2" xfId="3"/>
    <cellStyle name="Comma 2 2" xfId="6"/>
    <cellStyle name="Comma 3" xfId="4"/>
    <cellStyle name="Comma 3 2" xfId="7"/>
    <cellStyle name="Comma 4" xfId="5"/>
    <cellStyle name="Komma" xfId="1" builtinId="3"/>
    <cellStyle name="Normal" xfId="0" builtinId="0"/>
    <cellStyle name="Normal 2" xfId="8"/>
    <cellStyle name="常规 2" xfId="2"/>
  </cellStyles>
  <dxfs count="0"/>
  <tableStyles count="0" defaultTableStyle="TableStyleMedium2" defaultPivotStyle="PivotStyleLight16"/>
  <colors>
    <mruColors>
      <color rgb="FFFFFFCC"/>
      <color rgb="FFFFFF99"/>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19049</xdr:rowOff>
    </xdr:from>
    <xdr:to>
      <xdr:col>13</xdr:col>
      <xdr:colOff>752475</xdr:colOff>
      <xdr:row>62</xdr:row>
      <xdr:rowOff>141111</xdr:rowOff>
    </xdr:to>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9525" y="19049"/>
          <a:ext cx="11107561" cy="114956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b="1">
              <a:solidFill>
                <a:schemeClr val="dk1"/>
              </a:solidFill>
              <a:effectLst/>
              <a:latin typeface="+mn-lt"/>
              <a:ea typeface="+mn-ea"/>
              <a:cs typeface="+mn-cs"/>
            </a:rPr>
            <a:t>Forklaring til utfylling av prisskjema</a:t>
          </a:r>
          <a:r>
            <a:rPr lang="nb-NO" sz="1000" b="1" baseline="0">
              <a:solidFill>
                <a:schemeClr val="dk1"/>
              </a:solidFill>
              <a:effectLst/>
              <a:latin typeface="+mn-lt"/>
              <a:ea typeface="+mn-ea"/>
              <a:cs typeface="+mn-cs"/>
            </a:rPr>
            <a:t> og kravspesifikasjon</a:t>
          </a:r>
          <a:r>
            <a:rPr lang="nb-NO" sz="1000" b="1">
              <a:solidFill>
                <a:schemeClr val="dk1"/>
              </a:solidFill>
              <a:effectLst/>
              <a:latin typeface="+mn-lt"/>
              <a:ea typeface="+mn-ea"/>
              <a:cs typeface="+mn-cs"/>
            </a:rPr>
            <a:t>:</a:t>
          </a:r>
        </a:p>
        <a:p>
          <a:endParaRPr lang="nb-NO" sz="1000">
            <a:effectLst/>
          </a:endParaRPr>
        </a:p>
        <a:p>
          <a:pPr marL="0" marR="0" indent="0" defTabSz="914400" eaLnBrk="1" fontAlgn="auto" latinLnBrk="0" hangingPunct="1">
            <a:lnSpc>
              <a:spcPct val="100000"/>
            </a:lnSpc>
            <a:spcBef>
              <a:spcPts val="0"/>
            </a:spcBef>
            <a:spcAft>
              <a:spcPts val="0"/>
            </a:spcAft>
            <a:buClrTx/>
            <a:buSzTx/>
            <a:buFontTx/>
            <a:buNone/>
            <a:tabLst/>
            <a:defRPr/>
          </a:pPr>
          <a:r>
            <a:rPr lang="nb-NO" sz="1000" b="0">
              <a:solidFill>
                <a:schemeClr val="dk1"/>
              </a:solidFill>
              <a:effectLst/>
              <a:latin typeface="+mn-lt"/>
              <a:ea typeface="+mn-ea"/>
              <a:cs typeface="+mn-cs"/>
            </a:rPr>
            <a:t>Taktisk prising av produkter og ytelser er ikke tillatt i konkurransen. Taktisk prisede tilbud vil bli avvist. Taktisk prising defineres som tilfeller hvor Leverandører bevisst utnytter feil og svakheter i konkurranse- og kontraktgrunnlaget for å oppnå større fortjeneste, herunder uforholdsmessige høye priser for produkter og ytelser som ikke direkte har vært gjenstand for tildeling av kontrakt.</a:t>
          </a:r>
        </a:p>
        <a:p>
          <a:endParaRPr lang="nb-NO" sz="1000" b="0">
            <a:solidFill>
              <a:schemeClr val="dk1"/>
            </a:solidFill>
            <a:effectLst/>
            <a:latin typeface="+mn-lt"/>
            <a:ea typeface="+mn-ea"/>
            <a:cs typeface="+mn-cs"/>
          </a:endParaRPr>
        </a:p>
        <a:p>
          <a:r>
            <a:rPr lang="nb-NO" sz="1000" b="0">
              <a:solidFill>
                <a:schemeClr val="dk1"/>
              </a:solidFill>
              <a:effectLst/>
              <a:latin typeface="+mn-lt"/>
              <a:ea typeface="+mn-ea"/>
              <a:cs typeface="+mn-cs"/>
            </a:rPr>
            <a:t>Leverandøren skal fylle ut de tomme cellene i tabellene.</a:t>
          </a:r>
          <a:endParaRPr lang="nb-NO" sz="1000">
            <a:effectLst/>
          </a:endParaRPr>
        </a:p>
        <a:p>
          <a:endParaRPr lang="nb-NO" sz="1000" b="0">
            <a:solidFill>
              <a:schemeClr val="dk1"/>
            </a:solidFill>
            <a:effectLst/>
            <a:latin typeface="+mn-lt"/>
            <a:ea typeface="+mn-ea"/>
            <a:cs typeface="+mn-cs"/>
          </a:endParaRPr>
        </a:p>
        <a:p>
          <a:r>
            <a:rPr lang="nb-NO" sz="1000" b="0">
              <a:solidFill>
                <a:schemeClr val="dk1"/>
              </a:solidFill>
              <a:effectLst/>
              <a:latin typeface="+mn-lt"/>
              <a:ea typeface="+mn-ea"/>
              <a:cs typeface="+mn-cs"/>
            </a:rPr>
            <a:t>Priser fylles inn i skjemaet. Alle priser skal være ekskl. mva., og være inkludert alle kostnader, herunder tilstrekkelig emballasje, transport, proveny, ekspedisjonsgebyr, fakturagebyr, toll, skatter, avgifter og lignende. </a:t>
          </a:r>
          <a:r>
            <a:rPr lang="nb-NO" sz="1000">
              <a:solidFill>
                <a:schemeClr val="dk1"/>
              </a:solidFill>
              <a:effectLst/>
              <a:latin typeface="+mn-lt"/>
              <a:ea typeface="+mn-ea"/>
              <a:cs typeface="+mn-cs"/>
            </a:rPr>
            <a:t>Ved fastsettelse av tilbudspris skal Norges Banks månedsgjennomsnitts midtkurs i USD for </a:t>
          </a:r>
          <a:r>
            <a:rPr lang="nb-NO" sz="1000">
              <a:solidFill>
                <a:sysClr val="windowText" lastClr="000000"/>
              </a:solidFill>
              <a:effectLst/>
              <a:latin typeface="+mn-lt"/>
              <a:ea typeface="+mn-ea"/>
              <a:cs typeface="+mn-cs"/>
            </a:rPr>
            <a:t> juli</a:t>
          </a:r>
          <a:r>
            <a:rPr lang="nb-NO" sz="1000">
              <a:solidFill>
                <a:srgbClr val="FF0000"/>
              </a:solidFill>
              <a:effectLst/>
              <a:latin typeface="+mn-lt"/>
              <a:ea typeface="+mn-ea"/>
              <a:cs typeface="+mn-cs"/>
            </a:rPr>
            <a:t> </a:t>
          </a:r>
          <a:r>
            <a:rPr lang="nb-NO" sz="1000">
              <a:solidFill>
                <a:schemeClr val="dk1"/>
              </a:solidFill>
              <a:effectLst/>
              <a:latin typeface="+mn-lt"/>
              <a:ea typeface="+mn-ea"/>
              <a:cs typeface="+mn-cs"/>
            </a:rPr>
            <a:t>2020 legges til grunn. Norges Banks månedsgjennomsnitts midtkurs er tilgjengelig på nettstedet: </a:t>
          </a:r>
          <a:r>
            <a:rPr lang="nb-NO" sz="1000" u="none" strike="noStrike">
              <a:solidFill>
                <a:schemeClr val="dk1"/>
              </a:solidFill>
              <a:effectLst/>
              <a:latin typeface="+mn-lt"/>
              <a:ea typeface="+mn-ea"/>
              <a:cs typeface="+mn-cs"/>
              <a:hlinkClick xmlns:r="http://schemas.openxmlformats.org/officeDocument/2006/relationships" r:id=""/>
            </a:rPr>
            <a:t>www.norges-bank.no/Statistikk/Valutakurser/valuta/</a:t>
          </a:r>
          <a:r>
            <a:rPr lang="nb-NO" sz="1000">
              <a:solidFill>
                <a:schemeClr val="dk1"/>
              </a:solidFill>
              <a:effectLst/>
              <a:latin typeface="+mn-lt"/>
              <a:ea typeface="+mn-ea"/>
              <a:cs typeface="+mn-cs"/>
            </a:rPr>
            <a:t> </a:t>
          </a:r>
        </a:p>
        <a:p>
          <a:endParaRPr lang="nb-NO" sz="1000" b="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b-NO" sz="1000">
              <a:solidFill>
                <a:schemeClr val="dk1"/>
              </a:solidFill>
              <a:effectLst/>
              <a:latin typeface="+mn-lt"/>
              <a:ea typeface="+mn-ea"/>
              <a:cs typeface="+mn-cs"/>
            </a:rPr>
            <a:t>Ved eventuelle nye produkter som kommer på markedet skal prisen bygges bygges opp på samme måte som opprinnelige avtalemodeller. Det innebærer at leverandøren skal beregne seg den samme fortjenesten i denne produktkategorien som opprinnelige modeller på avtalen.</a:t>
          </a:r>
          <a:endParaRPr lang="nb-NO" sz="1000" b="0">
            <a:solidFill>
              <a:schemeClr val="dk1"/>
            </a:solidFill>
            <a:effectLst/>
            <a:latin typeface="+mn-lt"/>
            <a:ea typeface="+mn-ea"/>
            <a:cs typeface="+mn-cs"/>
          </a:endParaRPr>
        </a:p>
        <a:p>
          <a:endParaRPr lang="nb-NO" sz="1000">
            <a:effectLst/>
          </a:endParaRPr>
        </a:p>
        <a:p>
          <a:r>
            <a:rPr lang="nb-NO" sz="1000" b="0">
              <a:solidFill>
                <a:schemeClr val="dk1"/>
              </a:solidFill>
              <a:effectLst/>
              <a:latin typeface="+mn-lt"/>
              <a:ea typeface="+mn-ea"/>
              <a:cs typeface="+mn-cs"/>
            </a:rPr>
            <a:t>Det skal tilbys én modell pr. krav for konfigurasjonen. </a:t>
          </a:r>
          <a:endParaRPr lang="nb-NO" sz="1000">
            <a:effectLst/>
          </a:endParaRPr>
        </a:p>
        <a:p>
          <a:endParaRPr lang="nb-NO" sz="1000" b="0">
            <a:solidFill>
              <a:schemeClr val="dk1"/>
            </a:solidFill>
            <a:effectLst/>
            <a:latin typeface="+mn-lt"/>
            <a:ea typeface="+mn-ea"/>
            <a:cs typeface="+mn-cs"/>
          </a:endParaRPr>
        </a:p>
        <a:p>
          <a:r>
            <a:rPr lang="nb-NO" sz="1000" b="0">
              <a:solidFill>
                <a:schemeClr val="dk1"/>
              </a:solidFill>
              <a:effectLst/>
              <a:latin typeface="+mn-lt"/>
              <a:ea typeface="+mn-ea"/>
              <a:cs typeface="+mn-cs"/>
            </a:rPr>
            <a:t>Opsjoner per modell: skal kunne velges enkeltvis ved innkjøp av modellen, og opsjoner som velges erstatter standard-komponenten der det er aktuelt. Det legges vekt på at opsjonene leveres som tilvalg til en grunnmodell, i stedet for som egen PC-modell (bærbar, stasjonære). </a:t>
          </a:r>
          <a:r>
            <a:rPr lang="nb-NO" sz="1000">
              <a:solidFill>
                <a:schemeClr val="dk1"/>
              </a:solidFill>
              <a:effectLst/>
              <a:latin typeface="+mn-lt"/>
              <a:ea typeface="+mn-ea"/>
              <a:cs typeface="+mn-cs"/>
            </a:rPr>
            <a:t>Dersom modellen inngår i grunnmodellen,</a:t>
          </a:r>
          <a:r>
            <a:rPr lang="nb-NO" sz="1000" baseline="0">
              <a:solidFill>
                <a:schemeClr val="dk1"/>
              </a:solidFill>
              <a:effectLst/>
              <a:latin typeface="+mn-lt"/>
              <a:ea typeface="+mn-ea"/>
              <a:cs typeface="+mn-cs"/>
            </a:rPr>
            <a:t> </a:t>
          </a:r>
          <a:r>
            <a:rPr lang="nb-NO" sz="1000">
              <a:solidFill>
                <a:schemeClr val="dk1"/>
              </a:solidFill>
              <a:effectLst/>
              <a:latin typeface="+mn-lt"/>
              <a:ea typeface="+mn-ea"/>
              <a:cs typeface="+mn-cs"/>
            </a:rPr>
            <a:t>oppgis pris som kr 0.</a:t>
          </a:r>
          <a:endParaRPr lang="nb-NO" sz="1000">
            <a:effectLst/>
          </a:endParaRPr>
        </a:p>
        <a:p>
          <a:endParaRPr lang="nb-NO" sz="1000" b="0">
            <a:solidFill>
              <a:schemeClr val="dk1"/>
            </a:solidFill>
            <a:effectLst/>
            <a:latin typeface="+mn-lt"/>
            <a:ea typeface="+mn-ea"/>
            <a:cs typeface="+mn-cs"/>
          </a:endParaRPr>
        </a:p>
        <a:p>
          <a:r>
            <a:rPr lang="nb-NO" sz="1000" b="0">
              <a:solidFill>
                <a:schemeClr val="dk1"/>
              </a:solidFill>
              <a:effectLst/>
              <a:latin typeface="+mn-lt"/>
              <a:ea typeface="+mn-ea"/>
              <a:cs typeface="+mn-cs"/>
            </a:rPr>
            <a:t>Tilleggsutstyr: Skal primært dekke behovet for å kjøpe tilbehør og reservedeler for modellene på denne avtalen.</a:t>
          </a:r>
          <a:endParaRPr lang="nb-NO" sz="1000">
            <a:effectLst/>
          </a:endParaRPr>
        </a:p>
        <a:p>
          <a:r>
            <a:rPr lang="nb-NO" sz="1000" b="0">
              <a:solidFill>
                <a:schemeClr val="dk1"/>
              </a:solidFill>
              <a:effectLst/>
              <a:latin typeface="+mn-lt"/>
              <a:ea typeface="+mn-ea"/>
              <a:cs typeface="+mn-cs"/>
            </a:rPr>
            <a:t>Leverandøren skal angi tilbudt utstyr som dekker hver modellkategori pr. krav. Det er ønskelig at mest mulig av tilleggsutstyret kan benyttes av flere av maskinene/modellene; f.eks. lader. M</a:t>
          </a:r>
          <a:r>
            <a:rPr lang="nb-NO" sz="1000">
              <a:solidFill>
                <a:schemeClr val="dk1"/>
              </a:solidFill>
              <a:effectLst/>
              <a:latin typeface="+mn-lt"/>
              <a:ea typeface="+mn-ea"/>
              <a:cs typeface="+mn-cs"/>
            </a:rPr>
            <a:t>odellspesifikt tilleggsutstyr gjelder i den enkelte modellens garantitid. Generelt tilleggsutstyr tilbys som ikke eksklusiv opsjon.</a:t>
          </a:r>
          <a:endParaRPr lang="nb-NO" sz="1000">
            <a:effectLst/>
          </a:endParaRPr>
        </a:p>
        <a:p>
          <a:endParaRPr lang="nb-NO" sz="1000" b="0">
            <a:solidFill>
              <a:schemeClr val="dk1"/>
            </a:solidFill>
            <a:effectLst/>
            <a:latin typeface="+mn-lt"/>
            <a:ea typeface="+mn-ea"/>
            <a:cs typeface="+mn-cs"/>
          </a:endParaRPr>
        </a:p>
        <a:p>
          <a:r>
            <a:rPr lang="nb-NO" sz="1000" b="0">
              <a:solidFill>
                <a:schemeClr val="dk1"/>
              </a:solidFill>
              <a:effectLst/>
              <a:latin typeface="+mn-lt"/>
              <a:ea typeface="+mn-ea"/>
              <a:cs typeface="+mn-cs"/>
            </a:rPr>
            <a:t>Leverandøren skal fylle ut samtlige spørsmål under «Oppfylt (Ja/Nei)». «Ja» betyr at Leverandøren leverer denne funksjonen eller aksepterer dette kravet. Dette svaret forplikter Leverandøren til å levere funksjonen eller egenskapen, eller å akseptere kravet, som en del av leveransen og inkludert i de priser som er oppgitt. «Nei» betyr at funksjonen eller kravet ikke støttes. Felter som er ubesvart vil bli regnet som besvart nei. Felter som skal besvares av Leverandøren er  grønne. Gule felter besvares dersom Leverandøren ønsker å utdype oppfyllelsen av kravet.</a:t>
          </a:r>
        </a:p>
        <a:p>
          <a:endParaRPr lang="nb-NO" sz="1000" b="0">
            <a:solidFill>
              <a:schemeClr val="dk1"/>
            </a:solidFill>
            <a:effectLst/>
            <a:latin typeface="+mn-lt"/>
            <a:ea typeface="+mn-ea"/>
            <a:cs typeface="+mn-cs"/>
          </a:endParaRPr>
        </a:p>
        <a:p>
          <a:endParaRPr lang="nb-NO" sz="1000" b="0">
            <a:solidFill>
              <a:schemeClr val="dk1"/>
            </a:solidFill>
            <a:effectLst/>
            <a:latin typeface="+mn-lt"/>
            <a:ea typeface="+mn-ea"/>
            <a:cs typeface="+mn-cs"/>
          </a:endParaRPr>
        </a:p>
        <a:p>
          <a:endParaRPr lang="nb-NO" sz="1000" b="0">
            <a:solidFill>
              <a:schemeClr val="dk1"/>
            </a:solidFill>
            <a:effectLst/>
            <a:latin typeface="+mn-lt"/>
            <a:ea typeface="+mn-ea"/>
            <a:cs typeface="+mn-cs"/>
          </a:endParaRPr>
        </a:p>
        <a:p>
          <a:r>
            <a:rPr lang="nb-NO" sz="1000" b="0">
              <a:solidFill>
                <a:schemeClr val="dk1"/>
              </a:solidFill>
              <a:effectLst/>
              <a:latin typeface="+mn-lt"/>
              <a:ea typeface="+mn-ea"/>
              <a:cs typeface="+mn-cs"/>
            </a:rPr>
            <a:t>M står for </a:t>
          </a:r>
          <a:r>
            <a:rPr lang="nb-NO" sz="1000" b="0" i="1">
              <a:solidFill>
                <a:schemeClr val="dk1"/>
              </a:solidFill>
              <a:effectLst/>
              <a:latin typeface="+mn-lt"/>
              <a:ea typeface="+mn-ea"/>
              <a:cs typeface="+mn-cs"/>
            </a:rPr>
            <a:t>minimumskrav</a:t>
          </a:r>
          <a:r>
            <a:rPr lang="nb-NO" sz="1000" b="0">
              <a:solidFill>
                <a:schemeClr val="dk1"/>
              </a:solidFill>
              <a:effectLst/>
              <a:latin typeface="+mn-lt"/>
              <a:ea typeface="+mn-ea"/>
              <a:cs typeface="+mn-cs"/>
            </a:rPr>
            <a:t> som er obligatoriske krav. Mangler med hensyn til oppfyllese av minimumskrav kan føre til avvisning. Spesifikasjon av tilbudt komponent/løsning fylles inn der det er nødvendig. Minimumskrav trenger normalt ingen beskrivelse i kommentarfeltet.</a:t>
          </a:r>
          <a:endParaRPr lang="nb-NO" sz="1000">
            <a:effectLst/>
          </a:endParaRPr>
        </a:p>
        <a:p>
          <a:endParaRPr lang="nb-NO" sz="1000" b="0">
            <a:solidFill>
              <a:schemeClr val="dk1"/>
            </a:solidFill>
            <a:effectLst/>
            <a:latin typeface="+mn-lt"/>
            <a:ea typeface="+mn-ea"/>
            <a:cs typeface="+mn-cs"/>
          </a:endParaRPr>
        </a:p>
        <a:p>
          <a:r>
            <a:rPr lang="nb-NO" sz="1000" b="0">
              <a:solidFill>
                <a:schemeClr val="dk1"/>
              </a:solidFill>
              <a:effectLst/>
              <a:latin typeface="+mn-lt"/>
              <a:ea typeface="+mn-ea"/>
              <a:cs typeface="+mn-cs"/>
            </a:rPr>
            <a:t>E står for </a:t>
          </a:r>
          <a:r>
            <a:rPr lang="nb-NO" sz="1000" b="0" i="1">
              <a:solidFill>
                <a:schemeClr val="dk1"/>
              </a:solidFill>
              <a:effectLst/>
              <a:latin typeface="+mn-lt"/>
              <a:ea typeface="+mn-ea"/>
              <a:cs typeface="+mn-cs"/>
            </a:rPr>
            <a:t>evalueringskrav</a:t>
          </a:r>
          <a:r>
            <a:rPr lang="nb-NO" sz="1000" b="0">
              <a:solidFill>
                <a:schemeClr val="dk1"/>
              </a:solidFill>
              <a:effectLst/>
              <a:latin typeface="+mn-lt"/>
              <a:ea typeface="+mn-ea"/>
              <a:cs typeface="+mn-cs"/>
            </a:rPr>
            <a:t> hvor nærmere beskrivelse kreves. Det betyr at Leverandøren selv kan velge om det ønskes å tilby tjenesten/produktet i evalueringskravet. Spesifikasjon av tilbudt komponent/løsning fylles inn dersom det tilbys. Ytterlig beskrivelse til det aktuelle kravet legges inn i kommentarfeltet.</a:t>
          </a:r>
          <a:endParaRPr lang="nb-NO" sz="1000">
            <a:effectLst/>
          </a:endParaRPr>
        </a:p>
        <a:p>
          <a:endParaRPr lang="nb-NO" sz="1000"/>
        </a:p>
        <a:p>
          <a:pPr marL="0" marR="0" indent="0" defTabSz="914400" eaLnBrk="1" fontAlgn="auto" latinLnBrk="0" hangingPunct="1">
            <a:lnSpc>
              <a:spcPct val="100000"/>
            </a:lnSpc>
            <a:spcBef>
              <a:spcPts val="0"/>
            </a:spcBef>
            <a:spcAft>
              <a:spcPts val="0"/>
            </a:spcAft>
            <a:buClrTx/>
            <a:buSzTx/>
            <a:buFontTx/>
            <a:buNone/>
            <a:tabLst/>
            <a:defRPr/>
          </a:pPr>
          <a:r>
            <a:rPr lang="nb-NO" sz="1000" b="0">
              <a:solidFill>
                <a:schemeClr val="dk1"/>
              </a:solidFill>
              <a:effectLst/>
              <a:latin typeface="+mn-lt"/>
              <a:ea typeface="+mn-ea"/>
              <a:cs typeface="+mn-cs"/>
            </a:rPr>
            <a:t>Skjermoppløsningene som benyttes i kravene er koordinert med nettsiden </a:t>
          </a:r>
          <a:r>
            <a:rPr lang="nb-NO" sz="1000" b="0" baseline="0">
              <a:solidFill>
                <a:schemeClr val="dk1"/>
              </a:solidFill>
              <a:effectLst/>
              <a:latin typeface="+mn-lt"/>
              <a:ea typeface="+mn-ea"/>
              <a:cs typeface="+mn-cs"/>
            </a:rPr>
            <a:t> </a:t>
          </a:r>
          <a:r>
            <a:rPr lang="nb-NO" sz="1000" u="sng" strike="noStrike">
              <a:solidFill>
                <a:srgbClr val="0070C0"/>
              </a:solidFill>
              <a:effectLst/>
              <a:latin typeface="+mn-lt"/>
              <a:ea typeface="+mn-ea"/>
              <a:cs typeface="+mn-cs"/>
            </a:rPr>
            <a:t>en.wikipedia.org/wiki/Display_resolution</a:t>
          </a:r>
          <a:r>
            <a:rPr lang="nb-NO" sz="1000" b="0">
              <a:solidFill>
                <a:schemeClr val="dk1"/>
              </a:solidFill>
              <a:effectLst/>
              <a:latin typeface="+mn-lt"/>
              <a:ea typeface="+mn-ea"/>
              <a:cs typeface="+mn-cs"/>
            </a:rPr>
            <a:t>, relevante verdier er vist i tabellen nedenfor: </a:t>
          </a:r>
          <a:endParaRPr lang="nb-NO" sz="1000">
            <a:effectLst/>
          </a:endParaRPr>
        </a:p>
        <a:p>
          <a:endParaRPr lang="nb-NO" sz="1100"/>
        </a:p>
        <a:p>
          <a:endParaRPr lang="nb-NO" sz="1100"/>
        </a:p>
      </xdr:txBody>
    </xdr:sp>
    <xdr:clientData/>
  </xdr:twoCellAnchor>
  <xdr:twoCellAnchor editAs="oneCell">
    <xdr:from>
      <xdr:col>0</xdr:col>
      <xdr:colOff>37394</xdr:colOff>
      <xdr:row>31</xdr:row>
      <xdr:rowOff>132291</xdr:rowOff>
    </xdr:from>
    <xdr:to>
      <xdr:col>5</xdr:col>
      <xdr:colOff>94061</xdr:colOff>
      <xdr:row>59</xdr:row>
      <xdr:rowOff>43442</xdr:rowOff>
    </xdr:to>
    <xdr:pic>
      <xdr:nvPicPr>
        <xdr:cNvPr id="4" name="Bild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7394" y="5819069"/>
          <a:ext cx="4043056" cy="5047595"/>
        </a:xfrm>
        <a:prstGeom prst="rect">
          <a:avLst/>
        </a:prstGeom>
      </xdr:spPr>
    </xdr:pic>
    <xdr:clientData/>
  </xdr:twoCellAnchor>
  <xdr:twoCellAnchor editAs="oneCell">
    <xdr:from>
      <xdr:col>0</xdr:col>
      <xdr:colOff>91723</xdr:colOff>
      <xdr:row>22</xdr:row>
      <xdr:rowOff>119943</xdr:rowOff>
    </xdr:from>
    <xdr:to>
      <xdr:col>0</xdr:col>
      <xdr:colOff>796609</xdr:colOff>
      <xdr:row>24</xdr:row>
      <xdr:rowOff>89621</xdr:rowOff>
    </xdr:to>
    <xdr:pic>
      <xdr:nvPicPr>
        <xdr:cNvPr id="5" name="Bild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91723" y="4155721"/>
          <a:ext cx="704886" cy="336567"/>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ideocardbenchmark.net/video_lookup.php?gpu=GeForce+GTX+1660+Ti+with+Max-Q+Design&amp;id=4082" TargetMode="External"/><Relationship Id="rId2" Type="http://schemas.openxmlformats.org/officeDocument/2006/relationships/hyperlink" Target="https://www.videocardbenchmark.net/video_lookup.php?gpu=GeForce+GTX+1650+%28Mobile%29&amp;id=4090" TargetMode="External"/><Relationship Id="rId1" Type="http://schemas.openxmlformats.org/officeDocument/2006/relationships/hyperlink" Target="https://www.videocardbenchmark.net/video_lookup.php?gpu=GeForce+GTX+1050&amp;id=3596"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90" zoomScaleNormal="90" workbookViewId="0"/>
  </sheetViews>
  <sheetFormatPr baseColWidth="10" defaultColWidth="11.453125" defaultRowHeight="14.5" x14ac:dyDescent="0.35"/>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1"/>
  <sheetViews>
    <sheetView topLeftCell="F1" zoomScale="80" zoomScaleNormal="80" workbookViewId="0">
      <selection activeCell="T34" sqref="T34"/>
    </sheetView>
  </sheetViews>
  <sheetFormatPr baseColWidth="10" defaultColWidth="11.453125" defaultRowHeight="14.5" x14ac:dyDescent="0.35"/>
  <cols>
    <col min="1" max="1" width="7.81640625" style="32" customWidth="1"/>
    <col min="2" max="2" width="21.1796875" customWidth="1"/>
    <col min="3" max="3" width="67" customWidth="1"/>
    <col min="4" max="4" width="9.81640625" customWidth="1"/>
    <col min="5" max="5" width="11.453125" style="32"/>
    <col min="6" max="6" width="22" style="32" customWidth="1"/>
    <col min="7" max="7" width="12.1796875" style="32" customWidth="1"/>
    <col min="8" max="8" width="22.453125" style="32" customWidth="1"/>
    <col min="9" max="9" width="12.1796875" style="32" customWidth="1"/>
    <col min="10" max="10" width="21.453125" style="32" customWidth="1"/>
    <col min="11" max="11" width="12.1796875" style="32" customWidth="1"/>
    <col min="12" max="12" width="21" style="32" customWidth="1"/>
    <col min="13" max="13" width="12.1796875" style="32" customWidth="1"/>
    <col min="14" max="14" width="21" style="32" customWidth="1"/>
    <col min="15" max="15" width="12.1796875" style="32" customWidth="1"/>
    <col min="16" max="16" width="24" style="32" customWidth="1"/>
    <col min="17" max="17" width="12.1796875" style="32" bestFit="1" customWidth="1"/>
    <col min="18" max="18" width="23.1796875" style="32" customWidth="1"/>
    <col min="19" max="19" width="12.1796875" style="32" bestFit="1" customWidth="1"/>
    <col min="20" max="20" width="21" style="32" customWidth="1"/>
    <col min="21" max="21" width="12.1796875" style="32" customWidth="1"/>
    <col min="22" max="22" width="89.6328125" customWidth="1"/>
  </cols>
  <sheetData>
    <row r="1" spans="1:22" ht="18.5" x14ac:dyDescent="0.45">
      <c r="B1" s="61" t="s">
        <v>214</v>
      </c>
      <c r="C1" s="61"/>
    </row>
    <row r="2" spans="1:22" ht="15" customHeight="1" thickBot="1" x14ac:dyDescent="0.4">
      <c r="F2" s="171" t="s">
        <v>10</v>
      </c>
      <c r="G2" s="172"/>
      <c r="H2" s="172"/>
      <c r="I2" s="172"/>
      <c r="J2" s="172"/>
      <c r="K2" s="172"/>
      <c r="L2" s="172"/>
      <c r="M2" s="172"/>
      <c r="N2" s="172"/>
      <c r="O2" s="172"/>
      <c r="P2" s="172"/>
      <c r="Q2" s="172"/>
      <c r="R2" s="172"/>
      <c r="S2" s="172"/>
      <c r="T2" s="172"/>
      <c r="U2" s="172"/>
    </row>
    <row r="3" spans="1:22" ht="29" customHeight="1" x14ac:dyDescent="0.35">
      <c r="F3" s="169" t="s">
        <v>0</v>
      </c>
      <c r="G3" s="170"/>
      <c r="H3" s="169" t="s">
        <v>67</v>
      </c>
      <c r="I3" s="170"/>
      <c r="J3" s="169" t="s">
        <v>51</v>
      </c>
      <c r="K3" s="170"/>
      <c r="L3" s="169" t="s">
        <v>172</v>
      </c>
      <c r="M3" s="170"/>
      <c r="N3" s="169" t="s">
        <v>173</v>
      </c>
      <c r="O3" s="170"/>
      <c r="P3" s="169" t="s">
        <v>52</v>
      </c>
      <c r="Q3" s="170"/>
      <c r="R3" s="169" t="s">
        <v>60</v>
      </c>
      <c r="S3" s="170"/>
      <c r="T3" s="169" t="s">
        <v>219</v>
      </c>
      <c r="U3" s="170"/>
    </row>
    <row r="4" spans="1:22" ht="26" x14ac:dyDescent="0.35">
      <c r="A4" s="62" t="s">
        <v>7</v>
      </c>
      <c r="B4" s="63" t="s">
        <v>8</v>
      </c>
      <c r="C4" s="9" t="s">
        <v>184</v>
      </c>
      <c r="D4" s="62" t="s">
        <v>183</v>
      </c>
      <c r="E4" s="64" t="s">
        <v>14</v>
      </c>
      <c r="F4" s="65" t="s">
        <v>147</v>
      </c>
      <c r="G4" s="66" t="s">
        <v>148</v>
      </c>
      <c r="H4" s="65" t="s">
        <v>147</v>
      </c>
      <c r="I4" s="66" t="s">
        <v>148</v>
      </c>
      <c r="J4" s="65" t="s">
        <v>147</v>
      </c>
      <c r="K4" s="66" t="s">
        <v>148</v>
      </c>
      <c r="L4" s="65" t="s">
        <v>147</v>
      </c>
      <c r="M4" s="66" t="s">
        <v>148</v>
      </c>
      <c r="N4" s="65" t="s">
        <v>147</v>
      </c>
      <c r="O4" s="66" t="s">
        <v>148</v>
      </c>
      <c r="P4" s="65" t="s">
        <v>147</v>
      </c>
      <c r="Q4" s="66" t="s">
        <v>148</v>
      </c>
      <c r="R4" s="65" t="s">
        <v>147</v>
      </c>
      <c r="S4" s="66" t="s">
        <v>148</v>
      </c>
      <c r="T4" s="65" t="s">
        <v>147</v>
      </c>
      <c r="U4" s="66" t="s">
        <v>148</v>
      </c>
      <c r="V4" s="67" t="s">
        <v>6</v>
      </c>
    </row>
    <row r="5" spans="1:22" x14ac:dyDescent="0.35">
      <c r="A5" s="163" t="s">
        <v>224</v>
      </c>
      <c r="B5" s="164"/>
      <c r="C5" s="164"/>
      <c r="D5" s="164"/>
      <c r="E5" s="164"/>
      <c r="F5" s="164"/>
      <c r="G5" s="164"/>
      <c r="H5" s="164"/>
      <c r="I5" s="164"/>
      <c r="J5" s="164"/>
      <c r="K5" s="164"/>
      <c r="L5" s="164"/>
      <c r="M5" s="164"/>
      <c r="N5" s="164"/>
      <c r="O5" s="164"/>
      <c r="P5" s="164"/>
      <c r="Q5" s="164"/>
      <c r="R5" s="164"/>
      <c r="S5" s="164"/>
      <c r="T5" s="164"/>
      <c r="U5" s="164"/>
      <c r="V5" s="165"/>
    </row>
    <row r="6" spans="1:22" x14ac:dyDescent="0.35">
      <c r="A6" s="75">
        <v>801</v>
      </c>
      <c r="B6" s="48" t="s">
        <v>91</v>
      </c>
      <c r="C6" s="48" t="s">
        <v>106</v>
      </c>
      <c r="D6" s="74" t="s">
        <v>16</v>
      </c>
      <c r="E6" s="117" t="s">
        <v>267</v>
      </c>
      <c r="F6" s="118" t="s">
        <v>468</v>
      </c>
      <c r="G6" s="140">
        <v>597</v>
      </c>
      <c r="H6" s="118" t="s">
        <v>468</v>
      </c>
      <c r="I6" s="140">
        <v>597</v>
      </c>
      <c r="J6" s="118" t="s">
        <v>468</v>
      </c>
      <c r="K6" s="140">
        <v>597</v>
      </c>
      <c r="L6" s="118" t="s">
        <v>468</v>
      </c>
      <c r="M6" s="140">
        <v>597</v>
      </c>
      <c r="N6" s="118" t="s">
        <v>468</v>
      </c>
      <c r="O6" s="140">
        <v>597</v>
      </c>
      <c r="P6" s="118" t="s">
        <v>468</v>
      </c>
      <c r="Q6" s="140">
        <v>597</v>
      </c>
      <c r="R6" s="118" t="s">
        <v>468</v>
      </c>
      <c r="S6" s="140">
        <v>597</v>
      </c>
      <c r="T6" s="69"/>
      <c r="U6" s="105"/>
      <c r="V6" s="121"/>
    </row>
    <row r="7" spans="1:22" x14ac:dyDescent="0.35">
      <c r="A7" s="75">
        <f t="shared" ref="A7:A16" si="0">A6+1</f>
        <v>802</v>
      </c>
      <c r="B7" s="48" t="s">
        <v>91</v>
      </c>
      <c r="C7" s="48" t="s">
        <v>232</v>
      </c>
      <c r="D7" s="74" t="s">
        <v>182</v>
      </c>
      <c r="E7" s="117" t="s">
        <v>267</v>
      </c>
      <c r="F7" s="118" t="s">
        <v>469</v>
      </c>
      <c r="G7" s="140">
        <v>1195</v>
      </c>
      <c r="H7" s="118" t="s">
        <v>469</v>
      </c>
      <c r="I7" s="140">
        <v>1195</v>
      </c>
      <c r="J7" s="118" t="s">
        <v>469</v>
      </c>
      <c r="K7" s="140">
        <v>1195</v>
      </c>
      <c r="L7" s="118" t="s">
        <v>469</v>
      </c>
      <c r="M7" s="140">
        <v>1195</v>
      </c>
      <c r="N7" s="118" t="s">
        <v>469</v>
      </c>
      <c r="O7" s="140">
        <v>1195</v>
      </c>
      <c r="P7" s="118" t="s">
        <v>469</v>
      </c>
      <c r="Q7" s="140">
        <v>1195</v>
      </c>
      <c r="R7" s="118" t="s">
        <v>469</v>
      </c>
      <c r="S7" s="140">
        <v>1195</v>
      </c>
      <c r="T7" s="69"/>
      <c r="U7" s="105"/>
      <c r="V7" s="120"/>
    </row>
    <row r="8" spans="1:22" x14ac:dyDescent="0.35">
      <c r="A8" s="75">
        <f t="shared" si="0"/>
        <v>803</v>
      </c>
      <c r="B8" s="48" t="s">
        <v>162</v>
      </c>
      <c r="C8" s="48" t="s">
        <v>96</v>
      </c>
      <c r="D8" s="74" t="s">
        <v>16</v>
      </c>
      <c r="E8" s="117" t="s">
        <v>267</v>
      </c>
      <c r="F8" s="118" t="s">
        <v>470</v>
      </c>
      <c r="G8" s="141">
        <v>650</v>
      </c>
      <c r="H8" s="118" t="s">
        <v>470</v>
      </c>
      <c r="I8" s="141">
        <v>684</v>
      </c>
      <c r="J8" s="118" t="s">
        <v>470</v>
      </c>
      <c r="K8" s="141">
        <v>626</v>
      </c>
      <c r="L8" s="118" t="s">
        <v>470</v>
      </c>
      <c r="M8" s="141">
        <v>587</v>
      </c>
      <c r="N8" s="118" t="s">
        <v>470</v>
      </c>
      <c r="O8" s="141">
        <v>712</v>
      </c>
      <c r="P8" s="69"/>
      <c r="Q8" s="105"/>
      <c r="R8" s="69"/>
      <c r="S8" s="105"/>
      <c r="T8" s="69"/>
      <c r="U8" s="105"/>
      <c r="V8" s="120"/>
    </row>
    <row r="9" spans="1:22" x14ac:dyDescent="0.35">
      <c r="A9" s="75">
        <f t="shared" si="0"/>
        <v>804</v>
      </c>
      <c r="B9" s="48" t="s">
        <v>97</v>
      </c>
      <c r="C9" s="48" t="s">
        <v>98</v>
      </c>
      <c r="D9" s="74" t="s">
        <v>182</v>
      </c>
      <c r="E9" s="117" t="s">
        <v>267</v>
      </c>
      <c r="F9" s="118" t="s">
        <v>471</v>
      </c>
      <c r="G9" s="141">
        <v>1257</v>
      </c>
      <c r="H9" s="118" t="s">
        <v>471</v>
      </c>
      <c r="I9" s="141">
        <v>1378</v>
      </c>
      <c r="J9" s="118" t="s">
        <v>471</v>
      </c>
      <c r="K9" s="141">
        <v>1203</v>
      </c>
      <c r="L9" s="118" t="s">
        <v>471</v>
      </c>
      <c r="M9" s="141">
        <v>1203</v>
      </c>
      <c r="N9" s="118" t="s">
        <v>471</v>
      </c>
      <c r="O9" s="141">
        <v>1750</v>
      </c>
      <c r="P9" s="69"/>
      <c r="Q9" s="105"/>
      <c r="R9" s="69"/>
      <c r="S9" s="105"/>
      <c r="T9" s="69"/>
      <c r="U9" s="105"/>
      <c r="V9" s="120"/>
    </row>
    <row r="10" spans="1:22" x14ac:dyDescent="0.35">
      <c r="A10" s="75">
        <f t="shared" si="0"/>
        <v>805</v>
      </c>
      <c r="B10" s="48" t="s">
        <v>99</v>
      </c>
      <c r="C10" s="48" t="s">
        <v>100</v>
      </c>
      <c r="D10" s="74" t="s">
        <v>16</v>
      </c>
      <c r="E10" s="117" t="s">
        <v>267</v>
      </c>
      <c r="F10" s="118" t="s">
        <v>472</v>
      </c>
      <c r="G10" s="141">
        <v>1343</v>
      </c>
      <c r="H10" s="118" t="s">
        <v>472</v>
      </c>
      <c r="I10" s="141">
        <v>1132</v>
      </c>
      <c r="J10" s="118" t="s">
        <v>472</v>
      </c>
      <c r="K10" s="141">
        <v>1172</v>
      </c>
      <c r="L10" s="118" t="s">
        <v>472</v>
      </c>
      <c r="M10" s="141">
        <v>835</v>
      </c>
      <c r="N10" s="118" t="s">
        <v>472</v>
      </c>
      <c r="O10" s="141">
        <v>792</v>
      </c>
      <c r="P10" s="69"/>
      <c r="Q10" s="105"/>
      <c r="R10" s="69"/>
      <c r="S10" s="105"/>
      <c r="T10" s="69"/>
      <c r="U10" s="105"/>
      <c r="V10" s="120"/>
    </row>
    <row r="11" spans="1:22" ht="26" x14ac:dyDescent="0.35">
      <c r="A11" s="75">
        <f>A10+1</f>
        <v>806</v>
      </c>
      <c r="B11" s="21" t="s">
        <v>149</v>
      </c>
      <c r="C11" s="21" t="s">
        <v>169</v>
      </c>
      <c r="D11" s="68" t="s">
        <v>16</v>
      </c>
      <c r="E11" s="117" t="s">
        <v>267</v>
      </c>
      <c r="F11" s="118" t="s">
        <v>428</v>
      </c>
      <c r="G11" s="140">
        <v>219</v>
      </c>
      <c r="H11" s="118" t="s">
        <v>428</v>
      </c>
      <c r="I11" s="140">
        <v>219</v>
      </c>
      <c r="J11" s="118" t="s">
        <v>428</v>
      </c>
      <c r="K11" s="140">
        <v>219</v>
      </c>
      <c r="L11" s="118" t="s">
        <v>428</v>
      </c>
      <c r="M11" s="140">
        <v>219</v>
      </c>
      <c r="N11" s="118" t="s">
        <v>428</v>
      </c>
      <c r="O11" s="140">
        <v>219</v>
      </c>
      <c r="P11" s="70"/>
      <c r="Q11" s="101"/>
      <c r="R11" s="70"/>
      <c r="S11" s="101"/>
      <c r="T11" s="70"/>
      <c r="U11" s="101"/>
      <c r="V11" s="120"/>
    </row>
    <row r="12" spans="1:22" ht="26" x14ac:dyDescent="0.35">
      <c r="A12" s="75">
        <f t="shared" si="0"/>
        <v>807</v>
      </c>
      <c r="B12" s="21" t="s">
        <v>149</v>
      </c>
      <c r="C12" s="21" t="s">
        <v>170</v>
      </c>
      <c r="D12" s="68" t="s">
        <v>182</v>
      </c>
      <c r="E12" s="117" t="s">
        <v>267</v>
      </c>
      <c r="F12" s="118" t="s">
        <v>429</v>
      </c>
      <c r="G12" s="140">
        <v>262</v>
      </c>
      <c r="H12" s="118" t="s">
        <v>429</v>
      </c>
      <c r="I12" s="140">
        <v>262</v>
      </c>
      <c r="J12" s="118" t="s">
        <v>429</v>
      </c>
      <c r="K12" s="140">
        <v>262</v>
      </c>
      <c r="L12" s="118" t="s">
        <v>429</v>
      </c>
      <c r="M12" s="140">
        <v>262</v>
      </c>
      <c r="N12" s="118" t="s">
        <v>429</v>
      </c>
      <c r="O12" s="140">
        <v>262</v>
      </c>
      <c r="P12" s="70"/>
      <c r="Q12" s="101"/>
      <c r="R12" s="70"/>
      <c r="S12" s="101"/>
      <c r="T12" s="70"/>
      <c r="U12" s="101"/>
      <c r="V12" s="120"/>
    </row>
    <row r="13" spans="1:22" ht="26" x14ac:dyDescent="0.35">
      <c r="A13" s="75">
        <f t="shared" si="0"/>
        <v>808</v>
      </c>
      <c r="B13" s="21" t="s">
        <v>58</v>
      </c>
      <c r="C13" s="21" t="s">
        <v>92</v>
      </c>
      <c r="D13" s="68" t="s">
        <v>16</v>
      </c>
      <c r="E13" s="117" t="s">
        <v>267</v>
      </c>
      <c r="F13" s="70"/>
      <c r="G13" s="101"/>
      <c r="H13" s="70"/>
      <c r="I13" s="101"/>
      <c r="J13" s="70"/>
      <c r="K13" s="101"/>
      <c r="L13" s="70"/>
      <c r="M13" s="101"/>
      <c r="N13" s="70"/>
      <c r="O13" s="101"/>
      <c r="P13" s="118" t="s">
        <v>431</v>
      </c>
      <c r="Q13" s="140">
        <v>240</v>
      </c>
      <c r="R13" s="118" t="s">
        <v>473</v>
      </c>
      <c r="S13" s="140">
        <v>73</v>
      </c>
      <c r="T13" s="70"/>
      <c r="U13" s="101"/>
      <c r="V13" s="120"/>
    </row>
    <row r="14" spans="1:22" ht="26" x14ac:dyDescent="0.35">
      <c r="A14" s="75">
        <f t="shared" si="0"/>
        <v>809</v>
      </c>
      <c r="B14" s="21" t="s">
        <v>150</v>
      </c>
      <c r="C14" s="21" t="s">
        <v>158</v>
      </c>
      <c r="D14" s="68" t="s">
        <v>16</v>
      </c>
      <c r="E14" s="117" t="s">
        <v>267</v>
      </c>
      <c r="F14" s="118" t="s">
        <v>430</v>
      </c>
      <c r="G14" s="140">
        <v>224</v>
      </c>
      <c r="H14" s="118" t="s">
        <v>430</v>
      </c>
      <c r="I14" s="140">
        <v>224</v>
      </c>
      <c r="J14" s="118" t="s">
        <v>432</v>
      </c>
      <c r="K14" s="140">
        <v>0</v>
      </c>
      <c r="L14" s="118" t="s">
        <v>432</v>
      </c>
      <c r="M14" s="140">
        <v>0</v>
      </c>
      <c r="N14" s="118" t="s">
        <v>432</v>
      </c>
      <c r="O14" s="140">
        <v>0</v>
      </c>
      <c r="P14" s="118" t="s">
        <v>432</v>
      </c>
      <c r="Q14" s="140">
        <v>0</v>
      </c>
      <c r="R14" s="118" t="s">
        <v>432</v>
      </c>
      <c r="S14" s="140">
        <v>0</v>
      </c>
      <c r="T14" s="70"/>
      <c r="U14" s="101"/>
      <c r="V14" s="120"/>
    </row>
    <row r="15" spans="1:22" ht="36" customHeight="1" x14ac:dyDescent="0.35">
      <c r="A15" s="75">
        <f t="shared" si="0"/>
        <v>810</v>
      </c>
      <c r="B15" s="21" t="s">
        <v>94</v>
      </c>
      <c r="C15" s="21" t="s">
        <v>160</v>
      </c>
      <c r="D15" s="68" t="s">
        <v>16</v>
      </c>
      <c r="E15" s="117" t="s">
        <v>267</v>
      </c>
      <c r="F15" s="118" t="s">
        <v>434</v>
      </c>
      <c r="G15" s="140">
        <v>0</v>
      </c>
      <c r="H15" s="118" t="s">
        <v>434</v>
      </c>
      <c r="I15" s="140">
        <v>0</v>
      </c>
      <c r="J15" s="118" t="s">
        <v>434</v>
      </c>
      <c r="K15" s="140">
        <v>0</v>
      </c>
      <c r="L15" s="118" t="s">
        <v>434</v>
      </c>
      <c r="M15" s="140">
        <v>0</v>
      </c>
      <c r="N15" s="118" t="s">
        <v>434</v>
      </c>
      <c r="O15" s="140">
        <v>0</v>
      </c>
      <c r="P15" s="118" t="s">
        <v>434</v>
      </c>
      <c r="Q15" s="140">
        <v>0</v>
      </c>
      <c r="R15" s="118" t="s">
        <v>433</v>
      </c>
      <c r="S15" s="140">
        <v>160</v>
      </c>
      <c r="T15" s="70"/>
      <c r="U15" s="101"/>
      <c r="V15" s="120"/>
    </row>
    <row r="16" spans="1:22" ht="26" x14ac:dyDescent="0.35">
      <c r="A16" s="75">
        <f t="shared" si="0"/>
        <v>811</v>
      </c>
      <c r="B16" s="21" t="s">
        <v>93</v>
      </c>
      <c r="C16" s="21" t="s">
        <v>181</v>
      </c>
      <c r="D16" s="68" t="s">
        <v>16</v>
      </c>
      <c r="E16" s="117" t="s">
        <v>267</v>
      </c>
      <c r="F16" s="118" t="s">
        <v>435</v>
      </c>
      <c r="G16" s="140">
        <v>127</v>
      </c>
      <c r="H16" s="118" t="s">
        <v>435</v>
      </c>
      <c r="I16" s="140">
        <v>127</v>
      </c>
      <c r="J16" s="118" t="s">
        <v>435</v>
      </c>
      <c r="K16" s="140">
        <v>127</v>
      </c>
      <c r="L16" s="118" t="s">
        <v>435</v>
      </c>
      <c r="M16" s="140">
        <v>127</v>
      </c>
      <c r="N16" s="118" t="s">
        <v>435</v>
      </c>
      <c r="O16" s="140">
        <v>127</v>
      </c>
      <c r="P16" s="118" t="s">
        <v>435</v>
      </c>
      <c r="Q16" s="140">
        <v>127</v>
      </c>
      <c r="R16" s="118" t="s">
        <v>436</v>
      </c>
      <c r="S16" s="140">
        <v>0</v>
      </c>
      <c r="T16" s="70"/>
      <c r="U16" s="101"/>
      <c r="V16" s="120"/>
    </row>
    <row r="17" spans="1:22" x14ac:dyDescent="0.35">
      <c r="A17" s="163" t="s">
        <v>220</v>
      </c>
      <c r="B17" s="164"/>
      <c r="C17" s="164"/>
      <c r="D17" s="164"/>
      <c r="E17" s="164"/>
      <c r="F17" s="164"/>
      <c r="G17" s="164"/>
      <c r="H17" s="164"/>
      <c r="I17" s="164"/>
      <c r="J17" s="164"/>
      <c r="K17" s="164"/>
      <c r="L17" s="164"/>
      <c r="M17" s="164"/>
      <c r="N17" s="164"/>
      <c r="O17" s="164"/>
      <c r="P17" s="164"/>
      <c r="Q17" s="164"/>
      <c r="R17" s="164"/>
      <c r="S17" s="164"/>
      <c r="T17" s="164"/>
      <c r="U17" s="164"/>
      <c r="V17" s="165"/>
    </row>
    <row r="18" spans="1:22" ht="26" x14ac:dyDescent="0.35">
      <c r="A18" s="75">
        <f>A16+1</f>
        <v>812</v>
      </c>
      <c r="B18" s="21" t="s">
        <v>153</v>
      </c>
      <c r="C18" s="96" t="s">
        <v>161</v>
      </c>
      <c r="D18" s="166" t="s">
        <v>225</v>
      </c>
      <c r="E18" s="117" t="s">
        <v>267</v>
      </c>
      <c r="F18" s="70"/>
      <c r="G18" s="101"/>
      <c r="H18" s="70"/>
      <c r="I18" s="101"/>
      <c r="J18" s="70"/>
      <c r="K18" s="101"/>
      <c r="L18" s="70"/>
      <c r="M18" s="101"/>
      <c r="N18" s="70"/>
      <c r="O18" s="101"/>
      <c r="P18" s="70"/>
      <c r="Q18" s="101"/>
      <c r="R18" s="70"/>
      <c r="S18" s="101"/>
      <c r="T18" s="117" t="s">
        <v>437</v>
      </c>
      <c r="U18" s="139">
        <v>87</v>
      </c>
      <c r="V18" s="120"/>
    </row>
    <row r="19" spans="1:22" ht="26" x14ac:dyDescent="0.35">
      <c r="A19" s="75">
        <f>A18+1</f>
        <v>813</v>
      </c>
      <c r="B19" s="21" t="s">
        <v>103</v>
      </c>
      <c r="C19" s="96" t="s">
        <v>167</v>
      </c>
      <c r="D19" s="167"/>
      <c r="E19" s="117" t="s">
        <v>267</v>
      </c>
      <c r="F19" s="70"/>
      <c r="G19" s="101"/>
      <c r="H19" s="70"/>
      <c r="I19" s="101"/>
      <c r="J19" s="70"/>
      <c r="K19" s="101"/>
      <c r="L19" s="70"/>
      <c r="M19" s="101"/>
      <c r="N19" s="70"/>
      <c r="O19" s="101"/>
      <c r="P19" s="70"/>
      <c r="Q19" s="101"/>
      <c r="R19" s="70"/>
      <c r="S19" s="101"/>
      <c r="T19" s="117" t="s">
        <v>438</v>
      </c>
      <c r="U19" s="139">
        <v>1313</v>
      </c>
      <c r="V19" s="120" t="s">
        <v>439</v>
      </c>
    </row>
    <row r="20" spans="1:22" ht="24.75" customHeight="1" x14ac:dyDescent="0.35">
      <c r="A20" s="75">
        <f t="shared" ref="A20:A28" si="1">A19+1</f>
        <v>814</v>
      </c>
      <c r="B20" s="21" t="s">
        <v>165</v>
      </c>
      <c r="C20" s="96" t="s">
        <v>166</v>
      </c>
      <c r="D20" s="167"/>
      <c r="E20" s="117" t="s">
        <v>267</v>
      </c>
      <c r="F20" s="70"/>
      <c r="G20" s="101"/>
      <c r="H20" s="70"/>
      <c r="I20" s="101"/>
      <c r="J20" s="70"/>
      <c r="K20" s="101"/>
      <c r="L20" s="70"/>
      <c r="M20" s="101"/>
      <c r="N20" s="70"/>
      <c r="O20" s="101"/>
      <c r="P20" s="70"/>
      <c r="Q20" s="101"/>
      <c r="R20" s="70"/>
      <c r="S20" s="101"/>
      <c r="T20" s="117" t="s">
        <v>440</v>
      </c>
      <c r="U20" s="139">
        <v>488</v>
      </c>
      <c r="V20" s="120" t="s">
        <v>441</v>
      </c>
    </row>
    <row r="21" spans="1:22" ht="39" x14ac:dyDescent="0.35">
      <c r="A21" s="75">
        <f t="shared" si="1"/>
        <v>815</v>
      </c>
      <c r="B21" s="21" t="s">
        <v>151</v>
      </c>
      <c r="C21" s="96" t="s">
        <v>159</v>
      </c>
      <c r="D21" s="167"/>
      <c r="E21" s="117" t="s">
        <v>267</v>
      </c>
      <c r="F21" s="70"/>
      <c r="G21" s="101"/>
      <c r="H21" s="70"/>
      <c r="I21" s="101"/>
      <c r="J21" s="70"/>
      <c r="K21" s="101"/>
      <c r="L21" s="70"/>
      <c r="M21" s="101"/>
      <c r="N21" s="70"/>
      <c r="O21" s="101"/>
      <c r="P21" s="70"/>
      <c r="Q21" s="101"/>
      <c r="R21" s="70"/>
      <c r="S21" s="101"/>
      <c r="T21" s="117" t="s">
        <v>442</v>
      </c>
      <c r="U21" s="139">
        <v>234</v>
      </c>
      <c r="V21" s="120" t="s">
        <v>443</v>
      </c>
    </row>
    <row r="22" spans="1:22" ht="26" x14ac:dyDescent="0.35">
      <c r="A22" s="75">
        <f t="shared" si="1"/>
        <v>816</v>
      </c>
      <c r="B22" s="21" t="s">
        <v>152</v>
      </c>
      <c r="C22" s="96" t="s">
        <v>163</v>
      </c>
      <c r="D22" s="167"/>
      <c r="E22" s="117" t="s">
        <v>267</v>
      </c>
      <c r="F22" s="70"/>
      <c r="G22" s="101"/>
      <c r="H22" s="70"/>
      <c r="I22" s="101"/>
      <c r="J22" s="70"/>
      <c r="K22" s="101"/>
      <c r="L22" s="70"/>
      <c r="M22" s="101"/>
      <c r="N22" s="70"/>
      <c r="O22" s="101"/>
      <c r="P22" s="70"/>
      <c r="Q22" s="101"/>
      <c r="R22" s="70"/>
      <c r="S22" s="101"/>
      <c r="T22" s="117" t="s">
        <v>444</v>
      </c>
      <c r="U22" s="139">
        <v>45</v>
      </c>
      <c r="V22" s="120" t="s">
        <v>443</v>
      </c>
    </row>
    <row r="23" spans="1:22" ht="26" x14ac:dyDescent="0.35">
      <c r="A23" s="75">
        <f t="shared" si="1"/>
        <v>817</v>
      </c>
      <c r="B23" s="21" t="s">
        <v>101</v>
      </c>
      <c r="C23" s="96" t="s">
        <v>164</v>
      </c>
      <c r="D23" s="167"/>
      <c r="E23" s="117" t="s">
        <v>267</v>
      </c>
      <c r="F23" s="70"/>
      <c r="G23" s="101"/>
      <c r="H23" s="70"/>
      <c r="I23" s="101"/>
      <c r="J23" s="70"/>
      <c r="K23" s="101"/>
      <c r="L23" s="70"/>
      <c r="M23" s="101"/>
      <c r="N23" s="70"/>
      <c r="O23" s="101"/>
      <c r="P23" s="70"/>
      <c r="Q23" s="101"/>
      <c r="R23" s="70"/>
      <c r="S23" s="101"/>
      <c r="T23" s="117" t="s">
        <v>445</v>
      </c>
      <c r="U23" s="139">
        <v>80</v>
      </c>
      <c r="V23" s="120" t="s">
        <v>446</v>
      </c>
    </row>
    <row r="24" spans="1:22" x14ac:dyDescent="0.35">
      <c r="A24" s="75">
        <f t="shared" si="1"/>
        <v>818</v>
      </c>
      <c r="B24" s="21" t="s">
        <v>171</v>
      </c>
      <c r="C24" s="96" t="s">
        <v>102</v>
      </c>
      <c r="D24" s="167"/>
      <c r="E24" s="117" t="s">
        <v>267</v>
      </c>
      <c r="F24" s="70"/>
      <c r="G24" s="101"/>
      <c r="H24" s="70"/>
      <c r="I24" s="101"/>
      <c r="J24" s="70"/>
      <c r="K24" s="101"/>
      <c r="L24" s="70"/>
      <c r="M24" s="101"/>
      <c r="N24" s="70"/>
      <c r="O24" s="101"/>
      <c r="P24" s="70"/>
      <c r="Q24" s="101"/>
      <c r="R24" s="70"/>
      <c r="S24" s="101"/>
      <c r="T24" s="117" t="s">
        <v>464</v>
      </c>
      <c r="U24" s="139">
        <v>33</v>
      </c>
      <c r="V24" s="120" t="s">
        <v>465</v>
      </c>
    </row>
    <row r="25" spans="1:22" ht="26" x14ac:dyDescent="0.35">
      <c r="A25" s="75">
        <f t="shared" si="1"/>
        <v>819</v>
      </c>
      <c r="B25" s="21" t="s">
        <v>105</v>
      </c>
      <c r="C25" s="96" t="s">
        <v>174</v>
      </c>
      <c r="D25" s="167"/>
      <c r="E25" s="117" t="s">
        <v>267</v>
      </c>
      <c r="F25" s="70"/>
      <c r="G25" s="101"/>
      <c r="H25" s="70"/>
      <c r="I25" s="101"/>
      <c r="J25" s="70"/>
      <c r="K25" s="101"/>
      <c r="L25" s="70"/>
      <c r="M25" s="101"/>
      <c r="N25" s="70"/>
      <c r="O25" s="101"/>
      <c r="P25" s="70"/>
      <c r="Q25" s="101"/>
      <c r="R25" s="70"/>
      <c r="S25" s="101"/>
      <c r="T25" s="117" t="s">
        <v>466</v>
      </c>
      <c r="U25" s="139">
        <v>143</v>
      </c>
      <c r="V25" s="120"/>
    </row>
    <row r="26" spans="1:22" x14ac:dyDescent="0.35">
      <c r="A26" s="75">
        <f t="shared" si="1"/>
        <v>820</v>
      </c>
      <c r="B26" s="21" t="s">
        <v>175</v>
      </c>
      <c r="C26" s="96" t="s">
        <v>213</v>
      </c>
      <c r="D26" s="167"/>
      <c r="E26" s="117" t="s">
        <v>267</v>
      </c>
      <c r="F26" s="70"/>
      <c r="G26" s="101"/>
      <c r="H26" s="70"/>
      <c r="I26" s="101"/>
      <c r="J26" s="70"/>
      <c r="K26" s="101"/>
      <c r="L26" s="70"/>
      <c r="M26" s="101"/>
      <c r="N26" s="70"/>
      <c r="O26" s="101"/>
      <c r="P26" s="70"/>
      <c r="Q26" s="101"/>
      <c r="R26" s="70"/>
      <c r="S26" s="101"/>
      <c r="T26" s="117" t="s">
        <v>466</v>
      </c>
      <c r="U26" s="139">
        <v>54</v>
      </c>
      <c r="V26" s="120" t="s">
        <v>467</v>
      </c>
    </row>
    <row r="27" spans="1:22" ht="26" x14ac:dyDescent="0.35">
      <c r="A27" s="75">
        <f t="shared" si="1"/>
        <v>821</v>
      </c>
      <c r="B27" s="21" t="s">
        <v>168</v>
      </c>
      <c r="C27" s="96" t="s">
        <v>180</v>
      </c>
      <c r="D27" s="167"/>
      <c r="E27" s="117" t="s">
        <v>267</v>
      </c>
      <c r="F27" s="70"/>
      <c r="G27" s="101"/>
      <c r="H27" s="70"/>
      <c r="I27" s="101"/>
      <c r="J27" s="70"/>
      <c r="K27" s="101"/>
      <c r="L27" s="70"/>
      <c r="M27" s="101"/>
      <c r="N27" s="70"/>
      <c r="O27" s="101"/>
      <c r="P27" s="70"/>
      <c r="Q27" s="101"/>
      <c r="R27" s="70"/>
      <c r="S27" s="101"/>
      <c r="T27" s="117" t="s">
        <v>447</v>
      </c>
      <c r="U27" s="139">
        <v>137</v>
      </c>
      <c r="V27" s="120" t="s">
        <v>443</v>
      </c>
    </row>
    <row r="28" spans="1:22" ht="26" x14ac:dyDescent="0.35">
      <c r="A28" s="75">
        <f t="shared" si="1"/>
        <v>822</v>
      </c>
      <c r="B28" s="21" t="s">
        <v>95</v>
      </c>
      <c r="C28" s="96" t="s">
        <v>179</v>
      </c>
      <c r="D28" s="168"/>
      <c r="E28" s="117" t="s">
        <v>267</v>
      </c>
      <c r="F28" s="70"/>
      <c r="G28" s="101"/>
      <c r="H28" s="70"/>
      <c r="I28" s="101"/>
      <c r="J28" s="70"/>
      <c r="K28" s="101"/>
      <c r="L28" s="70"/>
      <c r="M28" s="101"/>
      <c r="N28" s="70"/>
      <c r="O28" s="101"/>
      <c r="P28" s="70"/>
      <c r="Q28" s="101"/>
      <c r="R28" s="70"/>
      <c r="S28" s="101"/>
      <c r="T28" s="117" t="s">
        <v>448</v>
      </c>
      <c r="U28" s="139">
        <v>118</v>
      </c>
      <c r="V28" s="120" t="s">
        <v>443</v>
      </c>
    </row>
    <row r="29" spans="1:22" x14ac:dyDescent="0.35">
      <c r="A29" s="163" t="s">
        <v>222</v>
      </c>
      <c r="B29" s="164"/>
      <c r="C29" s="164"/>
      <c r="D29" s="164"/>
      <c r="E29" s="164"/>
      <c r="F29" s="164"/>
      <c r="G29" s="164"/>
      <c r="H29" s="164"/>
      <c r="I29" s="164"/>
      <c r="J29" s="164"/>
      <c r="K29" s="164"/>
      <c r="L29" s="164"/>
      <c r="M29" s="164"/>
      <c r="N29" s="164"/>
      <c r="O29" s="164"/>
      <c r="P29" s="164"/>
      <c r="Q29" s="164"/>
      <c r="R29" s="164"/>
      <c r="S29" s="164"/>
      <c r="T29" s="164"/>
      <c r="U29" s="164"/>
      <c r="V29" s="165"/>
    </row>
    <row r="30" spans="1:22" x14ac:dyDescent="0.35">
      <c r="A30" s="75">
        <f>A28+1</f>
        <v>823</v>
      </c>
      <c r="B30" s="21" t="s">
        <v>176</v>
      </c>
      <c r="C30" s="93" t="s">
        <v>177</v>
      </c>
      <c r="D30" s="68" t="s">
        <v>16</v>
      </c>
      <c r="E30" s="117" t="s">
        <v>267</v>
      </c>
      <c r="F30" s="118" t="s">
        <v>466</v>
      </c>
      <c r="G30" s="140">
        <v>150</v>
      </c>
      <c r="H30" s="118" t="s">
        <v>466</v>
      </c>
      <c r="I30" s="140">
        <v>150</v>
      </c>
      <c r="J30" s="118" t="s">
        <v>466</v>
      </c>
      <c r="K30" s="140">
        <v>150</v>
      </c>
      <c r="L30" s="118" t="s">
        <v>466</v>
      </c>
      <c r="M30" s="140">
        <v>150</v>
      </c>
      <c r="N30" s="118" t="s">
        <v>466</v>
      </c>
      <c r="O30" s="140">
        <v>150</v>
      </c>
      <c r="P30" s="118" t="s">
        <v>466</v>
      </c>
      <c r="Q30" s="140">
        <v>150</v>
      </c>
      <c r="R30" s="118" t="s">
        <v>466</v>
      </c>
      <c r="S30" s="140">
        <v>150</v>
      </c>
      <c r="T30" s="70"/>
      <c r="U30" s="101"/>
      <c r="V30" s="120" t="s">
        <v>476</v>
      </c>
    </row>
    <row r="31" spans="1:22" x14ac:dyDescent="0.35">
      <c r="A31" s="75">
        <f>A30+1</f>
        <v>824</v>
      </c>
      <c r="B31" s="21" t="s">
        <v>176</v>
      </c>
      <c r="C31" s="93" t="s">
        <v>178</v>
      </c>
      <c r="D31" s="68" t="s">
        <v>182</v>
      </c>
      <c r="E31" s="117" t="s">
        <v>267</v>
      </c>
      <c r="F31" s="118" t="s">
        <v>466</v>
      </c>
      <c r="G31" s="140">
        <v>159</v>
      </c>
      <c r="H31" s="118" t="s">
        <v>466</v>
      </c>
      <c r="I31" s="140">
        <v>159</v>
      </c>
      <c r="J31" s="118" t="s">
        <v>466</v>
      </c>
      <c r="K31" s="140">
        <v>159</v>
      </c>
      <c r="L31" s="118" t="s">
        <v>466</v>
      </c>
      <c r="M31" s="140">
        <v>159</v>
      </c>
      <c r="N31" s="118" t="s">
        <v>466</v>
      </c>
      <c r="O31" s="140">
        <v>159</v>
      </c>
      <c r="P31" s="118" t="s">
        <v>466</v>
      </c>
      <c r="Q31" s="140">
        <v>159</v>
      </c>
      <c r="R31" s="118" t="s">
        <v>466</v>
      </c>
      <c r="S31" s="140">
        <v>159</v>
      </c>
      <c r="T31" s="70"/>
      <c r="U31" s="101"/>
      <c r="V31" s="120" t="s">
        <v>476</v>
      </c>
    </row>
    <row r="32" spans="1:22" ht="26" x14ac:dyDescent="0.35">
      <c r="A32" s="75">
        <f>A31+1</f>
        <v>825</v>
      </c>
      <c r="B32" s="21" t="s">
        <v>154</v>
      </c>
      <c r="C32" s="21" t="s">
        <v>155</v>
      </c>
      <c r="D32" s="68" t="s">
        <v>16</v>
      </c>
      <c r="E32" s="117" t="s">
        <v>267</v>
      </c>
      <c r="F32" s="118" t="s">
        <v>466</v>
      </c>
      <c r="G32" s="140">
        <v>2190</v>
      </c>
      <c r="H32" s="118" t="s">
        <v>466</v>
      </c>
      <c r="I32" s="140">
        <v>2190</v>
      </c>
      <c r="J32" s="118" t="s">
        <v>466</v>
      </c>
      <c r="K32" s="140">
        <v>2190</v>
      </c>
      <c r="L32" s="118" t="s">
        <v>466</v>
      </c>
      <c r="M32" s="140">
        <v>2190</v>
      </c>
      <c r="N32" s="118" t="s">
        <v>466</v>
      </c>
      <c r="O32" s="140">
        <v>2190</v>
      </c>
      <c r="P32" s="70"/>
      <c r="Q32" s="101"/>
      <c r="R32" s="70"/>
      <c r="S32" s="101"/>
      <c r="T32" s="70"/>
      <c r="U32" s="101"/>
      <c r="V32" s="120" t="s">
        <v>463</v>
      </c>
    </row>
    <row r="33" spans="1:22" x14ac:dyDescent="0.35">
      <c r="A33" s="163" t="s">
        <v>223</v>
      </c>
      <c r="B33" s="164"/>
      <c r="C33" s="164"/>
      <c r="D33" s="164"/>
      <c r="E33" s="164"/>
      <c r="F33" s="164"/>
      <c r="G33" s="164"/>
      <c r="H33" s="164"/>
      <c r="I33" s="164"/>
      <c r="J33" s="164"/>
      <c r="K33" s="164"/>
      <c r="L33" s="164"/>
      <c r="M33" s="164"/>
      <c r="N33" s="164"/>
      <c r="O33" s="164"/>
      <c r="P33" s="164"/>
      <c r="Q33" s="164"/>
      <c r="R33" s="164"/>
      <c r="S33" s="164"/>
      <c r="T33" s="164"/>
      <c r="U33" s="164"/>
      <c r="V33" s="165"/>
    </row>
    <row r="34" spans="1:22" x14ac:dyDescent="0.35">
      <c r="A34" s="75">
        <f>A32+1</f>
        <v>826</v>
      </c>
      <c r="B34" s="21" t="s">
        <v>104</v>
      </c>
      <c r="C34" s="21" t="s">
        <v>156</v>
      </c>
      <c r="D34" s="68" t="s">
        <v>16</v>
      </c>
      <c r="E34" s="117" t="s">
        <v>462</v>
      </c>
      <c r="F34" s="78"/>
      <c r="G34" s="102"/>
      <c r="H34" s="69"/>
      <c r="I34" s="102"/>
      <c r="J34" s="69"/>
      <c r="K34" s="102"/>
      <c r="L34" s="69"/>
      <c r="M34" s="102"/>
      <c r="N34" s="69"/>
      <c r="O34" s="102"/>
      <c r="P34" s="69"/>
      <c r="Q34" s="102"/>
      <c r="R34" s="69"/>
      <c r="S34" s="102"/>
      <c r="T34" s="119" t="s">
        <v>466</v>
      </c>
      <c r="U34" s="138">
        <v>813</v>
      </c>
      <c r="V34" s="120" t="s">
        <v>463</v>
      </c>
    </row>
    <row r="35" spans="1:22" ht="29" x14ac:dyDescent="0.35">
      <c r="B35" s="4"/>
      <c r="C35" s="106" t="s">
        <v>226</v>
      </c>
      <c r="G35" s="103"/>
      <c r="I35" s="103"/>
      <c r="K35" s="103"/>
      <c r="M35" s="103"/>
      <c r="O35" s="103"/>
      <c r="Q35" s="103"/>
      <c r="S35" s="103"/>
      <c r="U35" s="103"/>
    </row>
    <row r="36" spans="1:22" x14ac:dyDescent="0.35">
      <c r="F36" s="77" t="s">
        <v>190</v>
      </c>
      <c r="G36" s="104">
        <f>G6+G8+G10+G11+G14+G15+G16</f>
        <v>3160</v>
      </c>
      <c r="I36" s="104">
        <f>I6+I8+I10+I11+I14+I15+I16</f>
        <v>2983</v>
      </c>
      <c r="K36" s="104">
        <f>K6+K8+K10+K11+K14+K15+K16</f>
        <v>2741</v>
      </c>
      <c r="M36" s="104">
        <f>M6+M8+M10+M11+M14+M15+M16</f>
        <v>2365</v>
      </c>
      <c r="O36" s="104">
        <f>O6+O8+O10+O11+O14+O15+O16</f>
        <v>2447</v>
      </c>
      <c r="Q36" s="104">
        <f>Q6+Q13+Q14+Q15+Q16</f>
        <v>964</v>
      </c>
      <c r="S36" s="104">
        <f>S6+S13+S14+S15+S16</f>
        <v>830</v>
      </c>
      <c r="T36" s="77" t="s">
        <v>220</v>
      </c>
      <c r="U36" s="104">
        <f>U18+U19+U20+U21+U22+U23+U24+U25+U26+U27+U28</f>
        <v>2732</v>
      </c>
      <c r="V36" t="s">
        <v>227</v>
      </c>
    </row>
    <row r="37" spans="1:22" x14ac:dyDescent="0.35">
      <c r="F37" s="77" t="s">
        <v>191</v>
      </c>
      <c r="G37" s="104">
        <f>G30+G32</f>
        <v>2340</v>
      </c>
      <c r="I37" s="104">
        <f>I30+I32</f>
        <v>2340</v>
      </c>
      <c r="K37" s="104">
        <f>K30+K32</f>
        <v>2340</v>
      </c>
      <c r="M37" s="104">
        <f>M30+M32</f>
        <v>2340</v>
      </c>
      <c r="O37" s="104">
        <f>O30+O32</f>
        <v>2340</v>
      </c>
      <c r="Q37" s="104">
        <f>Q30</f>
        <v>150</v>
      </c>
      <c r="S37" s="104">
        <f>S30</f>
        <v>150</v>
      </c>
      <c r="T37" s="77" t="s">
        <v>192</v>
      </c>
      <c r="U37" s="104">
        <f>U34</f>
        <v>813</v>
      </c>
    </row>
    <row r="38" spans="1:22" x14ac:dyDescent="0.35">
      <c r="C38" s="71" t="s">
        <v>157</v>
      </c>
      <c r="E38" s="104">
        <f>G36+I36+K36+M36+O36+Q36+S36</f>
        <v>15490</v>
      </c>
    </row>
    <row r="39" spans="1:22" x14ac:dyDescent="0.35">
      <c r="C39" s="71" t="s">
        <v>189</v>
      </c>
      <c r="E39" s="104">
        <f>G37+I37+K37+M37+O37+Q37+S37</f>
        <v>12000</v>
      </c>
    </row>
    <row r="40" spans="1:22" s="36" customFormat="1" x14ac:dyDescent="0.35">
      <c r="A40" s="72"/>
      <c r="B40" s="73"/>
      <c r="C40" s="76" t="s">
        <v>188</v>
      </c>
      <c r="E40" s="104">
        <f>U37</f>
        <v>813</v>
      </c>
      <c r="F40" s="72"/>
      <c r="G40" s="72"/>
      <c r="H40" s="72"/>
      <c r="I40" s="72"/>
      <c r="J40" s="72"/>
      <c r="K40" s="72"/>
      <c r="L40" s="72"/>
      <c r="M40" s="72"/>
      <c r="N40" s="72"/>
      <c r="O40" s="72"/>
      <c r="P40" s="72"/>
      <c r="Q40" s="72"/>
      <c r="R40" s="72"/>
      <c r="S40" s="72"/>
      <c r="T40" s="72"/>
      <c r="U40" s="72"/>
    </row>
    <row r="41" spans="1:22" x14ac:dyDescent="0.35">
      <c r="A41"/>
      <c r="I41"/>
      <c r="J41"/>
      <c r="K41"/>
      <c r="L41"/>
      <c r="M41"/>
      <c r="N41"/>
      <c r="O41"/>
      <c r="P41"/>
      <c r="Q41"/>
      <c r="R41"/>
      <c r="S41"/>
      <c r="T41"/>
      <c r="U41"/>
    </row>
  </sheetData>
  <sortState ref="A16:D21">
    <sortCondition ref="A16:A21"/>
  </sortState>
  <mergeCells count="14">
    <mergeCell ref="P3:Q3"/>
    <mergeCell ref="R3:S3"/>
    <mergeCell ref="F2:U2"/>
    <mergeCell ref="F3:G3"/>
    <mergeCell ref="H3:I3"/>
    <mergeCell ref="J3:K3"/>
    <mergeCell ref="L3:M3"/>
    <mergeCell ref="N3:O3"/>
    <mergeCell ref="T3:U3"/>
    <mergeCell ref="A5:V5"/>
    <mergeCell ref="A17:V17"/>
    <mergeCell ref="A29:V29"/>
    <mergeCell ref="A33:V33"/>
    <mergeCell ref="D18:D28"/>
  </mergeCells>
  <pageMargins left="0.7" right="0.7" top="0.75" bottom="0.75" header="0.3" footer="0.3"/>
  <pageSetup paperSize="9" scale="3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zoomScale="90" zoomScaleNormal="90" workbookViewId="0">
      <selection activeCell="B1" sqref="B1"/>
    </sheetView>
  </sheetViews>
  <sheetFormatPr baseColWidth="10" defaultColWidth="11.453125" defaultRowHeight="14.5" x14ac:dyDescent="0.35"/>
  <cols>
    <col min="1" max="1" width="7.81640625" style="50" customWidth="1"/>
    <col min="2" max="2" width="19" customWidth="1"/>
    <col min="3" max="3" width="14.1796875" customWidth="1"/>
    <col min="4" max="4" width="17.1796875" customWidth="1"/>
    <col min="5" max="5" width="15.81640625" bestFit="1" customWidth="1"/>
    <col min="6" max="6" width="15.81640625" customWidth="1"/>
    <col min="7" max="8" width="17.81640625" customWidth="1"/>
    <col min="9" max="9" width="17.1796875" bestFit="1" customWidth="1"/>
    <col min="10" max="10" width="11.81640625" customWidth="1"/>
    <col min="11" max="11" width="17.1796875" customWidth="1"/>
    <col min="12" max="12" width="11.1796875" customWidth="1"/>
    <col min="13" max="13" width="17.1796875" bestFit="1" customWidth="1"/>
    <col min="14" max="14" width="11.453125" customWidth="1"/>
    <col min="15" max="15" width="38.453125" customWidth="1"/>
    <col min="16" max="16" width="27.36328125" customWidth="1"/>
    <col min="17" max="17" width="37.81640625" customWidth="1"/>
    <col min="18" max="18" width="22.81640625" customWidth="1"/>
  </cols>
  <sheetData>
    <row r="1" spans="1:17" ht="19" thickBot="1" x14ac:dyDescent="0.5">
      <c r="B1" s="61" t="s">
        <v>228</v>
      </c>
    </row>
    <row r="2" spans="1:17" x14ac:dyDescent="0.35">
      <c r="A2" s="173"/>
      <c r="B2" s="175"/>
      <c r="C2" s="173" t="s">
        <v>185</v>
      </c>
      <c r="D2" s="174"/>
      <c r="E2" s="174"/>
      <c r="F2" s="174"/>
      <c r="G2" s="175"/>
      <c r="H2" s="125" t="s">
        <v>5</v>
      </c>
      <c r="I2" s="187" t="s">
        <v>186</v>
      </c>
      <c r="J2" s="188"/>
      <c r="K2" s="188"/>
      <c r="L2" s="188"/>
      <c r="M2" s="188"/>
      <c r="N2" s="188"/>
      <c r="O2" s="189"/>
    </row>
    <row r="3" spans="1:17" x14ac:dyDescent="0.35">
      <c r="A3" s="126" t="s">
        <v>7</v>
      </c>
      <c r="B3" s="54" t="s">
        <v>114</v>
      </c>
      <c r="C3" s="53" t="s">
        <v>115</v>
      </c>
      <c r="D3" s="9" t="s">
        <v>117</v>
      </c>
      <c r="E3" s="9" t="s">
        <v>120</v>
      </c>
      <c r="F3" s="9" t="s">
        <v>139</v>
      </c>
      <c r="G3" s="54" t="s">
        <v>125</v>
      </c>
      <c r="H3" s="91"/>
      <c r="I3" s="53" t="s">
        <v>122</v>
      </c>
      <c r="J3" s="9" t="s">
        <v>217</v>
      </c>
      <c r="K3" s="9" t="s">
        <v>123</v>
      </c>
      <c r="L3" s="9" t="s">
        <v>217</v>
      </c>
      <c r="M3" s="9" t="s">
        <v>216</v>
      </c>
      <c r="N3" s="9" t="s">
        <v>126</v>
      </c>
      <c r="O3" s="54" t="s">
        <v>127</v>
      </c>
    </row>
    <row r="4" spans="1:17" x14ac:dyDescent="0.35">
      <c r="A4" s="127">
        <v>901</v>
      </c>
      <c r="B4" s="128" t="s">
        <v>128</v>
      </c>
      <c r="C4" s="55" t="s">
        <v>131</v>
      </c>
      <c r="D4" s="35" t="s">
        <v>134</v>
      </c>
      <c r="E4" s="35" t="s">
        <v>124</v>
      </c>
      <c r="F4" s="92"/>
      <c r="G4" s="135" t="s">
        <v>267</v>
      </c>
      <c r="H4" s="146">
        <v>1525</v>
      </c>
      <c r="I4" s="55" t="s">
        <v>136</v>
      </c>
      <c r="J4" s="122" t="s">
        <v>272</v>
      </c>
      <c r="K4" s="35" t="s">
        <v>141</v>
      </c>
      <c r="L4" s="122" t="s">
        <v>267</v>
      </c>
      <c r="M4" s="94" t="s">
        <v>218</v>
      </c>
      <c r="N4" s="122" t="s">
        <v>267</v>
      </c>
      <c r="O4" s="122" t="s">
        <v>426</v>
      </c>
    </row>
    <row r="5" spans="1:17" x14ac:dyDescent="0.35">
      <c r="A5" s="127">
        <f>A4+1</f>
        <v>902</v>
      </c>
      <c r="B5" s="128" t="s">
        <v>129</v>
      </c>
      <c r="C5" s="55" t="s">
        <v>132</v>
      </c>
      <c r="D5" s="35" t="s">
        <v>134</v>
      </c>
      <c r="E5" s="35" t="s">
        <v>124</v>
      </c>
      <c r="F5" s="92"/>
      <c r="G5" s="135" t="s">
        <v>267</v>
      </c>
      <c r="H5" s="146">
        <v>3311</v>
      </c>
      <c r="I5" s="55" t="s">
        <v>136</v>
      </c>
      <c r="J5" s="122" t="s">
        <v>267</v>
      </c>
      <c r="K5" s="35" t="s">
        <v>141</v>
      </c>
      <c r="L5" s="122" t="s">
        <v>267</v>
      </c>
      <c r="M5" s="94" t="s">
        <v>218</v>
      </c>
      <c r="N5" s="122" t="s">
        <v>267</v>
      </c>
      <c r="O5" s="149" t="s">
        <v>425</v>
      </c>
    </row>
    <row r="6" spans="1:17" ht="39.5" x14ac:dyDescent="0.35">
      <c r="A6" s="127">
        <f t="shared" ref="A6:A8" si="0">A5+1</f>
        <v>903</v>
      </c>
      <c r="B6" s="128" t="s">
        <v>130</v>
      </c>
      <c r="C6" s="55" t="s">
        <v>133</v>
      </c>
      <c r="D6" s="35" t="s">
        <v>135</v>
      </c>
      <c r="E6" s="35" t="s">
        <v>124</v>
      </c>
      <c r="F6" s="92"/>
      <c r="G6" s="135" t="s">
        <v>267</v>
      </c>
      <c r="H6" s="146">
        <v>8669</v>
      </c>
      <c r="I6" s="55" t="s">
        <v>136</v>
      </c>
      <c r="J6" s="122" t="s">
        <v>267</v>
      </c>
      <c r="K6" s="35" t="s">
        <v>141</v>
      </c>
      <c r="L6" s="122" t="s">
        <v>267</v>
      </c>
      <c r="M6" s="94" t="s">
        <v>218</v>
      </c>
      <c r="N6" s="122" t="s">
        <v>462</v>
      </c>
      <c r="O6" s="149" t="s">
        <v>427</v>
      </c>
    </row>
    <row r="7" spans="1:17" x14ac:dyDescent="0.35">
      <c r="A7" s="127">
        <f t="shared" si="0"/>
        <v>904</v>
      </c>
      <c r="B7" s="128" t="s">
        <v>137</v>
      </c>
      <c r="C7" s="55" t="s">
        <v>241</v>
      </c>
      <c r="D7" s="35" t="s">
        <v>134</v>
      </c>
      <c r="E7" s="35" t="s">
        <v>124</v>
      </c>
      <c r="F7" s="35" t="s">
        <v>140</v>
      </c>
      <c r="G7" s="135" t="s">
        <v>267</v>
      </c>
      <c r="H7" s="146">
        <v>3142</v>
      </c>
      <c r="I7" s="55" t="s">
        <v>136</v>
      </c>
      <c r="J7" s="122" t="s">
        <v>267</v>
      </c>
      <c r="K7" s="35" t="s">
        <v>141</v>
      </c>
      <c r="L7" s="122" t="s">
        <v>267</v>
      </c>
      <c r="M7" s="94" t="s">
        <v>218</v>
      </c>
      <c r="N7" s="122" t="s">
        <v>462</v>
      </c>
      <c r="O7" s="149" t="s">
        <v>425</v>
      </c>
    </row>
    <row r="8" spans="1:17" ht="15" thickBot="1" x14ac:dyDescent="0.4">
      <c r="A8" s="129">
        <f t="shared" si="0"/>
        <v>905</v>
      </c>
      <c r="B8" s="130" t="s">
        <v>138</v>
      </c>
      <c r="C8" s="56" t="s">
        <v>132</v>
      </c>
      <c r="D8" s="57" t="s">
        <v>134</v>
      </c>
      <c r="E8" s="57" t="s">
        <v>124</v>
      </c>
      <c r="F8" s="57" t="s">
        <v>140</v>
      </c>
      <c r="G8" s="136" t="s">
        <v>267</v>
      </c>
      <c r="H8" s="147">
        <v>3311</v>
      </c>
      <c r="I8" s="56" t="s">
        <v>136</v>
      </c>
      <c r="J8" s="123" t="s">
        <v>267</v>
      </c>
      <c r="K8" s="57" t="s">
        <v>141</v>
      </c>
      <c r="L8" s="123" t="s">
        <v>267</v>
      </c>
      <c r="M8" s="95" t="s">
        <v>218</v>
      </c>
      <c r="N8" s="123" t="s">
        <v>462</v>
      </c>
      <c r="O8" s="149" t="s">
        <v>425</v>
      </c>
    </row>
    <row r="9" spans="1:17" x14ac:dyDescent="0.35">
      <c r="A9" s="52"/>
      <c r="B9" s="51"/>
      <c r="C9" s="51"/>
      <c r="D9" s="51"/>
      <c r="E9" s="51"/>
      <c r="F9" s="51"/>
      <c r="G9" s="51"/>
      <c r="H9" s="51"/>
      <c r="I9" s="51"/>
      <c r="J9" s="51"/>
      <c r="K9" s="51"/>
      <c r="L9" s="51"/>
      <c r="M9" s="51"/>
      <c r="N9" s="51"/>
      <c r="O9" s="51"/>
      <c r="Q9" s="51"/>
    </row>
    <row r="11" spans="1:17" x14ac:dyDescent="0.35">
      <c r="B11" s="184" t="s">
        <v>142</v>
      </c>
      <c r="C11" s="185"/>
      <c r="D11" s="185"/>
      <c r="E11" s="186"/>
      <c r="I11" s="58" t="s">
        <v>145</v>
      </c>
      <c r="J11" s="87" t="s">
        <v>146</v>
      </c>
      <c r="K11" s="87"/>
      <c r="L11" s="87"/>
      <c r="M11" s="87"/>
      <c r="N11" s="88"/>
    </row>
    <row r="12" spans="1:17" x14ac:dyDescent="0.35">
      <c r="B12" s="176" t="s">
        <v>143</v>
      </c>
      <c r="C12" s="177"/>
      <c r="D12" s="177"/>
      <c r="E12" s="178"/>
      <c r="I12" s="59" t="s">
        <v>116</v>
      </c>
      <c r="J12" s="89" t="s">
        <v>187</v>
      </c>
      <c r="K12" s="89"/>
      <c r="L12" s="89"/>
      <c r="M12" s="89"/>
      <c r="N12" s="90"/>
    </row>
    <row r="13" spans="1:17" x14ac:dyDescent="0.35">
      <c r="B13" s="176" t="s">
        <v>144</v>
      </c>
      <c r="C13" s="177"/>
      <c r="D13" s="177"/>
      <c r="E13" s="178"/>
      <c r="I13" s="59" t="s">
        <v>118</v>
      </c>
      <c r="J13" s="89" t="s">
        <v>119</v>
      </c>
      <c r="K13" s="89"/>
      <c r="L13" s="89"/>
      <c r="M13" s="89"/>
      <c r="N13" s="90"/>
    </row>
    <row r="14" spans="1:17" x14ac:dyDescent="0.35">
      <c r="B14" s="181" t="s">
        <v>242</v>
      </c>
      <c r="C14" s="182"/>
      <c r="D14" s="182"/>
      <c r="E14" s="183"/>
      <c r="I14" s="60" t="s">
        <v>121</v>
      </c>
      <c r="J14" s="179" t="s">
        <v>243</v>
      </c>
      <c r="K14" s="179"/>
      <c r="L14" s="179"/>
      <c r="M14" s="179"/>
      <c r="N14" s="180"/>
    </row>
    <row r="19" spans="1:3" x14ac:dyDescent="0.35">
      <c r="A19"/>
      <c r="C19" s="49"/>
    </row>
    <row r="20" spans="1:3" x14ac:dyDescent="0.35">
      <c r="A20"/>
      <c r="C20" s="49"/>
    </row>
  </sheetData>
  <mergeCells count="8">
    <mergeCell ref="C2:G2"/>
    <mergeCell ref="B12:E12"/>
    <mergeCell ref="B13:E13"/>
    <mergeCell ref="J14:N14"/>
    <mergeCell ref="B14:E14"/>
    <mergeCell ref="B11:E11"/>
    <mergeCell ref="A2:B2"/>
    <mergeCell ref="I2:O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workbookViewId="0">
      <selection activeCell="F22" sqref="F22"/>
    </sheetView>
  </sheetViews>
  <sheetFormatPr baseColWidth="10" defaultColWidth="11.453125" defaultRowHeight="14.5" x14ac:dyDescent="0.35"/>
  <cols>
    <col min="1" max="1" width="65.453125" customWidth="1"/>
    <col min="2" max="2" width="8.81640625" customWidth="1"/>
    <col min="5" max="5" width="12.453125" bestFit="1" customWidth="1"/>
  </cols>
  <sheetData>
    <row r="1" spans="1:8" ht="15.5" x14ac:dyDescent="0.35">
      <c r="A1" s="79" t="s">
        <v>193</v>
      </c>
      <c r="C1" s="80"/>
      <c r="D1" s="80"/>
      <c r="E1" s="80"/>
      <c r="G1" s="80"/>
      <c r="H1" s="80"/>
    </row>
    <row r="2" spans="1:8" x14ac:dyDescent="0.35">
      <c r="A2" s="71" t="s">
        <v>194</v>
      </c>
    </row>
    <row r="3" spans="1:8" x14ac:dyDescent="0.35">
      <c r="A3" s="71" t="s">
        <v>195</v>
      </c>
    </row>
    <row r="4" spans="1:8" ht="15" thickBot="1" x14ac:dyDescent="0.4">
      <c r="A4" s="71"/>
    </row>
    <row r="5" spans="1:8" ht="15" thickBot="1" x14ac:dyDescent="0.4">
      <c r="A5" s="81" t="s">
        <v>196</v>
      </c>
      <c r="B5" s="81" t="s">
        <v>17</v>
      </c>
      <c r="C5" s="81" t="s">
        <v>197</v>
      </c>
      <c r="D5" s="81" t="s">
        <v>5</v>
      </c>
    </row>
    <row r="6" spans="1:8" x14ac:dyDescent="0.35">
      <c r="A6" s="82" t="s">
        <v>0</v>
      </c>
      <c r="B6" s="83">
        <v>25</v>
      </c>
      <c r="C6" s="84">
        <f>'Ultrap. PC'!G4</f>
        <v>4591</v>
      </c>
      <c r="D6" s="84">
        <f>B6*C6</f>
        <v>114775</v>
      </c>
    </row>
    <row r="7" spans="1:8" x14ac:dyDescent="0.35">
      <c r="A7" s="82" t="s">
        <v>198</v>
      </c>
      <c r="B7" s="85">
        <v>1</v>
      </c>
      <c r="C7" s="82">
        <f>'Ultrap. PC'!G7</f>
        <v>4691</v>
      </c>
      <c r="D7" s="82">
        <f>B7*C7</f>
        <v>4691</v>
      </c>
    </row>
    <row r="8" spans="1:8" x14ac:dyDescent="0.35">
      <c r="A8" s="82" t="s">
        <v>199</v>
      </c>
      <c r="B8" s="85">
        <v>1</v>
      </c>
      <c r="C8" s="82">
        <f>'Ultrap. PC'!G8</f>
        <v>4541</v>
      </c>
      <c r="D8" s="82">
        <f t="shared" ref="D8:D31" si="0">B8*C8</f>
        <v>4541</v>
      </c>
    </row>
    <row r="9" spans="1:8" x14ac:dyDescent="0.35">
      <c r="A9" s="82" t="s">
        <v>200</v>
      </c>
      <c r="B9" s="85">
        <v>3</v>
      </c>
      <c r="C9" s="82">
        <f>'Ultrap. PC'!G45</f>
        <v>1210</v>
      </c>
      <c r="D9" s="82">
        <f t="shared" si="0"/>
        <v>3630</v>
      </c>
    </row>
    <row r="10" spans="1:8" x14ac:dyDescent="0.35">
      <c r="A10" s="82" t="s">
        <v>209</v>
      </c>
      <c r="B10" s="85">
        <v>3</v>
      </c>
      <c r="C10" s="82">
        <f>'Ultrap. PC 2-i-1'!G4</f>
        <v>6165</v>
      </c>
      <c r="D10" s="82">
        <f t="shared" ref="D10:D11" si="1">B10*C10</f>
        <v>18495</v>
      </c>
    </row>
    <row r="11" spans="1:8" x14ac:dyDescent="0.35">
      <c r="A11" s="82" t="s">
        <v>210</v>
      </c>
      <c r="B11" s="85">
        <v>1</v>
      </c>
      <c r="C11" s="82">
        <f>'Ultrap. PC 2-i-1'!G42</f>
        <v>3200</v>
      </c>
      <c r="D11" s="82">
        <f t="shared" si="1"/>
        <v>3200</v>
      </c>
    </row>
    <row r="12" spans="1:8" x14ac:dyDescent="0.35">
      <c r="A12" s="82" t="s">
        <v>51</v>
      </c>
      <c r="B12" s="85">
        <v>25</v>
      </c>
      <c r="C12" s="82">
        <f>'Bærbar PC'!G4</f>
        <v>4124</v>
      </c>
      <c r="D12" s="82">
        <f t="shared" si="0"/>
        <v>103100</v>
      </c>
    </row>
    <row r="13" spans="1:8" x14ac:dyDescent="0.35">
      <c r="A13" s="82" t="s">
        <v>201</v>
      </c>
      <c r="B13" s="85">
        <v>1</v>
      </c>
      <c r="C13" s="82">
        <f>'Bærbar PC'!G7</f>
        <v>4224</v>
      </c>
      <c r="D13" s="82">
        <f t="shared" si="0"/>
        <v>4224</v>
      </c>
    </row>
    <row r="14" spans="1:8" x14ac:dyDescent="0.35">
      <c r="A14" s="82" t="s">
        <v>202</v>
      </c>
      <c r="B14" s="85">
        <v>1</v>
      </c>
      <c r="C14" s="82">
        <f>'Bærbar PC'!G8</f>
        <v>4074</v>
      </c>
      <c r="D14" s="82">
        <f>B14*C14</f>
        <v>4074</v>
      </c>
    </row>
    <row r="15" spans="1:8" x14ac:dyDescent="0.35">
      <c r="A15" s="82" t="s">
        <v>203</v>
      </c>
      <c r="B15" s="85">
        <v>3</v>
      </c>
      <c r="C15" s="82">
        <f>'Bærbar PC'!G45</f>
        <v>1210</v>
      </c>
      <c r="D15" s="82">
        <f t="shared" si="0"/>
        <v>3630</v>
      </c>
    </row>
    <row r="16" spans="1:8" x14ac:dyDescent="0.35">
      <c r="A16" s="82" t="s">
        <v>79</v>
      </c>
      <c r="B16" s="85">
        <v>1</v>
      </c>
      <c r="C16" s="82">
        <f>'Stor Bærbar PC'!G4</f>
        <v>5943</v>
      </c>
      <c r="D16" s="82">
        <f t="shared" si="0"/>
        <v>5943</v>
      </c>
    </row>
    <row r="17" spans="1:4" x14ac:dyDescent="0.35">
      <c r="A17" s="82" t="s">
        <v>204</v>
      </c>
      <c r="B17" s="85">
        <v>1</v>
      </c>
      <c r="C17" s="82">
        <f>'Stor Bærbar PC'!G41</f>
        <v>1210</v>
      </c>
      <c r="D17" s="82">
        <f t="shared" si="0"/>
        <v>1210</v>
      </c>
    </row>
    <row r="18" spans="1:4" x14ac:dyDescent="0.35">
      <c r="A18" s="82" t="s">
        <v>211</v>
      </c>
      <c r="B18" s="85">
        <v>3</v>
      </c>
      <c r="C18" s="82">
        <f>'Bærbar PC multimedia'!G4</f>
        <v>7541</v>
      </c>
      <c r="D18" s="82">
        <f t="shared" ref="D18:D19" si="2">B18*C18</f>
        <v>22623</v>
      </c>
    </row>
    <row r="19" spans="1:4" x14ac:dyDescent="0.35">
      <c r="A19" s="82" t="s">
        <v>212</v>
      </c>
      <c r="B19" s="85">
        <v>1</v>
      </c>
      <c r="C19" s="82">
        <f>'Bærbar PC multimedia'!G41</f>
        <v>1234</v>
      </c>
      <c r="D19" s="82">
        <f t="shared" si="2"/>
        <v>1234</v>
      </c>
    </row>
    <row r="20" spans="1:4" x14ac:dyDescent="0.35">
      <c r="A20" s="82" t="s">
        <v>52</v>
      </c>
      <c r="B20" s="85">
        <v>1</v>
      </c>
      <c r="C20" s="82">
        <f>'Liten stasjonær PC'!G4</f>
        <v>3791</v>
      </c>
      <c r="D20" s="82">
        <f t="shared" si="0"/>
        <v>3791</v>
      </c>
    </row>
    <row r="21" spans="1:4" x14ac:dyDescent="0.35">
      <c r="A21" s="82" t="s">
        <v>205</v>
      </c>
      <c r="B21" s="85">
        <v>1</v>
      </c>
      <c r="C21" s="82">
        <f>'Liten stasjonær PC'!G33</f>
        <v>1301</v>
      </c>
      <c r="D21" s="82">
        <f t="shared" si="0"/>
        <v>1301</v>
      </c>
    </row>
    <row r="22" spans="1:4" x14ac:dyDescent="0.35">
      <c r="A22" s="82" t="s">
        <v>60</v>
      </c>
      <c r="B22" s="85">
        <v>1</v>
      </c>
      <c r="C22" s="82">
        <f>'Stasjonær PC'!G4</f>
        <v>4074</v>
      </c>
      <c r="D22" s="82">
        <f t="shared" si="0"/>
        <v>4074</v>
      </c>
    </row>
    <row r="23" spans="1:4" x14ac:dyDescent="0.35">
      <c r="A23" s="82" t="s">
        <v>206</v>
      </c>
      <c r="B23" s="85">
        <v>1</v>
      </c>
      <c r="C23" s="82">
        <f>'Stasjonær PC'!G33</f>
        <v>1636</v>
      </c>
      <c r="D23" s="82">
        <f t="shared" si="0"/>
        <v>1636</v>
      </c>
    </row>
    <row r="24" spans="1:4" x14ac:dyDescent="0.35">
      <c r="A24" s="82" t="s">
        <v>128</v>
      </c>
      <c r="B24" s="85">
        <v>2</v>
      </c>
      <c r="C24" s="82">
        <f>Skjermer!H4</f>
        <v>1525</v>
      </c>
      <c r="D24" s="82">
        <f t="shared" si="0"/>
        <v>3050</v>
      </c>
    </row>
    <row r="25" spans="1:4" x14ac:dyDescent="0.35">
      <c r="A25" s="82" t="s">
        <v>129</v>
      </c>
      <c r="B25" s="85">
        <v>4</v>
      </c>
      <c r="C25" s="82">
        <f>Skjermer!H5</f>
        <v>3311</v>
      </c>
      <c r="D25" s="82">
        <f t="shared" ref="D25:D28" si="3">B25*C25</f>
        <v>13244</v>
      </c>
    </row>
    <row r="26" spans="1:4" x14ac:dyDescent="0.35">
      <c r="A26" s="82" t="s">
        <v>130</v>
      </c>
      <c r="B26" s="85">
        <v>2</v>
      </c>
      <c r="C26" s="82">
        <f>Skjermer!H6</f>
        <v>8669</v>
      </c>
      <c r="D26" s="82">
        <f t="shared" si="3"/>
        <v>17338</v>
      </c>
    </row>
    <row r="27" spans="1:4" x14ac:dyDescent="0.35">
      <c r="A27" s="82" t="s">
        <v>137</v>
      </c>
      <c r="B27" s="85">
        <v>2</v>
      </c>
      <c r="C27" s="82">
        <f>Skjermer!H7</f>
        <v>3142</v>
      </c>
      <c r="D27" s="82">
        <f t="shared" si="3"/>
        <v>6284</v>
      </c>
    </row>
    <row r="28" spans="1:4" x14ac:dyDescent="0.35">
      <c r="A28" s="82" t="s">
        <v>138</v>
      </c>
      <c r="B28" s="85">
        <v>2</v>
      </c>
      <c r="C28" s="82">
        <f>Skjermer!H8</f>
        <v>3311</v>
      </c>
      <c r="D28" s="82">
        <f t="shared" si="3"/>
        <v>6622</v>
      </c>
    </row>
    <row r="29" spans="1:4" x14ac:dyDescent="0.35">
      <c r="A29" s="82" t="s">
        <v>207</v>
      </c>
      <c r="B29" s="85">
        <v>5</v>
      </c>
      <c r="C29" s="82">
        <f>'Tilleggsutstyr-tjenester'!E38</f>
        <v>15490</v>
      </c>
      <c r="D29" s="82">
        <f t="shared" si="0"/>
        <v>77450</v>
      </c>
    </row>
    <row r="30" spans="1:4" x14ac:dyDescent="0.35">
      <c r="A30" s="82" t="s">
        <v>215</v>
      </c>
      <c r="B30" s="85">
        <v>4</v>
      </c>
      <c r="C30" s="82">
        <f>'Tilleggsutstyr-tjenester'!E39</f>
        <v>12000</v>
      </c>
      <c r="D30" s="82">
        <f t="shared" ref="D30" si="4">B30*C30</f>
        <v>48000</v>
      </c>
    </row>
    <row r="31" spans="1:4" ht="15" thickBot="1" x14ac:dyDescent="0.4">
      <c r="A31" s="82" t="s">
        <v>221</v>
      </c>
      <c r="B31" s="85">
        <v>5</v>
      </c>
      <c r="C31" s="82">
        <f>'Tilleggsutstyr-tjenester'!E40</f>
        <v>813</v>
      </c>
      <c r="D31" s="82">
        <f t="shared" si="0"/>
        <v>4065</v>
      </c>
    </row>
    <row r="32" spans="1:4" ht="15" thickBot="1" x14ac:dyDescent="0.4">
      <c r="A32" s="86" t="s">
        <v>208</v>
      </c>
      <c r="B32" s="36"/>
      <c r="D32" s="148">
        <f>SUM(D6:D31)</f>
        <v>482225</v>
      </c>
    </row>
  </sheetData>
  <hyperlinks>
    <hyperlink ref="G31" r:id="rId1" display="https://www.videocardbenchmark.net/video_lookup.php?gpu=GeForce+GTX+1050&amp;id=3596"/>
    <hyperlink ref="G32" r:id="rId2" display="https://www.videocardbenchmark.net/video_lookup.php?gpu=GeForce+GTX+1650+%28Mobile%29&amp;id=4090"/>
    <hyperlink ref="G33" r:id="rId3" display="https://www.videocardbenchmark.net/video_lookup.php?gpu=GeForce+GTX+1660+Ti+with+Max-Q+Design&amp;id=4082"/>
  </hyperlinks>
  <pageMargins left="0.7" right="0.7" top="0.75" bottom="0.75" header="0.3" footer="0.3"/>
  <pageSetup paperSize="9" scale="8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80" zoomScaleNormal="80" workbookViewId="0">
      <selection activeCell="A15" sqref="A15:XFD15"/>
    </sheetView>
  </sheetViews>
  <sheetFormatPr baseColWidth="10" defaultColWidth="11.453125" defaultRowHeight="14.5" x14ac:dyDescent="0.35"/>
  <cols>
    <col min="1" max="1" width="7" style="1" bestFit="1" customWidth="1"/>
    <col min="2" max="2" width="28.1796875" style="1" customWidth="1"/>
    <col min="3" max="3" width="86.81640625" style="1" customWidth="1"/>
    <col min="4" max="4" width="9.1796875" style="2" customWidth="1"/>
    <col min="5" max="5" width="7.1796875" style="2" customWidth="1"/>
    <col min="6" max="6" width="46" style="1" customWidth="1"/>
    <col min="7" max="7" width="8.1796875" style="1" customWidth="1"/>
    <col min="8" max="8" width="122" style="1" bestFit="1" customWidth="1"/>
    <col min="9" max="16384" width="11.453125" style="1"/>
  </cols>
  <sheetData>
    <row r="1" spans="1:8" ht="18.5" x14ac:dyDescent="0.45">
      <c r="A1" s="4"/>
      <c r="B1" s="5" t="s">
        <v>0</v>
      </c>
      <c r="C1" s="6"/>
      <c r="D1" s="150"/>
      <c r="E1" s="150"/>
      <c r="F1" s="37"/>
      <c r="G1" s="150"/>
      <c r="H1" s="150"/>
    </row>
    <row r="2" spans="1:8" x14ac:dyDescent="0.35">
      <c r="A2" s="4"/>
      <c r="B2" s="6" t="s">
        <v>1</v>
      </c>
      <c r="C2" s="4"/>
      <c r="D2" s="7"/>
      <c r="E2" s="7"/>
      <c r="F2" s="4"/>
      <c r="G2" s="8"/>
      <c r="H2" s="4"/>
    </row>
    <row r="3" spans="1:8" ht="25.5" customHeight="1" x14ac:dyDescent="0.35">
      <c r="A3" s="151" t="s">
        <v>2</v>
      </c>
      <c r="B3" s="153"/>
      <c r="C3" s="10" t="s">
        <v>3</v>
      </c>
      <c r="D3" s="151" t="s">
        <v>4</v>
      </c>
      <c r="E3" s="152"/>
      <c r="F3" s="153"/>
      <c r="G3" s="22" t="s">
        <v>5</v>
      </c>
      <c r="H3" s="9" t="s">
        <v>6</v>
      </c>
    </row>
    <row r="4" spans="1:8" s="3" customFormat="1" ht="24" customHeight="1" x14ac:dyDescent="0.35">
      <c r="A4" s="154" t="s">
        <v>264</v>
      </c>
      <c r="B4" s="155"/>
      <c r="C4" s="107" t="s">
        <v>265</v>
      </c>
      <c r="D4" s="156" t="s">
        <v>266</v>
      </c>
      <c r="E4" s="157"/>
      <c r="F4" s="158"/>
      <c r="G4" s="142">
        <v>4591</v>
      </c>
      <c r="H4" s="110"/>
    </row>
    <row r="5" spans="1:8" s="3" customFormat="1" x14ac:dyDescent="0.35">
      <c r="A5" s="4"/>
      <c r="B5" s="4"/>
      <c r="C5" s="4"/>
      <c r="D5" s="4"/>
      <c r="E5" s="4"/>
      <c r="F5" s="4"/>
      <c r="G5" s="4"/>
      <c r="H5" s="4"/>
    </row>
    <row r="6" spans="1:8" s="3" customFormat="1" ht="26" x14ac:dyDescent="0.35">
      <c r="A6" s="9" t="s">
        <v>7</v>
      </c>
      <c r="B6" s="9" t="s">
        <v>8</v>
      </c>
      <c r="C6" s="10" t="s">
        <v>9</v>
      </c>
      <c r="D6" s="22" t="s">
        <v>183</v>
      </c>
      <c r="E6" s="22" t="s">
        <v>14</v>
      </c>
      <c r="F6" s="9" t="s">
        <v>66</v>
      </c>
      <c r="G6" s="22" t="s">
        <v>5</v>
      </c>
      <c r="H6" s="9" t="s">
        <v>6</v>
      </c>
    </row>
    <row r="7" spans="1:8" s="3" customFormat="1" ht="29.25" customHeight="1" x14ac:dyDescent="0.35">
      <c r="A7" s="40">
        <v>101</v>
      </c>
      <c r="B7" s="34" t="s">
        <v>11</v>
      </c>
      <c r="C7" s="34" t="s">
        <v>61</v>
      </c>
      <c r="D7" s="18" t="s">
        <v>16</v>
      </c>
      <c r="E7" s="109" t="s">
        <v>267</v>
      </c>
      <c r="F7" s="17"/>
      <c r="G7" s="142">
        <v>4691</v>
      </c>
      <c r="H7" s="111" t="s">
        <v>474</v>
      </c>
    </row>
    <row r="8" spans="1:8" s="3" customFormat="1" ht="26" x14ac:dyDescent="0.35">
      <c r="A8" s="40">
        <v>102</v>
      </c>
      <c r="B8" s="34" t="s">
        <v>12</v>
      </c>
      <c r="C8" s="34" t="s">
        <v>62</v>
      </c>
      <c r="D8" s="18" t="s">
        <v>16</v>
      </c>
      <c r="E8" s="109" t="s">
        <v>267</v>
      </c>
      <c r="F8" s="17"/>
      <c r="G8" s="142">
        <v>4541</v>
      </c>
      <c r="H8" s="111" t="s">
        <v>475</v>
      </c>
    </row>
    <row r="9" spans="1:8" s="3" customFormat="1" x14ac:dyDescent="0.35">
      <c r="A9" s="4"/>
      <c r="B9" s="4"/>
      <c r="C9" s="4"/>
      <c r="D9" s="4"/>
      <c r="E9" s="4"/>
      <c r="F9" s="4"/>
      <c r="G9" s="4"/>
      <c r="H9" s="4"/>
    </row>
    <row r="10" spans="1:8" ht="26" x14ac:dyDescent="0.35">
      <c r="A10" s="9" t="s">
        <v>7</v>
      </c>
      <c r="B10" s="9" t="s">
        <v>8</v>
      </c>
      <c r="C10" s="9" t="s">
        <v>184</v>
      </c>
      <c r="D10" s="22" t="s">
        <v>183</v>
      </c>
      <c r="E10" s="22" t="s">
        <v>14</v>
      </c>
      <c r="F10" s="9" t="s">
        <v>10</v>
      </c>
      <c r="G10" s="22"/>
      <c r="H10" s="9" t="s">
        <v>6</v>
      </c>
    </row>
    <row r="11" spans="1:8" ht="39" x14ac:dyDescent="0.35">
      <c r="A11" s="40">
        <f>A8+1</f>
        <v>103</v>
      </c>
      <c r="B11" s="24" t="s">
        <v>15</v>
      </c>
      <c r="C11" s="24" t="s">
        <v>250</v>
      </c>
      <c r="D11" s="18" t="s">
        <v>16</v>
      </c>
      <c r="E11" s="109" t="s">
        <v>267</v>
      </c>
      <c r="F11" s="108" t="s">
        <v>268</v>
      </c>
      <c r="G11" s="17"/>
      <c r="H11" s="111" t="s">
        <v>477</v>
      </c>
    </row>
    <row r="12" spans="1:8" x14ac:dyDescent="0.35">
      <c r="A12" s="40">
        <f>A11+1</f>
        <v>104</v>
      </c>
      <c r="B12" s="24" t="s">
        <v>17</v>
      </c>
      <c r="C12" s="124" t="s">
        <v>240</v>
      </c>
      <c r="D12" s="18" t="s">
        <v>182</v>
      </c>
      <c r="E12" s="109" t="s">
        <v>267</v>
      </c>
      <c r="F12" s="108" t="s">
        <v>269</v>
      </c>
      <c r="G12" s="17"/>
      <c r="H12" s="111"/>
    </row>
    <row r="13" spans="1:8" x14ac:dyDescent="0.35">
      <c r="A13" s="40">
        <f t="shared" ref="A13:A31" si="0">A12+1</f>
        <v>105</v>
      </c>
      <c r="B13" s="25" t="s">
        <v>18</v>
      </c>
      <c r="C13" s="24" t="s">
        <v>47</v>
      </c>
      <c r="D13" s="18" t="s">
        <v>16</v>
      </c>
      <c r="E13" s="109" t="s">
        <v>267</v>
      </c>
      <c r="F13" s="108" t="s">
        <v>270</v>
      </c>
      <c r="G13" s="17"/>
      <c r="H13" s="111"/>
    </row>
    <row r="14" spans="1:8" x14ac:dyDescent="0.35">
      <c r="A14" s="40">
        <f t="shared" si="0"/>
        <v>106</v>
      </c>
      <c r="B14" s="24" t="s">
        <v>19</v>
      </c>
      <c r="C14" s="24" t="s">
        <v>64</v>
      </c>
      <c r="D14" s="18" t="s">
        <v>16</v>
      </c>
      <c r="E14" s="109" t="s">
        <v>267</v>
      </c>
      <c r="F14" s="108" t="s">
        <v>271</v>
      </c>
      <c r="G14" s="17"/>
      <c r="H14" s="111"/>
    </row>
    <row r="15" spans="1:8" ht="26" x14ac:dyDescent="0.35">
      <c r="A15" s="40">
        <f t="shared" si="0"/>
        <v>107</v>
      </c>
      <c r="B15" s="24" t="s">
        <v>20</v>
      </c>
      <c r="C15" s="24" t="s">
        <v>65</v>
      </c>
      <c r="D15" s="18" t="s">
        <v>182</v>
      </c>
      <c r="E15" s="109" t="s">
        <v>462</v>
      </c>
      <c r="F15" s="108" t="s">
        <v>273</v>
      </c>
      <c r="G15" s="17"/>
      <c r="H15" s="111" t="s">
        <v>478</v>
      </c>
    </row>
    <row r="16" spans="1:8" ht="39" x14ac:dyDescent="0.35">
      <c r="A16" s="40">
        <f t="shared" si="0"/>
        <v>108</v>
      </c>
      <c r="B16" s="24" t="s">
        <v>21</v>
      </c>
      <c r="C16" s="24" t="s">
        <v>255</v>
      </c>
      <c r="D16" s="18" t="s">
        <v>182</v>
      </c>
      <c r="E16" s="109" t="s">
        <v>267</v>
      </c>
      <c r="F16" s="108" t="s">
        <v>274</v>
      </c>
      <c r="G16" s="17"/>
      <c r="H16" s="111" t="s">
        <v>479</v>
      </c>
    </row>
    <row r="17" spans="1:8" x14ac:dyDescent="0.35">
      <c r="A17" s="40">
        <f t="shared" si="0"/>
        <v>109</v>
      </c>
      <c r="B17" s="24" t="s">
        <v>22</v>
      </c>
      <c r="C17" s="24" t="s">
        <v>239</v>
      </c>
      <c r="D17" s="18" t="s">
        <v>16</v>
      </c>
      <c r="E17" s="109" t="s">
        <v>267</v>
      </c>
      <c r="F17" s="108" t="s">
        <v>275</v>
      </c>
      <c r="G17" s="17"/>
      <c r="H17" s="111" t="s">
        <v>277</v>
      </c>
    </row>
    <row r="18" spans="1:8" x14ac:dyDescent="0.35">
      <c r="A18" s="40">
        <f t="shared" si="0"/>
        <v>110</v>
      </c>
      <c r="B18" s="24" t="s">
        <v>22</v>
      </c>
      <c r="C18" s="24" t="s">
        <v>233</v>
      </c>
      <c r="D18" s="18" t="s">
        <v>182</v>
      </c>
      <c r="E18" s="109" t="s">
        <v>267</v>
      </c>
      <c r="F18" s="108" t="s">
        <v>276</v>
      </c>
      <c r="G18" s="17"/>
      <c r="H18" s="111" t="s">
        <v>277</v>
      </c>
    </row>
    <row r="19" spans="1:8" ht="39" x14ac:dyDescent="0.35">
      <c r="A19" s="40">
        <f t="shared" si="0"/>
        <v>111</v>
      </c>
      <c r="B19" s="24" t="s">
        <v>23</v>
      </c>
      <c r="C19" s="24" t="s">
        <v>107</v>
      </c>
      <c r="D19" s="18" t="s">
        <v>16</v>
      </c>
      <c r="E19" s="109" t="s">
        <v>267</v>
      </c>
      <c r="F19" s="108" t="s">
        <v>278</v>
      </c>
      <c r="G19" s="17"/>
      <c r="H19" s="111" t="s">
        <v>454</v>
      </c>
    </row>
    <row r="20" spans="1:8" ht="130" x14ac:dyDescent="0.35">
      <c r="A20" s="40">
        <f t="shared" si="0"/>
        <v>112</v>
      </c>
      <c r="B20" s="24" t="s">
        <v>24</v>
      </c>
      <c r="C20" s="24" t="s">
        <v>234</v>
      </c>
      <c r="D20" s="18" t="s">
        <v>16</v>
      </c>
      <c r="E20" s="109" t="s">
        <v>267</v>
      </c>
      <c r="F20" s="108" t="s">
        <v>279</v>
      </c>
      <c r="G20" s="17"/>
      <c r="H20" s="111" t="s">
        <v>280</v>
      </c>
    </row>
    <row r="21" spans="1:8" x14ac:dyDescent="0.35">
      <c r="A21" s="40">
        <f t="shared" si="0"/>
        <v>113</v>
      </c>
      <c r="B21" s="24" t="s">
        <v>25</v>
      </c>
      <c r="C21" s="24" t="s">
        <v>26</v>
      </c>
      <c r="D21" s="18" t="s">
        <v>16</v>
      </c>
      <c r="E21" s="109" t="s">
        <v>267</v>
      </c>
      <c r="F21" s="108" t="s">
        <v>281</v>
      </c>
      <c r="G21" s="17"/>
      <c r="H21" s="111" t="s">
        <v>282</v>
      </c>
    </row>
    <row r="22" spans="1:8" x14ac:dyDescent="0.35">
      <c r="A22" s="40">
        <f t="shared" si="0"/>
        <v>114</v>
      </c>
      <c r="B22" s="24" t="s">
        <v>27</v>
      </c>
      <c r="C22" s="24" t="s">
        <v>28</v>
      </c>
      <c r="D22" s="18" t="s">
        <v>16</v>
      </c>
      <c r="E22" s="109" t="s">
        <v>267</v>
      </c>
      <c r="F22" s="108" t="s">
        <v>283</v>
      </c>
      <c r="G22" s="17"/>
      <c r="H22" s="111"/>
    </row>
    <row r="23" spans="1:8" ht="52" x14ac:dyDescent="0.35">
      <c r="A23" s="40">
        <f t="shared" si="0"/>
        <v>115</v>
      </c>
      <c r="B23" s="24" t="s">
        <v>29</v>
      </c>
      <c r="C23" s="24" t="s">
        <v>48</v>
      </c>
      <c r="D23" s="18" t="s">
        <v>182</v>
      </c>
      <c r="E23" s="109" t="s">
        <v>267</v>
      </c>
      <c r="F23" s="108" t="s">
        <v>284</v>
      </c>
      <c r="G23" s="17"/>
      <c r="H23" s="111" t="s">
        <v>285</v>
      </c>
    </row>
    <row r="24" spans="1:8" x14ac:dyDescent="0.35">
      <c r="A24" s="40">
        <f t="shared" si="0"/>
        <v>116</v>
      </c>
      <c r="B24" s="124" t="s">
        <v>248</v>
      </c>
      <c r="C24" s="124" t="s">
        <v>249</v>
      </c>
      <c r="D24" s="23" t="s">
        <v>182</v>
      </c>
      <c r="E24" s="109" t="s">
        <v>267</v>
      </c>
      <c r="F24" s="108" t="s">
        <v>286</v>
      </c>
      <c r="G24" s="17"/>
      <c r="H24" s="111" t="s">
        <v>287</v>
      </c>
    </row>
    <row r="25" spans="1:8" ht="26" x14ac:dyDescent="0.35">
      <c r="A25" s="40">
        <f t="shared" si="0"/>
        <v>117</v>
      </c>
      <c r="B25" s="24" t="s">
        <v>237</v>
      </c>
      <c r="C25" s="24" t="s">
        <v>236</v>
      </c>
      <c r="D25" s="18" t="s">
        <v>16</v>
      </c>
      <c r="E25" s="109" t="s">
        <v>267</v>
      </c>
      <c r="F25" s="108" t="s">
        <v>288</v>
      </c>
      <c r="G25" s="17"/>
      <c r="H25" s="111" t="s">
        <v>289</v>
      </c>
    </row>
    <row r="26" spans="1:8" ht="52" x14ac:dyDescent="0.35">
      <c r="A26" s="40">
        <f t="shared" si="0"/>
        <v>118</v>
      </c>
      <c r="B26" s="24" t="s">
        <v>30</v>
      </c>
      <c r="C26" s="24" t="s">
        <v>256</v>
      </c>
      <c r="D26" s="18" t="s">
        <v>16</v>
      </c>
      <c r="E26" s="109" t="s">
        <v>267</v>
      </c>
      <c r="F26" s="108" t="s">
        <v>291</v>
      </c>
      <c r="G26" s="17"/>
      <c r="H26" s="111" t="s">
        <v>290</v>
      </c>
    </row>
    <row r="27" spans="1:8" x14ac:dyDescent="0.35">
      <c r="A27" s="40">
        <f t="shared" si="0"/>
        <v>119</v>
      </c>
      <c r="B27" s="24" t="s">
        <v>31</v>
      </c>
      <c r="C27" s="24" t="s">
        <v>32</v>
      </c>
      <c r="D27" s="18" t="s">
        <v>16</v>
      </c>
      <c r="E27" s="109" t="s">
        <v>267</v>
      </c>
      <c r="F27" s="108" t="s">
        <v>292</v>
      </c>
      <c r="G27" s="17"/>
      <c r="H27" s="111" t="s">
        <v>293</v>
      </c>
    </row>
    <row r="28" spans="1:8" ht="26" x14ac:dyDescent="0.35">
      <c r="A28" s="40">
        <f t="shared" si="0"/>
        <v>120</v>
      </c>
      <c r="B28" s="24" t="s">
        <v>69</v>
      </c>
      <c r="C28" s="24" t="s">
        <v>70</v>
      </c>
      <c r="D28" s="18" t="s">
        <v>16</v>
      </c>
      <c r="E28" s="109" t="s">
        <v>267</v>
      </c>
      <c r="F28" s="108" t="s">
        <v>325</v>
      </c>
      <c r="G28" s="17"/>
      <c r="H28" s="111" t="s">
        <v>294</v>
      </c>
    </row>
    <row r="29" spans="1:8" ht="26" x14ac:dyDescent="0.35">
      <c r="A29" s="40">
        <f t="shared" si="0"/>
        <v>121</v>
      </c>
      <c r="B29" s="24" t="s">
        <v>34</v>
      </c>
      <c r="C29" s="24" t="s">
        <v>35</v>
      </c>
      <c r="D29" s="18" t="s">
        <v>182</v>
      </c>
      <c r="E29" s="109" t="s">
        <v>267</v>
      </c>
      <c r="F29" s="114" t="s">
        <v>295</v>
      </c>
      <c r="G29" s="17"/>
      <c r="H29" s="111" t="s">
        <v>296</v>
      </c>
    </row>
    <row r="30" spans="1:8" ht="39" x14ac:dyDescent="0.35">
      <c r="A30" s="40">
        <f t="shared" si="0"/>
        <v>122</v>
      </c>
      <c r="B30" s="24" t="s">
        <v>36</v>
      </c>
      <c r="C30" s="24" t="s">
        <v>37</v>
      </c>
      <c r="D30" s="18" t="s">
        <v>16</v>
      </c>
      <c r="E30" s="109" t="s">
        <v>267</v>
      </c>
      <c r="F30" s="108" t="s">
        <v>295</v>
      </c>
      <c r="G30" s="17"/>
      <c r="H30" s="111" t="s">
        <v>369</v>
      </c>
    </row>
    <row r="31" spans="1:8" ht="277.5" customHeight="1" x14ac:dyDescent="0.35">
      <c r="A31" s="40">
        <f t="shared" si="0"/>
        <v>123</v>
      </c>
      <c r="B31" s="24" t="s">
        <v>38</v>
      </c>
      <c r="C31" s="24" t="s">
        <v>247</v>
      </c>
      <c r="D31" s="18" t="s">
        <v>182</v>
      </c>
      <c r="E31" s="109" t="s">
        <v>267</v>
      </c>
      <c r="F31" s="108" t="s">
        <v>480</v>
      </c>
      <c r="G31" s="17"/>
      <c r="H31" s="111" t="s">
        <v>455</v>
      </c>
    </row>
    <row r="32" spans="1:8" x14ac:dyDescent="0.35">
      <c r="A32" s="11"/>
      <c r="B32" s="4"/>
      <c r="C32" s="12"/>
      <c r="D32" s="13"/>
      <c r="E32" s="13"/>
      <c r="F32" s="12"/>
      <c r="G32" s="12"/>
      <c r="H32" s="12"/>
    </row>
    <row r="33" spans="1:8" ht="15.5" x14ac:dyDescent="0.35">
      <c r="A33" s="11"/>
      <c r="B33" s="14" t="str">
        <f>CONCATENATE("Opsjoner for ",B1)</f>
        <v>Opsjoner for Ultraportabel PC</v>
      </c>
      <c r="C33" s="4"/>
      <c r="D33" s="7"/>
      <c r="E33" s="7"/>
      <c r="F33" s="4"/>
      <c r="G33" s="4"/>
      <c r="H33" s="4"/>
    </row>
    <row r="34" spans="1:8" x14ac:dyDescent="0.35">
      <c r="A34" s="11"/>
      <c r="B34" s="6" t="s">
        <v>1</v>
      </c>
      <c r="C34" s="4"/>
      <c r="D34" s="7"/>
      <c r="E34" s="7"/>
      <c r="F34" s="4"/>
      <c r="G34" s="4"/>
      <c r="H34" s="4"/>
    </row>
    <row r="35" spans="1:8" ht="26" x14ac:dyDescent="0.35">
      <c r="A35" s="15" t="s">
        <v>7</v>
      </c>
      <c r="B35" s="9" t="s">
        <v>8</v>
      </c>
      <c r="C35" s="9" t="s">
        <v>184</v>
      </c>
      <c r="D35" s="22" t="s">
        <v>183</v>
      </c>
      <c r="E35" s="22" t="s">
        <v>14</v>
      </c>
      <c r="F35" s="9" t="s">
        <v>10</v>
      </c>
      <c r="G35" s="22" t="s">
        <v>5</v>
      </c>
      <c r="H35" s="9" t="s">
        <v>6</v>
      </c>
    </row>
    <row r="36" spans="1:8" x14ac:dyDescent="0.35">
      <c r="A36" s="41">
        <f>A31+1</f>
        <v>124</v>
      </c>
      <c r="B36" s="24" t="s">
        <v>39</v>
      </c>
      <c r="C36" s="24" t="s">
        <v>49</v>
      </c>
      <c r="D36" s="18" t="s">
        <v>16</v>
      </c>
      <c r="E36" s="109" t="s">
        <v>267</v>
      </c>
      <c r="F36" s="113" t="s">
        <v>297</v>
      </c>
      <c r="G36" s="142">
        <v>388</v>
      </c>
      <c r="H36" s="111" t="s">
        <v>298</v>
      </c>
    </row>
    <row r="37" spans="1:8" x14ac:dyDescent="0.35">
      <c r="A37" s="41">
        <f>A36+1</f>
        <v>125</v>
      </c>
      <c r="B37" s="24" t="s">
        <v>39</v>
      </c>
      <c r="C37" s="24" t="s">
        <v>231</v>
      </c>
      <c r="D37" s="18" t="s">
        <v>182</v>
      </c>
      <c r="E37" s="109" t="s">
        <v>267</v>
      </c>
      <c r="F37" s="113" t="s">
        <v>299</v>
      </c>
      <c r="G37" s="142">
        <v>1188</v>
      </c>
      <c r="H37" s="111" t="s">
        <v>298</v>
      </c>
    </row>
    <row r="38" spans="1:8" ht="39" x14ac:dyDescent="0.35">
      <c r="A38" s="41">
        <f t="shared" ref="A38:A44" si="1">A37+1</f>
        <v>126</v>
      </c>
      <c r="B38" s="24" t="s">
        <v>15</v>
      </c>
      <c r="C38" s="24" t="s">
        <v>251</v>
      </c>
      <c r="D38" s="38" t="s">
        <v>16</v>
      </c>
      <c r="E38" s="109" t="s">
        <v>267</v>
      </c>
      <c r="F38" s="113" t="s">
        <v>300</v>
      </c>
      <c r="G38" s="142">
        <v>0</v>
      </c>
      <c r="H38" s="111" t="s">
        <v>481</v>
      </c>
    </row>
    <row r="39" spans="1:8" ht="39" x14ac:dyDescent="0.35">
      <c r="A39" s="41">
        <f t="shared" si="1"/>
        <v>127</v>
      </c>
      <c r="B39" s="24" t="s">
        <v>15</v>
      </c>
      <c r="C39" s="24" t="s">
        <v>252</v>
      </c>
      <c r="D39" s="38" t="s">
        <v>182</v>
      </c>
      <c r="E39" s="109" t="s">
        <v>267</v>
      </c>
      <c r="F39" s="113" t="s">
        <v>414</v>
      </c>
      <c r="G39" s="142">
        <v>790</v>
      </c>
      <c r="H39" s="111" t="s">
        <v>482</v>
      </c>
    </row>
    <row r="40" spans="1:8" ht="26" x14ac:dyDescent="0.35">
      <c r="A40" s="41">
        <f t="shared" si="1"/>
        <v>128</v>
      </c>
      <c r="B40" s="24" t="s">
        <v>25</v>
      </c>
      <c r="C40" s="39" t="s">
        <v>43</v>
      </c>
      <c r="D40" s="38" t="s">
        <v>16</v>
      </c>
      <c r="E40" s="109" t="s">
        <v>267</v>
      </c>
      <c r="F40" s="113" t="s">
        <v>301</v>
      </c>
      <c r="G40" s="142">
        <v>822</v>
      </c>
      <c r="H40" s="111" t="s">
        <v>420</v>
      </c>
    </row>
    <row r="41" spans="1:8" ht="39" x14ac:dyDescent="0.35">
      <c r="A41" s="41">
        <f t="shared" si="1"/>
        <v>129</v>
      </c>
      <c r="B41" s="24" t="s">
        <v>25</v>
      </c>
      <c r="C41" s="39" t="s">
        <v>44</v>
      </c>
      <c r="D41" s="18" t="s">
        <v>182</v>
      </c>
      <c r="E41" s="109" t="s">
        <v>267</v>
      </c>
      <c r="F41" s="113" t="s">
        <v>302</v>
      </c>
      <c r="G41" s="142">
        <v>3015</v>
      </c>
      <c r="H41" s="111" t="s">
        <v>483</v>
      </c>
    </row>
    <row r="42" spans="1:8" ht="26" x14ac:dyDescent="0.35">
      <c r="A42" s="41">
        <f t="shared" si="1"/>
        <v>130</v>
      </c>
      <c r="B42" s="24" t="s">
        <v>20</v>
      </c>
      <c r="C42" s="44" t="s">
        <v>81</v>
      </c>
      <c r="D42" s="18" t="s">
        <v>182</v>
      </c>
      <c r="E42" s="109" t="s">
        <v>267</v>
      </c>
      <c r="F42" s="113" t="s">
        <v>303</v>
      </c>
      <c r="G42" s="142">
        <v>468</v>
      </c>
      <c r="H42" s="111" t="s">
        <v>484</v>
      </c>
    </row>
    <row r="43" spans="1:8" ht="26" x14ac:dyDescent="0.35">
      <c r="A43" s="41">
        <f t="shared" si="1"/>
        <v>131</v>
      </c>
      <c r="B43" s="24" t="s">
        <v>40</v>
      </c>
      <c r="C43" s="20" t="s">
        <v>41</v>
      </c>
      <c r="D43" s="18" t="s">
        <v>182</v>
      </c>
      <c r="E43" s="109" t="s">
        <v>267</v>
      </c>
      <c r="F43" s="113" t="s">
        <v>304</v>
      </c>
      <c r="G43" s="142">
        <v>752</v>
      </c>
      <c r="H43" s="111" t="s">
        <v>485</v>
      </c>
    </row>
    <row r="44" spans="1:8" x14ac:dyDescent="0.35">
      <c r="A44" s="41">
        <f t="shared" si="1"/>
        <v>132</v>
      </c>
      <c r="B44" s="26" t="s">
        <v>46</v>
      </c>
      <c r="C44" s="20" t="s">
        <v>45</v>
      </c>
      <c r="D44" s="18" t="s">
        <v>182</v>
      </c>
      <c r="E44" s="109" t="s">
        <v>267</v>
      </c>
      <c r="F44" s="113" t="s">
        <v>45</v>
      </c>
      <c r="G44" s="142">
        <v>174</v>
      </c>
      <c r="H44" s="111" t="s">
        <v>298</v>
      </c>
    </row>
    <row r="45" spans="1:8" x14ac:dyDescent="0.35">
      <c r="F45" s="19" t="s">
        <v>42</v>
      </c>
      <c r="G45" s="97">
        <f>G36+G38+G40</f>
        <v>1210</v>
      </c>
    </row>
    <row r="48" spans="1:8" x14ac:dyDescent="0.35">
      <c r="C48" s="42"/>
    </row>
  </sheetData>
  <mergeCells count="6">
    <mergeCell ref="D1:E1"/>
    <mergeCell ref="G1:H1"/>
    <mergeCell ref="D3:F3"/>
    <mergeCell ref="A3:B3"/>
    <mergeCell ref="A4:B4"/>
    <mergeCell ref="D4:F4"/>
  </mergeCells>
  <pageMargins left="0.31496062992125984" right="0.31496062992125984" top="0.35433070866141736" bottom="0.35433070866141736" header="0.31496062992125984" footer="0.31496062992125984"/>
  <pageSetup paperSize="9" scale="44" fitToHeight="0" orientation="landscape" r:id="rId1"/>
  <rowBreaks count="1" manualBreakCount="1">
    <brk id="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zoomScale="80" zoomScaleNormal="80" workbookViewId="0">
      <selection activeCell="A38" sqref="A38:XFD38"/>
    </sheetView>
  </sheetViews>
  <sheetFormatPr baseColWidth="10" defaultColWidth="11.453125" defaultRowHeight="14.5" x14ac:dyDescent="0.35"/>
  <cols>
    <col min="1" max="1" width="7" style="1" bestFit="1" customWidth="1"/>
    <col min="2" max="2" width="28.1796875" style="1" customWidth="1"/>
    <col min="3" max="3" width="86.81640625" style="1" customWidth="1"/>
    <col min="4" max="4" width="9.1796875" style="2" customWidth="1"/>
    <col min="5" max="5" width="7.1796875" style="2" customWidth="1"/>
    <col min="6" max="6" width="41.6328125" style="1" customWidth="1"/>
    <col min="7" max="7" width="8.1796875" style="1" customWidth="1"/>
    <col min="8" max="8" width="87.36328125" style="1" bestFit="1" customWidth="1"/>
    <col min="9" max="9" width="32.1796875" style="1" bestFit="1" customWidth="1"/>
    <col min="10" max="16384" width="11.453125" style="1"/>
  </cols>
  <sheetData>
    <row r="1" spans="1:8" ht="18.5" x14ac:dyDescent="0.45">
      <c r="A1" s="4"/>
      <c r="B1" s="5" t="s">
        <v>67</v>
      </c>
      <c r="C1" s="6"/>
      <c r="D1" s="150"/>
      <c r="E1" s="150"/>
      <c r="F1" s="37"/>
      <c r="G1" s="150"/>
      <c r="H1" s="150"/>
    </row>
    <row r="2" spans="1:8" x14ac:dyDescent="0.35">
      <c r="A2" s="4"/>
      <c r="B2" s="6" t="s">
        <v>1</v>
      </c>
      <c r="C2" s="4"/>
      <c r="D2" s="7"/>
      <c r="E2" s="7"/>
      <c r="F2" s="4"/>
      <c r="G2" s="8"/>
      <c r="H2" s="4"/>
    </row>
    <row r="3" spans="1:8" ht="25.5" customHeight="1" x14ac:dyDescent="0.35">
      <c r="A3" s="151" t="s">
        <v>2</v>
      </c>
      <c r="B3" s="153"/>
      <c r="C3" s="10" t="s">
        <v>3</v>
      </c>
      <c r="D3" s="151" t="s">
        <v>4</v>
      </c>
      <c r="E3" s="152"/>
      <c r="F3" s="153"/>
      <c r="G3" s="22" t="s">
        <v>5</v>
      </c>
      <c r="H3" s="9" t="s">
        <v>6</v>
      </c>
    </row>
    <row r="4" spans="1:8" s="3" customFormat="1" ht="24" customHeight="1" x14ac:dyDescent="0.35">
      <c r="A4" s="159" t="s">
        <v>264</v>
      </c>
      <c r="B4" s="160"/>
      <c r="C4" s="115" t="s">
        <v>305</v>
      </c>
      <c r="D4" s="156" t="s">
        <v>266</v>
      </c>
      <c r="E4" s="157"/>
      <c r="F4" s="158"/>
      <c r="G4" s="144">
        <v>6165</v>
      </c>
      <c r="H4" s="116"/>
    </row>
    <row r="5" spans="1:8" s="3" customFormat="1" x14ac:dyDescent="0.35">
      <c r="A5" s="4"/>
      <c r="B5" s="4"/>
      <c r="C5" s="4"/>
      <c r="D5" s="4"/>
      <c r="E5" s="4"/>
      <c r="F5" s="4"/>
      <c r="G5" s="4"/>
      <c r="H5" s="4"/>
    </row>
    <row r="6" spans="1:8" ht="26" x14ac:dyDescent="0.35">
      <c r="A6" s="9" t="s">
        <v>7</v>
      </c>
      <c r="B6" s="9" t="s">
        <v>8</v>
      </c>
      <c r="C6" s="9" t="s">
        <v>13</v>
      </c>
      <c r="D6" s="22" t="s">
        <v>183</v>
      </c>
      <c r="E6" s="22" t="s">
        <v>14</v>
      </c>
      <c r="F6" s="9" t="s">
        <v>10</v>
      </c>
      <c r="G6" s="22"/>
      <c r="H6" s="9" t="s">
        <v>6</v>
      </c>
    </row>
    <row r="7" spans="1:8" ht="39" x14ac:dyDescent="0.35">
      <c r="A7" s="40">
        <v>201</v>
      </c>
      <c r="B7" s="24" t="s">
        <v>15</v>
      </c>
      <c r="C7" s="24" t="s">
        <v>250</v>
      </c>
      <c r="D7" s="18" t="s">
        <v>16</v>
      </c>
      <c r="E7" s="109" t="s">
        <v>267</v>
      </c>
      <c r="F7" s="108" t="s">
        <v>306</v>
      </c>
      <c r="G7" s="17"/>
      <c r="H7" s="111" t="s">
        <v>486</v>
      </c>
    </row>
    <row r="8" spans="1:8" x14ac:dyDescent="0.35">
      <c r="A8" s="40">
        <f>A7+1</f>
        <v>202</v>
      </c>
      <c r="B8" s="24" t="s">
        <v>17</v>
      </c>
      <c r="C8" s="132" t="s">
        <v>240</v>
      </c>
      <c r="D8" s="18" t="s">
        <v>182</v>
      </c>
      <c r="E8" s="109" t="s">
        <v>267</v>
      </c>
      <c r="F8" s="108" t="s">
        <v>307</v>
      </c>
      <c r="G8" s="17"/>
      <c r="H8" s="111" t="s">
        <v>415</v>
      </c>
    </row>
    <row r="9" spans="1:8" x14ac:dyDescent="0.35">
      <c r="A9" s="40">
        <f t="shared" ref="A9:A30" si="0">A8+1</f>
        <v>203</v>
      </c>
      <c r="B9" s="25" t="s">
        <v>18</v>
      </c>
      <c r="C9" s="24" t="s">
        <v>47</v>
      </c>
      <c r="D9" s="18" t="s">
        <v>16</v>
      </c>
      <c r="E9" s="109" t="s">
        <v>267</v>
      </c>
      <c r="F9" s="108" t="s">
        <v>270</v>
      </c>
      <c r="G9" s="17"/>
      <c r="H9" s="111"/>
    </row>
    <row r="10" spans="1:8" x14ac:dyDescent="0.35">
      <c r="A10" s="40">
        <f t="shared" si="0"/>
        <v>204</v>
      </c>
      <c r="B10" s="24" t="s">
        <v>19</v>
      </c>
      <c r="C10" s="24" t="s">
        <v>64</v>
      </c>
      <c r="D10" s="18" t="s">
        <v>16</v>
      </c>
      <c r="E10" s="109" t="s">
        <v>267</v>
      </c>
      <c r="F10" s="108" t="s">
        <v>271</v>
      </c>
      <c r="G10" s="17"/>
      <c r="H10" s="111"/>
    </row>
    <row r="11" spans="1:8" x14ac:dyDescent="0.35">
      <c r="A11" s="40">
        <f t="shared" si="0"/>
        <v>205</v>
      </c>
      <c r="B11" s="24" t="s">
        <v>72</v>
      </c>
      <c r="C11" s="24" t="s">
        <v>73</v>
      </c>
      <c r="D11" s="18" t="s">
        <v>16</v>
      </c>
      <c r="E11" s="109" t="s">
        <v>267</v>
      </c>
      <c r="F11" s="108" t="s">
        <v>308</v>
      </c>
      <c r="G11" s="17"/>
      <c r="H11" s="111" t="s">
        <v>309</v>
      </c>
    </row>
    <row r="12" spans="1:8" ht="30.75" customHeight="1" x14ac:dyDescent="0.35">
      <c r="A12" s="40">
        <f t="shared" si="0"/>
        <v>206</v>
      </c>
      <c r="B12" s="24" t="s">
        <v>72</v>
      </c>
      <c r="C12" s="24" t="s">
        <v>108</v>
      </c>
      <c r="D12" s="18" t="s">
        <v>182</v>
      </c>
      <c r="E12" s="109" t="s">
        <v>267</v>
      </c>
      <c r="F12" s="108" t="s">
        <v>308</v>
      </c>
      <c r="G12" s="17"/>
      <c r="H12" s="111" t="s">
        <v>310</v>
      </c>
    </row>
    <row r="13" spans="1:8" x14ac:dyDescent="0.35">
      <c r="A13" s="40">
        <f t="shared" si="0"/>
        <v>207</v>
      </c>
      <c r="B13" s="24" t="s">
        <v>20</v>
      </c>
      <c r="C13" s="24" t="s">
        <v>65</v>
      </c>
      <c r="D13" s="18" t="s">
        <v>182</v>
      </c>
      <c r="E13" s="109" t="s">
        <v>267</v>
      </c>
      <c r="F13" s="108" t="s">
        <v>303</v>
      </c>
      <c r="G13" s="17"/>
      <c r="H13" s="111" t="s">
        <v>311</v>
      </c>
    </row>
    <row r="14" spans="1:8" ht="39" x14ac:dyDescent="0.35">
      <c r="A14" s="40">
        <f t="shared" si="0"/>
        <v>208</v>
      </c>
      <c r="B14" s="24" t="s">
        <v>21</v>
      </c>
      <c r="C14" s="24" t="s">
        <v>255</v>
      </c>
      <c r="D14" s="18" t="s">
        <v>182</v>
      </c>
      <c r="E14" s="109" t="s">
        <v>267</v>
      </c>
      <c r="F14" s="108" t="s">
        <v>312</v>
      </c>
      <c r="G14" s="17"/>
      <c r="H14" s="111" t="s">
        <v>487</v>
      </c>
    </row>
    <row r="15" spans="1:8" x14ac:dyDescent="0.35">
      <c r="A15" s="40">
        <f t="shared" si="0"/>
        <v>209</v>
      </c>
      <c r="B15" s="24" t="s">
        <v>22</v>
      </c>
      <c r="C15" s="24" t="s">
        <v>239</v>
      </c>
      <c r="D15" s="18" t="s">
        <v>16</v>
      </c>
      <c r="E15" s="109" t="s">
        <v>267</v>
      </c>
      <c r="F15" s="108" t="s">
        <v>320</v>
      </c>
      <c r="G15" s="17"/>
      <c r="H15" s="111" t="s">
        <v>321</v>
      </c>
    </row>
    <row r="16" spans="1:8" x14ac:dyDescent="0.35">
      <c r="A16" s="40">
        <f t="shared" si="0"/>
        <v>210</v>
      </c>
      <c r="B16" s="24" t="s">
        <v>22</v>
      </c>
      <c r="C16" s="24" t="s">
        <v>233</v>
      </c>
      <c r="D16" s="18" t="s">
        <v>182</v>
      </c>
      <c r="E16" s="109" t="s">
        <v>267</v>
      </c>
      <c r="F16" s="108" t="s">
        <v>320</v>
      </c>
      <c r="G16" s="17"/>
      <c r="H16" s="111" t="s">
        <v>321</v>
      </c>
    </row>
    <row r="17" spans="1:9" ht="39" x14ac:dyDescent="0.35">
      <c r="A17" s="40">
        <f t="shared" si="0"/>
        <v>211</v>
      </c>
      <c r="B17" s="24" t="s">
        <v>23</v>
      </c>
      <c r="C17" s="24" t="s">
        <v>107</v>
      </c>
      <c r="D17" s="18" t="s">
        <v>16</v>
      </c>
      <c r="E17" s="109" t="s">
        <v>267</v>
      </c>
      <c r="F17" s="108" t="s">
        <v>313</v>
      </c>
      <c r="G17" s="17"/>
      <c r="H17" s="111" t="s">
        <v>454</v>
      </c>
    </row>
    <row r="18" spans="1:9" ht="129" customHeight="1" x14ac:dyDescent="0.35">
      <c r="A18" s="40">
        <f t="shared" si="0"/>
        <v>212</v>
      </c>
      <c r="B18" s="24" t="s">
        <v>24</v>
      </c>
      <c r="C18" s="24" t="s">
        <v>235</v>
      </c>
      <c r="D18" s="18" t="s">
        <v>16</v>
      </c>
      <c r="E18" s="109" t="s">
        <v>267</v>
      </c>
      <c r="F18" s="108" t="s">
        <v>314</v>
      </c>
      <c r="G18" s="17"/>
      <c r="H18" s="111" t="s">
        <v>280</v>
      </c>
    </row>
    <row r="19" spans="1:9" x14ac:dyDescent="0.35">
      <c r="A19" s="40">
        <f t="shared" si="0"/>
        <v>213</v>
      </c>
      <c r="B19" s="24" t="s">
        <v>25</v>
      </c>
      <c r="C19" s="24" t="s">
        <v>26</v>
      </c>
      <c r="D19" s="18" t="s">
        <v>16</v>
      </c>
      <c r="E19" s="109" t="s">
        <v>267</v>
      </c>
      <c r="F19" s="108" t="s">
        <v>315</v>
      </c>
      <c r="G19" s="17"/>
      <c r="H19" s="111" t="s">
        <v>316</v>
      </c>
    </row>
    <row r="20" spans="1:9" x14ac:dyDescent="0.35">
      <c r="A20" s="40">
        <f t="shared" si="0"/>
        <v>214</v>
      </c>
      <c r="B20" s="24" t="s">
        <v>27</v>
      </c>
      <c r="C20" s="24" t="s">
        <v>28</v>
      </c>
      <c r="D20" s="18" t="s">
        <v>16</v>
      </c>
      <c r="E20" s="109" t="s">
        <v>267</v>
      </c>
      <c r="F20" s="108" t="s">
        <v>317</v>
      </c>
      <c r="G20" s="17"/>
      <c r="H20" s="111"/>
    </row>
    <row r="21" spans="1:9" ht="52" x14ac:dyDescent="0.35">
      <c r="A21" s="40">
        <f t="shared" si="0"/>
        <v>215</v>
      </c>
      <c r="B21" s="24" t="s">
        <v>29</v>
      </c>
      <c r="C21" s="24" t="s">
        <v>48</v>
      </c>
      <c r="D21" s="18" t="s">
        <v>182</v>
      </c>
      <c r="E21" s="109" t="s">
        <v>267</v>
      </c>
      <c r="F21" s="108" t="s">
        <v>318</v>
      </c>
      <c r="G21" s="17"/>
      <c r="H21" s="111" t="s">
        <v>319</v>
      </c>
    </row>
    <row r="22" spans="1:9" x14ac:dyDescent="0.35">
      <c r="A22" s="40">
        <f t="shared" si="0"/>
        <v>216</v>
      </c>
      <c r="B22" s="124" t="s">
        <v>248</v>
      </c>
      <c r="C22" s="124" t="s">
        <v>249</v>
      </c>
      <c r="D22" s="23" t="s">
        <v>182</v>
      </c>
      <c r="E22" s="109" t="s">
        <v>267</v>
      </c>
      <c r="F22" s="108" t="s">
        <v>322</v>
      </c>
      <c r="G22" s="17"/>
      <c r="H22" s="111"/>
    </row>
    <row r="23" spans="1:9" ht="26" x14ac:dyDescent="0.35">
      <c r="A23" s="40">
        <f t="shared" si="0"/>
        <v>217</v>
      </c>
      <c r="B23" s="24" t="s">
        <v>237</v>
      </c>
      <c r="C23" s="24" t="s">
        <v>236</v>
      </c>
      <c r="D23" s="18" t="s">
        <v>16</v>
      </c>
      <c r="E23" s="109" t="s">
        <v>267</v>
      </c>
      <c r="F23" s="108" t="s">
        <v>323</v>
      </c>
      <c r="G23" s="17"/>
      <c r="H23" s="111" t="s">
        <v>324</v>
      </c>
    </row>
    <row r="24" spans="1:9" ht="52" x14ac:dyDescent="0.35">
      <c r="A24" s="40">
        <f t="shared" si="0"/>
        <v>218</v>
      </c>
      <c r="B24" s="24" t="s">
        <v>30</v>
      </c>
      <c r="C24" s="24" t="s">
        <v>256</v>
      </c>
      <c r="D24" s="18" t="s">
        <v>16</v>
      </c>
      <c r="E24" s="109" t="s">
        <v>267</v>
      </c>
      <c r="F24" s="108" t="s">
        <v>291</v>
      </c>
      <c r="G24" s="17"/>
      <c r="H24" s="111" t="s">
        <v>290</v>
      </c>
    </row>
    <row r="25" spans="1:9" ht="26" x14ac:dyDescent="0.35">
      <c r="A25" s="40">
        <f t="shared" si="0"/>
        <v>219</v>
      </c>
      <c r="B25" s="24" t="s">
        <v>31</v>
      </c>
      <c r="C25" s="24" t="s">
        <v>32</v>
      </c>
      <c r="D25" s="18" t="s">
        <v>16</v>
      </c>
      <c r="E25" s="109" t="s">
        <v>267</v>
      </c>
      <c r="F25" s="108" t="s">
        <v>292</v>
      </c>
      <c r="G25" s="17"/>
      <c r="H25" s="111" t="s">
        <v>293</v>
      </c>
    </row>
    <row r="26" spans="1:9" ht="40.5" customHeight="1" x14ac:dyDescent="0.35">
      <c r="A26" s="40">
        <f t="shared" si="0"/>
        <v>220</v>
      </c>
      <c r="B26" s="24" t="s">
        <v>69</v>
      </c>
      <c r="C26" s="24" t="s">
        <v>70</v>
      </c>
      <c r="D26" s="18" t="s">
        <v>16</v>
      </c>
      <c r="E26" s="109" t="s">
        <v>267</v>
      </c>
      <c r="F26" s="108" t="s">
        <v>325</v>
      </c>
      <c r="G26" s="17"/>
      <c r="H26" s="111" t="s">
        <v>294</v>
      </c>
    </row>
    <row r="27" spans="1:9" ht="26" x14ac:dyDescent="0.35">
      <c r="A27" s="40">
        <f t="shared" si="0"/>
        <v>221</v>
      </c>
      <c r="B27" s="24" t="s">
        <v>34</v>
      </c>
      <c r="C27" s="24" t="s">
        <v>35</v>
      </c>
      <c r="D27" s="18" t="s">
        <v>182</v>
      </c>
      <c r="E27" s="109" t="s">
        <v>267</v>
      </c>
      <c r="F27" s="114" t="s">
        <v>295</v>
      </c>
      <c r="G27" s="17"/>
      <c r="H27" s="111" t="s">
        <v>296</v>
      </c>
    </row>
    <row r="28" spans="1:9" ht="39" x14ac:dyDescent="0.35">
      <c r="A28" s="40">
        <f t="shared" si="0"/>
        <v>222</v>
      </c>
      <c r="B28" s="24" t="s">
        <v>36</v>
      </c>
      <c r="C28" s="24" t="s">
        <v>37</v>
      </c>
      <c r="D28" s="18" t="s">
        <v>16</v>
      </c>
      <c r="E28" s="109" t="s">
        <v>267</v>
      </c>
      <c r="F28" s="108" t="s">
        <v>295</v>
      </c>
      <c r="G28" s="17"/>
      <c r="H28" s="111" t="s">
        <v>370</v>
      </c>
    </row>
    <row r="29" spans="1:9" ht="52" x14ac:dyDescent="0.35">
      <c r="A29" s="40">
        <f t="shared" si="0"/>
        <v>223</v>
      </c>
      <c r="B29" s="24" t="s">
        <v>68</v>
      </c>
      <c r="C29" s="24" t="s">
        <v>71</v>
      </c>
      <c r="D29" s="18" t="s">
        <v>16</v>
      </c>
      <c r="E29" s="109" t="s">
        <v>267</v>
      </c>
      <c r="F29" s="108" t="s">
        <v>308</v>
      </c>
      <c r="G29" s="17"/>
      <c r="H29" s="111" t="s">
        <v>326</v>
      </c>
      <c r="I29" s="47"/>
    </row>
    <row r="30" spans="1:9" ht="387.75" customHeight="1" x14ac:dyDescent="0.35">
      <c r="A30" s="40">
        <f t="shared" si="0"/>
        <v>224</v>
      </c>
      <c r="B30" s="24" t="s">
        <v>38</v>
      </c>
      <c r="C30" s="24" t="s">
        <v>63</v>
      </c>
      <c r="D30" s="18" t="s">
        <v>182</v>
      </c>
      <c r="E30" s="109" t="s">
        <v>267</v>
      </c>
      <c r="F30" s="108" t="s">
        <v>488</v>
      </c>
      <c r="G30" s="17"/>
      <c r="H30" s="111" t="s">
        <v>456</v>
      </c>
    </row>
    <row r="31" spans="1:9" x14ac:dyDescent="0.35">
      <c r="A31" s="11"/>
      <c r="B31" s="4"/>
      <c r="C31" s="12"/>
      <c r="D31" s="13"/>
      <c r="E31" s="13"/>
      <c r="F31" s="12"/>
      <c r="G31" s="12"/>
      <c r="H31" s="12"/>
    </row>
    <row r="32" spans="1:9" ht="15.5" x14ac:dyDescent="0.35">
      <c r="A32" s="11"/>
      <c r="B32" s="14" t="str">
        <f>CONCATENATE("Opsjoner for ",B1)</f>
        <v>Opsjoner for Ultraportabel PC, 2-i-1</v>
      </c>
      <c r="C32" s="4"/>
      <c r="D32" s="7"/>
      <c r="E32" s="7"/>
      <c r="F32" s="4"/>
      <c r="G32" s="4"/>
      <c r="H32" s="4"/>
    </row>
    <row r="33" spans="1:9" x14ac:dyDescent="0.35">
      <c r="A33" s="11"/>
      <c r="B33" s="6" t="s">
        <v>1</v>
      </c>
      <c r="C33" s="4"/>
      <c r="D33" s="7"/>
      <c r="E33" s="7"/>
      <c r="F33" s="4"/>
      <c r="G33" s="4"/>
      <c r="H33" s="4"/>
    </row>
    <row r="34" spans="1:9" ht="26" x14ac:dyDescent="0.35">
      <c r="A34" s="15" t="s">
        <v>7</v>
      </c>
      <c r="B34" s="9" t="s">
        <v>8</v>
      </c>
      <c r="C34" s="9" t="s">
        <v>184</v>
      </c>
      <c r="D34" s="22" t="s">
        <v>183</v>
      </c>
      <c r="E34" s="22" t="s">
        <v>14</v>
      </c>
      <c r="F34" s="9" t="s">
        <v>10</v>
      </c>
      <c r="G34" s="22" t="s">
        <v>5</v>
      </c>
      <c r="H34" s="9" t="s">
        <v>6</v>
      </c>
    </row>
    <row r="35" spans="1:9" x14ac:dyDescent="0.35">
      <c r="A35" s="41">
        <f>A30+1</f>
        <v>225</v>
      </c>
      <c r="B35" s="24" t="s">
        <v>39</v>
      </c>
      <c r="C35" s="24" t="s">
        <v>49</v>
      </c>
      <c r="D35" s="18" t="s">
        <v>16</v>
      </c>
      <c r="E35" s="109" t="s">
        <v>267</v>
      </c>
      <c r="F35" s="113" t="s">
        <v>297</v>
      </c>
      <c r="G35" s="142">
        <v>388</v>
      </c>
      <c r="H35" s="111" t="s">
        <v>298</v>
      </c>
    </row>
    <row r="36" spans="1:9" x14ac:dyDescent="0.35">
      <c r="A36" s="41">
        <f>A35+1</f>
        <v>226</v>
      </c>
      <c r="B36" s="24" t="s">
        <v>39</v>
      </c>
      <c r="C36" s="24" t="s">
        <v>231</v>
      </c>
      <c r="D36" s="18" t="s">
        <v>182</v>
      </c>
      <c r="E36" s="109" t="s">
        <v>267</v>
      </c>
      <c r="F36" s="113" t="s">
        <v>299</v>
      </c>
      <c r="G36" s="142">
        <v>1188</v>
      </c>
      <c r="H36" s="111" t="s">
        <v>298</v>
      </c>
    </row>
    <row r="37" spans="1:9" ht="39" x14ac:dyDescent="0.35">
      <c r="A37" s="41">
        <f t="shared" ref="A37:A41" si="1">A36+1</f>
        <v>227</v>
      </c>
      <c r="B37" s="24" t="s">
        <v>15</v>
      </c>
      <c r="C37" s="24" t="s">
        <v>251</v>
      </c>
      <c r="D37" s="38" t="s">
        <v>16</v>
      </c>
      <c r="E37" s="109" t="s">
        <v>267</v>
      </c>
      <c r="F37" s="108" t="s">
        <v>328</v>
      </c>
      <c r="G37" s="143">
        <v>1051</v>
      </c>
      <c r="H37" s="111" t="s">
        <v>327</v>
      </c>
    </row>
    <row r="38" spans="1:9" ht="52" x14ac:dyDescent="0.35">
      <c r="A38" s="41">
        <f t="shared" si="1"/>
        <v>228</v>
      </c>
      <c r="B38" s="24" t="s">
        <v>15</v>
      </c>
      <c r="C38" s="24" t="s">
        <v>252</v>
      </c>
      <c r="D38" s="38" t="s">
        <v>182</v>
      </c>
      <c r="E38" s="109" t="s">
        <v>272</v>
      </c>
      <c r="F38" s="108" t="s">
        <v>412</v>
      </c>
      <c r="G38" s="143">
        <v>1799</v>
      </c>
      <c r="H38" s="111" t="s">
        <v>489</v>
      </c>
    </row>
    <row r="39" spans="1:9" ht="52" x14ac:dyDescent="0.35">
      <c r="A39" s="41">
        <f t="shared" si="1"/>
        <v>229</v>
      </c>
      <c r="B39" s="24" t="s">
        <v>25</v>
      </c>
      <c r="C39" s="39" t="s">
        <v>43</v>
      </c>
      <c r="D39" s="38" t="s">
        <v>16</v>
      </c>
      <c r="E39" s="109" t="s">
        <v>267</v>
      </c>
      <c r="F39" s="108" t="s">
        <v>330</v>
      </c>
      <c r="G39" s="143">
        <v>1761</v>
      </c>
      <c r="H39" s="111" t="s">
        <v>459</v>
      </c>
      <c r="I39" s="137"/>
    </row>
    <row r="40" spans="1:9" x14ac:dyDescent="0.35">
      <c r="A40" s="41">
        <f t="shared" si="1"/>
        <v>230</v>
      </c>
      <c r="B40" s="24" t="s">
        <v>25</v>
      </c>
      <c r="C40" s="39" t="s">
        <v>44</v>
      </c>
      <c r="D40" s="38" t="s">
        <v>182</v>
      </c>
      <c r="E40" s="109" t="s">
        <v>272</v>
      </c>
      <c r="F40" s="108" t="s">
        <v>329</v>
      </c>
      <c r="G40" s="109"/>
      <c r="H40" s="111" t="s">
        <v>316</v>
      </c>
    </row>
    <row r="41" spans="1:9" x14ac:dyDescent="0.35">
      <c r="A41" s="41">
        <f t="shared" si="1"/>
        <v>231</v>
      </c>
      <c r="B41" s="26" t="s">
        <v>46</v>
      </c>
      <c r="C41" s="20" t="s">
        <v>45</v>
      </c>
      <c r="D41" s="38" t="s">
        <v>182</v>
      </c>
      <c r="E41" s="109" t="s">
        <v>267</v>
      </c>
      <c r="F41" s="108" t="s">
        <v>45</v>
      </c>
      <c r="G41" s="142">
        <v>174</v>
      </c>
      <c r="H41" s="111" t="s">
        <v>298</v>
      </c>
    </row>
    <row r="42" spans="1:9" x14ac:dyDescent="0.35">
      <c r="F42" s="19" t="s">
        <v>75</v>
      </c>
      <c r="G42" s="98">
        <f>G35+G37+G39</f>
        <v>3200</v>
      </c>
    </row>
    <row r="45" spans="1:9" x14ac:dyDescent="0.35">
      <c r="C45" s="42"/>
    </row>
  </sheetData>
  <mergeCells count="6">
    <mergeCell ref="D1:E1"/>
    <mergeCell ref="G1:H1"/>
    <mergeCell ref="A3:B3"/>
    <mergeCell ref="D3:F3"/>
    <mergeCell ref="A4:B4"/>
    <mergeCell ref="D4:F4"/>
  </mergeCells>
  <pageMargins left="0.31496062992125984" right="0.31496062992125984" top="0.35433070866141736" bottom="0.35433070866141736" header="0.31496062992125984" footer="0.31496062992125984"/>
  <pageSetup paperSize="9" scale="45" fitToHeight="0" orientation="landscape" r:id="rId1"/>
  <rowBreaks count="1" manualBreakCount="1">
    <brk id="3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zoomScale="80" zoomScaleNormal="80" workbookViewId="0">
      <selection activeCell="F16" sqref="F16"/>
    </sheetView>
  </sheetViews>
  <sheetFormatPr baseColWidth="10" defaultColWidth="11.453125" defaultRowHeight="14.5" x14ac:dyDescent="0.35"/>
  <cols>
    <col min="1" max="1" width="7" style="1" bestFit="1" customWidth="1"/>
    <col min="2" max="2" width="28.1796875" style="1" customWidth="1"/>
    <col min="3" max="3" width="86.81640625" style="1" customWidth="1"/>
    <col min="4" max="4" width="9.1796875" style="2" customWidth="1"/>
    <col min="5" max="5" width="8.453125" style="2" customWidth="1"/>
    <col min="6" max="6" width="39" style="1" customWidth="1"/>
    <col min="7" max="7" width="8.1796875" style="1" customWidth="1"/>
    <col min="8" max="8" width="125.453125" style="1" bestFit="1" customWidth="1"/>
    <col min="9" max="16384" width="11.453125" style="1"/>
  </cols>
  <sheetData>
    <row r="1" spans="1:9" ht="18.5" x14ac:dyDescent="0.45">
      <c r="A1" s="4"/>
      <c r="B1" s="5" t="s">
        <v>51</v>
      </c>
      <c r="C1" s="6"/>
      <c r="D1" s="150"/>
      <c r="E1" s="150"/>
      <c r="F1" s="37"/>
      <c r="G1" s="150"/>
      <c r="H1" s="150"/>
    </row>
    <row r="2" spans="1:9" x14ac:dyDescent="0.35">
      <c r="A2" s="4"/>
      <c r="B2" s="6" t="s">
        <v>1</v>
      </c>
      <c r="C2" s="4"/>
      <c r="D2" s="7"/>
      <c r="E2" s="7"/>
      <c r="F2" s="4"/>
      <c r="G2" s="8"/>
      <c r="H2" s="4"/>
    </row>
    <row r="3" spans="1:9" ht="25.5" customHeight="1" x14ac:dyDescent="0.35">
      <c r="A3" s="151" t="s">
        <v>2</v>
      </c>
      <c r="B3" s="153"/>
      <c r="C3" s="10" t="s">
        <v>3</v>
      </c>
      <c r="D3" s="151" t="s">
        <v>4</v>
      </c>
      <c r="E3" s="152"/>
      <c r="F3" s="153"/>
      <c r="G3" s="22" t="s">
        <v>5</v>
      </c>
      <c r="H3" s="9" t="s">
        <v>6</v>
      </c>
    </row>
    <row r="4" spans="1:9" s="3" customFormat="1" ht="24" customHeight="1" x14ac:dyDescent="0.35">
      <c r="A4" s="154" t="s">
        <v>264</v>
      </c>
      <c r="B4" s="155"/>
      <c r="C4" s="115" t="s">
        <v>331</v>
      </c>
      <c r="D4" s="156" t="s">
        <v>266</v>
      </c>
      <c r="E4" s="157"/>
      <c r="F4" s="158"/>
      <c r="G4" s="145">
        <v>4124</v>
      </c>
      <c r="H4" s="116"/>
    </row>
    <row r="5" spans="1:9" s="3" customFormat="1" x14ac:dyDescent="0.35">
      <c r="A5" s="4"/>
      <c r="B5" s="4"/>
      <c r="C5" s="4"/>
      <c r="D5" s="4"/>
      <c r="E5" s="4"/>
      <c r="F5" s="4"/>
      <c r="G5" s="4"/>
      <c r="H5" s="4"/>
    </row>
    <row r="6" spans="1:9" s="3" customFormat="1" ht="26" x14ac:dyDescent="0.35">
      <c r="A6" s="9" t="s">
        <v>7</v>
      </c>
      <c r="B6" s="9" t="s">
        <v>8</v>
      </c>
      <c r="C6" s="10" t="s">
        <v>9</v>
      </c>
      <c r="D6" s="22" t="s">
        <v>183</v>
      </c>
      <c r="E6" s="22" t="s">
        <v>14</v>
      </c>
      <c r="F6" s="9" t="s">
        <v>66</v>
      </c>
      <c r="G6" s="22" t="s">
        <v>5</v>
      </c>
      <c r="H6" s="9" t="s">
        <v>6</v>
      </c>
    </row>
    <row r="7" spans="1:9" s="3" customFormat="1" ht="29.25" customHeight="1" x14ac:dyDescent="0.35">
      <c r="A7" s="40">
        <v>301</v>
      </c>
      <c r="B7" s="34" t="s">
        <v>11</v>
      </c>
      <c r="C7" s="34" t="s">
        <v>77</v>
      </c>
      <c r="D7" s="18" t="s">
        <v>16</v>
      </c>
      <c r="E7" s="109" t="s">
        <v>267</v>
      </c>
      <c r="F7" s="17"/>
      <c r="G7" s="145">
        <v>4224</v>
      </c>
      <c r="H7" s="111" t="s">
        <v>474</v>
      </c>
    </row>
    <row r="8" spans="1:9" s="3" customFormat="1" ht="26" x14ac:dyDescent="0.35">
      <c r="A8" s="40">
        <v>302</v>
      </c>
      <c r="B8" s="34" t="s">
        <v>12</v>
      </c>
      <c r="C8" s="34" t="s">
        <v>78</v>
      </c>
      <c r="D8" s="18" t="s">
        <v>16</v>
      </c>
      <c r="E8" s="109" t="s">
        <v>267</v>
      </c>
      <c r="F8" s="17"/>
      <c r="G8" s="145">
        <v>4074</v>
      </c>
      <c r="H8" s="111" t="s">
        <v>475</v>
      </c>
    </row>
    <row r="9" spans="1:9" s="3" customFormat="1" x14ac:dyDescent="0.35">
      <c r="A9" s="4"/>
      <c r="B9" s="4"/>
      <c r="C9" s="4"/>
      <c r="D9" s="4"/>
      <c r="E9" s="4"/>
      <c r="F9" s="4"/>
      <c r="G9" s="4"/>
      <c r="H9" s="4"/>
    </row>
    <row r="10" spans="1:9" ht="26" x14ac:dyDescent="0.35">
      <c r="A10" s="9" t="s">
        <v>7</v>
      </c>
      <c r="B10" s="9" t="s">
        <v>8</v>
      </c>
      <c r="C10" s="9" t="s">
        <v>184</v>
      </c>
      <c r="D10" s="22" t="s">
        <v>183</v>
      </c>
      <c r="E10" s="22" t="s">
        <v>14</v>
      </c>
      <c r="F10" s="9" t="s">
        <v>10</v>
      </c>
      <c r="G10" s="22"/>
      <c r="H10" s="9" t="s">
        <v>6</v>
      </c>
    </row>
    <row r="11" spans="1:9" ht="39" x14ac:dyDescent="0.35">
      <c r="A11" s="40">
        <f>A8+1</f>
        <v>303</v>
      </c>
      <c r="B11" s="24" t="s">
        <v>15</v>
      </c>
      <c r="C11" s="24" t="s">
        <v>250</v>
      </c>
      <c r="D11" s="18" t="s">
        <v>16</v>
      </c>
      <c r="E11" s="109" t="s">
        <v>267</v>
      </c>
      <c r="F11" s="108" t="s">
        <v>332</v>
      </c>
      <c r="G11" s="17"/>
      <c r="H11" s="111" t="s">
        <v>490</v>
      </c>
      <c r="I11" s="47"/>
    </row>
    <row r="12" spans="1:9" x14ac:dyDescent="0.35">
      <c r="A12" s="40">
        <f>A11+1</f>
        <v>304</v>
      </c>
      <c r="B12" s="24" t="s">
        <v>17</v>
      </c>
      <c r="C12" s="124" t="s">
        <v>240</v>
      </c>
      <c r="D12" s="18" t="s">
        <v>182</v>
      </c>
      <c r="E12" s="109" t="s">
        <v>267</v>
      </c>
      <c r="F12" s="108" t="s">
        <v>333</v>
      </c>
      <c r="G12" s="17"/>
      <c r="H12" s="111"/>
    </row>
    <row r="13" spans="1:9" x14ac:dyDescent="0.35">
      <c r="A13" s="40">
        <f t="shared" ref="A13:A31" si="0">A12+1</f>
        <v>305</v>
      </c>
      <c r="B13" s="25" t="s">
        <v>18</v>
      </c>
      <c r="C13" s="24" t="s">
        <v>47</v>
      </c>
      <c r="D13" s="18" t="s">
        <v>16</v>
      </c>
      <c r="E13" s="109" t="s">
        <v>267</v>
      </c>
      <c r="F13" s="108" t="s">
        <v>270</v>
      </c>
      <c r="G13" s="17"/>
      <c r="H13" s="111"/>
    </row>
    <row r="14" spans="1:9" x14ac:dyDescent="0.35">
      <c r="A14" s="40">
        <f t="shared" si="0"/>
        <v>306</v>
      </c>
      <c r="B14" s="24" t="s">
        <v>19</v>
      </c>
      <c r="C14" s="24" t="s">
        <v>76</v>
      </c>
      <c r="D14" s="18" t="s">
        <v>16</v>
      </c>
      <c r="E14" s="109" t="s">
        <v>267</v>
      </c>
      <c r="F14" s="108" t="s">
        <v>334</v>
      </c>
      <c r="G14" s="17"/>
      <c r="H14" s="111"/>
    </row>
    <row r="15" spans="1:9" ht="26" x14ac:dyDescent="0.35">
      <c r="A15" s="40">
        <f t="shared" si="0"/>
        <v>307</v>
      </c>
      <c r="B15" s="24" t="s">
        <v>20</v>
      </c>
      <c r="C15" s="24" t="s">
        <v>65</v>
      </c>
      <c r="D15" s="18" t="s">
        <v>182</v>
      </c>
      <c r="E15" s="109" t="s">
        <v>267</v>
      </c>
      <c r="F15" s="108" t="s">
        <v>273</v>
      </c>
      <c r="G15" s="17"/>
      <c r="H15" s="111" t="s">
        <v>491</v>
      </c>
    </row>
    <row r="16" spans="1:9" ht="39" x14ac:dyDescent="0.35">
      <c r="A16" s="40">
        <f t="shared" si="0"/>
        <v>308</v>
      </c>
      <c r="B16" s="24" t="s">
        <v>21</v>
      </c>
      <c r="C16" s="24" t="s">
        <v>255</v>
      </c>
      <c r="D16" s="18" t="s">
        <v>182</v>
      </c>
      <c r="E16" s="109" t="s">
        <v>267</v>
      </c>
      <c r="F16" s="108" t="s">
        <v>274</v>
      </c>
      <c r="G16" s="17"/>
      <c r="H16" s="111" t="s">
        <v>395</v>
      </c>
      <c r="I16" s="47"/>
    </row>
    <row r="17" spans="1:8" x14ac:dyDescent="0.35">
      <c r="A17" s="40">
        <f t="shared" si="0"/>
        <v>309</v>
      </c>
      <c r="B17" s="24" t="s">
        <v>22</v>
      </c>
      <c r="C17" s="24" t="s">
        <v>239</v>
      </c>
      <c r="D17" s="18" t="s">
        <v>16</v>
      </c>
      <c r="E17" s="109" t="s">
        <v>267</v>
      </c>
      <c r="F17" s="108" t="s">
        <v>275</v>
      </c>
      <c r="G17" s="17"/>
      <c r="H17" s="111" t="s">
        <v>277</v>
      </c>
    </row>
    <row r="18" spans="1:8" x14ac:dyDescent="0.35">
      <c r="A18" s="40">
        <f t="shared" si="0"/>
        <v>310</v>
      </c>
      <c r="B18" s="24" t="s">
        <v>22</v>
      </c>
      <c r="C18" s="24" t="s">
        <v>233</v>
      </c>
      <c r="D18" s="18" t="s">
        <v>182</v>
      </c>
      <c r="E18" s="109" t="s">
        <v>267</v>
      </c>
      <c r="F18" s="108" t="s">
        <v>276</v>
      </c>
      <c r="G18" s="17"/>
      <c r="H18" s="111" t="s">
        <v>277</v>
      </c>
    </row>
    <row r="19" spans="1:8" ht="39" x14ac:dyDescent="0.35">
      <c r="A19" s="40">
        <f t="shared" si="0"/>
        <v>311</v>
      </c>
      <c r="B19" s="24" t="s">
        <v>23</v>
      </c>
      <c r="C19" s="24" t="s">
        <v>109</v>
      </c>
      <c r="D19" s="18" t="s">
        <v>16</v>
      </c>
      <c r="E19" s="109" t="s">
        <v>267</v>
      </c>
      <c r="F19" s="108" t="s">
        <v>335</v>
      </c>
      <c r="G19" s="17"/>
      <c r="H19" s="111" t="s">
        <v>336</v>
      </c>
    </row>
    <row r="20" spans="1:8" ht="130" x14ac:dyDescent="0.35">
      <c r="A20" s="40">
        <f t="shared" si="0"/>
        <v>312</v>
      </c>
      <c r="B20" s="24" t="s">
        <v>24</v>
      </c>
      <c r="C20" s="24" t="s">
        <v>245</v>
      </c>
      <c r="D20" s="18" t="s">
        <v>16</v>
      </c>
      <c r="E20" s="109" t="s">
        <v>267</v>
      </c>
      <c r="F20" s="108" t="s">
        <v>337</v>
      </c>
      <c r="G20" s="17"/>
      <c r="H20" s="111" t="s">
        <v>280</v>
      </c>
    </row>
    <row r="21" spans="1:8" x14ac:dyDescent="0.35">
      <c r="A21" s="40">
        <f t="shared" si="0"/>
        <v>313</v>
      </c>
      <c r="B21" s="24" t="s">
        <v>25</v>
      </c>
      <c r="C21" s="24" t="s">
        <v>26</v>
      </c>
      <c r="D21" s="18" t="s">
        <v>16</v>
      </c>
      <c r="E21" s="109" t="s">
        <v>267</v>
      </c>
      <c r="F21" s="108" t="s">
        <v>281</v>
      </c>
      <c r="G21" s="17"/>
      <c r="H21" s="111" t="s">
        <v>338</v>
      </c>
    </row>
    <row r="22" spans="1:8" x14ac:dyDescent="0.35">
      <c r="A22" s="40">
        <f t="shared" si="0"/>
        <v>314</v>
      </c>
      <c r="B22" s="24" t="s">
        <v>27</v>
      </c>
      <c r="C22" s="24" t="s">
        <v>28</v>
      </c>
      <c r="D22" s="18" t="s">
        <v>16</v>
      </c>
      <c r="E22" s="109" t="s">
        <v>267</v>
      </c>
      <c r="F22" s="108" t="s">
        <v>339</v>
      </c>
      <c r="G22" s="17"/>
      <c r="H22" s="111"/>
    </row>
    <row r="23" spans="1:8" ht="65" x14ac:dyDescent="0.35">
      <c r="A23" s="40">
        <f t="shared" si="0"/>
        <v>315</v>
      </c>
      <c r="B23" s="24" t="s">
        <v>29</v>
      </c>
      <c r="C23" s="24" t="s">
        <v>48</v>
      </c>
      <c r="D23" s="18" t="s">
        <v>182</v>
      </c>
      <c r="E23" s="109" t="s">
        <v>267</v>
      </c>
      <c r="F23" s="108" t="s">
        <v>340</v>
      </c>
      <c r="G23" s="17"/>
      <c r="H23" s="111" t="s">
        <v>341</v>
      </c>
    </row>
    <row r="24" spans="1:8" x14ac:dyDescent="0.35">
      <c r="A24" s="40">
        <f t="shared" si="0"/>
        <v>316</v>
      </c>
      <c r="B24" s="124" t="s">
        <v>248</v>
      </c>
      <c r="C24" s="124" t="s">
        <v>249</v>
      </c>
      <c r="D24" s="23" t="s">
        <v>182</v>
      </c>
      <c r="E24" s="109" t="s">
        <v>267</v>
      </c>
      <c r="F24" s="108" t="s">
        <v>286</v>
      </c>
      <c r="G24" s="17"/>
      <c r="H24" s="111" t="s">
        <v>287</v>
      </c>
    </row>
    <row r="25" spans="1:8" ht="26" x14ac:dyDescent="0.35">
      <c r="A25" s="40">
        <f t="shared" si="0"/>
        <v>317</v>
      </c>
      <c r="B25" s="24" t="s">
        <v>237</v>
      </c>
      <c r="C25" s="24" t="s">
        <v>236</v>
      </c>
      <c r="D25" s="18" t="s">
        <v>16</v>
      </c>
      <c r="E25" s="109" t="s">
        <v>267</v>
      </c>
      <c r="F25" s="108" t="s">
        <v>288</v>
      </c>
      <c r="G25" s="17"/>
      <c r="H25" s="111" t="s">
        <v>289</v>
      </c>
    </row>
    <row r="26" spans="1:8" ht="52" x14ac:dyDescent="0.35">
      <c r="A26" s="40">
        <f t="shared" si="0"/>
        <v>318</v>
      </c>
      <c r="B26" s="24" t="s">
        <v>30</v>
      </c>
      <c r="C26" s="24" t="s">
        <v>256</v>
      </c>
      <c r="D26" s="18" t="s">
        <v>16</v>
      </c>
      <c r="E26" s="109" t="s">
        <v>267</v>
      </c>
      <c r="F26" s="108" t="s">
        <v>291</v>
      </c>
      <c r="G26" s="17"/>
      <c r="H26" s="111" t="s">
        <v>357</v>
      </c>
    </row>
    <row r="27" spans="1:8" x14ac:dyDescent="0.35">
      <c r="A27" s="40">
        <f t="shared" si="0"/>
        <v>319</v>
      </c>
      <c r="B27" s="24" t="s">
        <v>31</v>
      </c>
      <c r="C27" s="24" t="s">
        <v>32</v>
      </c>
      <c r="D27" s="18" t="s">
        <v>16</v>
      </c>
      <c r="E27" s="109" t="s">
        <v>267</v>
      </c>
      <c r="F27" s="108" t="s">
        <v>292</v>
      </c>
      <c r="G27" s="17"/>
      <c r="H27" s="111" t="s">
        <v>293</v>
      </c>
    </row>
    <row r="28" spans="1:8" ht="26" x14ac:dyDescent="0.35">
      <c r="A28" s="40">
        <f t="shared" si="0"/>
        <v>320</v>
      </c>
      <c r="B28" s="24" t="s">
        <v>69</v>
      </c>
      <c r="C28" s="24" t="s">
        <v>70</v>
      </c>
      <c r="D28" s="18" t="s">
        <v>16</v>
      </c>
      <c r="E28" s="109" t="s">
        <v>267</v>
      </c>
      <c r="F28" s="108" t="s">
        <v>342</v>
      </c>
      <c r="G28" s="17"/>
      <c r="H28" s="111" t="s">
        <v>294</v>
      </c>
    </row>
    <row r="29" spans="1:8" ht="26" x14ac:dyDescent="0.35">
      <c r="A29" s="40">
        <f t="shared" si="0"/>
        <v>321</v>
      </c>
      <c r="B29" s="24" t="s">
        <v>34</v>
      </c>
      <c r="C29" s="24" t="s">
        <v>35</v>
      </c>
      <c r="D29" s="18" t="s">
        <v>182</v>
      </c>
      <c r="E29" s="109" t="s">
        <v>267</v>
      </c>
      <c r="F29" s="114" t="s">
        <v>295</v>
      </c>
      <c r="G29" s="17"/>
      <c r="H29" s="111" t="s">
        <v>296</v>
      </c>
    </row>
    <row r="30" spans="1:8" ht="39" x14ac:dyDescent="0.35">
      <c r="A30" s="40">
        <f t="shared" si="0"/>
        <v>322</v>
      </c>
      <c r="B30" s="24" t="s">
        <v>36</v>
      </c>
      <c r="C30" s="24" t="s">
        <v>37</v>
      </c>
      <c r="D30" s="18" t="s">
        <v>16</v>
      </c>
      <c r="E30" s="109" t="s">
        <v>267</v>
      </c>
      <c r="F30" s="108" t="s">
        <v>295</v>
      </c>
      <c r="G30" s="17"/>
      <c r="H30" s="111" t="s">
        <v>369</v>
      </c>
    </row>
    <row r="31" spans="1:8" ht="247" x14ac:dyDescent="0.35">
      <c r="A31" s="40">
        <f t="shared" si="0"/>
        <v>323</v>
      </c>
      <c r="B31" s="24" t="s">
        <v>38</v>
      </c>
      <c r="C31" s="24" t="s">
        <v>63</v>
      </c>
      <c r="D31" s="18" t="s">
        <v>182</v>
      </c>
      <c r="E31" s="109" t="s">
        <v>267</v>
      </c>
      <c r="F31" s="108" t="s">
        <v>492</v>
      </c>
      <c r="G31" s="17"/>
      <c r="H31" s="111" t="s">
        <v>457</v>
      </c>
    </row>
    <row r="32" spans="1:8" x14ac:dyDescent="0.35">
      <c r="A32" s="11"/>
      <c r="B32" s="4"/>
      <c r="C32" s="12"/>
      <c r="D32" s="13"/>
      <c r="E32" s="13"/>
      <c r="F32" s="12"/>
      <c r="G32" s="12"/>
      <c r="H32" s="12"/>
    </row>
    <row r="33" spans="1:9" ht="15.5" x14ac:dyDescent="0.35">
      <c r="A33" s="11"/>
      <c r="B33" s="14" t="str">
        <f>CONCATENATE("Opsjoner for ",B1)</f>
        <v>Opsjoner for Bærbar PC</v>
      </c>
      <c r="C33" s="4"/>
      <c r="D33" s="7"/>
      <c r="E33" s="7"/>
      <c r="F33" s="4"/>
      <c r="G33" s="4"/>
      <c r="H33" s="4"/>
    </row>
    <row r="34" spans="1:9" x14ac:dyDescent="0.35">
      <c r="A34" s="11"/>
      <c r="B34" s="6" t="s">
        <v>1</v>
      </c>
      <c r="C34" s="4"/>
      <c r="D34" s="7"/>
      <c r="E34" s="7"/>
      <c r="F34" s="4"/>
      <c r="G34" s="4"/>
      <c r="H34" s="4"/>
    </row>
    <row r="35" spans="1:9" ht="26" x14ac:dyDescent="0.35">
      <c r="A35" s="15" t="s">
        <v>7</v>
      </c>
      <c r="B35" s="9" t="s">
        <v>8</v>
      </c>
      <c r="C35" s="9" t="s">
        <v>184</v>
      </c>
      <c r="D35" s="22" t="s">
        <v>183</v>
      </c>
      <c r="E35" s="22" t="s">
        <v>14</v>
      </c>
      <c r="F35" s="9" t="s">
        <v>10</v>
      </c>
      <c r="G35" s="22" t="s">
        <v>5</v>
      </c>
      <c r="H35" s="9" t="s">
        <v>6</v>
      </c>
    </row>
    <row r="36" spans="1:9" x14ac:dyDescent="0.35">
      <c r="A36" s="41">
        <f>A31+1</f>
        <v>324</v>
      </c>
      <c r="B36" s="24" t="s">
        <v>39</v>
      </c>
      <c r="C36" s="24" t="s">
        <v>49</v>
      </c>
      <c r="D36" s="18" t="s">
        <v>16</v>
      </c>
      <c r="E36" s="109" t="s">
        <v>267</v>
      </c>
      <c r="F36" s="113" t="s">
        <v>297</v>
      </c>
      <c r="G36" s="142">
        <v>388</v>
      </c>
      <c r="H36" s="111" t="s">
        <v>298</v>
      </c>
    </row>
    <row r="37" spans="1:9" x14ac:dyDescent="0.35">
      <c r="A37" s="41">
        <f>A36+1</f>
        <v>325</v>
      </c>
      <c r="B37" s="24" t="s">
        <v>39</v>
      </c>
      <c r="C37" s="24" t="s">
        <v>231</v>
      </c>
      <c r="D37" s="18" t="s">
        <v>182</v>
      </c>
      <c r="E37" s="109" t="s">
        <v>267</v>
      </c>
      <c r="F37" s="113" t="s">
        <v>299</v>
      </c>
      <c r="G37" s="142">
        <v>1188</v>
      </c>
      <c r="H37" s="111" t="s">
        <v>298</v>
      </c>
    </row>
    <row r="38" spans="1:9" ht="39" x14ac:dyDescent="0.35">
      <c r="A38" s="41">
        <f t="shared" ref="A38:A44" si="1">A37+1</f>
        <v>326</v>
      </c>
      <c r="B38" s="24" t="s">
        <v>15</v>
      </c>
      <c r="C38" s="24" t="s">
        <v>251</v>
      </c>
      <c r="D38" s="38" t="s">
        <v>16</v>
      </c>
      <c r="E38" s="109" t="s">
        <v>267</v>
      </c>
      <c r="F38" s="113" t="s">
        <v>396</v>
      </c>
      <c r="G38" s="145">
        <v>0</v>
      </c>
      <c r="H38" s="112" t="s">
        <v>493</v>
      </c>
      <c r="I38" s="47"/>
    </row>
    <row r="39" spans="1:9" ht="39" x14ac:dyDescent="0.35">
      <c r="A39" s="41">
        <f t="shared" si="1"/>
        <v>327</v>
      </c>
      <c r="B39" s="24" t="s">
        <v>15</v>
      </c>
      <c r="C39" s="24" t="s">
        <v>252</v>
      </c>
      <c r="D39" s="38" t="s">
        <v>182</v>
      </c>
      <c r="E39" s="109" t="s">
        <v>267</v>
      </c>
      <c r="F39" s="113" t="s">
        <v>416</v>
      </c>
      <c r="G39" s="145">
        <v>588</v>
      </c>
      <c r="H39" s="112" t="s">
        <v>494</v>
      </c>
      <c r="I39" s="47"/>
    </row>
    <row r="40" spans="1:9" ht="26" x14ac:dyDescent="0.35">
      <c r="A40" s="41">
        <f t="shared" si="1"/>
        <v>328</v>
      </c>
      <c r="B40" s="24" t="s">
        <v>25</v>
      </c>
      <c r="C40" s="39" t="s">
        <v>43</v>
      </c>
      <c r="D40" s="38" t="s">
        <v>16</v>
      </c>
      <c r="E40" s="109" t="s">
        <v>267</v>
      </c>
      <c r="F40" s="113" t="s">
        <v>301</v>
      </c>
      <c r="G40" s="145">
        <v>822</v>
      </c>
      <c r="H40" s="112" t="s">
        <v>420</v>
      </c>
    </row>
    <row r="41" spans="1:9" ht="26" x14ac:dyDescent="0.35">
      <c r="A41" s="41">
        <f t="shared" si="1"/>
        <v>329</v>
      </c>
      <c r="B41" s="24" t="s">
        <v>25</v>
      </c>
      <c r="C41" s="39" t="s">
        <v>230</v>
      </c>
      <c r="D41" s="38" t="s">
        <v>182</v>
      </c>
      <c r="E41" s="109" t="s">
        <v>267</v>
      </c>
      <c r="F41" s="113" t="s">
        <v>417</v>
      </c>
      <c r="G41" s="145">
        <v>1420</v>
      </c>
      <c r="H41" s="112" t="s">
        <v>421</v>
      </c>
    </row>
    <row r="42" spans="1:9" ht="26" x14ac:dyDescent="0.35">
      <c r="A42" s="41">
        <f t="shared" si="1"/>
        <v>330</v>
      </c>
      <c r="B42" s="24" t="s">
        <v>20</v>
      </c>
      <c r="C42" s="44" t="s">
        <v>81</v>
      </c>
      <c r="D42" s="38" t="s">
        <v>182</v>
      </c>
      <c r="E42" s="109" t="s">
        <v>267</v>
      </c>
      <c r="F42" s="113" t="s">
        <v>303</v>
      </c>
      <c r="G42" s="142">
        <v>468</v>
      </c>
      <c r="H42" s="112" t="s">
        <v>495</v>
      </c>
    </row>
    <row r="43" spans="1:9" ht="26" x14ac:dyDescent="0.35">
      <c r="A43" s="41">
        <f t="shared" si="1"/>
        <v>331</v>
      </c>
      <c r="B43" s="24" t="s">
        <v>40</v>
      </c>
      <c r="C43" s="20" t="s">
        <v>41</v>
      </c>
      <c r="D43" s="38" t="s">
        <v>182</v>
      </c>
      <c r="E43" s="109" t="s">
        <v>267</v>
      </c>
      <c r="F43" s="113" t="s">
        <v>304</v>
      </c>
      <c r="G43" s="142">
        <v>752</v>
      </c>
      <c r="H43" s="112" t="s">
        <v>496</v>
      </c>
    </row>
    <row r="44" spans="1:9" x14ac:dyDescent="0.35">
      <c r="A44" s="41">
        <f t="shared" si="1"/>
        <v>332</v>
      </c>
      <c r="B44" s="26" t="s">
        <v>46</v>
      </c>
      <c r="C44" s="20" t="s">
        <v>45</v>
      </c>
      <c r="D44" s="38" t="s">
        <v>182</v>
      </c>
      <c r="E44" s="109" t="s">
        <v>267</v>
      </c>
      <c r="F44" s="113" t="s">
        <v>45</v>
      </c>
      <c r="G44" s="142">
        <v>174</v>
      </c>
      <c r="H44" s="112" t="s">
        <v>298</v>
      </c>
    </row>
    <row r="45" spans="1:9" x14ac:dyDescent="0.35">
      <c r="F45" s="19" t="s">
        <v>74</v>
      </c>
      <c r="G45" s="99">
        <f>G36+G38+G40</f>
        <v>1210</v>
      </c>
    </row>
    <row r="48" spans="1:9" x14ac:dyDescent="0.35">
      <c r="C48" s="42"/>
    </row>
  </sheetData>
  <mergeCells count="6">
    <mergeCell ref="D1:E1"/>
    <mergeCell ref="G1:H1"/>
    <mergeCell ref="A3:B3"/>
    <mergeCell ref="D3:F3"/>
    <mergeCell ref="A4:B4"/>
    <mergeCell ref="D4:F4"/>
  </mergeCells>
  <pageMargins left="0.31496062992125984" right="0.31496062992125984" top="0.35433070866141736" bottom="0.35433070866141736" header="0.31496062992125984" footer="0.31496062992125984"/>
  <pageSetup paperSize="9" scale="43" fitToHeight="0" orientation="landscape" r:id="rId1"/>
  <rowBreaks count="1" manualBreakCount="1">
    <brk id="3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topLeftCell="A16" zoomScale="80" zoomScaleNormal="80" workbookViewId="0">
      <selection activeCell="A11" sqref="A11:XFD11"/>
    </sheetView>
  </sheetViews>
  <sheetFormatPr baseColWidth="10" defaultColWidth="11.453125" defaultRowHeight="14.5" x14ac:dyDescent="0.35"/>
  <cols>
    <col min="1" max="1" width="7" style="1" bestFit="1" customWidth="1"/>
    <col min="2" max="2" width="28.1796875" style="1" customWidth="1"/>
    <col min="3" max="3" width="86.81640625" style="1" customWidth="1"/>
    <col min="4" max="4" width="9.1796875" style="2" customWidth="1"/>
    <col min="5" max="5" width="7.1796875" style="2" customWidth="1"/>
    <col min="6" max="6" width="48.36328125" style="1" bestFit="1" customWidth="1"/>
    <col min="7" max="7" width="8.1796875" style="1" customWidth="1"/>
    <col min="8" max="8" width="125.453125" style="1" bestFit="1" customWidth="1"/>
    <col min="9" max="16384" width="11.453125" style="1"/>
  </cols>
  <sheetData>
    <row r="1" spans="1:9" ht="18.5" x14ac:dyDescent="0.45">
      <c r="A1" s="4"/>
      <c r="B1" s="5" t="s">
        <v>79</v>
      </c>
      <c r="C1" s="6"/>
      <c r="D1" s="150"/>
      <c r="E1" s="150"/>
      <c r="F1" s="37"/>
      <c r="G1" s="150"/>
      <c r="H1" s="150"/>
    </row>
    <row r="2" spans="1:9" x14ac:dyDescent="0.35">
      <c r="A2" s="4"/>
      <c r="B2" s="6" t="s">
        <v>1</v>
      </c>
      <c r="C2" s="4"/>
      <c r="D2" s="7"/>
      <c r="E2" s="7"/>
      <c r="F2" s="4"/>
      <c r="G2" s="8"/>
      <c r="H2" s="4"/>
    </row>
    <row r="3" spans="1:9" ht="25.5" customHeight="1" x14ac:dyDescent="0.35">
      <c r="A3" s="151" t="s">
        <v>2</v>
      </c>
      <c r="B3" s="153"/>
      <c r="C3" s="10" t="s">
        <v>3</v>
      </c>
      <c r="D3" s="151" t="s">
        <v>4</v>
      </c>
      <c r="E3" s="152"/>
      <c r="F3" s="153"/>
      <c r="G3" s="22" t="s">
        <v>5</v>
      </c>
      <c r="H3" s="9" t="s">
        <v>6</v>
      </c>
    </row>
    <row r="4" spans="1:9" s="3" customFormat="1" ht="24" customHeight="1" x14ac:dyDescent="0.35">
      <c r="A4" s="154" t="s">
        <v>264</v>
      </c>
      <c r="B4" s="155"/>
      <c r="C4" s="115" t="s">
        <v>343</v>
      </c>
      <c r="D4" s="156" t="s">
        <v>266</v>
      </c>
      <c r="E4" s="157"/>
      <c r="F4" s="158"/>
      <c r="G4" s="142">
        <v>5943</v>
      </c>
      <c r="H4" s="116"/>
    </row>
    <row r="5" spans="1:9" s="3" customFormat="1" x14ac:dyDescent="0.35">
      <c r="A5" s="4"/>
      <c r="B5" s="4"/>
      <c r="C5" s="4"/>
      <c r="D5" s="4"/>
      <c r="E5" s="4"/>
      <c r="F5" s="4"/>
      <c r="G5" s="4"/>
      <c r="H5" s="4"/>
    </row>
    <row r="6" spans="1:9" ht="26" x14ac:dyDescent="0.35">
      <c r="A6" s="9" t="s">
        <v>7</v>
      </c>
      <c r="B6" s="9" t="s">
        <v>8</v>
      </c>
      <c r="C6" s="9" t="s">
        <v>184</v>
      </c>
      <c r="D6" s="22" t="s">
        <v>183</v>
      </c>
      <c r="E6" s="22" t="s">
        <v>14</v>
      </c>
      <c r="F6" s="9" t="s">
        <v>10</v>
      </c>
      <c r="G6" s="22"/>
      <c r="H6" s="9" t="s">
        <v>6</v>
      </c>
    </row>
    <row r="7" spans="1:9" ht="39" x14ac:dyDescent="0.35">
      <c r="A7" s="40">
        <v>401</v>
      </c>
      <c r="B7" s="24" t="s">
        <v>15</v>
      </c>
      <c r="C7" s="24" t="s">
        <v>250</v>
      </c>
      <c r="D7" s="18" t="s">
        <v>16</v>
      </c>
      <c r="E7" s="109" t="s">
        <v>267</v>
      </c>
      <c r="F7" s="108" t="s">
        <v>332</v>
      </c>
      <c r="G7" s="17"/>
      <c r="H7" s="111" t="s">
        <v>497</v>
      </c>
      <c r="I7" s="47"/>
    </row>
    <row r="8" spans="1:9" x14ac:dyDescent="0.35">
      <c r="A8" s="40">
        <f>A7+1</f>
        <v>402</v>
      </c>
      <c r="B8" s="24" t="s">
        <v>17</v>
      </c>
      <c r="C8" s="132" t="s">
        <v>240</v>
      </c>
      <c r="D8" s="18" t="s">
        <v>182</v>
      </c>
      <c r="E8" s="109" t="s">
        <v>267</v>
      </c>
      <c r="F8" s="108" t="s">
        <v>344</v>
      </c>
      <c r="G8" s="17"/>
      <c r="H8" s="111" t="s">
        <v>345</v>
      </c>
    </row>
    <row r="9" spans="1:9" x14ac:dyDescent="0.35">
      <c r="A9" s="40">
        <f t="shared" ref="A9:A27" si="0">A8+1</f>
        <v>403</v>
      </c>
      <c r="B9" s="25" t="s">
        <v>18</v>
      </c>
      <c r="C9" s="24" t="s">
        <v>47</v>
      </c>
      <c r="D9" s="18" t="s">
        <v>16</v>
      </c>
      <c r="E9" s="109" t="s">
        <v>267</v>
      </c>
      <c r="F9" s="108" t="s">
        <v>346</v>
      </c>
      <c r="G9" s="17"/>
      <c r="H9" s="111"/>
    </row>
    <row r="10" spans="1:9" x14ac:dyDescent="0.35">
      <c r="A10" s="40">
        <f t="shared" si="0"/>
        <v>404</v>
      </c>
      <c r="B10" s="24" t="s">
        <v>19</v>
      </c>
      <c r="C10" s="24" t="s">
        <v>254</v>
      </c>
      <c r="D10" s="18" t="s">
        <v>16</v>
      </c>
      <c r="E10" s="109" t="s">
        <v>267</v>
      </c>
      <c r="F10" s="108" t="s">
        <v>347</v>
      </c>
      <c r="G10" s="17"/>
      <c r="H10" s="111"/>
    </row>
    <row r="11" spans="1:9" ht="26" x14ac:dyDescent="0.35">
      <c r="A11" s="40">
        <f t="shared" si="0"/>
        <v>405</v>
      </c>
      <c r="B11" s="24" t="s">
        <v>20</v>
      </c>
      <c r="C11" s="24" t="s">
        <v>65</v>
      </c>
      <c r="D11" s="18" t="s">
        <v>182</v>
      </c>
      <c r="E11" s="109" t="s">
        <v>267</v>
      </c>
      <c r="F11" s="108" t="s">
        <v>348</v>
      </c>
      <c r="G11" s="17"/>
      <c r="H11" s="111" t="s">
        <v>498</v>
      </c>
    </row>
    <row r="12" spans="1:9" ht="39" x14ac:dyDescent="0.35">
      <c r="A12" s="40">
        <f t="shared" si="0"/>
        <v>406</v>
      </c>
      <c r="B12" s="24" t="s">
        <v>21</v>
      </c>
      <c r="C12" s="24" t="s">
        <v>255</v>
      </c>
      <c r="D12" s="18" t="s">
        <v>182</v>
      </c>
      <c r="E12" s="109" t="s">
        <v>267</v>
      </c>
      <c r="F12" s="108" t="s">
        <v>274</v>
      </c>
      <c r="G12" s="17"/>
      <c r="H12" s="111" t="s">
        <v>499</v>
      </c>
      <c r="I12" s="47"/>
    </row>
    <row r="13" spans="1:9" x14ac:dyDescent="0.35">
      <c r="A13" s="40">
        <f t="shared" si="0"/>
        <v>407</v>
      </c>
      <c r="B13" s="24" t="s">
        <v>22</v>
      </c>
      <c r="C13" s="24" t="s">
        <v>239</v>
      </c>
      <c r="D13" s="18" t="s">
        <v>16</v>
      </c>
      <c r="E13" s="109" t="s">
        <v>267</v>
      </c>
      <c r="F13" s="108" t="s">
        <v>275</v>
      </c>
      <c r="G13" s="17"/>
      <c r="H13" s="111" t="s">
        <v>277</v>
      </c>
    </row>
    <row r="14" spans="1:9" x14ac:dyDescent="0.35">
      <c r="A14" s="40">
        <f t="shared" si="0"/>
        <v>408</v>
      </c>
      <c r="B14" s="24" t="s">
        <v>22</v>
      </c>
      <c r="C14" s="24" t="s">
        <v>233</v>
      </c>
      <c r="D14" s="18" t="s">
        <v>182</v>
      </c>
      <c r="E14" s="109" t="s">
        <v>267</v>
      </c>
      <c r="F14" s="108" t="s">
        <v>276</v>
      </c>
      <c r="G14" s="17"/>
      <c r="H14" s="111" t="s">
        <v>277</v>
      </c>
    </row>
    <row r="15" spans="1:9" ht="39" x14ac:dyDescent="0.35">
      <c r="A15" s="40">
        <f t="shared" si="0"/>
        <v>409</v>
      </c>
      <c r="B15" s="24" t="s">
        <v>23</v>
      </c>
      <c r="C15" s="24" t="s">
        <v>109</v>
      </c>
      <c r="D15" s="18" t="s">
        <v>16</v>
      </c>
      <c r="E15" s="109" t="s">
        <v>267</v>
      </c>
      <c r="F15" s="108" t="s">
        <v>335</v>
      </c>
      <c r="G15" s="17"/>
      <c r="H15" s="111" t="s">
        <v>349</v>
      </c>
    </row>
    <row r="16" spans="1:9" ht="117" x14ac:dyDescent="0.35">
      <c r="A16" s="40">
        <f t="shared" si="0"/>
        <v>410</v>
      </c>
      <c r="B16" s="24" t="s">
        <v>24</v>
      </c>
      <c r="C16" s="24" t="s">
        <v>246</v>
      </c>
      <c r="D16" s="18" t="s">
        <v>16</v>
      </c>
      <c r="E16" s="109" t="s">
        <v>267</v>
      </c>
      <c r="F16" s="108" t="s">
        <v>350</v>
      </c>
      <c r="G16" s="17"/>
      <c r="H16" s="111" t="s">
        <v>351</v>
      </c>
    </row>
    <row r="17" spans="1:8" x14ac:dyDescent="0.35">
      <c r="A17" s="40">
        <f t="shared" si="0"/>
        <v>411</v>
      </c>
      <c r="B17" s="24" t="s">
        <v>25</v>
      </c>
      <c r="C17" s="24" t="s">
        <v>26</v>
      </c>
      <c r="D17" s="18" t="s">
        <v>16</v>
      </c>
      <c r="E17" s="109" t="s">
        <v>267</v>
      </c>
      <c r="F17" s="108" t="s">
        <v>352</v>
      </c>
      <c r="G17" s="17"/>
      <c r="H17" s="111" t="s">
        <v>338</v>
      </c>
    </row>
    <row r="18" spans="1:8" x14ac:dyDescent="0.35">
      <c r="A18" s="40">
        <f t="shared" si="0"/>
        <v>412</v>
      </c>
      <c r="B18" s="24" t="s">
        <v>27</v>
      </c>
      <c r="C18" s="24" t="s">
        <v>28</v>
      </c>
      <c r="D18" s="18" t="s">
        <v>16</v>
      </c>
      <c r="E18" s="109" t="s">
        <v>267</v>
      </c>
      <c r="F18" s="108" t="s">
        <v>339</v>
      </c>
      <c r="G18" s="17"/>
      <c r="H18" s="111"/>
    </row>
    <row r="19" spans="1:8" ht="65" x14ac:dyDescent="0.35">
      <c r="A19" s="40">
        <f t="shared" si="0"/>
        <v>413</v>
      </c>
      <c r="B19" s="24" t="s">
        <v>29</v>
      </c>
      <c r="C19" s="24" t="s">
        <v>48</v>
      </c>
      <c r="D19" s="18" t="s">
        <v>182</v>
      </c>
      <c r="E19" s="109" t="s">
        <v>267</v>
      </c>
      <c r="F19" s="108" t="s">
        <v>353</v>
      </c>
      <c r="G19" s="17"/>
      <c r="H19" s="111" t="s">
        <v>354</v>
      </c>
    </row>
    <row r="20" spans="1:8" x14ac:dyDescent="0.35">
      <c r="A20" s="40">
        <f t="shared" si="0"/>
        <v>414</v>
      </c>
      <c r="B20" s="124" t="s">
        <v>248</v>
      </c>
      <c r="C20" s="124" t="s">
        <v>249</v>
      </c>
      <c r="D20" s="23" t="s">
        <v>182</v>
      </c>
      <c r="E20" s="109" t="s">
        <v>267</v>
      </c>
      <c r="F20" s="108" t="s">
        <v>286</v>
      </c>
      <c r="G20" s="17"/>
      <c r="H20" s="111" t="s">
        <v>287</v>
      </c>
    </row>
    <row r="21" spans="1:8" ht="26" x14ac:dyDescent="0.35">
      <c r="A21" s="40">
        <f t="shared" si="0"/>
        <v>415</v>
      </c>
      <c r="B21" s="24" t="s">
        <v>238</v>
      </c>
      <c r="C21" s="24" t="s">
        <v>236</v>
      </c>
      <c r="D21" s="18" t="s">
        <v>16</v>
      </c>
      <c r="E21" s="109" t="s">
        <v>267</v>
      </c>
      <c r="F21" s="108" t="s">
        <v>355</v>
      </c>
      <c r="G21" s="17"/>
      <c r="H21" s="111" t="s">
        <v>356</v>
      </c>
    </row>
    <row r="22" spans="1:8" ht="52" x14ac:dyDescent="0.35">
      <c r="A22" s="40">
        <f t="shared" si="0"/>
        <v>416</v>
      </c>
      <c r="B22" s="24" t="s">
        <v>30</v>
      </c>
      <c r="C22" s="24" t="s">
        <v>256</v>
      </c>
      <c r="D22" s="18" t="s">
        <v>16</v>
      </c>
      <c r="E22" s="109" t="s">
        <v>267</v>
      </c>
      <c r="F22" s="108" t="s">
        <v>358</v>
      </c>
      <c r="G22" s="17"/>
      <c r="H22" s="111" t="s">
        <v>357</v>
      </c>
    </row>
    <row r="23" spans="1:8" x14ac:dyDescent="0.35">
      <c r="A23" s="40">
        <f t="shared" si="0"/>
        <v>417</v>
      </c>
      <c r="B23" s="24" t="s">
        <v>31</v>
      </c>
      <c r="C23" s="24" t="s">
        <v>32</v>
      </c>
      <c r="D23" s="18" t="s">
        <v>16</v>
      </c>
      <c r="E23" s="109" t="s">
        <v>267</v>
      </c>
      <c r="F23" s="108" t="s">
        <v>292</v>
      </c>
      <c r="G23" s="17"/>
      <c r="H23" s="111" t="s">
        <v>293</v>
      </c>
    </row>
    <row r="24" spans="1:8" ht="26" x14ac:dyDescent="0.35">
      <c r="A24" s="40">
        <f t="shared" si="0"/>
        <v>418</v>
      </c>
      <c r="B24" s="24" t="s">
        <v>69</v>
      </c>
      <c r="C24" s="24" t="s">
        <v>70</v>
      </c>
      <c r="D24" s="18" t="s">
        <v>16</v>
      </c>
      <c r="E24" s="109" t="s">
        <v>267</v>
      </c>
      <c r="F24" s="108" t="s">
        <v>342</v>
      </c>
      <c r="G24" s="17"/>
      <c r="H24" s="111" t="s">
        <v>294</v>
      </c>
    </row>
    <row r="25" spans="1:8" ht="26" x14ac:dyDescent="0.35">
      <c r="A25" s="40">
        <f t="shared" si="0"/>
        <v>419</v>
      </c>
      <c r="B25" s="24" t="s">
        <v>34</v>
      </c>
      <c r="C25" s="24" t="s">
        <v>35</v>
      </c>
      <c r="D25" s="18" t="s">
        <v>182</v>
      </c>
      <c r="E25" s="109" t="s">
        <v>267</v>
      </c>
      <c r="F25" s="114" t="s">
        <v>295</v>
      </c>
      <c r="G25" s="17"/>
      <c r="H25" s="111" t="s">
        <v>296</v>
      </c>
    </row>
    <row r="26" spans="1:8" ht="39" x14ac:dyDescent="0.35">
      <c r="A26" s="40">
        <f t="shared" si="0"/>
        <v>420</v>
      </c>
      <c r="B26" s="24" t="s">
        <v>36</v>
      </c>
      <c r="C26" s="24" t="s">
        <v>37</v>
      </c>
      <c r="D26" s="18" t="s">
        <v>16</v>
      </c>
      <c r="E26" s="109" t="s">
        <v>267</v>
      </c>
      <c r="F26" s="108" t="s">
        <v>295</v>
      </c>
      <c r="G26" s="17"/>
      <c r="H26" s="111" t="s">
        <v>369</v>
      </c>
    </row>
    <row r="27" spans="1:8" ht="234" x14ac:dyDescent="0.35">
      <c r="A27" s="40">
        <f t="shared" si="0"/>
        <v>421</v>
      </c>
      <c r="B27" s="24" t="s">
        <v>38</v>
      </c>
      <c r="C27" s="24" t="s">
        <v>63</v>
      </c>
      <c r="D27" s="18" t="s">
        <v>182</v>
      </c>
      <c r="E27" s="109" t="s">
        <v>267</v>
      </c>
      <c r="F27" s="108" t="s">
        <v>500</v>
      </c>
      <c r="G27" s="17"/>
      <c r="H27" s="111" t="s">
        <v>458</v>
      </c>
    </row>
    <row r="28" spans="1:8" x14ac:dyDescent="0.35">
      <c r="A28" s="11"/>
      <c r="B28" s="4"/>
      <c r="C28" s="12"/>
      <c r="D28" s="13"/>
      <c r="E28" s="13"/>
      <c r="F28" s="12"/>
      <c r="G28" s="12"/>
      <c r="H28" s="12"/>
    </row>
    <row r="29" spans="1:8" ht="15.5" x14ac:dyDescent="0.35">
      <c r="A29" s="11"/>
      <c r="B29" s="14" t="str">
        <f>CONCATENATE("Opsjoner for ",B1)</f>
        <v>Opsjoner for Stor bærbar PC</v>
      </c>
      <c r="C29" s="4"/>
      <c r="D29" s="7"/>
      <c r="E29" s="7"/>
      <c r="F29" s="4"/>
      <c r="G29" s="4"/>
      <c r="H29" s="4"/>
    </row>
    <row r="30" spans="1:8" x14ac:dyDescent="0.35">
      <c r="A30" s="11"/>
      <c r="B30" s="6" t="s">
        <v>1</v>
      </c>
      <c r="C30" s="4"/>
      <c r="D30" s="7"/>
      <c r="E30" s="7"/>
      <c r="F30" s="4"/>
      <c r="G30" s="4"/>
      <c r="H30" s="4"/>
    </row>
    <row r="31" spans="1:8" ht="26" x14ac:dyDescent="0.35">
      <c r="A31" s="15" t="s">
        <v>7</v>
      </c>
      <c r="B31" s="9" t="s">
        <v>8</v>
      </c>
      <c r="C31" s="9" t="s">
        <v>184</v>
      </c>
      <c r="D31" s="22" t="s">
        <v>183</v>
      </c>
      <c r="E31" s="22" t="s">
        <v>14</v>
      </c>
      <c r="F31" s="9" t="s">
        <v>10</v>
      </c>
      <c r="G31" s="22" t="s">
        <v>5</v>
      </c>
      <c r="H31" s="9" t="s">
        <v>6</v>
      </c>
    </row>
    <row r="32" spans="1:8" x14ac:dyDescent="0.35">
      <c r="A32" s="41">
        <f>A27+1</f>
        <v>422</v>
      </c>
      <c r="B32" s="24" t="s">
        <v>39</v>
      </c>
      <c r="C32" s="24" t="s">
        <v>49</v>
      </c>
      <c r="D32" s="18" t="s">
        <v>16</v>
      </c>
      <c r="E32" s="109" t="s">
        <v>267</v>
      </c>
      <c r="F32" s="113" t="s">
        <v>297</v>
      </c>
      <c r="G32" s="142">
        <v>388</v>
      </c>
      <c r="H32" s="111" t="s">
        <v>298</v>
      </c>
    </row>
    <row r="33" spans="1:9" x14ac:dyDescent="0.35">
      <c r="A33" s="41">
        <f>A32+1</f>
        <v>423</v>
      </c>
      <c r="B33" s="24" t="s">
        <v>39</v>
      </c>
      <c r="C33" s="24" t="s">
        <v>231</v>
      </c>
      <c r="D33" s="18" t="s">
        <v>182</v>
      </c>
      <c r="E33" s="109" t="s">
        <v>267</v>
      </c>
      <c r="F33" s="113" t="s">
        <v>299</v>
      </c>
      <c r="G33" s="142">
        <v>1188</v>
      </c>
      <c r="H33" s="111" t="s">
        <v>298</v>
      </c>
    </row>
    <row r="34" spans="1:9" ht="39" x14ac:dyDescent="0.35">
      <c r="A34" s="41">
        <f t="shared" ref="A34:A40" si="1">A33+1</f>
        <v>424</v>
      </c>
      <c r="B34" s="24" t="s">
        <v>15</v>
      </c>
      <c r="C34" s="24" t="s">
        <v>251</v>
      </c>
      <c r="D34" s="38" t="s">
        <v>16</v>
      </c>
      <c r="E34" s="109" t="s">
        <v>267</v>
      </c>
      <c r="F34" s="113" t="s">
        <v>396</v>
      </c>
      <c r="G34" s="145">
        <v>0</v>
      </c>
      <c r="H34" s="112" t="s">
        <v>501</v>
      </c>
      <c r="I34" s="47"/>
    </row>
    <row r="35" spans="1:9" ht="39" x14ac:dyDescent="0.35">
      <c r="A35" s="41">
        <f t="shared" si="1"/>
        <v>425</v>
      </c>
      <c r="B35" s="24" t="s">
        <v>15</v>
      </c>
      <c r="C35" s="24" t="s">
        <v>252</v>
      </c>
      <c r="D35" s="38" t="s">
        <v>182</v>
      </c>
      <c r="E35" s="109" t="s">
        <v>267</v>
      </c>
      <c r="F35" s="113" t="s">
        <v>416</v>
      </c>
      <c r="G35" s="145">
        <v>588</v>
      </c>
      <c r="H35" s="112" t="s">
        <v>494</v>
      </c>
      <c r="I35" s="47"/>
    </row>
    <row r="36" spans="1:9" ht="26" x14ac:dyDescent="0.35">
      <c r="A36" s="41">
        <f t="shared" si="1"/>
        <v>426</v>
      </c>
      <c r="B36" s="24" t="s">
        <v>25</v>
      </c>
      <c r="C36" s="39" t="s">
        <v>43</v>
      </c>
      <c r="D36" s="38" t="s">
        <v>16</v>
      </c>
      <c r="E36" s="109" t="s">
        <v>267</v>
      </c>
      <c r="F36" s="113" t="s">
        <v>301</v>
      </c>
      <c r="G36" s="145">
        <v>822</v>
      </c>
      <c r="H36" s="112" t="s">
        <v>420</v>
      </c>
    </row>
    <row r="37" spans="1:9" ht="39" x14ac:dyDescent="0.35">
      <c r="A37" s="41">
        <f t="shared" si="1"/>
        <v>427</v>
      </c>
      <c r="B37" s="24" t="s">
        <v>25</v>
      </c>
      <c r="C37" s="39" t="s">
        <v>44</v>
      </c>
      <c r="D37" s="18" t="s">
        <v>182</v>
      </c>
      <c r="E37" s="109" t="s">
        <v>267</v>
      </c>
      <c r="F37" s="113" t="s">
        <v>302</v>
      </c>
      <c r="G37" s="145">
        <v>1420</v>
      </c>
      <c r="H37" s="112" t="s">
        <v>422</v>
      </c>
    </row>
    <row r="38" spans="1:9" ht="26" x14ac:dyDescent="0.35">
      <c r="A38" s="41">
        <f t="shared" si="1"/>
        <v>428</v>
      </c>
      <c r="B38" s="24" t="s">
        <v>20</v>
      </c>
      <c r="C38" s="44" t="s">
        <v>81</v>
      </c>
      <c r="D38" s="18" t="s">
        <v>182</v>
      </c>
      <c r="E38" s="109" t="s">
        <v>267</v>
      </c>
      <c r="F38" s="113" t="s">
        <v>303</v>
      </c>
      <c r="G38" s="142">
        <v>468</v>
      </c>
      <c r="H38" s="112" t="s">
        <v>495</v>
      </c>
    </row>
    <row r="39" spans="1:9" ht="26.5" x14ac:dyDescent="0.35">
      <c r="A39" s="41">
        <f t="shared" si="1"/>
        <v>429</v>
      </c>
      <c r="B39" s="24" t="s">
        <v>40</v>
      </c>
      <c r="C39" s="45" t="s">
        <v>85</v>
      </c>
      <c r="D39" s="18" t="s">
        <v>182</v>
      </c>
      <c r="E39" s="109" t="s">
        <v>267</v>
      </c>
      <c r="F39" s="113" t="s">
        <v>304</v>
      </c>
      <c r="G39" s="142">
        <v>752</v>
      </c>
      <c r="H39" s="112" t="s">
        <v>496</v>
      </c>
    </row>
    <row r="40" spans="1:9" x14ac:dyDescent="0.35">
      <c r="A40" s="41">
        <f t="shared" si="1"/>
        <v>430</v>
      </c>
      <c r="B40" s="26" t="s">
        <v>46</v>
      </c>
      <c r="C40" s="20" t="s">
        <v>45</v>
      </c>
      <c r="D40" s="18" t="s">
        <v>182</v>
      </c>
      <c r="E40" s="109" t="s">
        <v>267</v>
      </c>
      <c r="F40" s="113" t="s">
        <v>45</v>
      </c>
      <c r="G40" s="142">
        <v>174</v>
      </c>
      <c r="H40" s="112" t="s">
        <v>298</v>
      </c>
    </row>
    <row r="41" spans="1:9" x14ac:dyDescent="0.35">
      <c r="F41" s="19" t="s">
        <v>80</v>
      </c>
      <c r="G41" s="100">
        <f>G32+G34+G36</f>
        <v>1210</v>
      </c>
    </row>
    <row r="44" spans="1:9" x14ac:dyDescent="0.35">
      <c r="C44" s="42"/>
    </row>
  </sheetData>
  <mergeCells count="6">
    <mergeCell ref="D1:E1"/>
    <mergeCell ref="G1:H1"/>
    <mergeCell ref="A3:B3"/>
    <mergeCell ref="D3:F3"/>
    <mergeCell ref="A4:B4"/>
    <mergeCell ref="D4:F4"/>
  </mergeCells>
  <pageMargins left="0.31496062992125984" right="0.31496062992125984" top="0.35433070866141736" bottom="0.35433070866141736" header="0.31496062992125984" footer="0.31496062992125984"/>
  <pageSetup paperSize="9" scale="44" fitToHeight="0" orientation="landscape" r:id="rId1"/>
  <rowBreaks count="1" manualBreakCount="1">
    <brk id="2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topLeftCell="A11" zoomScale="80" zoomScaleNormal="80" workbookViewId="0">
      <selection activeCell="A37" sqref="A37:XFD37"/>
    </sheetView>
  </sheetViews>
  <sheetFormatPr baseColWidth="10" defaultColWidth="11.453125" defaultRowHeight="14.5" x14ac:dyDescent="0.35"/>
  <cols>
    <col min="1" max="1" width="7" style="27" bestFit="1" customWidth="1"/>
    <col min="2" max="2" width="28.1796875" style="1" customWidth="1"/>
    <col min="3" max="3" width="86.81640625" style="1" customWidth="1"/>
    <col min="4" max="4" width="9.1796875" style="2" customWidth="1"/>
    <col min="5" max="5" width="7.1796875" style="2" customWidth="1"/>
    <col min="6" max="6" width="43.453125" style="1" customWidth="1"/>
    <col min="7" max="7" width="8.1796875" style="1" customWidth="1"/>
    <col min="8" max="8" width="154.36328125" style="1" customWidth="1"/>
    <col min="9" max="16384" width="11.453125" style="1"/>
  </cols>
  <sheetData>
    <row r="1" spans="1:9" ht="18.5" x14ac:dyDescent="0.45">
      <c r="A1" s="28"/>
      <c r="B1" s="5" t="s">
        <v>50</v>
      </c>
      <c r="C1" s="6"/>
      <c r="D1" s="150"/>
      <c r="E1" s="150"/>
      <c r="F1" s="43"/>
      <c r="G1" s="150"/>
      <c r="H1" s="150"/>
    </row>
    <row r="2" spans="1:9" x14ac:dyDescent="0.35">
      <c r="A2" s="28"/>
      <c r="B2" s="6" t="s">
        <v>1</v>
      </c>
      <c r="C2" s="4"/>
      <c r="D2" s="7"/>
      <c r="E2" s="7"/>
      <c r="F2" s="4"/>
      <c r="G2" s="8"/>
      <c r="H2" s="4"/>
    </row>
    <row r="3" spans="1:9" ht="26.25" customHeight="1" x14ac:dyDescent="0.35">
      <c r="A3" s="151" t="s">
        <v>2</v>
      </c>
      <c r="B3" s="153"/>
      <c r="C3" s="10" t="s">
        <v>3</v>
      </c>
      <c r="D3" s="151" t="s">
        <v>4</v>
      </c>
      <c r="E3" s="152"/>
      <c r="F3" s="153"/>
      <c r="G3" s="22" t="s">
        <v>5</v>
      </c>
      <c r="H3" s="9" t="s">
        <v>6</v>
      </c>
    </row>
    <row r="4" spans="1:9" s="3" customFormat="1" x14ac:dyDescent="0.35">
      <c r="A4" s="161" t="s">
        <v>264</v>
      </c>
      <c r="B4" s="162"/>
      <c r="C4" s="115" t="s">
        <v>393</v>
      </c>
      <c r="D4" s="156" t="s">
        <v>266</v>
      </c>
      <c r="E4" s="157"/>
      <c r="F4" s="158"/>
      <c r="G4" s="142">
        <v>7541</v>
      </c>
      <c r="H4" s="116"/>
      <c r="I4" s="134"/>
    </row>
    <row r="5" spans="1:9" s="3" customFormat="1" x14ac:dyDescent="0.35">
      <c r="A5" s="28"/>
      <c r="B5" s="4"/>
      <c r="C5" s="4"/>
      <c r="D5" s="4"/>
      <c r="E5" s="4"/>
      <c r="F5" s="4"/>
      <c r="G5" s="4"/>
      <c r="H5" s="4"/>
    </row>
    <row r="6" spans="1:9" ht="26" x14ac:dyDescent="0.35">
      <c r="A6" s="29" t="s">
        <v>7</v>
      </c>
      <c r="B6" s="9" t="s">
        <v>8</v>
      </c>
      <c r="C6" s="9" t="s">
        <v>184</v>
      </c>
      <c r="D6" s="22" t="s">
        <v>183</v>
      </c>
      <c r="E6" s="22" t="s">
        <v>14</v>
      </c>
      <c r="F6" s="9" t="s">
        <v>10</v>
      </c>
      <c r="G6" s="22"/>
      <c r="H6" s="9" t="s">
        <v>6</v>
      </c>
    </row>
    <row r="7" spans="1:9" ht="39" x14ac:dyDescent="0.35">
      <c r="A7" s="40">
        <v>501</v>
      </c>
      <c r="B7" s="24" t="s">
        <v>15</v>
      </c>
      <c r="C7" s="24" t="s">
        <v>253</v>
      </c>
      <c r="D7" s="23" t="s">
        <v>16</v>
      </c>
      <c r="E7" s="109" t="s">
        <v>267</v>
      </c>
      <c r="F7" s="108" t="s">
        <v>394</v>
      </c>
      <c r="G7" s="17"/>
      <c r="H7" s="111" t="s">
        <v>502</v>
      </c>
    </row>
    <row r="8" spans="1:9" x14ac:dyDescent="0.35">
      <c r="A8" s="40">
        <f>A7+1</f>
        <v>502</v>
      </c>
      <c r="B8" s="24" t="s">
        <v>17</v>
      </c>
      <c r="C8" s="124" t="s">
        <v>240</v>
      </c>
      <c r="D8" s="23" t="s">
        <v>182</v>
      </c>
      <c r="E8" s="109" t="s">
        <v>267</v>
      </c>
      <c r="F8" s="108" t="s">
        <v>397</v>
      </c>
      <c r="G8" s="17"/>
      <c r="H8" s="111" t="s">
        <v>399</v>
      </c>
    </row>
    <row r="9" spans="1:9" x14ac:dyDescent="0.35">
      <c r="A9" s="40">
        <f t="shared" ref="A9:A29" si="0">A8+1</f>
        <v>503</v>
      </c>
      <c r="B9" s="25" t="s">
        <v>18</v>
      </c>
      <c r="C9" s="24" t="s">
        <v>47</v>
      </c>
      <c r="D9" s="23" t="s">
        <v>16</v>
      </c>
      <c r="E9" s="109" t="s">
        <v>267</v>
      </c>
      <c r="F9" s="108" t="s">
        <v>346</v>
      </c>
      <c r="G9" s="17"/>
      <c r="H9" s="111"/>
    </row>
    <row r="10" spans="1:9" x14ac:dyDescent="0.35">
      <c r="A10" s="40">
        <f t="shared" si="0"/>
        <v>504</v>
      </c>
      <c r="B10" s="24" t="s">
        <v>19</v>
      </c>
      <c r="C10" s="24" t="s">
        <v>110</v>
      </c>
      <c r="D10" s="23" t="s">
        <v>16</v>
      </c>
      <c r="E10" s="109" t="s">
        <v>267</v>
      </c>
      <c r="F10" s="108" t="s">
        <v>347</v>
      </c>
      <c r="G10" s="17"/>
      <c r="H10" s="111"/>
    </row>
    <row r="11" spans="1:9" x14ac:dyDescent="0.35">
      <c r="A11" s="40">
        <f t="shared" si="0"/>
        <v>505</v>
      </c>
      <c r="B11" s="24" t="s">
        <v>20</v>
      </c>
      <c r="C11" s="24" t="s">
        <v>82</v>
      </c>
      <c r="D11" s="18" t="s">
        <v>16</v>
      </c>
      <c r="E11" s="109" t="s">
        <v>267</v>
      </c>
      <c r="F11" s="108" t="s">
        <v>398</v>
      </c>
      <c r="G11" s="17"/>
      <c r="H11" s="111" t="s">
        <v>449</v>
      </c>
    </row>
    <row r="12" spans="1:9" ht="26" x14ac:dyDescent="0.35">
      <c r="A12" s="40">
        <f t="shared" si="0"/>
        <v>506</v>
      </c>
      <c r="B12" s="24" t="s">
        <v>21</v>
      </c>
      <c r="C12" s="24" t="s">
        <v>262</v>
      </c>
      <c r="D12" s="18" t="s">
        <v>182</v>
      </c>
      <c r="E12" s="109" t="s">
        <v>272</v>
      </c>
      <c r="F12" s="108" t="s">
        <v>400</v>
      </c>
      <c r="G12" s="17"/>
      <c r="H12" s="111" t="s">
        <v>401</v>
      </c>
    </row>
    <row r="13" spans="1:9" ht="26" x14ac:dyDescent="0.35">
      <c r="A13" s="40">
        <f>A12+1</f>
        <v>507</v>
      </c>
      <c r="B13" s="24" t="s">
        <v>21</v>
      </c>
      <c r="C13" s="24" t="s">
        <v>259</v>
      </c>
      <c r="D13" s="18" t="s">
        <v>182</v>
      </c>
      <c r="E13" s="109" t="s">
        <v>267</v>
      </c>
      <c r="F13" s="108" t="s">
        <v>402</v>
      </c>
      <c r="G13" s="17"/>
      <c r="H13" s="111" t="s">
        <v>453</v>
      </c>
      <c r="I13" s="47"/>
    </row>
    <row r="14" spans="1:9" ht="26" x14ac:dyDescent="0.35">
      <c r="A14" s="40" t="s">
        <v>263</v>
      </c>
      <c r="B14" s="24" t="s">
        <v>260</v>
      </c>
      <c r="C14" s="24" t="s">
        <v>261</v>
      </c>
      <c r="D14" s="18" t="s">
        <v>182</v>
      </c>
      <c r="E14" s="109" t="s">
        <v>267</v>
      </c>
      <c r="F14" s="108" t="s">
        <v>308</v>
      </c>
      <c r="G14" s="17"/>
      <c r="H14" s="111" t="s">
        <v>403</v>
      </c>
    </row>
    <row r="15" spans="1:9" x14ac:dyDescent="0.35">
      <c r="A15" s="40">
        <v>508</v>
      </c>
      <c r="B15" s="24" t="s">
        <v>22</v>
      </c>
      <c r="C15" s="24" t="s">
        <v>239</v>
      </c>
      <c r="D15" s="18" t="s">
        <v>16</v>
      </c>
      <c r="E15" s="109" t="s">
        <v>267</v>
      </c>
      <c r="F15" s="108" t="s">
        <v>320</v>
      </c>
      <c r="G15" s="17"/>
      <c r="H15" s="111" t="s">
        <v>277</v>
      </c>
    </row>
    <row r="16" spans="1:9" x14ac:dyDescent="0.35">
      <c r="A16" s="40">
        <f t="shared" si="0"/>
        <v>509</v>
      </c>
      <c r="B16" s="24" t="s">
        <v>22</v>
      </c>
      <c r="C16" s="24" t="s">
        <v>233</v>
      </c>
      <c r="D16" s="18" t="s">
        <v>182</v>
      </c>
      <c r="E16" s="109" t="s">
        <v>267</v>
      </c>
      <c r="F16" s="108" t="s">
        <v>404</v>
      </c>
      <c r="G16" s="17"/>
      <c r="H16" s="111" t="s">
        <v>277</v>
      </c>
    </row>
    <row r="17" spans="1:8" ht="39" x14ac:dyDescent="0.35">
      <c r="A17" s="40">
        <f t="shared" si="0"/>
        <v>510</v>
      </c>
      <c r="B17" s="24" t="s">
        <v>23</v>
      </c>
      <c r="C17" s="24" t="s">
        <v>109</v>
      </c>
      <c r="D17" s="18" t="s">
        <v>16</v>
      </c>
      <c r="E17" s="109" t="s">
        <v>267</v>
      </c>
      <c r="F17" s="108" t="s">
        <v>405</v>
      </c>
      <c r="G17" s="17"/>
      <c r="H17" s="111" t="s">
        <v>349</v>
      </c>
    </row>
    <row r="18" spans="1:8" ht="117" x14ac:dyDescent="0.35">
      <c r="A18" s="40">
        <f t="shared" si="0"/>
        <v>511</v>
      </c>
      <c r="B18" s="24" t="s">
        <v>24</v>
      </c>
      <c r="C18" s="24" t="s">
        <v>245</v>
      </c>
      <c r="D18" s="18" t="s">
        <v>16</v>
      </c>
      <c r="E18" s="109" t="s">
        <v>267</v>
      </c>
      <c r="F18" s="108" t="s">
        <v>350</v>
      </c>
      <c r="G18" s="17"/>
      <c r="H18" s="111" t="s">
        <v>351</v>
      </c>
    </row>
    <row r="19" spans="1:8" x14ac:dyDescent="0.35">
      <c r="A19" s="40">
        <f t="shared" si="0"/>
        <v>512</v>
      </c>
      <c r="B19" s="24" t="s">
        <v>25</v>
      </c>
      <c r="C19" s="24" t="s">
        <v>26</v>
      </c>
      <c r="D19" s="18" t="s">
        <v>16</v>
      </c>
      <c r="E19" s="109" t="s">
        <v>267</v>
      </c>
      <c r="F19" s="108" t="s">
        <v>406</v>
      </c>
      <c r="G19" s="17"/>
      <c r="H19" s="111"/>
    </row>
    <row r="20" spans="1:8" x14ac:dyDescent="0.35">
      <c r="A20" s="40">
        <f t="shared" si="0"/>
        <v>513</v>
      </c>
      <c r="B20" s="24" t="s">
        <v>27</v>
      </c>
      <c r="C20" s="24" t="s">
        <v>28</v>
      </c>
      <c r="D20" s="18" t="s">
        <v>16</v>
      </c>
      <c r="E20" s="109" t="s">
        <v>267</v>
      </c>
      <c r="F20" s="108" t="s">
        <v>407</v>
      </c>
      <c r="G20" s="17"/>
      <c r="H20" s="111"/>
    </row>
    <row r="21" spans="1:8" ht="65" x14ac:dyDescent="0.35">
      <c r="A21" s="40">
        <f t="shared" si="0"/>
        <v>514</v>
      </c>
      <c r="B21" s="24" t="s">
        <v>29</v>
      </c>
      <c r="C21" s="24" t="s">
        <v>48</v>
      </c>
      <c r="D21" s="18" t="s">
        <v>182</v>
      </c>
      <c r="E21" s="109" t="s">
        <v>267</v>
      </c>
      <c r="F21" s="108" t="s">
        <v>408</v>
      </c>
      <c r="G21" s="17"/>
      <c r="H21" s="111" t="s">
        <v>409</v>
      </c>
    </row>
    <row r="22" spans="1:8" x14ac:dyDescent="0.35">
      <c r="A22" s="40">
        <f t="shared" si="0"/>
        <v>515</v>
      </c>
      <c r="B22" s="124" t="s">
        <v>248</v>
      </c>
      <c r="C22" s="124" t="s">
        <v>249</v>
      </c>
      <c r="D22" s="23" t="s">
        <v>182</v>
      </c>
      <c r="E22" s="109" t="s">
        <v>267</v>
      </c>
      <c r="F22" s="108" t="s">
        <v>322</v>
      </c>
      <c r="G22" s="17"/>
      <c r="H22" s="111"/>
    </row>
    <row r="23" spans="1:8" ht="26" x14ac:dyDescent="0.35">
      <c r="A23" s="40">
        <f t="shared" si="0"/>
        <v>516</v>
      </c>
      <c r="B23" s="24" t="s">
        <v>237</v>
      </c>
      <c r="C23" s="24" t="s">
        <v>236</v>
      </c>
      <c r="D23" s="18" t="s">
        <v>16</v>
      </c>
      <c r="E23" s="109" t="s">
        <v>267</v>
      </c>
      <c r="F23" s="108" t="s">
        <v>410</v>
      </c>
      <c r="G23" s="17"/>
      <c r="H23" s="111" t="s">
        <v>356</v>
      </c>
    </row>
    <row r="24" spans="1:8" ht="52" x14ac:dyDescent="0.35">
      <c r="A24" s="40">
        <f t="shared" si="0"/>
        <v>517</v>
      </c>
      <c r="B24" s="24" t="s">
        <v>30</v>
      </c>
      <c r="C24" s="24" t="s">
        <v>256</v>
      </c>
      <c r="D24" s="23" t="s">
        <v>16</v>
      </c>
      <c r="E24" s="109" t="s">
        <v>267</v>
      </c>
      <c r="F24" s="108" t="s">
        <v>358</v>
      </c>
      <c r="G24" s="17"/>
      <c r="H24" s="111" t="s">
        <v>357</v>
      </c>
    </row>
    <row r="25" spans="1:8" x14ac:dyDescent="0.35">
      <c r="A25" s="40">
        <f t="shared" si="0"/>
        <v>518</v>
      </c>
      <c r="B25" s="24" t="s">
        <v>31</v>
      </c>
      <c r="C25" s="16" t="s">
        <v>32</v>
      </c>
      <c r="D25" s="23" t="s">
        <v>16</v>
      </c>
      <c r="E25" s="109" t="s">
        <v>267</v>
      </c>
      <c r="F25" s="108" t="s">
        <v>292</v>
      </c>
      <c r="G25" s="17"/>
      <c r="H25" s="111" t="s">
        <v>293</v>
      </c>
    </row>
    <row r="26" spans="1:8" ht="26" x14ac:dyDescent="0.35">
      <c r="A26" s="40">
        <f t="shared" si="0"/>
        <v>519</v>
      </c>
      <c r="B26" s="24" t="s">
        <v>33</v>
      </c>
      <c r="C26" s="16" t="s">
        <v>70</v>
      </c>
      <c r="D26" s="23" t="s">
        <v>16</v>
      </c>
      <c r="E26" s="109" t="s">
        <v>267</v>
      </c>
      <c r="F26" s="108" t="s">
        <v>342</v>
      </c>
      <c r="G26" s="17"/>
      <c r="H26" s="111" t="s">
        <v>294</v>
      </c>
    </row>
    <row r="27" spans="1:8" x14ac:dyDescent="0.35">
      <c r="A27" s="40">
        <f t="shared" si="0"/>
        <v>520</v>
      </c>
      <c r="B27" s="24" t="s">
        <v>34</v>
      </c>
      <c r="C27" s="16" t="s">
        <v>35</v>
      </c>
      <c r="D27" s="23" t="s">
        <v>182</v>
      </c>
      <c r="E27" s="109" t="s">
        <v>267</v>
      </c>
      <c r="F27" s="114" t="s">
        <v>295</v>
      </c>
      <c r="G27" s="17"/>
      <c r="H27" s="111" t="s">
        <v>296</v>
      </c>
    </row>
    <row r="28" spans="1:8" ht="39" x14ac:dyDescent="0.35">
      <c r="A28" s="40">
        <f t="shared" si="0"/>
        <v>521</v>
      </c>
      <c r="B28" s="24" t="s">
        <v>36</v>
      </c>
      <c r="C28" s="16" t="s">
        <v>37</v>
      </c>
      <c r="D28" s="23" t="s">
        <v>16</v>
      </c>
      <c r="E28" s="109" t="s">
        <v>267</v>
      </c>
      <c r="F28" s="108" t="s">
        <v>295</v>
      </c>
      <c r="G28" s="17"/>
      <c r="H28" s="111" t="s">
        <v>370</v>
      </c>
    </row>
    <row r="29" spans="1:8" ht="208" x14ac:dyDescent="0.35">
      <c r="A29" s="40">
        <f t="shared" si="0"/>
        <v>522</v>
      </c>
      <c r="B29" s="24" t="s">
        <v>38</v>
      </c>
      <c r="C29" s="24" t="s">
        <v>83</v>
      </c>
      <c r="D29" s="23" t="s">
        <v>182</v>
      </c>
      <c r="E29" s="109" t="s">
        <v>267</v>
      </c>
      <c r="F29" s="108" t="s">
        <v>503</v>
      </c>
      <c r="G29" s="17"/>
      <c r="H29" s="111" t="s">
        <v>413</v>
      </c>
    </row>
    <row r="30" spans="1:8" x14ac:dyDescent="0.35">
      <c r="A30" s="30"/>
      <c r="B30" s="4"/>
      <c r="C30" s="12"/>
      <c r="D30" s="13"/>
      <c r="E30" s="13"/>
      <c r="F30" s="12"/>
      <c r="G30" s="12"/>
      <c r="H30" s="12"/>
    </row>
    <row r="31" spans="1:8" ht="15.5" x14ac:dyDescent="0.35">
      <c r="A31" s="30"/>
      <c r="B31" s="14" t="str">
        <f>CONCATENATE("Opsjoner for ",B1)</f>
        <v>Opsjoner for Bærbar PC multimedia</v>
      </c>
      <c r="C31" s="4"/>
      <c r="D31" s="7"/>
      <c r="E31" s="7"/>
      <c r="F31" s="4"/>
      <c r="G31" s="4"/>
      <c r="H31" s="4"/>
    </row>
    <row r="32" spans="1:8" x14ac:dyDescent="0.35">
      <c r="A32" s="30"/>
      <c r="B32" s="6" t="s">
        <v>1</v>
      </c>
      <c r="C32" s="4"/>
      <c r="D32" s="7"/>
      <c r="E32" s="7"/>
      <c r="F32" s="4"/>
      <c r="G32" s="4"/>
      <c r="H32" s="4"/>
    </row>
    <row r="33" spans="1:8" ht="26" x14ac:dyDescent="0.35">
      <c r="A33" s="31" t="s">
        <v>7</v>
      </c>
      <c r="B33" s="9" t="s">
        <v>8</v>
      </c>
      <c r="C33" s="9" t="s">
        <v>184</v>
      </c>
      <c r="D33" s="22" t="s">
        <v>183</v>
      </c>
      <c r="E33" s="22" t="s">
        <v>14</v>
      </c>
      <c r="F33" s="9" t="s">
        <v>10</v>
      </c>
      <c r="G33" s="22" t="s">
        <v>5</v>
      </c>
      <c r="H33" s="9" t="s">
        <v>6</v>
      </c>
    </row>
    <row r="34" spans="1:8" x14ac:dyDescent="0.35">
      <c r="A34" s="41">
        <f>A29+1</f>
        <v>523</v>
      </c>
      <c r="B34" s="24" t="s">
        <v>39</v>
      </c>
      <c r="C34" s="24" t="s">
        <v>49</v>
      </c>
      <c r="D34" s="18" t="s">
        <v>16</v>
      </c>
      <c r="E34" s="109" t="s">
        <v>267</v>
      </c>
      <c r="F34" s="113" t="s">
        <v>297</v>
      </c>
      <c r="G34" s="142">
        <v>412</v>
      </c>
      <c r="H34" s="112" t="s">
        <v>298</v>
      </c>
    </row>
    <row r="35" spans="1:8" x14ac:dyDescent="0.35">
      <c r="A35" s="41">
        <f>A34+1</f>
        <v>524</v>
      </c>
      <c r="B35" s="24" t="s">
        <v>39</v>
      </c>
      <c r="C35" s="24" t="s">
        <v>231</v>
      </c>
      <c r="D35" s="18" t="s">
        <v>182</v>
      </c>
      <c r="E35" s="109" t="s">
        <v>267</v>
      </c>
      <c r="F35" s="113" t="s">
        <v>299</v>
      </c>
      <c r="G35" s="142">
        <v>1188</v>
      </c>
      <c r="H35" s="112" t="s">
        <v>298</v>
      </c>
    </row>
    <row r="36" spans="1:8" ht="39" x14ac:dyDescent="0.35">
      <c r="A36" s="41">
        <f t="shared" ref="A36:A40" si="1">A35+1</f>
        <v>525</v>
      </c>
      <c r="B36" s="24" t="s">
        <v>15</v>
      </c>
      <c r="C36" s="24" t="s">
        <v>251</v>
      </c>
      <c r="D36" s="38" t="s">
        <v>16</v>
      </c>
      <c r="E36" s="109" t="s">
        <v>267</v>
      </c>
      <c r="F36" s="108" t="s">
        <v>411</v>
      </c>
      <c r="G36" s="142">
        <v>0</v>
      </c>
      <c r="H36" s="111" t="s">
        <v>504</v>
      </c>
    </row>
    <row r="37" spans="1:8" ht="39" x14ac:dyDescent="0.35">
      <c r="A37" s="41">
        <f t="shared" si="1"/>
        <v>526</v>
      </c>
      <c r="B37" s="24" t="s">
        <v>15</v>
      </c>
      <c r="C37" s="24" t="s">
        <v>252</v>
      </c>
      <c r="D37" s="38" t="s">
        <v>182</v>
      </c>
      <c r="E37" s="109" t="s">
        <v>272</v>
      </c>
      <c r="F37" s="108" t="s">
        <v>412</v>
      </c>
      <c r="G37" s="142">
        <v>1799</v>
      </c>
      <c r="H37" s="111" t="s">
        <v>423</v>
      </c>
    </row>
    <row r="38" spans="1:8" ht="26" x14ac:dyDescent="0.35">
      <c r="A38" s="41">
        <f t="shared" si="1"/>
        <v>527</v>
      </c>
      <c r="B38" s="24" t="s">
        <v>25</v>
      </c>
      <c r="C38" s="39" t="s">
        <v>43</v>
      </c>
      <c r="D38" s="38" t="s">
        <v>16</v>
      </c>
      <c r="E38" s="109" t="s">
        <v>267</v>
      </c>
      <c r="F38" s="113" t="s">
        <v>418</v>
      </c>
      <c r="G38" s="145">
        <v>822</v>
      </c>
      <c r="H38" s="111" t="s">
        <v>420</v>
      </c>
    </row>
    <row r="39" spans="1:8" ht="39" x14ac:dyDescent="0.35">
      <c r="A39" s="41">
        <f t="shared" si="1"/>
        <v>528</v>
      </c>
      <c r="B39" s="24" t="s">
        <v>25</v>
      </c>
      <c r="C39" s="39" t="s">
        <v>44</v>
      </c>
      <c r="D39" s="38" t="s">
        <v>182</v>
      </c>
      <c r="E39" s="109" t="s">
        <v>267</v>
      </c>
      <c r="F39" s="113" t="s">
        <v>419</v>
      </c>
      <c r="G39" s="142">
        <v>1816</v>
      </c>
      <c r="H39" s="111" t="s">
        <v>424</v>
      </c>
    </row>
    <row r="40" spans="1:8" x14ac:dyDescent="0.35">
      <c r="A40" s="41">
        <f t="shared" si="1"/>
        <v>529</v>
      </c>
      <c r="B40" s="26" t="s">
        <v>46</v>
      </c>
      <c r="C40" s="20" t="s">
        <v>229</v>
      </c>
      <c r="D40" s="38" t="s">
        <v>182</v>
      </c>
      <c r="E40" s="109" t="s">
        <v>267</v>
      </c>
      <c r="F40" s="113" t="s">
        <v>45</v>
      </c>
      <c r="G40" s="142">
        <v>174</v>
      </c>
      <c r="H40" s="111" t="s">
        <v>298</v>
      </c>
    </row>
    <row r="41" spans="1:8" x14ac:dyDescent="0.35">
      <c r="F41" s="19" t="s">
        <v>84</v>
      </c>
      <c r="G41" s="100">
        <f>G34+G36+G38</f>
        <v>1234</v>
      </c>
    </row>
  </sheetData>
  <mergeCells count="6">
    <mergeCell ref="D1:E1"/>
    <mergeCell ref="G1:H1"/>
    <mergeCell ref="D3:F3"/>
    <mergeCell ref="A3:B3"/>
    <mergeCell ref="A4:B4"/>
    <mergeCell ref="D4:F4"/>
  </mergeCells>
  <pageMargins left="0.31496062992125984" right="0.31496062992125984" top="0.35433070866141736" bottom="0.35433070866141736" header="0.31496062992125984" footer="0.31496062992125984"/>
  <pageSetup paperSize="9" scale="39" fitToHeight="0" orientation="landscape" r:id="rId1"/>
  <rowBreaks count="1" manualBreakCount="1">
    <brk id="3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zoomScale="80" zoomScaleNormal="80" workbookViewId="0">
      <selection activeCell="C9" sqref="C9:H9"/>
    </sheetView>
  </sheetViews>
  <sheetFormatPr baseColWidth="10" defaultColWidth="11.453125" defaultRowHeight="14.5" x14ac:dyDescent="0.35"/>
  <cols>
    <col min="1" max="1" width="7" style="1" bestFit="1" customWidth="1"/>
    <col min="2" max="2" width="28.1796875" style="1" customWidth="1"/>
    <col min="3" max="3" width="94.1796875" style="1" bestFit="1" customWidth="1"/>
    <col min="4" max="4" width="9.1796875" style="2" customWidth="1"/>
    <col min="5" max="5" width="7.1796875" style="2" customWidth="1"/>
    <col min="6" max="6" width="39" style="1" customWidth="1"/>
    <col min="7" max="7" width="8.1796875" style="1" customWidth="1"/>
    <col min="8" max="8" width="111" style="1" bestFit="1" customWidth="1"/>
    <col min="9" max="16384" width="11.453125" style="1"/>
  </cols>
  <sheetData>
    <row r="1" spans="1:9" ht="18.5" x14ac:dyDescent="0.45">
      <c r="A1" s="4"/>
      <c r="B1" s="5" t="s">
        <v>52</v>
      </c>
      <c r="C1" s="6"/>
      <c r="D1" s="150"/>
      <c r="E1" s="150"/>
      <c r="F1" s="46"/>
      <c r="G1" s="150"/>
      <c r="H1" s="150"/>
    </row>
    <row r="2" spans="1:9" x14ac:dyDescent="0.35">
      <c r="A2" s="4"/>
      <c r="B2" s="6" t="s">
        <v>1</v>
      </c>
      <c r="C2" s="4"/>
      <c r="D2" s="7"/>
      <c r="E2" s="7"/>
      <c r="F2" s="4"/>
      <c r="G2" s="8"/>
      <c r="H2" s="4"/>
    </row>
    <row r="3" spans="1:9" ht="25.5" customHeight="1" x14ac:dyDescent="0.35">
      <c r="A3" s="151" t="s">
        <v>2</v>
      </c>
      <c r="B3" s="153"/>
      <c r="C3" s="10" t="s">
        <v>3</v>
      </c>
      <c r="D3" s="151" t="s">
        <v>4</v>
      </c>
      <c r="E3" s="152"/>
      <c r="F3" s="153"/>
      <c r="G3" s="22" t="s">
        <v>5</v>
      </c>
      <c r="H3" s="9" t="s">
        <v>6</v>
      </c>
    </row>
    <row r="4" spans="1:9" s="3" customFormat="1" x14ac:dyDescent="0.35">
      <c r="A4" s="154" t="s">
        <v>264</v>
      </c>
      <c r="B4" s="155"/>
      <c r="C4" s="115" t="s">
        <v>505</v>
      </c>
      <c r="D4" s="156" t="s">
        <v>266</v>
      </c>
      <c r="E4" s="157"/>
      <c r="F4" s="158"/>
      <c r="G4" s="145">
        <v>3791</v>
      </c>
      <c r="H4" s="116"/>
    </row>
    <row r="5" spans="1:9" s="3" customFormat="1" x14ac:dyDescent="0.35">
      <c r="A5" s="4"/>
      <c r="B5" s="4"/>
      <c r="C5" s="4"/>
      <c r="D5" s="4"/>
      <c r="E5" s="4"/>
      <c r="F5" s="4"/>
      <c r="G5" s="4"/>
      <c r="H5" s="4"/>
    </row>
    <row r="6" spans="1:9" ht="26" x14ac:dyDescent="0.35">
      <c r="A6" s="9" t="s">
        <v>7</v>
      </c>
      <c r="B6" s="9" t="s">
        <v>8</v>
      </c>
      <c r="C6" s="9" t="s">
        <v>184</v>
      </c>
      <c r="D6" s="22" t="s">
        <v>183</v>
      </c>
      <c r="E6" s="22" t="s">
        <v>14</v>
      </c>
      <c r="F6" s="9" t="s">
        <v>10</v>
      </c>
      <c r="G6" s="22"/>
      <c r="H6" s="9" t="s">
        <v>6</v>
      </c>
    </row>
    <row r="7" spans="1:9" ht="39" x14ac:dyDescent="0.35">
      <c r="A7" s="40">
        <v>601</v>
      </c>
      <c r="B7" s="24" t="s">
        <v>15</v>
      </c>
      <c r="C7" s="24" t="s">
        <v>250</v>
      </c>
      <c r="D7" s="18" t="s">
        <v>16</v>
      </c>
      <c r="E7" s="109" t="s">
        <v>267</v>
      </c>
      <c r="F7" s="108" t="s">
        <v>506</v>
      </c>
      <c r="G7" s="17"/>
      <c r="H7" s="111" t="s">
        <v>507</v>
      </c>
    </row>
    <row r="8" spans="1:9" s="47" customFormat="1" ht="27" customHeight="1" x14ac:dyDescent="0.35">
      <c r="A8" s="40">
        <f>A7+1</f>
        <v>602</v>
      </c>
      <c r="B8" s="34" t="s">
        <v>53</v>
      </c>
      <c r="C8" s="34" t="s">
        <v>112</v>
      </c>
      <c r="D8" s="18" t="s">
        <v>182</v>
      </c>
      <c r="E8" s="109" t="s">
        <v>267</v>
      </c>
      <c r="F8" s="108" t="s">
        <v>359</v>
      </c>
      <c r="G8" s="17"/>
      <c r="H8" s="111" t="s">
        <v>360</v>
      </c>
    </row>
    <row r="9" spans="1:9" s="47" customFormat="1" ht="35.25" customHeight="1" x14ac:dyDescent="0.35">
      <c r="A9" s="40">
        <f t="shared" ref="A9:A21" si="0">A8+1</f>
        <v>603</v>
      </c>
      <c r="B9" s="34" t="s">
        <v>53</v>
      </c>
      <c r="C9" s="34" t="s">
        <v>111</v>
      </c>
      <c r="D9" s="18" t="s">
        <v>16</v>
      </c>
      <c r="E9" s="109" t="s">
        <v>267</v>
      </c>
      <c r="F9" s="108" t="s">
        <v>308</v>
      </c>
      <c r="G9" s="17"/>
      <c r="H9" s="111" t="s">
        <v>452</v>
      </c>
    </row>
    <row r="10" spans="1:9" x14ac:dyDescent="0.35">
      <c r="A10" s="40">
        <f t="shared" si="0"/>
        <v>604</v>
      </c>
      <c r="B10" s="25" t="s">
        <v>18</v>
      </c>
      <c r="C10" s="24" t="s">
        <v>47</v>
      </c>
      <c r="D10" s="18" t="s">
        <v>16</v>
      </c>
      <c r="E10" s="109" t="s">
        <v>267</v>
      </c>
      <c r="F10" s="108" t="s">
        <v>346</v>
      </c>
      <c r="G10" s="17"/>
      <c r="H10" s="111" t="s">
        <v>375</v>
      </c>
    </row>
    <row r="11" spans="1:9" ht="26" x14ac:dyDescent="0.35">
      <c r="A11" s="40">
        <f t="shared" si="0"/>
        <v>605</v>
      </c>
      <c r="B11" s="24" t="s">
        <v>20</v>
      </c>
      <c r="C11" s="24" t="s">
        <v>65</v>
      </c>
      <c r="D11" s="18" t="s">
        <v>182</v>
      </c>
      <c r="E11" s="109" t="s">
        <v>267</v>
      </c>
      <c r="F11" s="108" t="s">
        <v>361</v>
      </c>
      <c r="G11" s="17"/>
      <c r="H11" s="111"/>
    </row>
    <row r="12" spans="1:9" ht="39" x14ac:dyDescent="0.35">
      <c r="A12" s="40">
        <f t="shared" si="0"/>
        <v>606</v>
      </c>
      <c r="B12" s="24" t="s">
        <v>21</v>
      </c>
      <c r="C12" s="24" t="s">
        <v>255</v>
      </c>
      <c r="D12" s="18" t="s">
        <v>182</v>
      </c>
      <c r="E12" s="109" t="s">
        <v>267</v>
      </c>
      <c r="F12" s="108" t="s">
        <v>508</v>
      </c>
      <c r="G12" s="17"/>
      <c r="H12" s="111" t="s">
        <v>509</v>
      </c>
      <c r="I12" s="47"/>
    </row>
    <row r="13" spans="1:9" x14ac:dyDescent="0.35">
      <c r="A13" s="40">
        <f t="shared" si="0"/>
        <v>607</v>
      </c>
      <c r="B13" s="24" t="s">
        <v>86</v>
      </c>
      <c r="C13" s="24" t="s">
        <v>54</v>
      </c>
      <c r="D13" s="18" t="s">
        <v>182</v>
      </c>
      <c r="E13" s="109" t="s">
        <v>267</v>
      </c>
      <c r="F13" s="108" t="s">
        <v>308</v>
      </c>
      <c r="G13" s="17"/>
      <c r="H13" s="111" t="s">
        <v>381</v>
      </c>
    </row>
    <row r="14" spans="1:9" x14ac:dyDescent="0.35">
      <c r="A14" s="40">
        <f t="shared" si="0"/>
        <v>608</v>
      </c>
      <c r="B14" s="24" t="s">
        <v>55</v>
      </c>
      <c r="C14" s="24" t="s">
        <v>56</v>
      </c>
      <c r="D14" s="18" t="s">
        <v>16</v>
      </c>
      <c r="E14" s="109" t="s">
        <v>267</v>
      </c>
      <c r="F14" s="108" t="s">
        <v>295</v>
      </c>
      <c r="G14" s="17"/>
      <c r="H14" s="111"/>
    </row>
    <row r="15" spans="1:9" ht="39" x14ac:dyDescent="0.35">
      <c r="A15" s="40">
        <f t="shared" si="0"/>
        <v>609</v>
      </c>
      <c r="B15" s="24" t="s">
        <v>23</v>
      </c>
      <c r="C15" s="24" t="s">
        <v>109</v>
      </c>
      <c r="D15" s="18" t="s">
        <v>16</v>
      </c>
      <c r="E15" s="109" t="s">
        <v>267</v>
      </c>
      <c r="F15" s="108" t="s">
        <v>363</v>
      </c>
      <c r="G15" s="17"/>
      <c r="H15" s="111" t="s">
        <v>383</v>
      </c>
    </row>
    <row r="16" spans="1:9" ht="65" x14ac:dyDescent="0.35">
      <c r="A16" s="40">
        <f t="shared" si="0"/>
        <v>610</v>
      </c>
      <c r="B16" s="24" t="s">
        <v>24</v>
      </c>
      <c r="C16" s="24" t="s">
        <v>245</v>
      </c>
      <c r="D16" s="18" t="s">
        <v>16</v>
      </c>
      <c r="E16" s="109" t="s">
        <v>267</v>
      </c>
      <c r="F16" s="108" t="s">
        <v>364</v>
      </c>
      <c r="G16" s="17"/>
      <c r="H16" s="111" t="s">
        <v>387</v>
      </c>
    </row>
    <row r="17" spans="1:8" x14ac:dyDescent="0.35">
      <c r="A17" s="40">
        <f t="shared" si="0"/>
        <v>611</v>
      </c>
      <c r="B17" s="24" t="s">
        <v>57</v>
      </c>
      <c r="C17" s="24" t="s">
        <v>87</v>
      </c>
      <c r="D17" s="18" t="s">
        <v>182</v>
      </c>
      <c r="E17" s="109" t="s">
        <v>267</v>
      </c>
      <c r="F17" s="108" t="s">
        <v>295</v>
      </c>
      <c r="G17" s="17"/>
      <c r="H17" s="111" t="s">
        <v>386</v>
      </c>
    </row>
    <row r="18" spans="1:8" x14ac:dyDescent="0.35">
      <c r="A18" s="40">
        <f t="shared" si="0"/>
        <v>612</v>
      </c>
      <c r="B18" s="24" t="s">
        <v>25</v>
      </c>
      <c r="C18" s="24" t="s">
        <v>26</v>
      </c>
      <c r="D18" s="18" t="s">
        <v>16</v>
      </c>
      <c r="E18" s="109" t="s">
        <v>267</v>
      </c>
      <c r="F18" s="108" t="s">
        <v>365</v>
      </c>
      <c r="G18" s="17"/>
      <c r="H18" s="111" t="s">
        <v>366</v>
      </c>
    </row>
    <row r="19" spans="1:8" x14ac:dyDescent="0.35">
      <c r="A19" s="40">
        <f t="shared" si="0"/>
        <v>613</v>
      </c>
      <c r="B19" s="24" t="s">
        <v>238</v>
      </c>
      <c r="C19" s="24" t="s">
        <v>236</v>
      </c>
      <c r="D19" s="18" t="s">
        <v>16</v>
      </c>
      <c r="E19" s="109" t="s">
        <v>267</v>
      </c>
      <c r="F19" s="108" t="s">
        <v>308</v>
      </c>
      <c r="G19" s="17"/>
      <c r="H19" s="111" t="s">
        <v>367</v>
      </c>
    </row>
    <row r="20" spans="1:8" s="47" customFormat="1" x14ac:dyDescent="0.35">
      <c r="A20" s="40">
        <f t="shared" si="0"/>
        <v>614</v>
      </c>
      <c r="B20" s="24" t="s">
        <v>58</v>
      </c>
      <c r="C20" s="24" t="s">
        <v>32</v>
      </c>
      <c r="D20" s="18" t="s">
        <v>16</v>
      </c>
      <c r="E20" s="109" t="s">
        <v>267</v>
      </c>
      <c r="F20" s="108" t="s">
        <v>308</v>
      </c>
      <c r="G20" s="17"/>
      <c r="H20" s="111" t="s">
        <v>368</v>
      </c>
    </row>
    <row r="21" spans="1:8" s="47" customFormat="1" ht="143" x14ac:dyDescent="0.35">
      <c r="A21" s="40">
        <f t="shared" si="0"/>
        <v>615</v>
      </c>
      <c r="B21" s="24" t="s">
        <v>38</v>
      </c>
      <c r="C21" s="34" t="s">
        <v>88</v>
      </c>
      <c r="D21" s="18" t="s">
        <v>182</v>
      </c>
      <c r="E21" s="109" t="s">
        <v>267</v>
      </c>
      <c r="F21" s="108" t="s">
        <v>510</v>
      </c>
      <c r="G21" s="17"/>
      <c r="H21" s="111" t="s">
        <v>460</v>
      </c>
    </row>
    <row r="22" spans="1:8" x14ac:dyDescent="0.35">
      <c r="A22" s="11"/>
      <c r="B22" s="4"/>
      <c r="C22" s="12"/>
      <c r="D22" s="13"/>
      <c r="E22" s="13"/>
      <c r="F22" s="12"/>
      <c r="G22" s="12"/>
      <c r="H22" s="12"/>
    </row>
    <row r="23" spans="1:8" ht="15.5" x14ac:dyDescent="0.35">
      <c r="A23" s="11"/>
      <c r="B23" s="14" t="str">
        <f>CONCATENATE("Opsjoner for ",B1)</f>
        <v>Opsjoner for Liten stasjonær PC</v>
      </c>
      <c r="C23" s="4"/>
      <c r="D23" s="7"/>
      <c r="E23" s="7"/>
      <c r="F23" s="4"/>
      <c r="G23" s="4"/>
      <c r="H23" s="4"/>
    </row>
    <row r="24" spans="1:8" x14ac:dyDescent="0.35">
      <c r="A24" s="11"/>
      <c r="B24" s="6" t="s">
        <v>1</v>
      </c>
      <c r="C24" s="4"/>
      <c r="D24" s="7"/>
      <c r="E24" s="7"/>
      <c r="F24" s="4"/>
      <c r="G24" s="4"/>
      <c r="H24" s="4"/>
    </row>
    <row r="25" spans="1:8" ht="26" x14ac:dyDescent="0.35">
      <c r="A25" s="15" t="s">
        <v>7</v>
      </c>
      <c r="B25" s="9" t="s">
        <v>8</v>
      </c>
      <c r="C25" s="9" t="s">
        <v>184</v>
      </c>
      <c r="D25" s="22" t="s">
        <v>183</v>
      </c>
      <c r="E25" s="22" t="s">
        <v>14</v>
      </c>
      <c r="F25" s="9" t="s">
        <v>10</v>
      </c>
      <c r="G25" s="22" t="s">
        <v>5</v>
      </c>
      <c r="H25" s="9" t="s">
        <v>6</v>
      </c>
    </row>
    <row r="26" spans="1:8" x14ac:dyDescent="0.35">
      <c r="A26" s="41">
        <f>A21+1</f>
        <v>616</v>
      </c>
      <c r="B26" s="24" t="s">
        <v>39</v>
      </c>
      <c r="C26" s="24" t="s">
        <v>49</v>
      </c>
      <c r="D26" s="18" t="s">
        <v>16</v>
      </c>
      <c r="E26" s="109" t="s">
        <v>267</v>
      </c>
      <c r="F26" s="113" t="s">
        <v>297</v>
      </c>
      <c r="G26" s="145">
        <v>403</v>
      </c>
      <c r="H26" s="111" t="s">
        <v>298</v>
      </c>
    </row>
    <row r="27" spans="1:8" x14ac:dyDescent="0.35">
      <c r="A27" s="41">
        <f>A26+1</f>
        <v>617</v>
      </c>
      <c r="B27" s="24" t="s">
        <v>39</v>
      </c>
      <c r="C27" s="24" t="s">
        <v>231</v>
      </c>
      <c r="D27" s="18" t="s">
        <v>182</v>
      </c>
      <c r="E27" s="109" t="s">
        <v>267</v>
      </c>
      <c r="F27" s="113" t="s">
        <v>299</v>
      </c>
      <c r="G27" s="145">
        <v>1143</v>
      </c>
      <c r="H27" s="111" t="s">
        <v>298</v>
      </c>
    </row>
    <row r="28" spans="1:8" ht="39" x14ac:dyDescent="0.35">
      <c r="A28" s="41">
        <f t="shared" ref="A28:A32" si="1">A27+1</f>
        <v>618</v>
      </c>
      <c r="B28" s="24" t="s">
        <v>15</v>
      </c>
      <c r="C28" s="24" t="s">
        <v>251</v>
      </c>
      <c r="D28" s="38" t="s">
        <v>16</v>
      </c>
      <c r="E28" s="109" t="s">
        <v>267</v>
      </c>
      <c r="F28" s="108" t="s">
        <v>411</v>
      </c>
      <c r="G28" s="145">
        <v>0</v>
      </c>
      <c r="H28" s="111" t="s">
        <v>298</v>
      </c>
    </row>
    <row r="29" spans="1:8" ht="39" x14ac:dyDescent="0.35">
      <c r="A29" s="41">
        <f t="shared" si="1"/>
        <v>619</v>
      </c>
      <c r="B29" s="24" t="s">
        <v>15</v>
      </c>
      <c r="C29" s="24" t="s">
        <v>252</v>
      </c>
      <c r="D29" s="38" t="s">
        <v>182</v>
      </c>
      <c r="E29" s="109" t="s">
        <v>267</v>
      </c>
      <c r="F29" s="108" t="s">
        <v>371</v>
      </c>
      <c r="G29" s="145">
        <v>827</v>
      </c>
      <c r="H29" s="111" t="s">
        <v>511</v>
      </c>
    </row>
    <row r="30" spans="1:8" ht="26" x14ac:dyDescent="0.35">
      <c r="A30" s="41">
        <f t="shared" si="1"/>
        <v>620</v>
      </c>
      <c r="B30" s="24" t="s">
        <v>25</v>
      </c>
      <c r="C30" s="39" t="s">
        <v>43</v>
      </c>
      <c r="D30" s="38" t="s">
        <v>16</v>
      </c>
      <c r="E30" s="109" t="s">
        <v>267</v>
      </c>
      <c r="F30" s="108" t="s">
        <v>372</v>
      </c>
      <c r="G30" s="145">
        <v>751</v>
      </c>
      <c r="H30" s="111" t="s">
        <v>420</v>
      </c>
    </row>
    <row r="31" spans="1:8" ht="26" x14ac:dyDescent="0.35">
      <c r="A31" s="41">
        <f t="shared" si="1"/>
        <v>621</v>
      </c>
      <c r="B31" s="24" t="s">
        <v>25</v>
      </c>
      <c r="C31" s="39" t="s">
        <v>44</v>
      </c>
      <c r="D31" s="38" t="s">
        <v>182</v>
      </c>
      <c r="E31" s="109" t="s">
        <v>267</v>
      </c>
      <c r="F31" s="108" t="s">
        <v>373</v>
      </c>
      <c r="G31" s="145">
        <v>1394</v>
      </c>
      <c r="H31" s="111" t="s">
        <v>420</v>
      </c>
    </row>
    <row r="32" spans="1:8" ht="26" x14ac:dyDescent="0.35">
      <c r="A32" s="41">
        <f t="shared" si="1"/>
        <v>622</v>
      </c>
      <c r="B32" s="24" t="s">
        <v>22</v>
      </c>
      <c r="C32" s="24" t="s">
        <v>257</v>
      </c>
      <c r="D32" s="38" t="s">
        <v>16</v>
      </c>
      <c r="E32" s="109" t="s">
        <v>267</v>
      </c>
      <c r="F32" s="113" t="s">
        <v>374</v>
      </c>
      <c r="G32" s="145">
        <v>147</v>
      </c>
      <c r="H32" s="111" t="s">
        <v>298</v>
      </c>
    </row>
    <row r="33" spans="3:7" x14ac:dyDescent="0.35">
      <c r="F33" s="19" t="s">
        <v>59</v>
      </c>
      <c r="G33" s="99">
        <f>G26+G28+G30+G32</f>
        <v>1301</v>
      </c>
    </row>
    <row r="36" spans="3:7" x14ac:dyDescent="0.35">
      <c r="C36" s="131"/>
    </row>
  </sheetData>
  <mergeCells count="6">
    <mergeCell ref="D1:E1"/>
    <mergeCell ref="G1:H1"/>
    <mergeCell ref="A3:B3"/>
    <mergeCell ref="D3:F3"/>
    <mergeCell ref="A4:B4"/>
    <mergeCell ref="D4:F4"/>
  </mergeCells>
  <pageMargins left="0.31496062992125984" right="0.31496062992125984" top="0.35433070866141736" bottom="0.35433070866141736" header="0.31496062992125984" footer="0.31496062992125984"/>
  <pageSetup paperSize="9" scale="44" fitToHeight="0" orientation="landscape" r:id="rId1"/>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80" zoomScaleNormal="80" workbookViewId="0">
      <selection activeCell="A31" sqref="A31:XFD31"/>
    </sheetView>
  </sheetViews>
  <sheetFormatPr baseColWidth="10" defaultColWidth="11.453125" defaultRowHeight="14.5" x14ac:dyDescent="0.35"/>
  <cols>
    <col min="1" max="1" width="7" style="1" bestFit="1" customWidth="1"/>
    <col min="2" max="2" width="28.1796875" style="1" customWidth="1"/>
    <col min="3" max="3" width="86.81640625" style="1" customWidth="1"/>
    <col min="4" max="4" width="9.1796875" style="2" customWidth="1"/>
    <col min="5" max="5" width="7.1796875" style="2" customWidth="1"/>
    <col min="6" max="6" width="43.453125" style="1" customWidth="1"/>
    <col min="7" max="7" width="8.1796875" style="1" customWidth="1"/>
    <col min="8" max="8" width="98.453125" style="1" bestFit="1" customWidth="1"/>
    <col min="9" max="9" width="112" style="1" bestFit="1" customWidth="1"/>
    <col min="10" max="16384" width="11.453125" style="1"/>
  </cols>
  <sheetData>
    <row r="1" spans="1:9" ht="18.5" x14ac:dyDescent="0.45">
      <c r="A1" s="4"/>
      <c r="B1" s="5" t="s">
        <v>60</v>
      </c>
      <c r="C1" s="6"/>
      <c r="D1" s="150"/>
      <c r="E1" s="150"/>
      <c r="F1" s="46"/>
      <c r="G1" s="150"/>
      <c r="H1" s="150"/>
    </row>
    <row r="2" spans="1:9" x14ac:dyDescent="0.35">
      <c r="A2" s="4"/>
      <c r="B2" s="6" t="s">
        <v>1</v>
      </c>
      <c r="C2" s="4"/>
      <c r="D2" s="7"/>
      <c r="E2" s="7"/>
      <c r="F2" s="4"/>
      <c r="G2" s="8"/>
      <c r="H2" s="4"/>
    </row>
    <row r="3" spans="1:9" ht="25.5" customHeight="1" x14ac:dyDescent="0.35">
      <c r="A3" s="151" t="s">
        <v>2</v>
      </c>
      <c r="B3" s="153"/>
      <c r="C3" s="10" t="s">
        <v>3</v>
      </c>
      <c r="D3" s="151" t="s">
        <v>4</v>
      </c>
      <c r="E3" s="152"/>
      <c r="F3" s="153"/>
      <c r="G3" s="22" t="s">
        <v>5</v>
      </c>
      <c r="H3" s="9" t="s">
        <v>6</v>
      </c>
    </row>
    <row r="4" spans="1:9" s="3" customFormat="1" x14ac:dyDescent="0.35">
      <c r="A4" s="154" t="s">
        <v>264</v>
      </c>
      <c r="B4" s="155"/>
      <c r="C4" s="115" t="s">
        <v>376</v>
      </c>
      <c r="D4" s="156" t="s">
        <v>266</v>
      </c>
      <c r="E4" s="157"/>
      <c r="F4" s="158"/>
      <c r="G4" s="145">
        <v>4074</v>
      </c>
      <c r="H4" s="116"/>
    </row>
    <row r="5" spans="1:9" s="3" customFormat="1" x14ac:dyDescent="0.35">
      <c r="A5" s="4"/>
      <c r="B5" s="4"/>
      <c r="C5" s="4"/>
      <c r="D5" s="4"/>
      <c r="E5" s="4"/>
      <c r="F5" s="4"/>
      <c r="G5" s="4"/>
      <c r="H5" s="4"/>
    </row>
    <row r="6" spans="1:9" ht="26" x14ac:dyDescent="0.35">
      <c r="A6" s="9" t="s">
        <v>7</v>
      </c>
      <c r="B6" s="9" t="s">
        <v>8</v>
      </c>
      <c r="C6" s="9" t="s">
        <v>184</v>
      </c>
      <c r="D6" s="22" t="s">
        <v>183</v>
      </c>
      <c r="E6" s="22" t="s">
        <v>14</v>
      </c>
      <c r="F6" s="9" t="s">
        <v>10</v>
      </c>
      <c r="G6" s="22"/>
      <c r="H6" s="9" t="s">
        <v>6</v>
      </c>
    </row>
    <row r="7" spans="1:9" ht="39" x14ac:dyDescent="0.35">
      <c r="A7" s="40">
        <v>701</v>
      </c>
      <c r="B7" s="24" t="s">
        <v>15</v>
      </c>
      <c r="C7" s="24" t="s">
        <v>250</v>
      </c>
      <c r="D7" s="18" t="s">
        <v>16</v>
      </c>
      <c r="E7" s="109" t="s">
        <v>267</v>
      </c>
      <c r="F7" s="108" t="s">
        <v>377</v>
      </c>
      <c r="G7" s="17"/>
      <c r="H7" s="111" t="s">
        <v>512</v>
      </c>
    </row>
    <row r="8" spans="1:9" s="47" customFormat="1" ht="143" x14ac:dyDescent="0.35">
      <c r="A8" s="40">
        <f>A7+1</f>
        <v>702</v>
      </c>
      <c r="B8" s="34" t="s">
        <v>89</v>
      </c>
      <c r="C8" s="34" t="s">
        <v>244</v>
      </c>
      <c r="D8" s="18" t="s">
        <v>182</v>
      </c>
      <c r="E8" s="109" t="s">
        <v>267</v>
      </c>
      <c r="F8" s="108" t="s">
        <v>308</v>
      </c>
      <c r="G8" s="17"/>
      <c r="H8" s="111" t="s">
        <v>378</v>
      </c>
    </row>
    <row r="9" spans="1:9" x14ac:dyDescent="0.35">
      <c r="A9" s="40">
        <f t="shared" ref="A9:A20" si="0">A8+1</f>
        <v>703</v>
      </c>
      <c r="B9" s="25" t="s">
        <v>18</v>
      </c>
      <c r="C9" s="24" t="s">
        <v>47</v>
      </c>
      <c r="D9" s="18" t="s">
        <v>16</v>
      </c>
      <c r="E9" s="109" t="s">
        <v>267</v>
      </c>
      <c r="F9" s="108" t="s">
        <v>346</v>
      </c>
      <c r="G9" s="17"/>
      <c r="H9" s="111"/>
    </row>
    <row r="10" spans="1:9" ht="26" x14ac:dyDescent="0.35">
      <c r="A10" s="40">
        <f t="shared" si="0"/>
        <v>704</v>
      </c>
      <c r="B10" s="24" t="s">
        <v>20</v>
      </c>
      <c r="C10" s="24" t="s">
        <v>65</v>
      </c>
      <c r="D10" s="18" t="s">
        <v>182</v>
      </c>
      <c r="E10" s="109" t="s">
        <v>267</v>
      </c>
      <c r="F10" s="108" t="s">
        <v>379</v>
      </c>
      <c r="G10" s="17"/>
      <c r="H10" s="111"/>
    </row>
    <row r="11" spans="1:9" ht="39" x14ac:dyDescent="0.35">
      <c r="A11" s="40">
        <f t="shared" si="0"/>
        <v>705</v>
      </c>
      <c r="B11" s="24" t="s">
        <v>21</v>
      </c>
      <c r="C11" s="24" t="s">
        <v>255</v>
      </c>
      <c r="D11" s="18" t="s">
        <v>182</v>
      </c>
      <c r="E11" s="109" t="s">
        <v>267</v>
      </c>
      <c r="F11" s="108" t="s">
        <v>362</v>
      </c>
      <c r="G11" s="17"/>
      <c r="H11" s="111" t="s">
        <v>513</v>
      </c>
    </row>
    <row r="12" spans="1:9" x14ac:dyDescent="0.35">
      <c r="A12" s="40">
        <f t="shared" si="0"/>
        <v>706</v>
      </c>
      <c r="B12" s="24" t="s">
        <v>86</v>
      </c>
      <c r="C12" s="24" t="s">
        <v>54</v>
      </c>
      <c r="D12" s="18" t="s">
        <v>182</v>
      </c>
      <c r="E12" s="109" t="s">
        <v>267</v>
      </c>
      <c r="F12" s="108" t="s">
        <v>308</v>
      </c>
      <c r="G12" s="17"/>
      <c r="H12" s="111" t="s">
        <v>380</v>
      </c>
    </row>
    <row r="13" spans="1:9" x14ac:dyDescent="0.35">
      <c r="A13" s="40">
        <f t="shared" si="0"/>
        <v>707</v>
      </c>
      <c r="B13" s="24" t="s">
        <v>55</v>
      </c>
      <c r="C13" s="24" t="s">
        <v>56</v>
      </c>
      <c r="D13" s="18" t="s">
        <v>16</v>
      </c>
      <c r="E13" s="109" t="s">
        <v>267</v>
      </c>
      <c r="F13" s="108" t="s">
        <v>295</v>
      </c>
      <c r="G13" s="17"/>
      <c r="H13" s="111"/>
    </row>
    <row r="14" spans="1:9" ht="39" x14ac:dyDescent="0.35">
      <c r="A14" s="40">
        <f t="shared" si="0"/>
        <v>708</v>
      </c>
      <c r="B14" s="24" t="s">
        <v>23</v>
      </c>
      <c r="C14" s="24" t="s">
        <v>107</v>
      </c>
      <c r="D14" s="18" t="s">
        <v>16</v>
      </c>
      <c r="E14" s="109" t="s">
        <v>267</v>
      </c>
      <c r="F14" s="108" t="s">
        <v>382</v>
      </c>
      <c r="G14" s="17"/>
      <c r="H14" s="111" t="s">
        <v>383</v>
      </c>
    </row>
    <row r="15" spans="1:9" ht="78" x14ac:dyDescent="0.35">
      <c r="A15" s="40">
        <f t="shared" si="0"/>
        <v>709</v>
      </c>
      <c r="B15" s="24" t="s">
        <v>24</v>
      </c>
      <c r="C15" s="24" t="s">
        <v>246</v>
      </c>
      <c r="D15" s="18" t="s">
        <v>16</v>
      </c>
      <c r="E15" s="109" t="s">
        <v>267</v>
      </c>
      <c r="F15" s="108" t="s">
        <v>385</v>
      </c>
      <c r="G15" s="17"/>
      <c r="H15" s="111" t="s">
        <v>384</v>
      </c>
      <c r="I15" s="47"/>
    </row>
    <row r="16" spans="1:9" ht="17" customHeight="1" x14ac:dyDescent="0.35">
      <c r="A16" s="40">
        <f t="shared" si="0"/>
        <v>710</v>
      </c>
      <c r="B16" s="33" t="s">
        <v>57</v>
      </c>
      <c r="C16" s="33" t="s">
        <v>87</v>
      </c>
      <c r="D16" s="18" t="s">
        <v>182</v>
      </c>
      <c r="E16" s="109" t="s">
        <v>267</v>
      </c>
      <c r="F16" s="108" t="s">
        <v>295</v>
      </c>
      <c r="G16" s="17"/>
      <c r="H16" s="111" t="s">
        <v>388</v>
      </c>
    </row>
    <row r="17" spans="1:10" x14ac:dyDescent="0.35">
      <c r="A17" s="40">
        <f t="shared" si="0"/>
        <v>711</v>
      </c>
      <c r="B17" s="24" t="s">
        <v>25</v>
      </c>
      <c r="C17" s="24" t="s">
        <v>26</v>
      </c>
      <c r="D17" s="18" t="s">
        <v>16</v>
      </c>
      <c r="E17" s="109" t="s">
        <v>267</v>
      </c>
      <c r="F17" s="108" t="s">
        <v>365</v>
      </c>
      <c r="G17" s="17"/>
      <c r="H17" s="111"/>
    </row>
    <row r="18" spans="1:10" x14ac:dyDescent="0.35">
      <c r="A18" s="40">
        <f t="shared" si="0"/>
        <v>712</v>
      </c>
      <c r="B18" s="24" t="s">
        <v>238</v>
      </c>
      <c r="C18" s="24" t="s">
        <v>236</v>
      </c>
      <c r="D18" s="18" t="s">
        <v>16</v>
      </c>
      <c r="E18" s="109" t="s">
        <v>267</v>
      </c>
      <c r="F18" s="108" t="s">
        <v>308</v>
      </c>
      <c r="G18" s="17"/>
      <c r="H18" s="111" t="s">
        <v>389</v>
      </c>
    </row>
    <row r="19" spans="1:10" s="47" customFormat="1" x14ac:dyDescent="0.35">
      <c r="A19" s="40">
        <f t="shared" si="0"/>
        <v>713</v>
      </c>
      <c r="B19" s="24" t="s">
        <v>58</v>
      </c>
      <c r="C19" s="24" t="s">
        <v>32</v>
      </c>
      <c r="D19" s="18" t="s">
        <v>16</v>
      </c>
      <c r="E19" s="109" t="s">
        <v>267</v>
      </c>
      <c r="F19" s="108" t="s">
        <v>308</v>
      </c>
      <c r="G19" s="17"/>
      <c r="H19" s="111" t="s">
        <v>390</v>
      </c>
      <c r="J19" s="1"/>
    </row>
    <row r="20" spans="1:10" s="47" customFormat="1" ht="143" x14ac:dyDescent="0.35">
      <c r="A20" s="40">
        <f t="shared" si="0"/>
        <v>714</v>
      </c>
      <c r="B20" s="24" t="s">
        <v>38</v>
      </c>
      <c r="C20" s="34" t="s">
        <v>88</v>
      </c>
      <c r="D20" s="18" t="s">
        <v>182</v>
      </c>
      <c r="E20" s="109" t="s">
        <v>267</v>
      </c>
      <c r="F20" s="108" t="s">
        <v>391</v>
      </c>
      <c r="G20" s="17"/>
      <c r="H20" s="111" t="s">
        <v>461</v>
      </c>
      <c r="J20" s="1"/>
    </row>
    <row r="21" spans="1:10" x14ac:dyDescent="0.35">
      <c r="A21" s="11"/>
      <c r="B21" s="4"/>
      <c r="C21" s="12"/>
      <c r="D21" s="13"/>
      <c r="E21" s="13"/>
      <c r="F21" s="12"/>
      <c r="G21" s="12"/>
      <c r="H21" s="12"/>
    </row>
    <row r="22" spans="1:10" ht="15.5" x14ac:dyDescent="0.35">
      <c r="A22" s="11"/>
      <c r="B22" s="14" t="str">
        <f>CONCATENATE("Opsjoner for ",B1)</f>
        <v>Opsjoner for Stasjonær PC</v>
      </c>
      <c r="C22" s="4"/>
      <c r="D22" s="7"/>
      <c r="E22" s="7"/>
      <c r="F22" s="4"/>
      <c r="G22" s="4"/>
      <c r="H22" s="4"/>
    </row>
    <row r="23" spans="1:10" x14ac:dyDescent="0.35">
      <c r="A23" s="11"/>
      <c r="B23" s="6" t="s">
        <v>1</v>
      </c>
      <c r="C23" s="4"/>
      <c r="D23" s="7"/>
      <c r="E23" s="7"/>
      <c r="F23" s="4"/>
      <c r="G23" s="4"/>
      <c r="H23" s="4"/>
    </row>
    <row r="24" spans="1:10" ht="26" x14ac:dyDescent="0.35">
      <c r="A24" s="15" t="s">
        <v>7</v>
      </c>
      <c r="B24" s="9" t="s">
        <v>8</v>
      </c>
      <c r="C24" s="9" t="s">
        <v>184</v>
      </c>
      <c r="D24" s="22" t="s">
        <v>183</v>
      </c>
      <c r="E24" s="22" t="s">
        <v>14</v>
      </c>
      <c r="F24" s="9" t="s">
        <v>10</v>
      </c>
      <c r="G24" s="22" t="s">
        <v>5</v>
      </c>
      <c r="H24" s="9" t="s">
        <v>6</v>
      </c>
    </row>
    <row r="25" spans="1:10" x14ac:dyDescent="0.35">
      <c r="A25" s="41">
        <f>A20+1</f>
        <v>715</v>
      </c>
      <c r="B25" s="24" t="s">
        <v>39</v>
      </c>
      <c r="C25" s="24" t="s">
        <v>49</v>
      </c>
      <c r="D25" s="18" t="s">
        <v>16</v>
      </c>
      <c r="E25" s="109" t="s">
        <v>267</v>
      </c>
      <c r="F25" s="113" t="s">
        <v>297</v>
      </c>
      <c r="G25" s="145">
        <v>403</v>
      </c>
      <c r="H25" s="111" t="s">
        <v>298</v>
      </c>
    </row>
    <row r="26" spans="1:10" x14ac:dyDescent="0.35">
      <c r="A26" s="41">
        <f>A25+1</f>
        <v>716</v>
      </c>
      <c r="B26" s="24" t="s">
        <v>39</v>
      </c>
      <c r="C26" s="24" t="s">
        <v>231</v>
      </c>
      <c r="D26" s="18" t="s">
        <v>182</v>
      </c>
      <c r="E26" s="109" t="s">
        <v>267</v>
      </c>
      <c r="F26" s="113" t="s">
        <v>299</v>
      </c>
      <c r="G26" s="145">
        <v>1143</v>
      </c>
      <c r="H26" s="111" t="s">
        <v>298</v>
      </c>
    </row>
    <row r="27" spans="1:10" ht="39" x14ac:dyDescent="0.35">
      <c r="A27" s="41">
        <f t="shared" ref="A27:A32" si="1">A26+1</f>
        <v>717</v>
      </c>
      <c r="B27" s="24" t="s">
        <v>15</v>
      </c>
      <c r="C27" s="24" t="s">
        <v>251</v>
      </c>
      <c r="D27" s="38" t="s">
        <v>16</v>
      </c>
      <c r="E27" s="109" t="s">
        <v>267</v>
      </c>
      <c r="F27" s="108" t="s">
        <v>450</v>
      </c>
      <c r="G27" s="145">
        <v>332</v>
      </c>
      <c r="H27" s="111" t="s">
        <v>514</v>
      </c>
      <c r="J27" s="47"/>
    </row>
    <row r="28" spans="1:10" ht="39" x14ac:dyDescent="0.35">
      <c r="A28" s="41">
        <f t="shared" si="1"/>
        <v>718</v>
      </c>
      <c r="B28" s="24" t="s">
        <v>15</v>
      </c>
      <c r="C28" s="24" t="s">
        <v>252</v>
      </c>
      <c r="D28" s="38" t="s">
        <v>182</v>
      </c>
      <c r="E28" s="109" t="s">
        <v>267</v>
      </c>
      <c r="F28" s="108" t="s">
        <v>451</v>
      </c>
      <c r="G28" s="145">
        <v>827</v>
      </c>
      <c r="H28" s="111" t="s">
        <v>515</v>
      </c>
    </row>
    <row r="29" spans="1:10" ht="26" x14ac:dyDescent="0.35">
      <c r="A29" s="41">
        <f t="shared" si="1"/>
        <v>719</v>
      </c>
      <c r="B29" s="24" t="s">
        <v>25</v>
      </c>
      <c r="C29" s="39" t="s">
        <v>43</v>
      </c>
      <c r="D29" s="38" t="s">
        <v>16</v>
      </c>
      <c r="E29" s="109" t="s">
        <v>267</v>
      </c>
      <c r="F29" s="108" t="s">
        <v>372</v>
      </c>
      <c r="G29" s="145">
        <v>754</v>
      </c>
      <c r="H29" s="111" t="s">
        <v>420</v>
      </c>
    </row>
    <row r="30" spans="1:10" ht="26" x14ac:dyDescent="0.35">
      <c r="A30" s="41">
        <f t="shared" si="1"/>
        <v>720</v>
      </c>
      <c r="B30" s="24" t="s">
        <v>25</v>
      </c>
      <c r="C30" s="39" t="s">
        <v>44</v>
      </c>
      <c r="D30" s="38" t="s">
        <v>182</v>
      </c>
      <c r="E30" s="109" t="s">
        <v>267</v>
      </c>
      <c r="F30" s="108" t="s">
        <v>373</v>
      </c>
      <c r="G30" s="145">
        <v>1394</v>
      </c>
      <c r="H30" s="111" t="s">
        <v>420</v>
      </c>
    </row>
    <row r="31" spans="1:10" ht="26" x14ac:dyDescent="0.35">
      <c r="A31" s="41">
        <f t="shared" si="1"/>
        <v>721</v>
      </c>
      <c r="B31" s="24" t="s">
        <v>90</v>
      </c>
      <c r="C31" s="24" t="s">
        <v>258</v>
      </c>
      <c r="D31" s="38" t="s">
        <v>182</v>
      </c>
      <c r="E31" s="133" t="s">
        <v>272</v>
      </c>
      <c r="F31" s="113" t="s">
        <v>392</v>
      </c>
      <c r="G31" s="145">
        <v>579</v>
      </c>
      <c r="H31" s="111" t="s">
        <v>516</v>
      </c>
      <c r="I31" s="47"/>
    </row>
    <row r="32" spans="1:10" x14ac:dyDescent="0.35">
      <c r="A32" s="41">
        <f t="shared" si="1"/>
        <v>722</v>
      </c>
      <c r="B32" s="24" t="s">
        <v>22</v>
      </c>
      <c r="C32" s="24" t="s">
        <v>257</v>
      </c>
      <c r="D32" s="38" t="s">
        <v>16</v>
      </c>
      <c r="E32" s="133" t="s">
        <v>267</v>
      </c>
      <c r="F32" s="113" t="s">
        <v>374</v>
      </c>
      <c r="G32" s="145">
        <v>147</v>
      </c>
      <c r="H32" s="111" t="s">
        <v>298</v>
      </c>
    </row>
    <row r="33" spans="3:7" x14ac:dyDescent="0.35">
      <c r="F33" s="19" t="s">
        <v>113</v>
      </c>
      <c r="G33" s="99">
        <f>G25+G27+G29+G32</f>
        <v>1636</v>
      </c>
    </row>
    <row r="37" spans="3:7" x14ac:dyDescent="0.35">
      <c r="C37" s="131"/>
    </row>
  </sheetData>
  <mergeCells count="6">
    <mergeCell ref="D1:E1"/>
    <mergeCell ref="G1:H1"/>
    <mergeCell ref="A3:B3"/>
    <mergeCell ref="D3:F3"/>
    <mergeCell ref="A4:B4"/>
    <mergeCell ref="D4:F4"/>
  </mergeCells>
  <pageMargins left="0.31496062992125984" right="0.31496062992125984" top="0.35433070866141736" bottom="0.35433070866141736" header="0.31496062992125984" footer="0.31496062992125984"/>
  <pageSetup paperSize="9" scale="35" fitToHeight="0" orientation="landscape" r:id="rId1"/>
  <rowBreaks count="1" manualBreakCount="1">
    <brk id="2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7991A1447CF9E4EBD60FF2AF0160160" ma:contentTypeVersion="12" ma:contentTypeDescription="Create a new document." ma:contentTypeScope="" ma:versionID="912be37c14f7b6061976ed18769e5f41">
  <xsd:schema xmlns:xsd="http://www.w3.org/2001/XMLSchema" xmlns:xs="http://www.w3.org/2001/XMLSchema" xmlns:p="http://schemas.microsoft.com/office/2006/metadata/properties" xmlns:ns2="74885398-3d71-4e06-928e-692bd31b4e73" xmlns:ns3="eb1935f9-671c-4ca5-bac0-4132b42e899c" targetNamespace="http://schemas.microsoft.com/office/2006/metadata/properties" ma:root="true" ma:fieldsID="83db0667f546df94f2160b094020c5a2" ns2:_="" ns3:_="">
    <xsd:import namespace="74885398-3d71-4e06-928e-692bd31b4e73"/>
    <xsd:import namespace="eb1935f9-671c-4ca5-bac0-4132b42e899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885398-3d71-4e06-928e-692bd31b4e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1935f9-671c-4ca5-bac0-4132b42e899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24A174-42BD-400F-BD0E-F82E98B27AAD}">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eb1935f9-671c-4ca5-bac0-4132b42e899c"/>
    <ds:schemaRef ds:uri="74885398-3d71-4e06-928e-692bd31b4e73"/>
    <ds:schemaRef ds:uri="http://www.w3.org/XML/1998/namespace"/>
  </ds:schemaRefs>
</ds:datastoreItem>
</file>

<file path=customXml/itemProps2.xml><?xml version="1.0" encoding="utf-8"?>
<ds:datastoreItem xmlns:ds="http://schemas.openxmlformats.org/officeDocument/2006/customXml" ds:itemID="{D3D05FD8-51C8-4590-838A-3F5B22D306C2}">
  <ds:schemaRefs>
    <ds:schemaRef ds:uri="http://schemas.microsoft.com/sharepoint/v3/contenttype/forms"/>
  </ds:schemaRefs>
</ds:datastoreItem>
</file>

<file path=customXml/itemProps3.xml><?xml version="1.0" encoding="utf-8"?>
<ds:datastoreItem xmlns:ds="http://schemas.openxmlformats.org/officeDocument/2006/customXml" ds:itemID="{8625714C-CB89-4D28-B9C0-543F82CE20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885398-3d71-4e06-928e-692bd31b4e73"/>
    <ds:schemaRef ds:uri="eb1935f9-671c-4ca5-bac0-4132b42e89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11</vt:i4>
      </vt:variant>
    </vt:vector>
  </HeadingPairs>
  <TitlesOfParts>
    <vt:vector size="11" baseType="lpstr">
      <vt:lpstr>Forklaring</vt:lpstr>
      <vt:lpstr>Grunnlag for prisevaluering</vt:lpstr>
      <vt:lpstr>Ultrap. PC</vt:lpstr>
      <vt:lpstr>Ultrap. PC 2-i-1</vt:lpstr>
      <vt:lpstr>Bærbar PC</vt:lpstr>
      <vt:lpstr>Stor Bærbar PC</vt:lpstr>
      <vt:lpstr>Bærbar PC multimedia</vt:lpstr>
      <vt:lpstr>Liten stasjonær PC</vt:lpstr>
      <vt:lpstr>Stasjonær PC</vt:lpstr>
      <vt:lpstr>Tilleggsutstyr-tjenester</vt:lpstr>
      <vt:lpstr>Skjermer</vt:lpstr>
    </vt:vector>
  </TitlesOfParts>
  <Company>Utdanningsetaten i Oslo kommune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Bernt Rygg</dc:creator>
  <cp:lastModifiedBy>Meld inn i Domenet</cp:lastModifiedBy>
  <cp:revision/>
  <cp:lastPrinted>2020-03-23T08:45:21Z</cp:lastPrinted>
  <dcterms:created xsi:type="dcterms:W3CDTF">2015-10-01T14:38:46Z</dcterms:created>
  <dcterms:modified xsi:type="dcterms:W3CDTF">2020-12-16T22:51:13Z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0x01010057991A1447CF9E4EBD60FF2AF0160160</vt:lpwstr>
  </property>
</Properties>
</file>