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nnkjøpstjenester\Konkurransegjennomføring\Samkjøp\Trykkeri, skilt og profilering\Del 1- trykkeri\5 Tilbud\1 Tilbud\Tilbud 10 Merkur Grafisk\"/>
    </mc:Choice>
  </mc:AlternateContent>
  <bookViews>
    <workbookView xWindow="0" yWindow="0" windowWidth="28800" windowHeight="12000" activeTab="1"/>
  </bookViews>
  <sheets>
    <sheet name="Informasjon" sheetId="5" r:id="rId1"/>
    <sheet name="1- Trykk" sheetId="1" r:id="rId2"/>
    <sheet name="2- Valgfri opsjon" sheetId="6"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1" l="1"/>
  <c r="M38" i="1"/>
  <c r="G40" i="1"/>
  <c r="G34" i="1"/>
  <c r="P77" i="1" l="1"/>
  <c r="P76" i="1"/>
  <c r="P75" i="1"/>
  <c r="E94" i="1" l="1"/>
  <c r="P51" i="1" l="1"/>
  <c r="P46" i="1"/>
  <c r="P44" i="1"/>
  <c r="P40" i="1"/>
  <c r="P38" i="1"/>
  <c r="P34" i="1"/>
  <c r="P32" i="1"/>
  <c r="P30" i="1"/>
  <c r="M45" i="1"/>
  <c r="M51" i="1"/>
  <c r="M46" i="1"/>
  <c r="M44" i="1"/>
  <c r="M34" i="1"/>
  <c r="M32" i="1"/>
  <c r="M30" i="1"/>
  <c r="J51" i="1"/>
  <c r="J46" i="1"/>
  <c r="J44" i="1"/>
  <c r="J40" i="1"/>
  <c r="J38" i="1"/>
  <c r="J34" i="1"/>
  <c r="J32" i="1"/>
  <c r="J30" i="1"/>
  <c r="G51" i="1" l="1"/>
  <c r="G46" i="1"/>
  <c r="G44" i="1"/>
  <c r="G38" i="1"/>
  <c r="G32" i="1"/>
  <c r="G30" i="1"/>
  <c r="G75" i="1" l="1"/>
  <c r="J75" i="1"/>
  <c r="M75" i="1"/>
  <c r="G76" i="1"/>
  <c r="J76" i="1"/>
  <c r="M76" i="1"/>
  <c r="G77" i="1"/>
  <c r="J77" i="1"/>
  <c r="M77" i="1"/>
  <c r="P50" i="1"/>
  <c r="P49" i="1"/>
  <c r="P48" i="1"/>
  <c r="P45" i="1"/>
  <c r="P43" i="1"/>
  <c r="P42" i="1"/>
  <c r="P39" i="1"/>
  <c r="P37" i="1"/>
  <c r="P36" i="1"/>
  <c r="P33" i="1"/>
  <c r="P31" i="1"/>
  <c r="P29" i="1"/>
  <c r="P28" i="1"/>
  <c r="M50" i="1"/>
  <c r="M49" i="1"/>
  <c r="M48" i="1"/>
  <c r="M43" i="1"/>
  <c r="M42" i="1"/>
  <c r="M39" i="1"/>
  <c r="M37" i="1"/>
  <c r="M36" i="1"/>
  <c r="M33" i="1"/>
  <c r="M31" i="1"/>
  <c r="M29" i="1"/>
  <c r="M28" i="1"/>
  <c r="J50" i="1"/>
  <c r="J49" i="1"/>
  <c r="J48" i="1"/>
  <c r="J45" i="1"/>
  <c r="J43" i="1"/>
  <c r="J42" i="1"/>
  <c r="J39" i="1"/>
  <c r="J37" i="1"/>
  <c r="J36" i="1"/>
  <c r="J33" i="1"/>
  <c r="J31" i="1"/>
  <c r="J29" i="1"/>
  <c r="J28" i="1"/>
  <c r="G50" i="1"/>
  <c r="G49" i="1"/>
  <c r="G48" i="1"/>
  <c r="G45" i="1"/>
  <c r="G43" i="1"/>
  <c r="G42" i="1"/>
  <c r="G39" i="1"/>
  <c r="G37" i="1"/>
  <c r="G36" i="1"/>
  <c r="G33" i="1"/>
  <c r="G31" i="1"/>
  <c r="G29" i="1"/>
  <c r="G28" i="1"/>
  <c r="G78" i="1" l="1"/>
  <c r="M78" i="1"/>
  <c r="J78" i="1"/>
  <c r="P78" i="1"/>
  <c r="P59" i="1" l="1"/>
  <c r="P60" i="1"/>
  <c r="P61" i="1"/>
  <c r="P62" i="1"/>
  <c r="P63" i="1"/>
  <c r="P64" i="1"/>
  <c r="P65" i="1"/>
  <c r="P66" i="1"/>
  <c r="P67" i="1"/>
  <c r="P68" i="1"/>
  <c r="P58" i="1"/>
  <c r="M59" i="1"/>
  <c r="M60" i="1"/>
  <c r="M61" i="1"/>
  <c r="M62" i="1"/>
  <c r="M63" i="1"/>
  <c r="M64" i="1"/>
  <c r="M65" i="1"/>
  <c r="M66" i="1"/>
  <c r="M67" i="1"/>
  <c r="M68" i="1"/>
  <c r="M58" i="1"/>
  <c r="J59" i="1"/>
  <c r="J60" i="1"/>
  <c r="J61" i="1"/>
  <c r="J62" i="1"/>
  <c r="J63" i="1"/>
  <c r="J64" i="1"/>
  <c r="J65" i="1"/>
  <c r="J66" i="1"/>
  <c r="J67" i="1"/>
  <c r="J68" i="1"/>
  <c r="J58" i="1"/>
  <c r="G59" i="1"/>
  <c r="G60" i="1"/>
  <c r="G61" i="1"/>
  <c r="G62" i="1"/>
  <c r="G63" i="1"/>
  <c r="G64" i="1"/>
  <c r="G65" i="1"/>
  <c r="G66" i="1"/>
  <c r="G67" i="1"/>
  <c r="G68" i="1"/>
  <c r="G58" i="1"/>
  <c r="E89" i="1"/>
  <c r="E21" i="1"/>
  <c r="F21" i="1"/>
  <c r="G21" i="1"/>
  <c r="H21" i="1"/>
  <c r="M69" i="1" l="1"/>
  <c r="J69" i="1"/>
  <c r="G69" i="1"/>
  <c r="G52" i="1"/>
  <c r="P69" i="1"/>
  <c r="M52" i="1"/>
  <c r="J52" i="1"/>
  <c r="P52" i="1"/>
</calcChain>
</file>

<file path=xl/sharedStrings.xml><?xml version="1.0" encoding="utf-8"?>
<sst xmlns="http://schemas.openxmlformats.org/spreadsheetml/2006/main" count="362" uniqueCount="214">
  <si>
    <t>Tilbyders navn:</t>
  </si>
  <si>
    <t>Tilbyders artikkelnummer</t>
  </si>
  <si>
    <t>A4</t>
  </si>
  <si>
    <t>A5</t>
  </si>
  <si>
    <t>A6</t>
  </si>
  <si>
    <t>4 sider</t>
  </si>
  <si>
    <t>8 sider</t>
  </si>
  <si>
    <t>Påfølgende 4 sider</t>
  </si>
  <si>
    <t>A3</t>
  </si>
  <si>
    <t>300 g</t>
  </si>
  <si>
    <t>Pris</t>
  </si>
  <si>
    <t>A0</t>
  </si>
  <si>
    <t>A1</t>
  </si>
  <si>
    <t>A2</t>
  </si>
  <si>
    <t>Tosidig</t>
  </si>
  <si>
    <t>Ensidig</t>
  </si>
  <si>
    <t>Enhet</t>
  </si>
  <si>
    <t>Grafisk design</t>
  </si>
  <si>
    <t xml:space="preserve">A6 </t>
  </si>
  <si>
    <t xml:space="preserve">A3 </t>
  </si>
  <si>
    <t>Pr. stk.</t>
  </si>
  <si>
    <t>Visittkort: 55 x 86 mm</t>
  </si>
  <si>
    <t>Talekort: A5</t>
  </si>
  <si>
    <t xml:space="preserve">Tilbyders navn: </t>
  </si>
  <si>
    <t>Størrelse/Format</t>
  </si>
  <si>
    <t>Pr.time</t>
  </si>
  <si>
    <t>Pr. levering</t>
  </si>
  <si>
    <t>B4</t>
  </si>
  <si>
    <t xml:space="preserve">C5 </t>
  </si>
  <si>
    <t xml:space="preserve">C4 </t>
  </si>
  <si>
    <t>EC4</t>
  </si>
  <si>
    <t>200 g</t>
  </si>
  <si>
    <t>150 g materie/ 200g omslag</t>
  </si>
  <si>
    <t>150g</t>
  </si>
  <si>
    <t xml:space="preserve">300 g </t>
  </si>
  <si>
    <t>Banner</t>
  </si>
  <si>
    <t>85 cm. * 200 cm.</t>
  </si>
  <si>
    <t>Plakat</t>
  </si>
  <si>
    <t>SKD</t>
  </si>
  <si>
    <t>SK</t>
  </si>
  <si>
    <t>Vekt</t>
  </si>
  <si>
    <t xml:space="preserve">Tekstil </t>
  </si>
  <si>
    <t>Mesh</t>
  </si>
  <si>
    <t>Med jordspyd</t>
  </si>
  <si>
    <t>Med kryssfot el.</t>
  </si>
  <si>
    <t xml:space="preserve">Strandflagg </t>
  </si>
  <si>
    <t>Ensidig, prises pr. kvm</t>
  </si>
  <si>
    <t>Ensidig, prises pr. stk</t>
  </si>
  <si>
    <t>Prises pr. stk</t>
  </si>
  <si>
    <t>PVC</t>
  </si>
  <si>
    <t>Selvklebende/ Selvkledende med dekkark</t>
  </si>
  <si>
    <t>Helfoliering</t>
  </si>
  <si>
    <t>Delfoliering</t>
  </si>
  <si>
    <t>Inkludert dørhåndtak, speil, støtfangere og vinduslister</t>
  </si>
  <si>
    <t>Ekskludert dørhåndtak, speil, støtfangere og vinduslister</t>
  </si>
  <si>
    <t>Kun dører og smådetaljer</t>
  </si>
  <si>
    <t xml:space="preserve">Pris: 
Mellomklasse (eks: Skoda oktavia/VW passat)
</t>
  </si>
  <si>
    <t xml:space="preserve">Pris: 
Mini-, små-, og kompakte biler (eks: Nissan Leaf/Bmw i3)
</t>
  </si>
  <si>
    <t xml:space="preserve">Pris: 
Stor-, SUV, flerbruksbiler og minibuss (eks: Volvo V90, Ford S-max, Toyota Rav 4)
</t>
  </si>
  <si>
    <t xml:space="preserve">Bæreveske, polstret </t>
  </si>
  <si>
    <t>Roll-up banner montert i bannerstand.  Roll up skal være av god kvalitet, slik at det er mulig å bytte duk flere ganger.</t>
  </si>
  <si>
    <t>A4, ryggstiftet</t>
  </si>
  <si>
    <t>A4, falset 1strøk</t>
  </si>
  <si>
    <t>A5, falset 1 strøk</t>
  </si>
  <si>
    <t>A5, ryggstiftet</t>
  </si>
  <si>
    <t>10 cm.*21cm., Falset 1 strøk</t>
  </si>
  <si>
    <t>10 cm.*21cm., ryggstiftet</t>
  </si>
  <si>
    <t xml:space="preserve">Helfoliering </t>
  </si>
  <si>
    <t>A4, limfres</t>
  </si>
  <si>
    <t>15cm. * 15 cm., Falset 1 strøk</t>
  </si>
  <si>
    <t>15cm. * 15 cm., ryggstiftet</t>
  </si>
  <si>
    <t xml:space="preserve">15cm. * 15 cm., limfrest </t>
  </si>
  <si>
    <t>Pr. bil</t>
  </si>
  <si>
    <t>Ca. 3m.*2m.</t>
  </si>
  <si>
    <t>100g materie/200g omslag</t>
  </si>
  <si>
    <t>48 sider</t>
  </si>
  <si>
    <t>A4- formater</t>
  </si>
  <si>
    <t>A5- formater</t>
  </si>
  <si>
    <t xml:space="preserve">10 cm. * 21 cm.  </t>
  </si>
  <si>
    <t xml:space="preserve">Alle trykksaker og trykkmatriell  skal prises inkludert selve trykket og trykkeprosessen </t>
  </si>
  <si>
    <t>Skal passe til bannerstand som nevnt over.</t>
  </si>
  <si>
    <t>Kommentar og enhet</t>
  </si>
  <si>
    <t>Sideantall</t>
  </si>
  <si>
    <t>15 cm. * 15 cm.</t>
  </si>
  <si>
    <t>Informasjon om prisskjema</t>
  </si>
  <si>
    <t>SUM TIL EVALUERING</t>
  </si>
  <si>
    <t>Kategori 1: Konvolutter med trykkfarge sort 1+0</t>
  </si>
  <si>
    <t>Kategori 4: Større formater</t>
  </si>
  <si>
    <t>100 g materie/ 200g omslag</t>
  </si>
  <si>
    <t>Påfølgende 16 sider</t>
  </si>
  <si>
    <t>Bærbart messebord</t>
  </si>
  <si>
    <t>Pris- og produktskjema: 3- Valgfri opsjon</t>
  </si>
  <si>
    <t>Ca. 50 cm. *1m.</t>
  </si>
  <si>
    <t>Med tekstiltrekk</t>
  </si>
  <si>
    <t>Bærbart messebord, rundt</t>
  </si>
  <si>
    <t>Ca. 80 cm. Diameter</t>
  </si>
  <si>
    <t>Messeartikler: 
 Produktbeskrivelser og bilder skal vedlegges.</t>
  </si>
  <si>
    <t>Artikkelnummer</t>
  </si>
  <si>
    <t>Med tekstilduk</t>
  </si>
  <si>
    <t>Messebord - pop-up med bæreveske.</t>
  </si>
  <si>
    <t>Bærbar messevegg, buet halvsirkel, inkludert bæreveske.</t>
  </si>
  <si>
    <t xml:space="preserve">Bilfoiering med 5 års garanti: </t>
  </si>
  <si>
    <t>Med nålefeste</t>
  </si>
  <si>
    <t xml:space="preserve">Navnelapp i papp ca. 90mm.*54mm. </t>
  </si>
  <si>
    <t>A5, limfrest</t>
  </si>
  <si>
    <t>10 cm.*21cm., limfrest</t>
  </si>
  <si>
    <t>Valgfritt for tilbyder å tilby.
Valgfri opsjon for kommunens virksomheter å benytte. 
Prisene vil ikke evalueres i konkurransen.</t>
  </si>
  <si>
    <t>Pris pr. stykk/kvm</t>
  </si>
  <si>
    <t>E65- Forretningskonvolutt</t>
  </si>
  <si>
    <t xml:space="preserve">Kategori 2: Brosjyre, folder, rapporter, publikasjoner, hefte. Trykkfarge CMYK 4+4 . 
Produktene skal prises inkludert nødvendig omfang; renskjæring, falsing, bretting og stifting. </t>
  </si>
  <si>
    <t xml:space="preserve">Kategori 3: Enkeltark, flyere, visittkort og kort. Trykkfarge CMYK 4+4 . </t>
  </si>
  <si>
    <t>Stående eller liggende</t>
  </si>
  <si>
    <t>Leveringsgebyr for mindre leveranser under 500 NOK. 
Ordinære bestillinger skal være fritt levert ihht. Standard kontraktsvilkår, punkt  4.3.1</t>
  </si>
  <si>
    <t>Oppstartskostnad</t>
  </si>
  <si>
    <t>Pris per stykk ved kjøp av 101-500 stykk</t>
  </si>
  <si>
    <t>Pris per stykk ved kjøp av 501-1000 stykk</t>
  </si>
  <si>
    <t>Pris per stykk ved kjøp av 501- 1000 stykk</t>
  </si>
  <si>
    <t>Pris per stykk ved kjøp av 1001-2000 stykk</t>
  </si>
  <si>
    <t>Pris pr. stykk ved kjøp av  over1001-2000 stykk.</t>
  </si>
  <si>
    <t>Kategori 6: Andre priselementer</t>
  </si>
  <si>
    <t>Pris pr. stykk ved kjøp av 10-100 stykk</t>
  </si>
  <si>
    <t>Pris per stykk ved kjøp av 10-100 stykk</t>
  </si>
  <si>
    <t>Oppstartskostnad ved kjøp av 10-100 stykk</t>
  </si>
  <si>
    <t>Evalueringssum</t>
  </si>
  <si>
    <t>Oppstartskostnad ved kjøp av 101-500 stykk</t>
  </si>
  <si>
    <t>Pris- og produktskjema: Trykkeritjenester</t>
  </si>
  <si>
    <t>Antall til evaluering</t>
  </si>
  <si>
    <t>Pris ved kjøp av 10-100 stykk</t>
  </si>
  <si>
    <t>Pris ved kjøp av 101-500 stykk</t>
  </si>
  <si>
    <t>Pris ved kjøp av 501-1000 stykk</t>
  </si>
  <si>
    <t>Pris ved kjøp av 1001-2000 stykk</t>
  </si>
  <si>
    <t>Pris per bestilling av 500 stykk</t>
  </si>
  <si>
    <t>Pris per bestilling av 1000 stykk</t>
  </si>
  <si>
    <t>Pris per bestilling av 2000 stykk</t>
  </si>
  <si>
    <t>Pris per bestilling av 5000 stykk</t>
  </si>
  <si>
    <t>Antall til evaluering påfølgende sider</t>
  </si>
  <si>
    <t>Oppstarts-kostnad ved kjøp av 501-1000 stykk</t>
  </si>
  <si>
    <t>Oppstarts-kostnad ved kjøp av 101-500 stykk</t>
  </si>
  <si>
    <t xml:space="preserve">Evalueringssum </t>
  </si>
  <si>
    <t xml:space="preserve">Prisskjema har én arkfane  "1-Trykk" 
Det er også en arkfane for valgfri opsjon, "2- Valgfri opsjon". 
Valgfri opsjon er også valgfri for tilbyder å prise inn og vil ikke inngå i evalueringen. 
</t>
  </si>
  <si>
    <t>Pris ved kjøp av 1-20 stykk</t>
  </si>
  <si>
    <t>Pris ved kjøp av 21-50 stykk</t>
  </si>
  <si>
    <t>Pris ved kjøp av 51-100 stykk</t>
  </si>
  <si>
    <t>Pris ved kjøp av 101-200 stykk</t>
  </si>
  <si>
    <t>Roll-up duk som kan monteres i enkel og/eller dobbel bannerstand.</t>
  </si>
  <si>
    <t>Tosidig (dobbel), prises pr. stk</t>
  </si>
  <si>
    <t>med vindu, stående</t>
  </si>
  <si>
    <t>uten vindu, liggende</t>
  </si>
  <si>
    <t>med vindu, liggende</t>
  </si>
  <si>
    <t>Oppstartskostnad ved kjøp av 1-20 stykk</t>
  </si>
  <si>
    <t>Pris pr. stykk ved kjøp av 1-20 stykk</t>
  </si>
  <si>
    <t>Oppstartskostnad ved kjøp av 21-50 stykk</t>
  </si>
  <si>
    <t>Oppstartskostnad ved kjøp av 51-100 stykk</t>
  </si>
  <si>
    <t>Pris pr. stykk ved kjøp av 51-100 stykk</t>
  </si>
  <si>
    <t>Oppstartskostnad ved kjøp av 101-200 stykk</t>
  </si>
  <si>
    <t>Pris pr. stykk ved kjøp av 101-200 stykk</t>
  </si>
  <si>
    <t>Kategori 5: Banner og Roll-up</t>
  </si>
  <si>
    <t>Pris pr. stykk ved kjøp av 21-50 stykk</t>
  </si>
  <si>
    <t>71269-1</t>
  </si>
  <si>
    <t>71269-2</t>
  </si>
  <si>
    <t>71289-1</t>
  </si>
  <si>
    <t>71289-2</t>
  </si>
  <si>
    <t>71290-1</t>
  </si>
  <si>
    <t>71290-2</t>
  </si>
  <si>
    <t>71297-1</t>
  </si>
  <si>
    <t>71455-1</t>
  </si>
  <si>
    <t>71455-2</t>
  </si>
  <si>
    <t>71456-1</t>
  </si>
  <si>
    <t>71456-2</t>
  </si>
  <si>
    <t>71457-1</t>
  </si>
  <si>
    <t>71458-1</t>
  </si>
  <si>
    <t>71458-2</t>
  </si>
  <si>
    <t>71459-1</t>
  </si>
  <si>
    <t>71459-2</t>
  </si>
  <si>
    <t>71457-2</t>
  </si>
  <si>
    <t>71455-3</t>
  </si>
  <si>
    <t>71461-1</t>
  </si>
  <si>
    <t>71464-1</t>
  </si>
  <si>
    <t>71464-3</t>
  </si>
  <si>
    <t>71464-2</t>
  </si>
  <si>
    <t>71464-4</t>
  </si>
  <si>
    <t>71464-5</t>
  </si>
  <si>
    <t>71464-6</t>
  </si>
  <si>
    <t>71464-7</t>
  </si>
  <si>
    <t>71464-8</t>
  </si>
  <si>
    <t>67694-1</t>
  </si>
  <si>
    <t>71464-9</t>
  </si>
  <si>
    <t>71465-1</t>
  </si>
  <si>
    <t>71467-1</t>
  </si>
  <si>
    <t>71466-1</t>
  </si>
  <si>
    <t>71468-1</t>
  </si>
  <si>
    <t>67692-1</t>
  </si>
  <si>
    <t>67692-2</t>
  </si>
  <si>
    <t>67692-3</t>
  </si>
  <si>
    <t>67692-4</t>
  </si>
  <si>
    <t>67693-1</t>
  </si>
  <si>
    <t>67693-2</t>
  </si>
  <si>
    <t>67693-3</t>
  </si>
  <si>
    <t>Merkur Grafisk AS</t>
  </si>
  <si>
    <t>71469-1</t>
  </si>
  <si>
    <t>71470-1</t>
  </si>
  <si>
    <t>71470-2</t>
  </si>
  <si>
    <t>71470-3</t>
  </si>
  <si>
    <t>71470-4</t>
  </si>
  <si>
    <t>71470-5</t>
  </si>
  <si>
    <t>71470-6</t>
  </si>
  <si>
    <t>71470-7</t>
  </si>
  <si>
    <t>71470-8</t>
  </si>
  <si>
    <t>71470-9</t>
  </si>
  <si>
    <t>71470-10</t>
  </si>
  <si>
    <t>71470-11</t>
  </si>
  <si>
    <t>71470-12</t>
  </si>
  <si>
    <t>Merkur Grafisk</t>
  </si>
  <si>
    <t>Medium str 340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</si>
</sst>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kr&quot;\ * #,##0.00_-;\-&quot;kr&quot;\ * #,##0.00_-;_-&quot;kr&quot;\ * &quot;-&quot;??_-;_-@_-"/>
    <numFmt numFmtId="164" formatCode="&quot;kr&quot;\ #,##0.00"/>
    <numFmt numFmtId="165" formatCode="_-[$kr-414]\ * #,##0.00_-;\-[$kr-414]\ * #,##0.00_-;_-[$kr-414]\ * &quot;-&quot;??_-;_-@_-"/>
    <numFmt numFmtId="166" formatCode="#,##0_ ;\-#,##0\ "/>
  </numFmts>
  <fonts count="16" x14ac:knownFonts="1">
    <font>
      <sz val="11"/>
      <color theme="1"/>
      <name val="Oslo Sans Office"/>
      <family val="2"/>
    </font>
    <font>
      <sz val="16"/>
      <color theme="1"/>
      <name val="Oslo Sans Office"/>
      <family val="2"/>
    </font>
    <font>
      <sz val="10"/>
      <color theme="1"/>
      <name val="Oslo Sans Office"/>
    </font>
    <font>
      <sz val="10"/>
      <color theme="1"/>
      <name val="Oslo Sans Office"/>
      <family val="2"/>
    </font>
    <font>
      <sz val="10"/>
      <name val="Oslo Sans Office"/>
      <family val="2"/>
    </font>
    <font>
      <sz val="11"/>
      <color rgb="FFFF0000"/>
      <name val="Oslo Sans Office"/>
      <family val="2"/>
    </font>
    <font>
      <b/>
      <sz val="10"/>
      <color theme="1"/>
      <name val="Oslo Sans Office"/>
    </font>
    <font>
      <b/>
      <sz val="10"/>
      <name val="Oslo Sans Office"/>
    </font>
    <font>
      <b/>
      <sz val="11"/>
      <color theme="1"/>
      <name val="Oslo Sans Office"/>
    </font>
    <font>
      <sz val="10"/>
      <name val="Oslo Sans Office"/>
    </font>
    <font>
      <sz val="11"/>
      <color theme="1"/>
      <name val="Calibri"/>
      <family val="2"/>
      <scheme val="minor"/>
    </font>
    <font>
      <sz val="9"/>
      <color theme="1"/>
      <name val="Oslo Sans Office"/>
      <family val="2"/>
    </font>
    <font>
      <sz val="11"/>
      <color theme="1"/>
      <name val="Oslo Sans Office"/>
      <family val="2"/>
    </font>
    <font>
      <b/>
      <sz val="18"/>
      <color theme="1"/>
      <name val="Calibri"/>
      <family val="2"/>
      <scheme val="minor"/>
    </font>
    <font>
      <b/>
      <sz val="11"/>
      <color theme="1"/>
      <name val="Calibri"/>
      <family val="2"/>
      <scheme val="minor"/>
    </font>
    <font>
      <sz val="8"/>
      <name val="Oslo Sans Office"/>
      <family val="2"/>
    </font>
  </fonts>
  <fills count="19">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10" fillId="0" borderId="0"/>
    <xf numFmtId="44" fontId="12" fillId="0" borderId="0" applyFont="0" applyFill="0" applyBorder="0" applyAlignment="0" applyProtection="0"/>
  </cellStyleXfs>
  <cellXfs count="247">
    <xf numFmtId="0" fontId="0" fillId="0" borderId="0" xfId="0"/>
    <xf numFmtId="0" fontId="0" fillId="0" borderId="0" xfId="0" applyBorder="1"/>
    <xf numFmtId="0" fontId="0" fillId="0" borderId="0" xfId="0" applyAlignment="1">
      <alignment wrapText="1"/>
    </xf>
    <xf numFmtId="0" fontId="3" fillId="5" borderId="1" xfId="0" applyFont="1" applyFill="1" applyBorder="1"/>
    <xf numFmtId="0" fontId="3" fillId="3" borderId="1" xfId="0" applyFont="1" applyFill="1" applyBorder="1"/>
    <xf numFmtId="0" fontId="5" fillId="0" borderId="0" xfId="0" applyFont="1"/>
    <xf numFmtId="0" fontId="3" fillId="0" borderId="11" xfId="0" applyFont="1" applyFill="1" applyBorder="1"/>
    <xf numFmtId="0" fontId="3" fillId="0" borderId="12" xfId="0" applyFont="1" applyFill="1" applyBorder="1"/>
    <xf numFmtId="0" fontId="3" fillId="0" borderId="12" xfId="0" applyFont="1" applyFill="1" applyBorder="1" applyAlignment="1">
      <alignment wrapText="1"/>
    </xf>
    <xf numFmtId="0" fontId="6" fillId="12" borderId="1" xfId="0" applyFont="1" applyFill="1" applyBorder="1" applyAlignment="1">
      <alignment horizontal="left" vertical="center"/>
    </xf>
    <xf numFmtId="0" fontId="3" fillId="3" borderId="4" xfId="0" applyFont="1" applyFill="1" applyBorder="1" applyAlignment="1">
      <alignment vertical="center" wrapText="1"/>
    </xf>
    <xf numFmtId="0" fontId="3" fillId="0" borderId="13" xfId="0" applyFont="1" applyFill="1" applyBorder="1"/>
    <xf numFmtId="0" fontId="3" fillId="0" borderId="0" xfId="0" applyFont="1" applyFill="1" applyBorder="1"/>
    <xf numFmtId="0" fontId="3" fillId="0" borderId="0" xfId="0" applyFont="1" applyFill="1" applyBorder="1" applyAlignment="1">
      <alignment wrapText="1"/>
    </xf>
    <xf numFmtId="0" fontId="2" fillId="12" borderId="1" xfId="0" applyFont="1" applyFill="1" applyBorder="1" applyAlignment="1">
      <alignment horizontal="left" vertical="center"/>
    </xf>
    <xf numFmtId="0" fontId="2" fillId="12" borderId="1" xfId="0" applyFont="1" applyFill="1" applyBorder="1" applyAlignment="1">
      <alignment horizontal="left" vertical="center" wrapText="1"/>
    </xf>
    <xf numFmtId="0" fontId="0" fillId="2" borderId="5" xfId="0" applyFont="1" applyFill="1" applyBorder="1" applyAlignment="1">
      <alignment vertical="top"/>
    </xf>
    <xf numFmtId="0" fontId="1" fillId="2" borderId="5" xfId="0" applyFont="1" applyFill="1" applyBorder="1" applyAlignment="1"/>
    <xf numFmtId="0" fontId="1" fillId="2" borderId="0" xfId="0" applyFont="1" applyFill="1" applyBorder="1" applyAlignment="1"/>
    <xf numFmtId="0" fontId="0" fillId="2" borderId="5" xfId="0" applyFill="1" applyBorder="1" applyAlignment="1"/>
    <xf numFmtId="0" fontId="0" fillId="2" borderId="38" xfId="0" applyFill="1" applyBorder="1" applyAlignment="1"/>
    <xf numFmtId="0" fontId="0" fillId="2" borderId="39" xfId="0" applyFill="1" applyBorder="1" applyAlignment="1"/>
    <xf numFmtId="0" fontId="7" fillId="11" borderId="29" xfId="0" applyFont="1" applyFill="1" applyBorder="1" applyAlignment="1">
      <alignment horizontal="left" vertical="center"/>
    </xf>
    <xf numFmtId="0" fontId="7" fillId="11" borderId="30" xfId="0" applyFont="1" applyFill="1" applyBorder="1" applyAlignment="1">
      <alignment horizontal="left" vertical="center"/>
    </xf>
    <xf numFmtId="0" fontId="6" fillId="11" borderId="8" xfId="0" applyFont="1" applyFill="1" applyBorder="1" applyAlignment="1">
      <alignment horizontal="left" wrapText="1"/>
    </xf>
    <xf numFmtId="0" fontId="6" fillId="11" borderId="10" xfId="0" applyFont="1" applyFill="1" applyBorder="1" applyAlignment="1">
      <alignment horizontal="left" wrapText="1"/>
    </xf>
    <xf numFmtId="0" fontId="2" fillId="11" borderId="1" xfId="0" applyFont="1" applyFill="1" applyBorder="1" applyAlignment="1">
      <alignment horizontal="left" wrapText="1"/>
    </xf>
    <xf numFmtId="0" fontId="3" fillId="9" borderId="1" xfId="0" applyFont="1" applyFill="1" applyBorder="1" applyAlignment="1">
      <alignment wrapText="1"/>
    </xf>
    <xf numFmtId="0" fontId="3" fillId="4" borderId="1" xfId="0" applyFont="1" applyFill="1" applyBorder="1" applyAlignment="1">
      <alignment wrapText="1"/>
    </xf>
    <xf numFmtId="0" fontId="7" fillId="2" borderId="8" xfId="0" applyFont="1" applyFill="1" applyBorder="1" applyAlignment="1">
      <alignment vertical="center" wrapText="1"/>
    </xf>
    <xf numFmtId="0" fontId="7" fillId="2" borderId="10" xfId="0" applyFont="1" applyFill="1" applyBorder="1" applyAlignment="1">
      <alignment vertical="center" wrapText="1"/>
    </xf>
    <xf numFmtId="0" fontId="7" fillId="2" borderId="9" xfId="0" applyFont="1" applyFill="1" applyBorder="1" applyAlignment="1">
      <alignment vertical="center" wrapText="1"/>
    </xf>
    <xf numFmtId="0" fontId="9" fillId="2" borderId="1" xfId="0" applyFont="1" applyFill="1" applyBorder="1" applyAlignment="1">
      <alignment horizontal="left" vertical="center" wrapText="1"/>
    </xf>
    <xf numFmtId="0" fontId="4" fillId="6" borderId="1" xfId="0" applyFont="1" applyFill="1" applyBorder="1"/>
    <xf numFmtId="0" fontId="4" fillId="6" borderId="1" xfId="0" applyFont="1" applyFill="1" applyBorder="1" applyAlignment="1">
      <alignment wrapText="1"/>
    </xf>
    <xf numFmtId="0" fontId="6" fillId="8" borderId="8" xfId="0" applyFont="1" applyFill="1" applyBorder="1" applyAlignment="1">
      <alignment horizontal="left" vertical="center"/>
    </xf>
    <xf numFmtId="0" fontId="6" fillId="8" borderId="10" xfId="0" applyFont="1" applyFill="1" applyBorder="1" applyAlignment="1">
      <alignment horizontal="left" vertical="center"/>
    </xf>
    <xf numFmtId="0" fontId="9" fillId="8" borderId="1" xfId="0" applyFont="1" applyFill="1" applyBorder="1" applyAlignment="1">
      <alignment horizontal="left" vertical="center" wrapText="1"/>
    </xf>
    <xf numFmtId="0" fontId="3" fillId="4" borderId="1" xfId="0" applyFont="1" applyFill="1" applyBorder="1"/>
    <xf numFmtId="0" fontId="3" fillId="4" borderId="3" xfId="0" applyFont="1" applyFill="1" applyBorder="1"/>
    <xf numFmtId="0" fontId="0" fillId="10" borderId="22" xfId="0" applyFill="1" applyBorder="1"/>
    <xf numFmtId="0" fontId="3" fillId="5" borderId="23" xfId="0" applyFont="1" applyFill="1" applyBorder="1" applyAlignment="1">
      <alignment horizontal="left" vertical="center" wrapText="1"/>
    </xf>
    <xf numFmtId="164" fontId="3" fillId="5" borderId="1" xfId="0" applyNumberFormat="1" applyFont="1" applyFill="1" applyBorder="1"/>
    <xf numFmtId="0" fontId="3" fillId="5" borderId="24" xfId="0" applyFont="1" applyFill="1" applyBorder="1" applyAlignment="1">
      <alignment horizontal="left" vertical="center" wrapText="1"/>
    </xf>
    <xf numFmtId="0" fontId="3" fillId="5" borderId="25" xfId="0" applyFont="1" applyFill="1" applyBorder="1"/>
    <xf numFmtId="0" fontId="3" fillId="5" borderId="26" xfId="0" applyFont="1" applyFill="1" applyBorder="1"/>
    <xf numFmtId="164" fontId="3" fillId="5" borderId="26" xfId="0" applyNumberFormat="1" applyFont="1" applyFill="1" applyBorder="1"/>
    <xf numFmtId="0" fontId="11" fillId="10" borderId="15" xfId="0" applyFont="1" applyFill="1" applyBorder="1"/>
    <xf numFmtId="0" fontId="3" fillId="5" borderId="17" xfId="0" applyFont="1" applyFill="1" applyBorder="1" applyAlignment="1">
      <alignment horizontal="left" vertical="top"/>
    </xf>
    <xf numFmtId="0" fontId="3" fillId="5" borderId="1" xfId="0" applyFont="1" applyFill="1" applyBorder="1" applyAlignment="1">
      <alignment horizontal="left" vertical="top"/>
    </xf>
    <xf numFmtId="0" fontId="3" fillId="5" borderId="17" xfId="0" applyFont="1" applyFill="1" applyBorder="1" applyAlignment="1">
      <alignment horizontal="left" vertical="top" wrapText="1"/>
    </xf>
    <xf numFmtId="164" fontId="3" fillId="5" borderId="1" xfId="0" applyNumberFormat="1" applyFont="1" applyFill="1" applyBorder="1" applyAlignment="1">
      <alignment horizontal="left" vertical="top"/>
    </xf>
    <xf numFmtId="0" fontId="3" fillId="5" borderId="25" xfId="0" applyFont="1" applyFill="1" applyBorder="1" applyAlignment="1">
      <alignment horizontal="left" vertical="top" wrapText="1"/>
    </xf>
    <xf numFmtId="164" fontId="3" fillId="5" borderId="26" xfId="0" applyNumberFormat="1" applyFont="1" applyFill="1" applyBorder="1" applyAlignment="1">
      <alignment horizontal="left" vertical="top"/>
    </xf>
    <xf numFmtId="0" fontId="0" fillId="7" borderId="0" xfId="0" applyFill="1" applyProtection="1"/>
    <xf numFmtId="0" fontId="13" fillId="7" borderId="0" xfId="0" applyFont="1" applyFill="1" applyProtection="1"/>
    <xf numFmtId="0" fontId="14" fillId="7" borderId="0" xfId="0" applyFont="1" applyFill="1" applyProtection="1"/>
    <xf numFmtId="165" fontId="0" fillId="0" borderId="0" xfId="0" applyNumberFormat="1"/>
    <xf numFmtId="165" fontId="6" fillId="2" borderId="1" xfId="0" applyNumberFormat="1" applyFont="1" applyFill="1" applyBorder="1"/>
    <xf numFmtId="165" fontId="6" fillId="8" borderId="1" xfId="0" applyNumberFormat="1" applyFont="1" applyFill="1" applyBorder="1"/>
    <xf numFmtId="165" fontId="6" fillId="12" borderId="1" xfId="0" applyNumberFormat="1" applyFont="1" applyFill="1" applyBorder="1"/>
    <xf numFmtId="165" fontId="3" fillId="0" borderId="0" xfId="0" applyNumberFormat="1" applyFont="1" applyFill="1" applyBorder="1"/>
    <xf numFmtId="165" fontId="6" fillId="11" borderId="1" xfId="2" applyNumberFormat="1" applyFont="1" applyFill="1" applyBorder="1"/>
    <xf numFmtId="165" fontId="1" fillId="2" borderId="0" xfId="0" applyNumberFormat="1" applyFont="1" applyFill="1" applyBorder="1" applyAlignment="1"/>
    <xf numFmtId="165" fontId="1" fillId="2" borderId="37" xfId="0" applyNumberFormat="1" applyFont="1" applyFill="1" applyBorder="1" applyAlignment="1"/>
    <xf numFmtId="165" fontId="0" fillId="2" borderId="39" xfId="0" applyNumberFormat="1" applyFill="1" applyBorder="1" applyAlignment="1"/>
    <xf numFmtId="165" fontId="0" fillId="2" borderId="40" xfId="0" applyNumberFormat="1" applyFill="1" applyBorder="1" applyAlignment="1"/>
    <xf numFmtId="165" fontId="0" fillId="0" borderId="0" xfId="0" applyNumberFormat="1" applyFill="1" applyBorder="1"/>
    <xf numFmtId="165" fontId="7" fillId="11" borderId="30" xfId="0" applyNumberFormat="1" applyFont="1" applyFill="1" applyBorder="1" applyAlignment="1">
      <alignment horizontal="left" vertical="center"/>
    </xf>
    <xf numFmtId="165" fontId="7" fillId="11" borderId="32" xfId="0" applyNumberFormat="1" applyFont="1" applyFill="1" applyBorder="1" applyAlignment="1">
      <alignment horizontal="left" vertical="center"/>
    </xf>
    <xf numFmtId="165" fontId="2" fillId="11" borderId="1" xfId="0" applyNumberFormat="1" applyFont="1" applyFill="1" applyBorder="1" applyAlignment="1">
      <alignment horizontal="left" wrapText="1"/>
    </xf>
    <xf numFmtId="165" fontId="3" fillId="0" borderId="12" xfId="0" applyNumberFormat="1" applyFont="1" applyFill="1" applyBorder="1"/>
    <xf numFmtId="165" fontId="9" fillId="2" borderId="1" xfId="0" applyNumberFormat="1" applyFont="1" applyFill="1" applyBorder="1" applyAlignment="1">
      <alignment horizontal="left" vertical="center" wrapText="1"/>
    </xf>
    <xf numFmtId="165" fontId="5" fillId="0" borderId="0" xfId="0" applyNumberFormat="1" applyFont="1"/>
    <xf numFmtId="165" fontId="9" fillId="8" borderId="1" xfId="0" applyNumberFormat="1" applyFont="1" applyFill="1" applyBorder="1" applyAlignment="1">
      <alignment horizontal="left" vertical="center" wrapText="1"/>
    </xf>
    <xf numFmtId="165" fontId="2" fillId="12" borderId="1" xfId="0" applyNumberFormat="1" applyFont="1" applyFill="1" applyBorder="1" applyAlignment="1">
      <alignment horizontal="left" vertical="center" wrapText="1"/>
    </xf>
    <xf numFmtId="165" fontId="8" fillId="12" borderId="1" xfId="0" applyNumberFormat="1" applyFont="1" applyFill="1" applyBorder="1"/>
    <xf numFmtId="165" fontId="0" fillId="10" borderId="16" xfId="0" applyNumberFormat="1" applyFill="1" applyBorder="1"/>
    <xf numFmtId="165" fontId="0" fillId="0" borderId="0" xfId="0" applyNumberFormat="1" applyBorder="1"/>
    <xf numFmtId="165" fontId="11" fillId="10" borderId="15" xfId="0" applyNumberFormat="1" applyFont="1" applyFill="1" applyBorder="1" applyAlignment="1">
      <alignment vertical="top" wrapText="1"/>
    </xf>
    <xf numFmtId="165" fontId="11" fillId="10" borderId="16" xfId="0" applyNumberFormat="1" applyFont="1" applyFill="1" applyBorder="1" applyAlignment="1">
      <alignmen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35" xfId="0" applyFont="1" applyFill="1" applyBorder="1" applyAlignment="1">
      <alignment horizontal="left" vertical="top"/>
    </xf>
    <xf numFmtId="0" fontId="3" fillId="5" borderId="34" xfId="0" applyFont="1" applyFill="1" applyBorder="1" applyAlignment="1">
      <alignment horizontal="left" vertical="top"/>
    </xf>
    <xf numFmtId="0" fontId="3" fillId="5" borderId="23" xfId="0" applyFont="1" applyFill="1" applyBorder="1"/>
    <xf numFmtId="0" fontId="3" fillId="5" borderId="2" xfId="0" applyFont="1" applyFill="1" applyBorder="1"/>
    <xf numFmtId="164" fontId="3" fillId="5" borderId="2" xfId="0" applyNumberFormat="1" applyFont="1" applyFill="1" applyBorder="1"/>
    <xf numFmtId="165" fontId="0" fillId="10" borderId="15" xfId="0" applyNumberFormat="1" applyFill="1" applyBorder="1"/>
    <xf numFmtId="0" fontId="3" fillId="5" borderId="17" xfId="0" applyFont="1" applyFill="1" applyBorder="1" applyAlignment="1">
      <alignment wrapText="1"/>
    </xf>
    <xf numFmtId="0" fontId="3" fillId="5" borderId="1" xfId="0" applyFont="1" applyFill="1" applyBorder="1" applyAlignment="1">
      <alignment wrapText="1"/>
    </xf>
    <xf numFmtId="164" fontId="3" fillId="5" borderId="1" xfId="0" applyNumberFormat="1" applyFont="1" applyFill="1" applyBorder="1" applyAlignment="1">
      <alignment wrapText="1"/>
    </xf>
    <xf numFmtId="165" fontId="0" fillId="0" borderId="0" xfId="0" applyNumberFormat="1" applyAlignment="1">
      <alignment wrapText="1"/>
    </xf>
    <xf numFmtId="0" fontId="3" fillId="5" borderId="23" xfId="0" applyFont="1" applyFill="1" applyBorder="1" applyAlignment="1">
      <alignment wrapText="1"/>
    </xf>
    <xf numFmtId="0" fontId="3" fillId="5" borderId="2" xfId="0" applyFont="1" applyFill="1" applyBorder="1" applyAlignment="1">
      <alignment wrapText="1"/>
    </xf>
    <xf numFmtId="164" fontId="3" fillId="5" borderId="2" xfId="0" applyNumberFormat="1" applyFont="1" applyFill="1" applyBorder="1" applyAlignment="1">
      <alignment wrapText="1"/>
    </xf>
    <xf numFmtId="0" fontId="4" fillId="6" borderId="0" xfId="0" applyFont="1" applyFill="1" applyBorder="1"/>
    <xf numFmtId="0" fontId="3" fillId="2" borderId="1" xfId="0" applyFont="1" applyFill="1" applyBorder="1"/>
    <xf numFmtId="165" fontId="3" fillId="2" borderId="1" xfId="0" applyNumberFormat="1" applyFont="1" applyFill="1" applyBorder="1"/>
    <xf numFmtId="165" fontId="0" fillId="2" borderId="1" xfId="0" applyNumberFormat="1" applyFill="1" applyBorder="1"/>
    <xf numFmtId="165" fontId="2" fillId="2" borderId="1" xfId="0" applyNumberFormat="1" applyFont="1" applyFill="1" applyBorder="1" applyAlignment="1">
      <alignment horizontal="left" wrapText="1"/>
    </xf>
    <xf numFmtId="165" fontId="2" fillId="8" borderId="1" xfId="0" applyNumberFormat="1" applyFont="1" applyFill="1" applyBorder="1" applyAlignment="1">
      <alignment horizontal="left" wrapText="1"/>
    </xf>
    <xf numFmtId="0" fontId="3" fillId="7" borderId="1" xfId="0" applyFont="1" applyFill="1" applyBorder="1" applyProtection="1">
      <protection locked="0"/>
    </xf>
    <xf numFmtId="165" fontId="3" fillId="7" borderId="1" xfId="2" applyNumberFormat="1" applyFont="1" applyFill="1" applyBorder="1" applyProtection="1">
      <protection locked="0"/>
    </xf>
    <xf numFmtId="0" fontId="3" fillId="0" borderId="1" xfId="0" applyFont="1" applyBorder="1" applyProtection="1">
      <protection locked="0"/>
    </xf>
    <xf numFmtId="165" fontId="3" fillId="0" borderId="1" xfId="0" applyNumberFormat="1" applyFont="1" applyBorder="1" applyProtection="1">
      <protection locked="0"/>
    </xf>
    <xf numFmtId="165" fontId="0" fillId="0" borderId="1" xfId="0" applyNumberFormat="1" applyBorder="1" applyProtection="1">
      <protection locked="0"/>
    </xf>
    <xf numFmtId="165" fontId="4" fillId="0" borderId="1" xfId="0" applyNumberFormat="1" applyFont="1" applyBorder="1" applyProtection="1">
      <protection locked="0"/>
    </xf>
    <xf numFmtId="165" fontId="3" fillId="0" borderId="2" xfId="0" applyNumberFormat="1" applyFont="1" applyBorder="1" applyProtection="1">
      <protection locked="0"/>
    </xf>
    <xf numFmtId="165" fontId="3" fillId="0" borderId="31" xfId="0" applyNumberFormat="1" applyFont="1" applyFill="1" applyBorder="1" applyProtection="1">
      <protection locked="0"/>
    </xf>
    <xf numFmtId="165" fontId="3" fillId="0" borderId="31" xfId="0" applyNumberFormat="1" applyFont="1" applyFill="1" applyBorder="1" applyAlignment="1" applyProtection="1">
      <alignment wrapText="1"/>
      <protection locked="0"/>
    </xf>
    <xf numFmtId="165" fontId="3" fillId="0" borderId="20" xfId="0" applyNumberFormat="1" applyFont="1" applyFill="1" applyBorder="1" applyProtection="1">
      <protection locked="0"/>
    </xf>
    <xf numFmtId="165" fontId="3" fillId="0" borderId="1" xfId="2" applyNumberFormat="1" applyFont="1" applyFill="1" applyBorder="1" applyProtection="1">
      <protection locked="0"/>
    </xf>
    <xf numFmtId="166" fontId="3" fillId="0" borderId="1" xfId="0" applyNumberFormat="1" applyFont="1" applyFill="1" applyBorder="1" applyProtection="1">
      <protection locked="0"/>
    </xf>
    <xf numFmtId="166" fontId="3" fillId="0" borderId="1" xfId="0" applyNumberFormat="1" applyFont="1" applyFill="1" applyBorder="1" applyAlignment="1" applyProtection="1">
      <alignment wrapText="1"/>
      <protection locked="0"/>
    </xf>
    <xf numFmtId="166" fontId="3" fillId="0" borderId="26" xfId="0" applyNumberFormat="1" applyFont="1" applyFill="1" applyBorder="1" applyProtection="1">
      <protection locked="0"/>
    </xf>
    <xf numFmtId="0" fontId="6" fillId="7" borderId="0" xfId="0" applyFont="1" applyFill="1" applyBorder="1" applyAlignment="1">
      <alignment horizontal="right" vertical="center"/>
    </xf>
    <xf numFmtId="165" fontId="6" fillId="7" borderId="0" xfId="0" applyNumberFormat="1" applyFont="1" applyFill="1" applyBorder="1" applyAlignment="1">
      <alignment horizontal="right" vertical="center"/>
    </xf>
    <xf numFmtId="165" fontId="0" fillId="7" borderId="0" xfId="0" applyNumberFormat="1" applyFill="1"/>
    <xf numFmtId="165" fontId="3" fillId="0" borderId="0" xfId="0" applyNumberFormat="1" applyFont="1" applyBorder="1" applyProtection="1">
      <protection locked="0"/>
    </xf>
    <xf numFmtId="0" fontId="6" fillId="16" borderId="10" xfId="0" applyFont="1" applyFill="1" applyBorder="1" applyAlignment="1">
      <alignment horizontal="right" vertical="center"/>
    </xf>
    <xf numFmtId="0" fontId="6" fillId="16" borderId="9" xfId="0" applyFont="1" applyFill="1" applyBorder="1" applyAlignment="1">
      <alignment horizontal="right" vertical="center"/>
    </xf>
    <xf numFmtId="0" fontId="6" fillId="16" borderId="1" xfId="0" applyFont="1" applyFill="1" applyBorder="1" applyAlignment="1">
      <alignment horizontal="right" vertical="center"/>
    </xf>
    <xf numFmtId="0" fontId="2" fillId="16" borderId="1" xfId="0" applyFont="1" applyFill="1" applyBorder="1" applyAlignment="1">
      <alignment horizontal="left" vertical="center"/>
    </xf>
    <xf numFmtId="0" fontId="2" fillId="16" borderId="1" xfId="0" applyFont="1" applyFill="1" applyBorder="1" applyAlignment="1">
      <alignment horizontal="left" vertical="center" wrapText="1"/>
    </xf>
    <xf numFmtId="0" fontId="3" fillId="17" borderId="1" xfId="0" applyFont="1" applyFill="1" applyBorder="1"/>
    <xf numFmtId="0" fontId="3" fillId="17" borderId="1" xfId="0" applyFont="1" applyFill="1" applyBorder="1" applyAlignment="1">
      <alignment vertical="center" wrapText="1"/>
    </xf>
    <xf numFmtId="0" fontId="3" fillId="17" borderId="1" xfId="0" applyFont="1" applyFill="1" applyBorder="1" applyAlignment="1">
      <alignment horizontal="left" wrapText="1"/>
    </xf>
    <xf numFmtId="0" fontId="3" fillId="17" borderId="2" xfId="0" applyFont="1" applyFill="1" applyBorder="1"/>
    <xf numFmtId="0" fontId="6" fillId="16" borderId="8" xfId="0" applyFont="1" applyFill="1" applyBorder="1" applyAlignment="1">
      <alignment horizontal="left" vertical="center"/>
    </xf>
    <xf numFmtId="0" fontId="3" fillId="7" borderId="0" xfId="0" applyFont="1" applyFill="1" applyBorder="1" applyAlignment="1">
      <alignment horizontal="left" vertical="center"/>
    </xf>
    <xf numFmtId="0" fontId="3" fillId="7" borderId="0" xfId="0" applyFont="1" applyFill="1" applyBorder="1"/>
    <xf numFmtId="0" fontId="3" fillId="16" borderId="8" xfId="0" applyFont="1" applyFill="1" applyBorder="1" applyAlignment="1">
      <alignment horizontal="left" vertical="center"/>
    </xf>
    <xf numFmtId="0" fontId="3" fillId="16" borderId="10" xfId="0" applyFont="1" applyFill="1" applyBorder="1"/>
    <xf numFmtId="165" fontId="6" fillId="16" borderId="1" xfId="0" applyNumberFormat="1" applyFont="1" applyFill="1" applyBorder="1" applyProtection="1"/>
    <xf numFmtId="0" fontId="8" fillId="2" borderId="9" xfId="0" applyFont="1" applyFill="1" applyBorder="1" applyAlignment="1">
      <alignment horizontal="right"/>
    </xf>
    <xf numFmtId="0" fontId="8" fillId="8" borderId="9" xfId="0" applyFont="1" applyFill="1" applyBorder="1" applyAlignment="1">
      <alignment horizontal="right"/>
    </xf>
    <xf numFmtId="0" fontId="6" fillId="12" borderId="9" xfId="0" applyFont="1" applyFill="1" applyBorder="1" applyAlignment="1">
      <alignment horizontal="right" vertical="center"/>
    </xf>
    <xf numFmtId="0" fontId="0" fillId="13" borderId="33" xfId="0" applyFill="1" applyBorder="1" applyAlignment="1">
      <alignment horizontal="left"/>
    </xf>
    <xf numFmtId="0" fontId="0" fillId="13" borderId="10" xfId="0" applyFill="1" applyBorder="1" applyAlignment="1">
      <alignment horizontal="left"/>
    </xf>
    <xf numFmtId="0" fontId="0" fillId="13" borderId="9" xfId="0" applyFill="1" applyBorder="1" applyAlignment="1">
      <alignment horizontal="left"/>
    </xf>
    <xf numFmtId="0" fontId="6" fillId="14" borderId="29" xfId="0" applyFont="1" applyFill="1" applyBorder="1" applyAlignment="1">
      <alignment horizontal="left"/>
    </xf>
    <xf numFmtId="0" fontId="6" fillId="14" borderId="30" xfId="0" applyFont="1" applyFill="1" applyBorder="1" applyAlignment="1">
      <alignment horizontal="left"/>
    </xf>
    <xf numFmtId="0" fontId="6" fillId="14" borderId="32" xfId="0" applyFont="1" applyFill="1" applyBorder="1" applyAlignment="1">
      <alignment horizontal="left"/>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2" fillId="14" borderId="42" xfId="0" applyFont="1" applyFill="1" applyBorder="1" applyAlignment="1">
      <alignment horizontal="left"/>
    </xf>
    <xf numFmtId="165" fontId="9" fillId="8" borderId="0" xfId="0" applyNumberFormat="1" applyFont="1" applyFill="1" applyBorder="1" applyAlignment="1">
      <alignment horizontal="left" vertical="center" wrapText="1"/>
    </xf>
    <xf numFmtId="165" fontId="2" fillId="0" borderId="0" xfId="0" applyNumberFormat="1" applyFont="1" applyFill="1" applyBorder="1" applyAlignment="1" applyProtection="1">
      <alignment horizontal="left"/>
      <protection locked="0"/>
    </xf>
    <xf numFmtId="165" fontId="0" fillId="0" borderId="0" xfId="0" applyNumberFormat="1" applyBorder="1" applyProtection="1">
      <protection locked="0"/>
    </xf>
    <xf numFmtId="0" fontId="0" fillId="2" borderId="0" xfId="0" applyFill="1"/>
    <xf numFmtId="165" fontId="3" fillId="0" borderId="1" xfId="0" applyNumberFormat="1" applyFont="1" applyBorder="1" applyProtection="1"/>
    <xf numFmtId="165" fontId="3" fillId="2" borderId="1" xfId="0" applyNumberFormat="1" applyFont="1" applyFill="1" applyBorder="1" applyProtection="1"/>
    <xf numFmtId="0" fontId="9"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wrapText="1"/>
    </xf>
    <xf numFmtId="165" fontId="0" fillId="0" borderId="1" xfId="0" applyNumberFormat="1" applyBorder="1"/>
    <xf numFmtId="165" fontId="3" fillId="8" borderId="1" xfId="0" applyNumberFormat="1" applyFont="1" applyFill="1" applyBorder="1" applyAlignment="1">
      <alignment wrapText="1"/>
    </xf>
    <xf numFmtId="0" fontId="9" fillId="8" borderId="1" xfId="0" applyNumberFormat="1" applyFont="1" applyFill="1" applyBorder="1" applyAlignment="1">
      <alignment horizontal="left" vertical="center" wrapText="1"/>
    </xf>
    <xf numFmtId="0" fontId="2" fillId="8" borderId="1" xfId="0" applyNumberFormat="1" applyFont="1" applyFill="1" applyBorder="1" applyAlignment="1">
      <alignment horizontal="left" wrapText="1"/>
    </xf>
    <xf numFmtId="165" fontId="0" fillId="0" borderId="1" xfId="0" applyNumberFormat="1" applyBorder="1" applyProtection="1"/>
    <xf numFmtId="165" fontId="2" fillId="7" borderId="0" xfId="0" applyNumberFormat="1" applyFont="1" applyFill="1" applyBorder="1" applyAlignment="1">
      <alignment horizontal="left"/>
    </xf>
    <xf numFmtId="165" fontId="8" fillId="7" borderId="0" xfId="0" applyNumberFormat="1" applyFont="1" applyFill="1" applyBorder="1"/>
    <xf numFmtId="165" fontId="6" fillId="2" borderId="1" xfId="0" applyNumberFormat="1" applyFont="1" applyFill="1" applyBorder="1" applyProtection="1"/>
    <xf numFmtId="165" fontId="8" fillId="2" borderId="1" xfId="0" applyNumberFormat="1" applyFont="1" applyFill="1" applyBorder="1"/>
    <xf numFmtId="0" fontId="6" fillId="8" borderId="8" xfId="0" applyFont="1" applyFill="1" applyBorder="1" applyAlignment="1">
      <alignment horizontal="left" vertical="center"/>
    </xf>
    <xf numFmtId="0" fontId="6" fillId="8" borderId="10" xfId="0" applyFont="1" applyFill="1" applyBorder="1" applyAlignment="1">
      <alignment horizontal="left" vertical="center"/>
    </xf>
    <xf numFmtId="0" fontId="6" fillId="12" borderId="8" xfId="0" applyFont="1" applyFill="1" applyBorder="1" applyAlignment="1">
      <alignment horizontal="left" vertical="center"/>
    </xf>
    <xf numFmtId="0" fontId="6" fillId="12" borderId="10" xfId="0" applyFont="1" applyFill="1" applyBorder="1" applyAlignment="1">
      <alignment horizontal="left" vertical="center"/>
    </xf>
    <xf numFmtId="0" fontId="6" fillId="8" borderId="8" xfId="0" applyFont="1" applyFill="1" applyBorder="1" applyAlignment="1">
      <alignment vertical="center"/>
    </xf>
    <xf numFmtId="0" fontId="6" fillId="8" borderId="10" xfId="0" applyFont="1" applyFill="1" applyBorder="1" applyAlignment="1">
      <alignment vertical="center"/>
    </xf>
    <xf numFmtId="0" fontId="6" fillId="8" borderId="12" xfId="0" applyFont="1" applyFill="1" applyBorder="1" applyAlignment="1">
      <alignment vertical="center"/>
    </xf>
    <xf numFmtId="0" fontId="2" fillId="12" borderId="1" xfId="0" applyNumberFormat="1" applyFont="1" applyFill="1" applyBorder="1" applyAlignment="1">
      <alignment horizontal="left" vertical="center" wrapText="1"/>
    </xf>
    <xf numFmtId="165" fontId="2" fillId="7" borderId="0" xfId="0" applyNumberFormat="1" applyFont="1" applyFill="1" applyBorder="1" applyAlignment="1" applyProtection="1">
      <alignment horizontal="left"/>
      <protection locked="0"/>
    </xf>
    <xf numFmtId="165" fontId="0" fillId="7" borderId="0" xfId="0" applyNumberFormat="1" applyFill="1" applyBorder="1" applyProtection="1">
      <protection locked="0"/>
    </xf>
    <xf numFmtId="0" fontId="2" fillId="14" borderId="1" xfId="0" applyFont="1" applyFill="1" applyBorder="1" applyAlignment="1">
      <alignment horizontal="left"/>
    </xf>
    <xf numFmtId="165" fontId="6" fillId="14" borderId="1" xfId="0" applyNumberFormat="1" applyFont="1" applyFill="1" applyBorder="1" applyAlignment="1"/>
    <xf numFmtId="44" fontId="3" fillId="0" borderId="1" xfId="0" applyNumberFormat="1" applyFont="1" applyBorder="1" applyProtection="1">
      <protection locked="0"/>
    </xf>
    <xf numFmtId="165" fontId="2" fillId="7" borderId="3" xfId="0" applyNumberFormat="1" applyFont="1" applyFill="1" applyBorder="1" applyAlignment="1">
      <alignment horizontal="left" vertical="center" wrapText="1"/>
    </xf>
    <xf numFmtId="44" fontId="4" fillId="0" borderId="1" xfId="0" applyNumberFormat="1" applyFont="1" applyBorder="1" applyProtection="1">
      <protection locked="0"/>
    </xf>
    <xf numFmtId="0" fontId="7" fillId="2" borderId="9" xfId="0" applyFont="1" applyFill="1" applyBorder="1" applyAlignment="1">
      <alignment horizontal="right" vertical="center" wrapText="1"/>
    </xf>
    <xf numFmtId="0" fontId="3" fillId="17" borderId="4" xfId="0" applyFont="1" applyFill="1" applyBorder="1" applyAlignment="1">
      <alignment horizontal="left" vertical="center" wrapText="1"/>
    </xf>
    <xf numFmtId="165" fontId="3" fillId="8" borderId="1" xfId="0" applyNumberFormat="1" applyFont="1" applyFill="1" applyBorder="1" applyAlignment="1">
      <alignment horizontal="left" wrapText="1"/>
    </xf>
    <xf numFmtId="0" fontId="3" fillId="8" borderId="1" xfId="0" applyNumberFormat="1" applyFont="1" applyFill="1" applyBorder="1" applyAlignment="1">
      <alignment horizontal="left" wrapText="1"/>
    </xf>
    <xf numFmtId="0" fontId="4" fillId="0" borderId="1" xfId="0" applyFont="1" applyBorder="1" applyProtection="1">
      <protection locked="0"/>
    </xf>
    <xf numFmtId="44" fontId="3" fillId="18" borderId="1" xfId="0" applyNumberFormat="1" applyFont="1" applyFill="1" applyBorder="1" applyProtection="1"/>
    <xf numFmtId="0" fontId="3" fillId="18" borderId="1" xfId="0" applyFont="1" applyFill="1" applyBorder="1" applyProtection="1"/>
    <xf numFmtId="165" fontId="3" fillId="18" borderId="1" xfId="0" applyNumberFormat="1" applyFont="1" applyFill="1" applyBorder="1" applyProtection="1"/>
    <xf numFmtId="165" fontId="0" fillId="7" borderId="1" xfId="0" applyNumberFormat="1" applyFill="1" applyBorder="1" applyAlignment="1" applyProtection="1">
      <alignment horizontal="left"/>
      <protection locked="0"/>
    </xf>
    <xf numFmtId="0" fontId="3" fillId="0" borderId="1" xfId="0" applyNumberFormat="1" applyFont="1" applyBorder="1" applyProtection="1">
      <protection locked="0"/>
    </xf>
    <xf numFmtId="166" fontId="3" fillId="0" borderId="1" xfId="0" applyNumberFormat="1" applyFont="1" applyBorder="1" applyProtection="1">
      <protection locked="0"/>
    </xf>
    <xf numFmtId="0" fontId="0" fillId="15" borderId="1" xfId="0" applyFill="1" applyBorder="1" applyAlignment="1" applyProtection="1">
      <alignment horizontal="left" vertical="top" wrapText="1"/>
    </xf>
    <xf numFmtId="0" fontId="6" fillId="8" borderId="10" xfId="0" applyFont="1" applyFill="1" applyBorder="1" applyAlignment="1">
      <alignment horizontal="center" vertical="center"/>
    </xf>
    <xf numFmtId="0" fontId="6" fillId="8" borderId="9" xfId="0" applyFont="1" applyFill="1" applyBorder="1" applyAlignment="1">
      <alignment horizontal="center" vertical="center"/>
    </xf>
    <xf numFmtId="0" fontId="6" fillId="12" borderId="8" xfId="0" applyFont="1" applyFill="1" applyBorder="1" applyAlignment="1">
      <alignment horizontal="right" vertical="center"/>
    </xf>
    <xf numFmtId="0" fontId="6" fillId="12" borderId="10" xfId="0" applyFont="1" applyFill="1" applyBorder="1" applyAlignment="1">
      <alignment horizontal="right" vertical="center"/>
    </xf>
    <xf numFmtId="0" fontId="6" fillId="12" borderId="9" xfId="0" applyFont="1" applyFill="1" applyBorder="1" applyAlignment="1">
      <alignment horizontal="right"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8" borderId="10" xfId="0" applyFont="1" applyFill="1" applyBorder="1" applyAlignment="1">
      <alignment horizontal="right"/>
    </xf>
    <xf numFmtId="0" fontId="8" fillId="8" borderId="9" xfId="0" applyFont="1" applyFill="1" applyBorder="1" applyAlignment="1">
      <alignment horizontal="right"/>
    </xf>
    <xf numFmtId="0" fontId="6" fillId="8" borderId="8" xfId="0" applyFont="1" applyFill="1" applyBorder="1" applyAlignment="1">
      <alignment horizontal="right" vertical="center"/>
    </xf>
    <xf numFmtId="0" fontId="6" fillId="8" borderId="10" xfId="0" applyFont="1" applyFill="1" applyBorder="1" applyAlignment="1">
      <alignment horizontal="right" vertical="center"/>
    </xf>
    <xf numFmtId="0" fontId="6" fillId="8" borderId="9"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0" fillId="13" borderId="33" xfId="0" applyFill="1" applyBorder="1" applyAlignment="1">
      <alignment horizontal="left" wrapText="1"/>
    </xf>
    <xf numFmtId="0" fontId="0" fillId="13" borderId="10" xfId="0" applyFill="1" applyBorder="1" applyAlignment="1">
      <alignment horizontal="left" wrapText="1"/>
    </xf>
    <xf numFmtId="0" fontId="0" fillId="13" borderId="41" xfId="0" applyFill="1" applyBorder="1" applyAlignment="1">
      <alignment horizontal="left" wrapText="1"/>
    </xf>
    <xf numFmtId="0" fontId="6" fillId="14" borderId="18" xfId="0" applyFont="1" applyFill="1" applyBorder="1" applyAlignment="1">
      <alignment horizontal="right"/>
    </xf>
    <xf numFmtId="0" fontId="6" fillId="14" borderId="19" xfId="0" applyFont="1" applyFill="1" applyBorder="1" applyAlignment="1">
      <alignment horizontal="right"/>
    </xf>
    <xf numFmtId="0" fontId="6" fillId="14" borderId="34" xfId="0" applyFont="1" applyFill="1" applyBorder="1" applyAlignment="1">
      <alignment horizontal="right"/>
    </xf>
    <xf numFmtId="0" fontId="6" fillId="12" borderId="27" xfId="0" applyFont="1" applyFill="1" applyBorder="1" applyAlignment="1">
      <alignment horizontal="left" vertical="center"/>
    </xf>
    <xf numFmtId="0" fontId="6" fillId="12" borderId="28" xfId="0" applyFont="1" applyFill="1" applyBorder="1" applyAlignment="1">
      <alignment horizontal="left" vertical="center"/>
    </xf>
    <xf numFmtId="0" fontId="6" fillId="16" borderId="10" xfId="0" applyFont="1" applyFill="1" applyBorder="1" applyAlignment="1">
      <alignment horizontal="right"/>
    </xf>
    <xf numFmtId="0" fontId="6" fillId="16" borderId="9" xfId="0" applyFont="1" applyFill="1" applyBorder="1" applyAlignment="1">
      <alignment horizontal="right"/>
    </xf>
    <xf numFmtId="0" fontId="3" fillId="17" borderId="2" xfId="0" applyFont="1" applyFill="1" applyBorder="1" applyAlignment="1">
      <alignment horizontal="left" vertical="center" wrapText="1"/>
    </xf>
    <xf numFmtId="0" fontId="3" fillId="17" borderId="4" xfId="0" applyFont="1" applyFill="1" applyBorder="1" applyAlignment="1">
      <alignment horizontal="left" vertical="center" wrapText="1"/>
    </xf>
    <xf numFmtId="0" fontId="3" fillId="17" borderId="2" xfId="0" applyFont="1" applyFill="1" applyBorder="1" applyAlignment="1">
      <alignment horizontal="left" vertical="center"/>
    </xf>
    <xf numFmtId="0" fontId="3" fillId="17" borderId="3" xfId="0" applyFont="1" applyFill="1" applyBorder="1" applyAlignment="1">
      <alignment horizontal="left" vertical="center"/>
    </xf>
    <xf numFmtId="0" fontId="6" fillId="11" borderId="8" xfId="0" applyFont="1" applyFill="1" applyBorder="1" applyAlignment="1">
      <alignment horizontal="right"/>
    </xf>
    <xf numFmtId="0" fontId="6" fillId="11" borderId="10" xfId="0" applyFont="1" applyFill="1" applyBorder="1" applyAlignment="1">
      <alignment horizontal="right"/>
    </xf>
    <xf numFmtId="0" fontId="6" fillId="11" borderId="9" xfId="0" applyFont="1" applyFill="1" applyBorder="1" applyAlignment="1">
      <alignment horizontal="right"/>
    </xf>
    <xf numFmtId="0" fontId="1" fillId="2" borderId="21" xfId="0" applyFont="1" applyFill="1" applyBorder="1" applyAlignment="1">
      <alignment horizontal="left" vertical="top"/>
    </xf>
    <xf numFmtId="0" fontId="1" fillId="2" borderId="22" xfId="0" applyFont="1" applyFill="1" applyBorder="1" applyAlignment="1">
      <alignment horizontal="left" vertical="top"/>
    </xf>
    <xf numFmtId="0" fontId="1" fillId="2" borderId="36" xfId="0" applyFont="1" applyFill="1" applyBorder="1" applyAlignment="1">
      <alignment horizontal="left" vertical="top"/>
    </xf>
    <xf numFmtId="0" fontId="0" fillId="0" borderId="1"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8" fillId="2" borderId="10" xfId="0" applyFont="1" applyFill="1" applyBorder="1" applyAlignment="1">
      <alignment horizontal="right"/>
    </xf>
    <xf numFmtId="0" fontId="8" fillId="2" borderId="9" xfId="0" applyFont="1" applyFill="1" applyBorder="1" applyAlignment="1">
      <alignment horizontal="right"/>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right" vertical="center" wrapText="1"/>
    </xf>
    <xf numFmtId="0" fontId="7" fillId="2" borderId="10"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10" borderId="29" xfId="0" applyFont="1" applyFill="1" applyBorder="1" applyAlignment="1">
      <alignment horizontal="left" vertical="top" wrapText="1"/>
    </xf>
    <xf numFmtId="0" fontId="4" fillId="10" borderId="30" xfId="0" applyFont="1" applyFill="1" applyBorder="1" applyAlignment="1">
      <alignment horizontal="left" vertical="top" wrapText="1"/>
    </xf>
    <xf numFmtId="0" fontId="4" fillId="10" borderId="32" xfId="0" applyFont="1" applyFill="1" applyBorder="1" applyAlignment="1">
      <alignment horizontal="left" vertical="top" wrapText="1"/>
    </xf>
    <xf numFmtId="0" fontId="3" fillId="0" borderId="6"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14" xfId="0" applyFont="1" applyBorder="1" applyAlignment="1" applyProtection="1">
      <alignment horizontal="center" vertical="top"/>
      <protection locked="0"/>
    </xf>
    <xf numFmtId="0" fontId="0" fillId="2" borderId="38" xfId="0" applyFont="1" applyFill="1" applyBorder="1" applyAlignment="1">
      <alignment horizontal="left" vertical="top" wrapText="1"/>
    </xf>
    <xf numFmtId="0" fontId="0" fillId="2" borderId="39" xfId="0" applyFont="1" applyFill="1" applyBorder="1" applyAlignment="1">
      <alignment horizontal="left" vertical="top" wrapText="1"/>
    </xf>
    <xf numFmtId="0" fontId="0" fillId="2" borderId="40" xfId="0" applyFont="1" applyFill="1" applyBorder="1" applyAlignment="1">
      <alignment horizontal="left" vertical="top" wrapText="1"/>
    </xf>
  </cellXfs>
  <cellStyles count="3">
    <cellStyle name="Normal" xfId="0" builtinId="0"/>
    <cellStyle name="Normal 2" xfId="1"/>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xdr:colOff>
      <xdr:row>9</xdr:row>
      <xdr:rowOff>30480</xdr:rowOff>
    </xdr:from>
    <xdr:to>
      <xdr:col>8</xdr:col>
      <xdr:colOff>335280</xdr:colOff>
      <xdr:row>53</xdr:row>
      <xdr:rowOff>106680</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982980" y="6393180"/>
          <a:ext cx="8237220" cy="91287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Vekting</a:t>
          </a:r>
          <a:r>
            <a:rPr lang="nb-NO" sz="1100" b="1" baseline="0"/>
            <a:t> av pris arkfane "1-Trykk"</a:t>
          </a:r>
        </a:p>
        <a:p>
          <a:endParaRPr lang="nb-NO" sz="1100" b="1" baseline="0"/>
        </a:p>
        <a:p>
          <a:r>
            <a:rPr lang="nb-NO" sz="1100" b="0">
              <a:latin typeface="Oslo Sans Office" panose="02000000000000000000" pitchFamily="2" charset="0"/>
            </a:rPr>
            <a:t>Kategori 1: "Konvolutter" - hvert</a:t>
          </a:r>
          <a:r>
            <a:rPr lang="nb-NO" sz="1100" b="0" baseline="0">
              <a:latin typeface="Oslo Sans Office" panose="02000000000000000000" pitchFamily="2" charset="0"/>
            </a:rPr>
            <a:t> intervall vektes med 2,5 %</a:t>
          </a:r>
          <a:endParaRPr lang="nb-NO" sz="1100" b="0">
            <a:latin typeface="Oslo Sans Office" panose="02000000000000000000" pitchFamily="2" charset="0"/>
          </a:endParaRPr>
        </a:p>
        <a:p>
          <a:r>
            <a:rPr lang="nb-NO" sz="1100" b="0">
              <a:latin typeface="Oslo Sans Office" panose="02000000000000000000" pitchFamily="2" charset="0"/>
            </a:rPr>
            <a:t>Kategori 2: "Brosjyre, folder, rapporter, publikasjoner, hefte" - hvert</a:t>
          </a:r>
          <a:r>
            <a:rPr lang="nb-NO" sz="1100" b="0" baseline="0">
              <a:latin typeface="Oslo Sans Office" panose="02000000000000000000" pitchFamily="2" charset="0"/>
            </a:rPr>
            <a:t> intervall v</a:t>
          </a:r>
          <a:r>
            <a:rPr lang="nb-NO" sz="1100" b="0">
              <a:latin typeface="Oslo Sans Office" panose="02000000000000000000" pitchFamily="2" charset="0"/>
            </a:rPr>
            <a:t>ektes med 10 %</a:t>
          </a:r>
        </a:p>
        <a:p>
          <a:r>
            <a:rPr lang="nb-NO" sz="1100" b="0">
              <a:latin typeface="Oslo Sans Office" panose="02000000000000000000" pitchFamily="2" charset="0"/>
            </a:rPr>
            <a:t>Kategori 3: "Enkeltark, flyere, visittkort og kort" - hvert</a:t>
          </a:r>
          <a:r>
            <a:rPr lang="nb-NO" sz="1100" b="0" baseline="0">
              <a:latin typeface="Oslo Sans Office" panose="02000000000000000000" pitchFamily="2" charset="0"/>
            </a:rPr>
            <a:t> intervall v</a:t>
          </a:r>
          <a:r>
            <a:rPr lang="nb-NO" sz="1100" b="0">
              <a:latin typeface="Oslo Sans Office" panose="02000000000000000000" pitchFamily="2" charset="0"/>
            </a:rPr>
            <a:t>ektes med 5 %</a:t>
          </a:r>
        </a:p>
        <a:p>
          <a:r>
            <a:rPr lang="nb-NO" sz="1100" b="0">
              <a:latin typeface="Oslo Sans Office" panose="02000000000000000000" pitchFamily="2" charset="0"/>
            </a:rPr>
            <a:t>Kategori 4: "Større</a:t>
          </a:r>
          <a:r>
            <a:rPr lang="nb-NO" sz="1100" b="0" baseline="0">
              <a:latin typeface="Oslo Sans Office" panose="02000000000000000000" pitchFamily="2" charset="0"/>
            </a:rPr>
            <a:t> formater" - Hvert intervall vektes med 2,5 %</a:t>
          </a:r>
        </a:p>
        <a:p>
          <a:r>
            <a:rPr lang="nb-NO" sz="1100" b="0" baseline="0">
              <a:solidFill>
                <a:sysClr val="windowText" lastClr="000000"/>
              </a:solidFill>
              <a:latin typeface="Oslo Sans Office" panose="02000000000000000000" pitchFamily="2" charset="0"/>
            </a:rPr>
            <a:t>Kategori 5: "Banner og Roll-up" - Vektes med 10 %</a:t>
          </a:r>
        </a:p>
        <a:p>
          <a:r>
            <a:rPr lang="nb-NO" sz="1100" b="0">
              <a:solidFill>
                <a:sysClr val="windowText" lastClr="000000"/>
              </a:solidFill>
              <a:latin typeface="Oslo Sans Office" panose="02000000000000000000" pitchFamily="2" charset="0"/>
            </a:rPr>
            <a:t>Kategori 6: "Andre</a:t>
          </a:r>
          <a:r>
            <a:rPr lang="nb-NO" sz="1100" b="0" baseline="0">
              <a:solidFill>
                <a:sysClr val="windowText" lastClr="000000"/>
              </a:solidFill>
              <a:latin typeface="Oslo Sans Office" panose="02000000000000000000" pitchFamily="2" charset="0"/>
            </a:rPr>
            <a:t> priselemter" - Vektes med 10 %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evalueringen av pris vil hver kategori evalueres individuelt. For kategori 1-4 vil evalueringssum fra hvert intervall innen hver kategori evalueres, mens for kategori 5 og 6 vil evalueringssum for hver kategori evalueres. Laveste evalueringssum innen hvert intervall/kategori oppnår 10 poeng. Poengene vil i evalueringen multipliseres med angitt vekt av intervallet/kategorien. Deretter vil samtlige poeng summeres til en samlet poengsum for tildelingskriteriet pris. </a:t>
          </a:r>
        </a:p>
        <a:p>
          <a:r>
            <a:rPr lang="nb-NO" sz="1100" b="0" baseline="0">
              <a:latin typeface="Oslo Sans Office" panose="02000000000000000000" pitchFamily="2" charset="0"/>
            </a:rPr>
            <a:t> </a:t>
          </a:r>
        </a:p>
        <a:p>
          <a:r>
            <a:rPr lang="nb-NO" sz="1100" b="0" baseline="0">
              <a:latin typeface="Oslo Sans Office" panose="02000000000000000000" pitchFamily="2" charset="0"/>
            </a:rPr>
            <a:t>I kategori 1 skal det oppgis pris per bestilling av 500 stykk konvolutter, 1000 stykk konvolutter, 2000 stykk konvolutter og 5000 stykk konvolutter. Hver kolonne summeres, og "SUM TIL EVALUERING" fra hver kolonne vil evalueres, og gis en poengsum på en skal fra 0 til 10 poeng, der laveste pris oppnår 10 poeng. Poengsummen for hvert intervall vil deretter multipliseres med  vekten 2,5 %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2 skal oppstartskostnad per produkt innenfor hvert intervall oppgis, samt stykkpris per produkt innenfor hvert intervall. For linjer med oppstartskostnad, vil evalueringssum innenfor hvert intervall summere oppstartskostnad og stykkpris multiplisert med det midterste tallet innen intervallet. For priser på "påfølgende sider" skal det ikke oppgis oppstartskostnad, men i evalueringssummen multipliseres stykkprisen med det øverste tallet innen intervallet. Raden "SUM TIL EVALUERING" summerer samtlige evalueringssummer innenfor hvert intervall, og i evalueringen vil det gis en poengsum fra 0-10 poeng innen hvert intervall, der laveste pris oppnår 10 poeng. Poengsummen for hvert intervall multipliseres med vekten 10 %.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3 skal oppstartskostnad per produkt innenfor hvert intervall oppgis, samt stykkpris per produkt innenfor hvert intervall. Evalueringssum innenfor hvert intervall summerer oppstartskostnad og stykkpris multiplisert med det midterste tallet innenfor det aktuelle intervallet. Raden "SUM TIL EVALUERING" summerer samtlige evalueringssummer innenfor hvert intervall, og i evalueringen gis det en poengsum mellom fra 0 til 10 poeng for hvert intervall, der laveste pris oppnår 10 poeng. Poengsummen fra hvert intervall innen kategori 3 multipliseres med vekten 5 %.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4 skal oppstartskostnad per produkt innenfor hvert intervall oppgis, samt stykkpris per produkt innenfor hvert intervall. Evalueringssum innenfor hvert intervall summerer oppstartskostnad og stykkpris multiplisert med det midterste tallet innen intervallet. Raden "SUM TIL EVALUERING" summerer samtlige evalueringssummer innenfor hvert intervall, og i evalueringen gis det en poengsum fra 0 til 10 poeng for hvert intervall, der laveste pris oppnår 10 poeng. Poengsummen fra hvert intervall innen kategori 4 multipliseres med vekten 2,5 %.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5 skal pris per stykk/kvm oppgis. Raden "SUM TIL EVALUERING" summerer samtlige priser innen kategorien, og i evalueringen gis det en poengsum fra 0 til 10 poeng, der laveste pris oppnår 10 poeng. Poengsummen for kategori 5 multipliseres med vekten 10 % i evalueringen.</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6 skal pris per time/levering for små oppdrag oppgis. Raden "SUM TIL EVALUERING" summerer prisene i kategorien, og i evalueringen gis det en poengsum fra 0 til 10 poeng, der laveste pris oppnår 10 poeng. Poengsummen for kategori 6 multipliseres med vekten 10 % i evalueringen.</a:t>
          </a:r>
        </a:p>
      </xdr:txBody>
    </xdr:sp>
    <xdr:clientData/>
  </xdr:twoCellAnchor>
  <xdr:oneCellAnchor>
    <xdr:from>
      <xdr:col>0</xdr:col>
      <xdr:colOff>952500</xdr:colOff>
      <xdr:row>6</xdr:row>
      <xdr:rowOff>30480</xdr:rowOff>
    </xdr:from>
    <xdr:ext cx="5958840" cy="3718560"/>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952500" y="2362200"/>
          <a:ext cx="5958840" cy="371856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latin typeface="Oslo Sans Office" panose="02000000000000000000" pitchFamily="2" charset="0"/>
            </a:rPr>
            <a:t>Alle priser</a:t>
          </a:r>
          <a:r>
            <a:rPr lang="nb-NO" sz="1100" baseline="0">
              <a:latin typeface="Oslo Sans Office" panose="02000000000000000000" pitchFamily="2" charset="0"/>
            </a:rPr>
            <a:t> skal oppgis ekskl. mva.</a:t>
          </a:r>
        </a:p>
        <a:p>
          <a:endParaRPr lang="nb-NO" sz="1100" baseline="0">
            <a:latin typeface="Oslo Sans Office" panose="02000000000000000000" pitchFamily="2" charset="0"/>
          </a:endParaRPr>
        </a:p>
        <a:p>
          <a:r>
            <a:rPr lang="nb-NO" sz="1100" baseline="0">
              <a:latin typeface="Oslo Sans Office" panose="02000000000000000000" pitchFamily="2" charset="0"/>
            </a:rPr>
            <a:t>Dersom ikke annet er oppgitt, skal prisene inkludere alle administrasjonskostnader, herunder reisetid, rapporter, møter angående samkjøpsavtalen, </a:t>
          </a:r>
          <a:r>
            <a:rPr lang="nb-NO" sz="1100" b="0" baseline="0">
              <a:latin typeface="Oslo Sans Office" panose="02000000000000000000" pitchFamily="2" charset="0"/>
            </a:rPr>
            <a:t>proveny</a:t>
          </a:r>
          <a:r>
            <a:rPr lang="nb-NO" sz="1100" baseline="0">
              <a:latin typeface="Oslo Sans Office" panose="02000000000000000000" pitchFamily="2" charset="0"/>
            </a:rPr>
            <a:t>, ekspedisjonsgebyr, fakturagebyr, toll, skatter, avgifter og lignende. </a:t>
          </a:r>
        </a:p>
        <a:p>
          <a:endParaRPr lang="nb-NO" sz="1100" baseline="0">
            <a:latin typeface="Oslo Sans Office" panose="02000000000000000000" pitchFamily="2" charset="0"/>
          </a:endParaRPr>
        </a:p>
        <a:p>
          <a:r>
            <a:rPr lang="nb-NO" sz="1100" baseline="0">
              <a:latin typeface="Oslo Sans Office" panose="02000000000000000000" pitchFamily="2" charset="0"/>
            </a:rPr>
            <a:t>Øvrig sortiment som naturlig hører hjemme i den aktuelle produktgruppe slik det fremgår i pris-/produktskjema skal følge samme prisdannelse som priset sortiment i prisskjema.</a:t>
          </a:r>
        </a:p>
        <a:p>
          <a:endParaRPr lang="nb-NO" sz="1100" baseline="0">
            <a:latin typeface="Oslo Sans Office" panose="02000000000000000000" pitchFamily="2" charset="0"/>
          </a:endParaRPr>
        </a:p>
        <a:p>
          <a:pPr>
            <a:lnSpc>
              <a:spcPct val="115000"/>
            </a:lnSpc>
            <a:spcAft>
              <a:spcPts val="0"/>
            </a:spcAft>
          </a:pPr>
          <a:r>
            <a:rPr lang="nb-NO" sz="1100">
              <a:solidFill>
                <a:srgbClr val="000000"/>
              </a:solidFill>
              <a:effectLst/>
              <a:latin typeface="Oslo Sans Office"/>
              <a:ea typeface="Calibri"/>
              <a:cs typeface="Times New Roman"/>
            </a:rPr>
            <a:t>Taktisk prising av produkter og ytelser er ikke tillatt i konkurransen. Taktisk prisede tilbud vil bli avvist. </a:t>
          </a:r>
        </a:p>
        <a:p>
          <a:pPr>
            <a:lnSpc>
              <a:spcPct val="115000"/>
            </a:lnSpc>
            <a:spcAft>
              <a:spcPts val="0"/>
            </a:spcAft>
          </a:pPr>
          <a:endParaRPr lang="nb-NO" sz="1100">
            <a:effectLst/>
            <a:latin typeface="Oslo Sans Office"/>
            <a:ea typeface="Calibri"/>
            <a:cs typeface="Times New Roman"/>
          </a:endParaRPr>
        </a:p>
        <a:p>
          <a:pPr>
            <a:lnSpc>
              <a:spcPct val="115000"/>
            </a:lnSpc>
            <a:spcAft>
              <a:spcPts val="0"/>
            </a:spcAft>
          </a:pPr>
          <a:r>
            <a:rPr lang="nb-NO" sz="1100">
              <a:solidFill>
                <a:srgbClr val="000000"/>
              </a:solidFill>
              <a:effectLst/>
              <a:latin typeface="Oslo Sans Office"/>
              <a:ea typeface="Calibri"/>
              <a:cs typeface="Times New Roman"/>
            </a:rPr>
            <a:t>Taktisk prising defineres som tilfeller hvor Leverandører bevisst utnytter feil og svakheter i konkurranse- og kontraktgrunnlaget for å oppnå større fortjeneste, herunder uforholdsmessige høye priser for produkter og ytelser som ikke direkte har vært gjenstand for tildeling av kontrakt.</a:t>
          </a:r>
          <a:endParaRPr lang="nb-NO" sz="1100">
            <a:effectLst/>
            <a:latin typeface="Oslo Sans Office"/>
            <a:ea typeface="Calibri"/>
            <a:cs typeface="Times New Roman"/>
          </a:endParaRPr>
        </a:p>
        <a:p>
          <a:endParaRPr lang="nb-NO" sz="1100">
            <a:latin typeface="Oslo Sans Office" panose="02000000000000000000" pitchFamily="2" charset="0"/>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9"/>
  <sheetViews>
    <sheetView showGridLines="0" topLeftCell="A16" zoomScaleNormal="100" workbookViewId="0">
      <selection activeCell="B5" sqref="B5:F5"/>
    </sheetView>
  </sheetViews>
  <sheetFormatPr baseColWidth="10" defaultRowHeight="17.25" x14ac:dyDescent="0.35"/>
  <cols>
    <col min="6" max="6" width="22.5" customWidth="1"/>
  </cols>
  <sheetData>
    <row r="1" spans="1:7" x14ac:dyDescent="0.35">
      <c r="A1" s="54"/>
      <c r="B1" s="54"/>
      <c r="C1" s="54"/>
      <c r="D1" s="54"/>
      <c r="E1" s="54"/>
      <c r="F1" s="54"/>
      <c r="G1" s="54"/>
    </row>
    <row r="2" spans="1:7" ht="23.25" x14ac:dyDescent="0.35">
      <c r="A2" s="54"/>
      <c r="B2" s="55" t="s">
        <v>84</v>
      </c>
      <c r="C2" s="54"/>
      <c r="D2" s="54"/>
      <c r="E2" s="54"/>
      <c r="F2" s="54"/>
      <c r="G2" s="54"/>
    </row>
    <row r="3" spans="1:7" ht="23.25" x14ac:dyDescent="0.35">
      <c r="A3" s="54"/>
      <c r="B3" s="55"/>
      <c r="C3" s="54"/>
      <c r="D3" s="54"/>
      <c r="E3" s="54"/>
      <c r="F3" s="54"/>
      <c r="G3" s="54"/>
    </row>
    <row r="4" spans="1:7" x14ac:dyDescent="0.35">
      <c r="A4" s="54"/>
      <c r="B4" s="56"/>
      <c r="C4" s="54"/>
      <c r="D4" s="54"/>
      <c r="E4" s="54"/>
      <c r="F4" s="54"/>
      <c r="G4" s="54"/>
    </row>
    <row r="5" spans="1:7" ht="88.35" customHeight="1" x14ac:dyDescent="0.35">
      <c r="A5" s="54"/>
      <c r="B5" s="190" t="s">
        <v>139</v>
      </c>
      <c r="C5" s="190"/>
      <c r="D5" s="190"/>
      <c r="E5" s="190"/>
      <c r="F5" s="190"/>
      <c r="G5" s="54"/>
    </row>
    <row r="6" spans="1:7" x14ac:dyDescent="0.35">
      <c r="A6" s="54"/>
      <c r="B6" s="56"/>
      <c r="C6" s="54"/>
      <c r="D6" s="54"/>
      <c r="E6" s="54"/>
      <c r="F6" s="54"/>
      <c r="G6" s="54"/>
    </row>
    <row r="7" spans="1:7" x14ac:dyDescent="0.35">
      <c r="A7" s="54"/>
      <c r="B7" s="54"/>
      <c r="C7" s="54"/>
      <c r="D7" s="54"/>
      <c r="E7" s="54"/>
      <c r="F7" s="54"/>
      <c r="G7" s="54"/>
    </row>
    <row r="8" spans="1:7" ht="251.1" customHeight="1" x14ac:dyDescent="0.35"/>
    <row r="9" spans="1:7" ht="50.45" customHeight="1" x14ac:dyDescent="0.35"/>
  </sheetData>
  <sheetProtection algorithmName="SHA-512" hashValue="pwiW1NCLi4s11A2SgGavFNzmuLH5rQXeGc6Tk4hRzDXFyQpiM/Vas10HDfhbDK+IR7TdsOvF7iMh9SrldK4b1A==" saltValue="ei7wpbIaNl8BZQ2/rseG9A==" spinCount="100000" sheet="1" objects="1" scenarios="1"/>
  <mergeCells count="1">
    <mergeCell ref="B5:F5"/>
  </mergeCells>
  <pageMargins left="0.25" right="0.25"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97"/>
  <sheetViews>
    <sheetView showGridLines="0" tabSelected="1" zoomScale="120" zoomScaleNormal="120" workbookViewId="0">
      <selection activeCell="E19" sqref="E19:H19"/>
    </sheetView>
  </sheetViews>
  <sheetFormatPr baseColWidth="10" defaultRowHeight="17.25" x14ac:dyDescent="0.35"/>
  <cols>
    <col min="1" max="1" width="24.5" customWidth="1"/>
    <col min="2" max="2" width="15.8984375" customWidth="1"/>
    <col min="3" max="3" width="21.09765625" style="2" customWidth="1"/>
    <col min="4" max="5" width="12.3984375" customWidth="1"/>
    <col min="6" max="8" width="11.8984375" style="57" customWidth="1"/>
    <col min="9" max="9" width="11.3984375" style="57" customWidth="1"/>
    <col min="10" max="10" width="13.59765625" style="57" customWidth="1"/>
    <col min="11" max="12" width="11.3984375" style="57" customWidth="1"/>
    <col min="13" max="13" width="13.5" style="57" customWidth="1"/>
    <col min="14" max="14" width="11.3984375" style="57" customWidth="1"/>
    <col min="15" max="15" width="11" style="57" customWidth="1"/>
    <col min="16" max="16" width="15.09765625" customWidth="1"/>
    <col min="17" max="17" width="16.59765625" customWidth="1"/>
    <col min="18" max="18" width="40.59765625" customWidth="1"/>
  </cols>
  <sheetData>
    <row r="1" spans="1:16" ht="23.25" x14ac:dyDescent="0.35">
      <c r="A1" s="222" t="s">
        <v>125</v>
      </c>
      <c r="B1" s="223"/>
      <c r="C1" s="223"/>
      <c r="D1" s="223"/>
      <c r="E1" s="223"/>
      <c r="F1" s="223"/>
      <c r="G1" s="223"/>
      <c r="H1" s="223"/>
      <c r="I1" s="223"/>
      <c r="J1" s="223"/>
      <c r="K1" s="223"/>
      <c r="L1" s="223"/>
      <c r="M1" s="223"/>
      <c r="N1" s="223"/>
      <c r="O1" s="224"/>
    </row>
    <row r="2" spans="1:16" ht="17.25" customHeight="1" x14ac:dyDescent="0.45">
      <c r="A2" s="17"/>
      <c r="B2" s="18"/>
      <c r="C2" s="18"/>
      <c r="D2" s="18"/>
      <c r="E2" s="18"/>
      <c r="F2" s="63"/>
      <c r="G2" s="63"/>
      <c r="H2" s="63"/>
      <c r="I2" s="63"/>
      <c r="J2" s="63"/>
      <c r="K2" s="63"/>
      <c r="L2" s="63"/>
      <c r="M2" s="63"/>
      <c r="N2" s="63"/>
      <c r="O2" s="64"/>
    </row>
    <row r="3" spans="1:16" x14ac:dyDescent="0.35">
      <c r="A3" s="19" t="s">
        <v>23</v>
      </c>
      <c r="B3" s="225" t="s">
        <v>198</v>
      </c>
      <c r="C3" s="225"/>
      <c r="D3" s="225"/>
      <c r="E3" s="225"/>
      <c r="F3" s="225"/>
      <c r="G3" s="225"/>
      <c r="H3" s="225"/>
      <c r="I3" s="225"/>
      <c r="J3" s="226"/>
      <c r="K3" s="226"/>
      <c r="L3" s="226"/>
      <c r="M3" s="226"/>
      <c r="N3" s="226"/>
      <c r="O3" s="227"/>
    </row>
    <row r="4" spans="1:16" ht="18" thickBot="1" x14ac:dyDescent="0.4">
      <c r="A4" s="20" t="s">
        <v>79</v>
      </c>
      <c r="B4" s="21"/>
      <c r="C4" s="21"/>
      <c r="D4" s="21"/>
      <c r="E4" s="21"/>
      <c r="F4" s="65"/>
      <c r="G4" s="65"/>
      <c r="H4" s="65"/>
      <c r="I4" s="65"/>
      <c r="J4" s="65"/>
      <c r="K4" s="65"/>
      <c r="L4" s="65"/>
      <c r="M4" s="65"/>
      <c r="N4" s="65"/>
      <c r="O4" s="66"/>
    </row>
    <row r="5" spans="1:16" s="5" customFormat="1" ht="18" thickBot="1" x14ac:dyDescent="0.4">
      <c r="A5" s="11"/>
      <c r="B5" s="12"/>
      <c r="C5" s="13"/>
      <c r="D5" s="12"/>
      <c r="E5" s="12"/>
      <c r="F5" s="61"/>
      <c r="G5" s="61"/>
      <c r="H5" s="61"/>
      <c r="I5" s="61"/>
      <c r="J5" s="61"/>
      <c r="K5" s="61"/>
      <c r="L5" s="61"/>
      <c r="M5" s="61"/>
      <c r="N5" s="61"/>
      <c r="O5" s="67"/>
      <c r="P5" s="1"/>
    </row>
    <row r="6" spans="1:16" ht="16.350000000000001" customHeight="1" x14ac:dyDescent="0.35">
      <c r="A6" s="22" t="s">
        <v>86</v>
      </c>
      <c r="B6" s="23"/>
      <c r="C6" s="23"/>
      <c r="D6" s="23"/>
      <c r="E6" s="68"/>
      <c r="F6" s="68"/>
      <c r="G6" s="68"/>
      <c r="H6" s="69"/>
    </row>
    <row r="7" spans="1:16" ht="47.25" x14ac:dyDescent="0.35">
      <c r="A7" s="24"/>
      <c r="B7" s="25"/>
      <c r="C7" s="26" t="s">
        <v>50</v>
      </c>
      <c r="D7" s="26" t="s">
        <v>1</v>
      </c>
      <c r="E7" s="70" t="s">
        <v>131</v>
      </c>
      <c r="F7" s="70" t="s">
        <v>132</v>
      </c>
      <c r="G7" s="70" t="s">
        <v>133</v>
      </c>
      <c r="H7" s="70" t="s">
        <v>134</v>
      </c>
    </row>
    <row r="8" spans="1:16" x14ac:dyDescent="0.35">
      <c r="A8" s="27" t="s">
        <v>27</v>
      </c>
      <c r="B8" s="27" t="s">
        <v>111</v>
      </c>
      <c r="C8" s="27" t="s">
        <v>38</v>
      </c>
      <c r="D8" s="102" t="s">
        <v>199</v>
      </c>
      <c r="E8" s="103">
        <v>950</v>
      </c>
      <c r="F8" s="103">
        <v>1650</v>
      </c>
      <c r="G8" s="103">
        <v>2900</v>
      </c>
      <c r="H8" s="103">
        <v>5150</v>
      </c>
    </row>
    <row r="9" spans="1:16" x14ac:dyDescent="0.35">
      <c r="A9" s="27" t="s">
        <v>29</v>
      </c>
      <c r="B9" s="27" t="s">
        <v>147</v>
      </c>
      <c r="C9" s="27" t="s">
        <v>39</v>
      </c>
      <c r="D9" s="102" t="s">
        <v>200</v>
      </c>
      <c r="E9" s="103">
        <v>850</v>
      </c>
      <c r="F9" s="103">
        <v>1400</v>
      </c>
      <c r="G9" s="103">
        <v>2450</v>
      </c>
      <c r="H9" s="103">
        <v>4150</v>
      </c>
    </row>
    <row r="10" spans="1:16" x14ac:dyDescent="0.35">
      <c r="A10" s="27" t="s">
        <v>29</v>
      </c>
      <c r="B10" s="27" t="s">
        <v>147</v>
      </c>
      <c r="C10" s="27" t="s">
        <v>38</v>
      </c>
      <c r="D10" s="102" t="s">
        <v>201</v>
      </c>
      <c r="E10" s="103">
        <v>850</v>
      </c>
      <c r="F10" s="103">
        <v>1400</v>
      </c>
      <c r="G10" s="103">
        <v>2450</v>
      </c>
      <c r="H10" s="103">
        <v>4150</v>
      </c>
    </row>
    <row r="11" spans="1:16" x14ac:dyDescent="0.35">
      <c r="A11" s="27" t="s">
        <v>28</v>
      </c>
      <c r="B11" s="27" t="s">
        <v>148</v>
      </c>
      <c r="C11" s="27" t="s">
        <v>39</v>
      </c>
      <c r="D11" s="102" t="s">
        <v>202</v>
      </c>
      <c r="E11" s="103">
        <v>700</v>
      </c>
      <c r="F11" s="103">
        <v>1050</v>
      </c>
      <c r="G11" s="103">
        <v>1750</v>
      </c>
      <c r="H11" s="103">
        <v>2750</v>
      </c>
    </row>
    <row r="12" spans="1:16" x14ac:dyDescent="0.35">
      <c r="A12" s="27" t="s">
        <v>28</v>
      </c>
      <c r="B12" s="27" t="s">
        <v>148</v>
      </c>
      <c r="C12" s="27" t="s">
        <v>38</v>
      </c>
      <c r="D12" s="102" t="s">
        <v>203</v>
      </c>
      <c r="E12" s="103">
        <v>710</v>
      </c>
      <c r="F12" s="103">
        <v>1100</v>
      </c>
      <c r="G12" s="103">
        <v>1800</v>
      </c>
      <c r="H12" s="103">
        <v>2950</v>
      </c>
    </row>
    <row r="13" spans="1:16" x14ac:dyDescent="0.35">
      <c r="A13" s="27" t="s">
        <v>28</v>
      </c>
      <c r="B13" s="27" t="s">
        <v>147</v>
      </c>
      <c r="C13" s="27" t="s">
        <v>39</v>
      </c>
      <c r="D13" s="102" t="s">
        <v>204</v>
      </c>
      <c r="E13" s="103">
        <v>750</v>
      </c>
      <c r="F13" s="103">
        <v>1050</v>
      </c>
      <c r="G13" s="103">
        <v>1750</v>
      </c>
      <c r="H13" s="103">
        <v>2750</v>
      </c>
    </row>
    <row r="14" spans="1:16" x14ac:dyDescent="0.35">
      <c r="A14" s="27" t="s">
        <v>28</v>
      </c>
      <c r="B14" s="27" t="s">
        <v>147</v>
      </c>
      <c r="C14" s="27" t="s">
        <v>38</v>
      </c>
      <c r="D14" s="102" t="s">
        <v>205</v>
      </c>
      <c r="E14" s="103">
        <v>750</v>
      </c>
      <c r="F14" s="103">
        <v>1050</v>
      </c>
      <c r="G14" s="103">
        <v>1750</v>
      </c>
      <c r="H14" s="103">
        <v>2750</v>
      </c>
    </row>
    <row r="15" spans="1:16" x14ac:dyDescent="0.35">
      <c r="A15" s="27" t="s">
        <v>108</v>
      </c>
      <c r="B15" s="27" t="s">
        <v>148</v>
      </c>
      <c r="C15" s="27" t="s">
        <v>39</v>
      </c>
      <c r="D15" s="102" t="s">
        <v>206</v>
      </c>
      <c r="E15" s="103">
        <v>650</v>
      </c>
      <c r="F15" s="103">
        <v>950</v>
      </c>
      <c r="G15" s="103">
        <v>1600</v>
      </c>
      <c r="H15" s="103">
        <v>2300</v>
      </c>
    </row>
    <row r="16" spans="1:16" x14ac:dyDescent="0.35">
      <c r="A16" s="27" t="s">
        <v>108</v>
      </c>
      <c r="B16" s="27" t="s">
        <v>148</v>
      </c>
      <c r="C16" s="27" t="s">
        <v>38</v>
      </c>
      <c r="D16" s="102" t="s">
        <v>207</v>
      </c>
      <c r="E16" s="103">
        <v>600</v>
      </c>
      <c r="F16" s="103">
        <v>850</v>
      </c>
      <c r="G16" s="103">
        <v>1300</v>
      </c>
      <c r="H16" s="103">
        <v>2150</v>
      </c>
    </row>
    <row r="17" spans="1:16" x14ac:dyDescent="0.35">
      <c r="A17" s="27" t="s">
        <v>108</v>
      </c>
      <c r="B17" s="27" t="s">
        <v>147</v>
      </c>
      <c r="C17" s="27" t="s">
        <v>39</v>
      </c>
      <c r="D17" s="102" t="s">
        <v>208</v>
      </c>
      <c r="E17" s="103">
        <v>700</v>
      </c>
      <c r="F17" s="103">
        <v>1000</v>
      </c>
      <c r="G17" s="103">
        <v>1650</v>
      </c>
      <c r="H17" s="103">
        <v>2300</v>
      </c>
    </row>
    <row r="18" spans="1:16" x14ac:dyDescent="0.35">
      <c r="A18" s="27" t="s">
        <v>108</v>
      </c>
      <c r="B18" s="27" t="s">
        <v>147</v>
      </c>
      <c r="C18" s="27" t="s">
        <v>38</v>
      </c>
      <c r="D18" s="102" t="s">
        <v>209</v>
      </c>
      <c r="E18" s="103">
        <v>600</v>
      </c>
      <c r="F18" s="103">
        <v>850</v>
      </c>
      <c r="G18" s="103">
        <v>1300</v>
      </c>
      <c r="H18" s="103">
        <v>2150</v>
      </c>
    </row>
    <row r="19" spans="1:16" x14ac:dyDescent="0.35">
      <c r="A19" s="27" t="s">
        <v>30</v>
      </c>
      <c r="B19" s="27" t="s">
        <v>146</v>
      </c>
      <c r="C19" s="27" t="s">
        <v>39</v>
      </c>
      <c r="D19" s="102" t="s">
        <v>210</v>
      </c>
      <c r="E19" s="103"/>
      <c r="F19" s="103"/>
      <c r="G19" s="103"/>
      <c r="H19" s="103"/>
    </row>
    <row r="20" spans="1:16" x14ac:dyDescent="0.35">
      <c r="A20" s="27" t="s">
        <v>30</v>
      </c>
      <c r="B20" s="27" t="s">
        <v>146</v>
      </c>
      <c r="C20" s="27" t="s">
        <v>38</v>
      </c>
      <c r="D20" s="102" t="s">
        <v>211</v>
      </c>
      <c r="E20" s="103">
        <v>950</v>
      </c>
      <c r="F20" s="103">
        <v>1550</v>
      </c>
      <c r="G20" s="103">
        <v>2650</v>
      </c>
      <c r="H20" s="103">
        <v>4850</v>
      </c>
    </row>
    <row r="21" spans="1:16" x14ac:dyDescent="0.35">
      <c r="A21" s="219" t="s">
        <v>85</v>
      </c>
      <c r="B21" s="220"/>
      <c r="C21" s="220"/>
      <c r="D21" s="221"/>
      <c r="E21" s="62">
        <f>SUM(E8:E20)</f>
        <v>9060</v>
      </c>
      <c r="F21" s="62">
        <f>SUM(F8:F20)</f>
        <v>13900</v>
      </c>
      <c r="G21" s="62">
        <f>SUM(G8:G20)</f>
        <v>23350</v>
      </c>
      <c r="H21" s="62">
        <f>SUM(H8:H20)</f>
        <v>38400</v>
      </c>
      <c r="I21" s="78"/>
    </row>
    <row r="22" spans="1:16" s="5" customFormat="1" x14ac:dyDescent="0.35">
      <c r="A22" s="6"/>
      <c r="B22" s="7"/>
      <c r="C22" s="8"/>
      <c r="D22" s="7"/>
      <c r="E22" s="7"/>
      <c r="F22" s="71"/>
      <c r="G22" s="71"/>
      <c r="H22" s="71"/>
      <c r="I22" s="61"/>
      <c r="J22" s="61"/>
      <c r="K22" s="61"/>
      <c r="L22" s="61"/>
      <c r="M22" s="61"/>
      <c r="N22" s="61"/>
      <c r="O22" s="67"/>
      <c r="P22" s="1"/>
    </row>
    <row r="23" spans="1:16" ht="34.5" customHeight="1" x14ac:dyDescent="0.35">
      <c r="A23" s="230" t="s">
        <v>109</v>
      </c>
      <c r="B23" s="231"/>
      <c r="C23" s="231"/>
      <c r="D23" s="231"/>
      <c r="E23" s="231"/>
      <c r="F23" s="231"/>
      <c r="G23" s="231"/>
      <c r="H23" s="231"/>
      <c r="I23" s="231"/>
      <c r="J23" s="231"/>
      <c r="K23" s="231"/>
      <c r="L23" s="231"/>
      <c r="M23" s="231"/>
      <c r="N23" s="232"/>
      <c r="O23" s="232"/>
      <c r="P23" s="150"/>
    </row>
    <row r="24" spans="1:16" ht="34.5" customHeight="1" x14ac:dyDescent="0.35">
      <c r="A24" s="144"/>
      <c r="B24" s="145"/>
      <c r="C24" s="145"/>
      <c r="D24" s="145"/>
      <c r="E24" s="236" t="s">
        <v>127</v>
      </c>
      <c r="F24" s="236"/>
      <c r="G24" s="236"/>
      <c r="H24" s="236" t="s">
        <v>128</v>
      </c>
      <c r="I24" s="236"/>
      <c r="J24" s="236"/>
      <c r="K24" s="237" t="s">
        <v>129</v>
      </c>
      <c r="L24" s="237"/>
      <c r="M24" s="237"/>
      <c r="N24" s="236" t="s">
        <v>130</v>
      </c>
      <c r="O24" s="236"/>
      <c r="P24" s="236"/>
    </row>
    <row r="25" spans="1:16" ht="63" x14ac:dyDescent="0.35">
      <c r="A25" s="29" t="s">
        <v>76</v>
      </c>
      <c r="B25" s="30" t="s">
        <v>82</v>
      </c>
      <c r="C25" s="31" t="s">
        <v>40</v>
      </c>
      <c r="D25" s="32" t="s">
        <v>1</v>
      </c>
      <c r="E25" s="32" t="s">
        <v>122</v>
      </c>
      <c r="F25" s="72" t="s">
        <v>120</v>
      </c>
      <c r="G25" s="72" t="s">
        <v>138</v>
      </c>
      <c r="H25" s="72" t="s">
        <v>124</v>
      </c>
      <c r="I25" s="100" t="s">
        <v>114</v>
      </c>
      <c r="J25" s="100" t="s">
        <v>123</v>
      </c>
      <c r="K25" s="100" t="s">
        <v>113</v>
      </c>
      <c r="L25" s="100" t="s">
        <v>115</v>
      </c>
      <c r="M25" s="100" t="s">
        <v>123</v>
      </c>
      <c r="N25" s="100" t="s">
        <v>113</v>
      </c>
      <c r="O25" s="100" t="s">
        <v>118</v>
      </c>
      <c r="P25" s="100" t="s">
        <v>123</v>
      </c>
    </row>
    <row r="26" spans="1:16" x14ac:dyDescent="0.35">
      <c r="A26" s="29"/>
      <c r="B26" s="30"/>
      <c r="C26" s="179" t="s">
        <v>126</v>
      </c>
      <c r="D26" s="32"/>
      <c r="E26" s="32"/>
      <c r="F26" s="72"/>
      <c r="G26" s="153">
        <v>50</v>
      </c>
      <c r="H26" s="72"/>
      <c r="I26" s="100"/>
      <c r="J26" s="154">
        <v>250</v>
      </c>
      <c r="K26" s="100"/>
      <c r="L26" s="100"/>
      <c r="M26" s="154">
        <v>750</v>
      </c>
      <c r="N26" s="100"/>
      <c r="O26" s="100"/>
      <c r="P26" s="154">
        <v>1500</v>
      </c>
    </row>
    <row r="27" spans="1:16" x14ac:dyDescent="0.35">
      <c r="A27" s="233" t="s">
        <v>135</v>
      </c>
      <c r="B27" s="234"/>
      <c r="C27" s="235"/>
      <c r="D27" s="32"/>
      <c r="E27" s="32"/>
      <c r="F27" s="72"/>
      <c r="G27" s="153">
        <v>100</v>
      </c>
      <c r="H27" s="72"/>
      <c r="I27" s="100"/>
      <c r="J27" s="154">
        <v>500</v>
      </c>
      <c r="K27" s="100"/>
      <c r="L27" s="100"/>
      <c r="M27" s="154">
        <v>1000</v>
      </c>
      <c r="N27" s="100"/>
      <c r="O27" s="100"/>
      <c r="P27" s="154">
        <v>2000</v>
      </c>
    </row>
    <row r="28" spans="1:16" x14ac:dyDescent="0.35">
      <c r="A28" s="33" t="s">
        <v>62</v>
      </c>
      <c r="B28" s="33" t="s">
        <v>5</v>
      </c>
      <c r="C28" s="34" t="s">
        <v>31</v>
      </c>
      <c r="D28" s="183" t="s">
        <v>158</v>
      </c>
      <c r="E28" s="176">
        <v>250</v>
      </c>
      <c r="F28" s="105">
        <v>2.2000000000000002</v>
      </c>
      <c r="G28" s="151">
        <f>E28+(F28*$G$26)</f>
        <v>360</v>
      </c>
      <c r="H28" s="105">
        <v>250</v>
      </c>
      <c r="I28" s="105">
        <v>2.1</v>
      </c>
      <c r="J28" s="151">
        <f>H28+(I28*$J$26)</f>
        <v>775</v>
      </c>
      <c r="K28" s="105">
        <v>250</v>
      </c>
      <c r="L28" s="105">
        <v>2</v>
      </c>
      <c r="M28" s="151">
        <f>K28+(L28*$M$26)</f>
        <v>1750</v>
      </c>
      <c r="N28" s="105">
        <v>250</v>
      </c>
      <c r="O28" s="106">
        <v>1.9</v>
      </c>
      <c r="P28" s="155">
        <f>N28+(O28*$P$26)</f>
        <v>3100</v>
      </c>
    </row>
    <row r="29" spans="1:16" s="5" customFormat="1" x14ac:dyDescent="0.35">
      <c r="A29" s="33" t="s">
        <v>61</v>
      </c>
      <c r="B29" s="33" t="s">
        <v>6</v>
      </c>
      <c r="C29" s="34" t="s">
        <v>32</v>
      </c>
      <c r="D29" s="183" t="s">
        <v>160</v>
      </c>
      <c r="E29" s="178">
        <v>250</v>
      </c>
      <c r="F29" s="105">
        <v>4</v>
      </c>
      <c r="G29" s="151">
        <f>E29+(F29*$G$26)</f>
        <v>450</v>
      </c>
      <c r="H29" s="107">
        <v>250</v>
      </c>
      <c r="I29" s="105">
        <v>4</v>
      </c>
      <c r="J29" s="151">
        <f>H29+(I29*$J$26)</f>
        <v>1250</v>
      </c>
      <c r="K29" s="107">
        <v>250</v>
      </c>
      <c r="L29" s="105">
        <v>3.5</v>
      </c>
      <c r="M29" s="151">
        <f>K29+(L29*$M$26)</f>
        <v>2875</v>
      </c>
      <c r="N29" s="107">
        <v>350</v>
      </c>
      <c r="O29" s="106">
        <v>3</v>
      </c>
      <c r="P29" s="155">
        <f>N29+(O29*$P$26)</f>
        <v>4850</v>
      </c>
    </row>
    <row r="30" spans="1:16" x14ac:dyDescent="0.35">
      <c r="A30" s="33" t="s">
        <v>61</v>
      </c>
      <c r="B30" s="33" t="s">
        <v>7</v>
      </c>
      <c r="C30" s="34" t="s">
        <v>32</v>
      </c>
      <c r="D30" s="183" t="s">
        <v>161</v>
      </c>
      <c r="E30" s="184"/>
      <c r="F30" s="105">
        <v>2</v>
      </c>
      <c r="G30" s="151">
        <f>(F30*$G$27)</f>
        <v>200</v>
      </c>
      <c r="H30" s="186"/>
      <c r="I30" s="105">
        <v>1.9</v>
      </c>
      <c r="J30" s="151">
        <f>(I30*$J$27)</f>
        <v>950</v>
      </c>
      <c r="K30" s="186"/>
      <c r="L30" s="105">
        <v>1.7</v>
      </c>
      <c r="M30" s="151">
        <f>(L30*$M$27)</f>
        <v>1700</v>
      </c>
      <c r="N30" s="186"/>
      <c r="O30" s="106">
        <v>1.6</v>
      </c>
      <c r="P30" s="155">
        <f>(O30*$P$27)</f>
        <v>3200</v>
      </c>
    </row>
    <row r="31" spans="1:16" x14ac:dyDescent="0.35">
      <c r="A31" s="33" t="s">
        <v>61</v>
      </c>
      <c r="B31" s="33" t="s">
        <v>75</v>
      </c>
      <c r="C31" s="34" t="s">
        <v>88</v>
      </c>
      <c r="D31" s="183" t="s">
        <v>162</v>
      </c>
      <c r="E31" s="176">
        <v>300</v>
      </c>
      <c r="F31" s="105">
        <v>18</v>
      </c>
      <c r="G31" s="151">
        <f>E31+(F31*$G$26)</f>
        <v>1200</v>
      </c>
      <c r="H31" s="105">
        <v>300</v>
      </c>
      <c r="I31" s="105">
        <v>18</v>
      </c>
      <c r="J31" s="151">
        <f>H31+(I31*$J$26)</f>
        <v>4800</v>
      </c>
      <c r="K31" s="105">
        <v>5500</v>
      </c>
      <c r="L31" s="105">
        <v>6</v>
      </c>
      <c r="M31" s="151">
        <f>K31+(L31*$M$26)</f>
        <v>10000</v>
      </c>
      <c r="N31" s="105">
        <v>5500</v>
      </c>
      <c r="O31" s="106">
        <v>5</v>
      </c>
      <c r="P31" s="155">
        <f>N31+(O31*$P$26)</f>
        <v>13000</v>
      </c>
    </row>
    <row r="32" spans="1:16" x14ac:dyDescent="0.35">
      <c r="A32" s="33" t="s">
        <v>61</v>
      </c>
      <c r="B32" s="33" t="s">
        <v>89</v>
      </c>
      <c r="C32" s="34" t="s">
        <v>88</v>
      </c>
      <c r="D32" s="183" t="s">
        <v>163</v>
      </c>
      <c r="E32" s="184"/>
      <c r="F32" s="105">
        <v>6.5</v>
      </c>
      <c r="G32" s="151">
        <f>(F32*$G$27)</f>
        <v>650</v>
      </c>
      <c r="H32" s="186"/>
      <c r="I32" s="105">
        <v>6.5</v>
      </c>
      <c r="J32" s="151">
        <f>(I32*$J$27)</f>
        <v>3250</v>
      </c>
      <c r="K32" s="186"/>
      <c r="L32" s="105">
        <v>2.5</v>
      </c>
      <c r="M32" s="151">
        <f>(L32*$M$27)</f>
        <v>2500</v>
      </c>
      <c r="N32" s="186"/>
      <c r="O32" s="106">
        <v>2</v>
      </c>
      <c r="P32" s="155">
        <f>(O32*$P$27)</f>
        <v>4000</v>
      </c>
    </row>
    <row r="33" spans="1:16" x14ac:dyDescent="0.35">
      <c r="A33" s="34" t="s">
        <v>68</v>
      </c>
      <c r="B33" s="34" t="s">
        <v>75</v>
      </c>
      <c r="C33" s="34" t="s">
        <v>74</v>
      </c>
      <c r="D33" s="183" t="s">
        <v>164</v>
      </c>
      <c r="E33" s="176">
        <v>350</v>
      </c>
      <c r="F33" s="105">
        <v>20</v>
      </c>
      <c r="G33" s="151">
        <f>E33+(F33*$G$26)</f>
        <v>1350</v>
      </c>
      <c r="H33" s="105">
        <v>350</v>
      </c>
      <c r="I33" s="105">
        <v>19</v>
      </c>
      <c r="J33" s="151">
        <f>H33+(I33*$J$26)</f>
        <v>5100</v>
      </c>
      <c r="K33" s="105">
        <v>4500</v>
      </c>
      <c r="L33" s="105">
        <v>9</v>
      </c>
      <c r="M33" s="151">
        <f>K33+(L33*$M$26)</f>
        <v>11250</v>
      </c>
      <c r="N33" s="105">
        <v>4500</v>
      </c>
      <c r="O33" s="106">
        <v>7</v>
      </c>
      <c r="P33" s="155">
        <f>N33+(O33*$P$26)</f>
        <v>15000</v>
      </c>
    </row>
    <row r="34" spans="1:16" x14ac:dyDescent="0.35">
      <c r="A34" s="34" t="s">
        <v>68</v>
      </c>
      <c r="B34" s="34" t="s">
        <v>89</v>
      </c>
      <c r="C34" s="34" t="s">
        <v>74</v>
      </c>
      <c r="D34" s="183"/>
      <c r="E34" s="184"/>
      <c r="F34" s="105">
        <v>6.5</v>
      </c>
      <c r="G34" s="151">
        <f>(F34*$G$27)</f>
        <v>650</v>
      </c>
      <c r="H34" s="186"/>
      <c r="I34" s="105">
        <v>6.5</v>
      </c>
      <c r="J34" s="151">
        <f>(I34*$J$27)</f>
        <v>3250</v>
      </c>
      <c r="K34" s="186"/>
      <c r="L34" s="105">
        <v>2.5</v>
      </c>
      <c r="M34" s="151">
        <f>(L34*$M$27)</f>
        <v>2500</v>
      </c>
      <c r="N34" s="186"/>
      <c r="O34" s="106">
        <v>2</v>
      </c>
      <c r="P34" s="155">
        <f>(O34*$P$27)</f>
        <v>4000</v>
      </c>
    </row>
    <row r="35" spans="1:16" x14ac:dyDescent="0.35">
      <c r="A35" s="29" t="s">
        <v>77</v>
      </c>
      <c r="B35" s="30" t="s">
        <v>82</v>
      </c>
      <c r="C35" s="31" t="s">
        <v>40</v>
      </c>
      <c r="D35" s="97"/>
      <c r="E35" s="97"/>
      <c r="F35" s="98"/>
      <c r="G35" s="152"/>
      <c r="H35" s="98"/>
      <c r="I35" s="98"/>
      <c r="J35" s="152"/>
      <c r="K35" s="98"/>
      <c r="L35" s="98"/>
      <c r="M35" s="152"/>
      <c r="N35" s="98"/>
      <c r="O35" s="99"/>
      <c r="P35" s="99"/>
    </row>
    <row r="36" spans="1:16" x14ac:dyDescent="0.35">
      <c r="A36" s="33" t="s">
        <v>63</v>
      </c>
      <c r="B36" s="33" t="s">
        <v>5</v>
      </c>
      <c r="C36" s="34" t="s">
        <v>31</v>
      </c>
      <c r="D36" s="183" t="s">
        <v>159</v>
      </c>
      <c r="E36" s="176">
        <v>250</v>
      </c>
      <c r="F36" s="105">
        <v>1.2</v>
      </c>
      <c r="G36" s="151">
        <f>E36+(F36*$G$26)</f>
        <v>310</v>
      </c>
      <c r="H36" s="105">
        <v>250</v>
      </c>
      <c r="I36" s="105">
        <v>1.2</v>
      </c>
      <c r="J36" s="151">
        <f>H36+(I36*$J$26)</f>
        <v>550</v>
      </c>
      <c r="K36" s="105">
        <v>250</v>
      </c>
      <c r="L36" s="105">
        <v>1.1499999999999999</v>
      </c>
      <c r="M36" s="151">
        <f>K36+(L36*$M$26)</f>
        <v>1112.5</v>
      </c>
      <c r="N36" s="105">
        <v>250</v>
      </c>
      <c r="O36" s="106">
        <v>1</v>
      </c>
      <c r="P36" s="155">
        <f>N36+(O36*$P$26)</f>
        <v>1750</v>
      </c>
    </row>
    <row r="37" spans="1:16" x14ac:dyDescent="0.35">
      <c r="A37" s="33" t="s">
        <v>64</v>
      </c>
      <c r="B37" s="33" t="s">
        <v>6</v>
      </c>
      <c r="C37" s="34" t="s">
        <v>32</v>
      </c>
      <c r="D37" s="183" t="s">
        <v>165</v>
      </c>
      <c r="E37" s="176">
        <v>250</v>
      </c>
      <c r="F37" s="105">
        <v>1.7</v>
      </c>
      <c r="G37" s="151">
        <f>E37+(F37*$G$26)</f>
        <v>335</v>
      </c>
      <c r="H37" s="105">
        <v>250</v>
      </c>
      <c r="I37" s="105">
        <v>1.6</v>
      </c>
      <c r="J37" s="151">
        <f>H37+(I37*$J$26)</f>
        <v>650</v>
      </c>
      <c r="K37" s="105">
        <v>250</v>
      </c>
      <c r="L37" s="105">
        <v>1.5</v>
      </c>
      <c r="M37" s="151">
        <f>K37+(L37*$M$26)</f>
        <v>1375</v>
      </c>
      <c r="N37" s="105">
        <v>250</v>
      </c>
      <c r="O37" s="106">
        <v>1.45</v>
      </c>
      <c r="P37" s="155">
        <f>N37+(O37*$P$26)</f>
        <v>2425</v>
      </c>
    </row>
    <row r="38" spans="1:16" x14ac:dyDescent="0.35">
      <c r="A38" s="33" t="s">
        <v>64</v>
      </c>
      <c r="B38" s="33" t="s">
        <v>7</v>
      </c>
      <c r="C38" s="34" t="s">
        <v>32</v>
      </c>
      <c r="D38" s="183" t="s">
        <v>166</v>
      </c>
      <c r="E38" s="184"/>
      <c r="F38" s="105">
        <v>1</v>
      </c>
      <c r="G38" s="151">
        <f>(F38*$G$27)</f>
        <v>100</v>
      </c>
      <c r="H38" s="186"/>
      <c r="I38" s="105">
        <v>1</v>
      </c>
      <c r="J38" s="151">
        <f>(I38*$J$27)</f>
        <v>500</v>
      </c>
      <c r="K38" s="186"/>
      <c r="L38" s="105">
        <v>0.9</v>
      </c>
      <c r="M38" s="151">
        <f>(L38*$M$27)</f>
        <v>900</v>
      </c>
      <c r="N38" s="186"/>
      <c r="O38" s="106">
        <v>0.85</v>
      </c>
      <c r="P38" s="155">
        <f>(O38*$P$27)</f>
        <v>1700</v>
      </c>
    </row>
    <row r="39" spans="1:16" x14ac:dyDescent="0.35">
      <c r="A39" s="33" t="s">
        <v>104</v>
      </c>
      <c r="B39" s="96" t="s">
        <v>75</v>
      </c>
      <c r="C39" s="34" t="s">
        <v>74</v>
      </c>
      <c r="D39" s="183" t="s">
        <v>167</v>
      </c>
      <c r="E39" s="176">
        <v>450</v>
      </c>
      <c r="F39" s="105">
        <v>16</v>
      </c>
      <c r="G39" s="151">
        <f>E39+(F39*$G$26)</f>
        <v>1250</v>
      </c>
      <c r="H39" s="105">
        <v>450</v>
      </c>
      <c r="I39" s="105">
        <v>13</v>
      </c>
      <c r="J39" s="151">
        <f>H39+(I39*$J$26)</f>
        <v>3700</v>
      </c>
      <c r="K39" s="105">
        <v>3200</v>
      </c>
      <c r="L39" s="105">
        <v>7.5</v>
      </c>
      <c r="M39" s="151">
        <f>K39+(L39*$M$26)</f>
        <v>8825</v>
      </c>
      <c r="N39" s="105">
        <v>3200</v>
      </c>
      <c r="O39" s="106">
        <v>5</v>
      </c>
      <c r="P39" s="155">
        <f>N39+(O39*$P$26)</f>
        <v>10700</v>
      </c>
    </row>
    <row r="40" spans="1:16" x14ac:dyDescent="0.35">
      <c r="A40" s="33" t="s">
        <v>104</v>
      </c>
      <c r="B40" s="34" t="s">
        <v>89</v>
      </c>
      <c r="C40" s="34" t="s">
        <v>74</v>
      </c>
      <c r="D40" s="183" t="s">
        <v>168</v>
      </c>
      <c r="E40" s="184"/>
      <c r="F40" s="105">
        <v>4</v>
      </c>
      <c r="G40" s="151">
        <f>(F40*$G$27)</f>
        <v>400</v>
      </c>
      <c r="H40" s="186"/>
      <c r="I40" s="105">
        <v>4</v>
      </c>
      <c r="J40" s="151">
        <f>(I40*$J$27)</f>
        <v>2000</v>
      </c>
      <c r="K40" s="186"/>
      <c r="L40" s="105">
        <v>1.5</v>
      </c>
      <c r="M40" s="151">
        <f>(L40*$M$27)</f>
        <v>1500</v>
      </c>
      <c r="N40" s="186"/>
      <c r="O40" s="106">
        <v>1</v>
      </c>
      <c r="P40" s="155">
        <f>(O40*$P$27)</f>
        <v>2000</v>
      </c>
    </row>
    <row r="41" spans="1:16" x14ac:dyDescent="0.35">
      <c r="A41" s="29" t="s">
        <v>78</v>
      </c>
      <c r="B41" s="30" t="s">
        <v>82</v>
      </c>
      <c r="C41" s="31" t="s">
        <v>40</v>
      </c>
      <c r="D41" s="97"/>
      <c r="E41" s="97"/>
      <c r="F41" s="98"/>
      <c r="G41" s="152"/>
      <c r="H41" s="98"/>
      <c r="I41" s="98"/>
      <c r="J41" s="152"/>
      <c r="K41" s="98"/>
      <c r="L41" s="98"/>
      <c r="M41" s="152"/>
      <c r="N41" s="98"/>
      <c r="O41" s="99"/>
      <c r="P41" s="99"/>
    </row>
    <row r="42" spans="1:16" x14ac:dyDescent="0.35">
      <c r="A42" s="33" t="s">
        <v>65</v>
      </c>
      <c r="B42" s="33" t="s">
        <v>5</v>
      </c>
      <c r="C42" s="34" t="s">
        <v>31</v>
      </c>
      <c r="D42" s="183" t="s">
        <v>169</v>
      </c>
      <c r="E42" s="176">
        <v>250</v>
      </c>
      <c r="F42" s="105">
        <v>1.2</v>
      </c>
      <c r="G42" s="151">
        <f>E42+(F42*$G$26)</f>
        <v>310</v>
      </c>
      <c r="H42" s="105">
        <v>250</v>
      </c>
      <c r="I42" s="105">
        <v>1.2</v>
      </c>
      <c r="J42" s="151">
        <f>H42+(I42*$J$26)</f>
        <v>550</v>
      </c>
      <c r="K42" s="105">
        <v>250</v>
      </c>
      <c r="L42" s="105">
        <v>1.2</v>
      </c>
      <c r="M42" s="151">
        <f>K42+(L42*$M$26)</f>
        <v>1150</v>
      </c>
      <c r="N42" s="105">
        <v>250</v>
      </c>
      <c r="O42" s="106">
        <v>1</v>
      </c>
      <c r="P42" s="155">
        <f>N42+(O42*$P$26)</f>
        <v>1750</v>
      </c>
    </row>
    <row r="43" spans="1:16" x14ac:dyDescent="0.35">
      <c r="A43" s="33" t="s">
        <v>66</v>
      </c>
      <c r="B43" s="33" t="s">
        <v>6</v>
      </c>
      <c r="C43" s="34" t="s">
        <v>32</v>
      </c>
      <c r="D43" s="183" t="s">
        <v>170</v>
      </c>
      <c r="E43" s="176">
        <v>250</v>
      </c>
      <c r="F43" s="105">
        <v>2.5</v>
      </c>
      <c r="G43" s="151">
        <f>E43+(F43*$G$26)</f>
        <v>375</v>
      </c>
      <c r="H43" s="105">
        <v>250</v>
      </c>
      <c r="I43" s="105">
        <v>2</v>
      </c>
      <c r="J43" s="151">
        <f>H43+(I43*$J$26)</f>
        <v>750</v>
      </c>
      <c r="K43" s="105">
        <v>250</v>
      </c>
      <c r="L43" s="105">
        <v>1.9</v>
      </c>
      <c r="M43" s="151">
        <f>K43+(L43*$M$26)</f>
        <v>1675</v>
      </c>
      <c r="N43" s="105">
        <v>250</v>
      </c>
      <c r="O43" s="106">
        <v>1.9</v>
      </c>
      <c r="P43" s="155">
        <f>N43+(O43*$P$26)</f>
        <v>3100</v>
      </c>
    </row>
    <row r="44" spans="1:16" x14ac:dyDescent="0.35">
      <c r="A44" s="33" t="s">
        <v>66</v>
      </c>
      <c r="B44" s="33" t="s">
        <v>7</v>
      </c>
      <c r="C44" s="34" t="s">
        <v>32</v>
      </c>
      <c r="D44" s="183" t="s">
        <v>171</v>
      </c>
      <c r="E44" s="184"/>
      <c r="F44" s="105">
        <v>1</v>
      </c>
      <c r="G44" s="151">
        <f>(F44*$G$27)</f>
        <v>100</v>
      </c>
      <c r="H44" s="186"/>
      <c r="I44" s="105">
        <v>1</v>
      </c>
      <c r="J44" s="151">
        <f>(I44*$J$27)</f>
        <v>500</v>
      </c>
      <c r="K44" s="186"/>
      <c r="L44" s="105">
        <v>0.9</v>
      </c>
      <c r="M44" s="151">
        <f>(L44*$M$27)</f>
        <v>900</v>
      </c>
      <c r="N44" s="186"/>
      <c r="O44" s="106">
        <v>0.85</v>
      </c>
      <c r="P44" s="155">
        <f>(O44*$P$27)</f>
        <v>1700</v>
      </c>
    </row>
    <row r="45" spans="1:16" x14ac:dyDescent="0.35">
      <c r="A45" s="33" t="s">
        <v>105</v>
      </c>
      <c r="B45" s="33" t="s">
        <v>75</v>
      </c>
      <c r="C45" s="34" t="s">
        <v>74</v>
      </c>
      <c r="D45" s="183" t="s">
        <v>172</v>
      </c>
      <c r="E45" s="176">
        <v>400</v>
      </c>
      <c r="F45" s="105">
        <v>13</v>
      </c>
      <c r="G45" s="151">
        <f>E45+(F45*$G$26)</f>
        <v>1050</v>
      </c>
      <c r="H45" s="105">
        <v>450</v>
      </c>
      <c r="I45" s="105">
        <v>11</v>
      </c>
      <c r="J45" s="151">
        <f>H45+(I45*$J$26)</f>
        <v>3200</v>
      </c>
      <c r="K45" s="105">
        <v>500</v>
      </c>
      <c r="L45" s="105">
        <v>11</v>
      </c>
      <c r="M45" s="151">
        <f>K45+(L45*$M$26)</f>
        <v>8750</v>
      </c>
      <c r="N45" s="105">
        <v>2500</v>
      </c>
      <c r="O45" s="106">
        <v>5.5</v>
      </c>
      <c r="P45" s="155">
        <f>N45+(O45*$P$26)</f>
        <v>10750</v>
      </c>
    </row>
    <row r="46" spans="1:16" x14ac:dyDescent="0.35">
      <c r="A46" s="33" t="s">
        <v>105</v>
      </c>
      <c r="B46" s="34" t="s">
        <v>89</v>
      </c>
      <c r="C46" s="34" t="s">
        <v>74</v>
      </c>
      <c r="D46" s="183" t="s">
        <v>173</v>
      </c>
      <c r="E46" s="184"/>
      <c r="F46" s="105">
        <v>5</v>
      </c>
      <c r="G46" s="151">
        <f>(F46*$G$27)</f>
        <v>500</v>
      </c>
      <c r="H46" s="186"/>
      <c r="I46" s="105">
        <v>4</v>
      </c>
      <c r="J46" s="151">
        <f>(I46*$J$27)</f>
        <v>2000</v>
      </c>
      <c r="K46" s="186"/>
      <c r="L46" s="105">
        <v>3.25</v>
      </c>
      <c r="M46" s="151">
        <f>(L46*$M$27)</f>
        <v>3250</v>
      </c>
      <c r="N46" s="186"/>
      <c r="O46" s="106">
        <v>0.65</v>
      </c>
      <c r="P46" s="155">
        <f>(O46*$P$27)</f>
        <v>1300</v>
      </c>
    </row>
    <row r="47" spans="1:16" x14ac:dyDescent="0.35">
      <c r="A47" s="29" t="s">
        <v>83</v>
      </c>
      <c r="B47" s="30" t="s">
        <v>82</v>
      </c>
      <c r="C47" s="31" t="s">
        <v>40</v>
      </c>
      <c r="D47" s="97"/>
      <c r="E47" s="97"/>
      <c r="F47" s="98"/>
      <c r="G47" s="152"/>
      <c r="H47" s="98"/>
      <c r="I47" s="98"/>
      <c r="J47" s="152"/>
      <c r="K47" s="98"/>
      <c r="L47" s="98"/>
      <c r="M47" s="152"/>
      <c r="N47" s="98"/>
      <c r="O47" s="99"/>
      <c r="P47" s="99"/>
    </row>
    <row r="48" spans="1:16" x14ac:dyDescent="0.35">
      <c r="A48" s="33" t="s">
        <v>69</v>
      </c>
      <c r="B48" s="33" t="s">
        <v>5</v>
      </c>
      <c r="C48" s="34" t="s">
        <v>31</v>
      </c>
      <c r="D48" s="183" t="s">
        <v>174</v>
      </c>
      <c r="E48" s="176">
        <v>250</v>
      </c>
      <c r="F48" s="105">
        <v>1.2</v>
      </c>
      <c r="G48" s="151">
        <f>E48+(F48*$G$26)</f>
        <v>310</v>
      </c>
      <c r="H48" s="105">
        <v>250</v>
      </c>
      <c r="I48" s="105">
        <v>1.2</v>
      </c>
      <c r="J48" s="151">
        <f>H48+(I48*$J$26)</f>
        <v>550</v>
      </c>
      <c r="K48" s="105">
        <v>250</v>
      </c>
      <c r="L48" s="105">
        <v>1.2</v>
      </c>
      <c r="M48" s="151">
        <f>K48+(L48*$M$26)</f>
        <v>1150</v>
      </c>
      <c r="N48" s="105">
        <v>250</v>
      </c>
      <c r="O48" s="106">
        <v>1</v>
      </c>
      <c r="P48" s="155">
        <f>N48+(O48*$P$26)</f>
        <v>1750</v>
      </c>
    </row>
    <row r="49" spans="1:16" x14ac:dyDescent="0.35">
      <c r="A49" s="33" t="s">
        <v>70</v>
      </c>
      <c r="B49" s="33" t="s">
        <v>5</v>
      </c>
      <c r="C49" s="34" t="s">
        <v>32</v>
      </c>
      <c r="D49" s="183" t="s">
        <v>175</v>
      </c>
      <c r="E49" s="176">
        <v>250</v>
      </c>
      <c r="F49" s="105">
        <v>4.5</v>
      </c>
      <c r="G49" s="151">
        <f>E49+(F49*$G$26)</f>
        <v>475</v>
      </c>
      <c r="H49" s="105">
        <v>250</v>
      </c>
      <c r="I49" s="105">
        <v>3</v>
      </c>
      <c r="J49" s="151">
        <f>H49+(I49*$J$26)</f>
        <v>1000</v>
      </c>
      <c r="K49" s="105">
        <v>250</v>
      </c>
      <c r="L49" s="105">
        <v>2</v>
      </c>
      <c r="M49" s="151">
        <f>K49+(L49*$M$26)</f>
        <v>1750</v>
      </c>
      <c r="N49" s="105">
        <v>300</v>
      </c>
      <c r="O49" s="106">
        <v>1.9</v>
      </c>
      <c r="P49" s="155">
        <f>N49+(O49*$P$26)</f>
        <v>3150</v>
      </c>
    </row>
    <row r="50" spans="1:16" x14ac:dyDescent="0.35">
      <c r="A50" s="33" t="s">
        <v>71</v>
      </c>
      <c r="B50" s="33" t="s">
        <v>75</v>
      </c>
      <c r="C50" s="34" t="s">
        <v>74</v>
      </c>
      <c r="D50" s="183" t="s">
        <v>176</v>
      </c>
      <c r="E50" s="176">
        <v>450</v>
      </c>
      <c r="F50" s="105">
        <v>15</v>
      </c>
      <c r="G50" s="151">
        <f>E50+(F50*$G$26)</f>
        <v>1200</v>
      </c>
      <c r="H50" s="105">
        <v>450</v>
      </c>
      <c r="I50" s="105">
        <v>13</v>
      </c>
      <c r="J50" s="151">
        <f>H50+(I50*$J$26)</f>
        <v>3700</v>
      </c>
      <c r="K50" s="105">
        <v>3200</v>
      </c>
      <c r="L50" s="105">
        <v>8.5</v>
      </c>
      <c r="M50" s="151">
        <f>K50+(L50*$M$26)</f>
        <v>9575</v>
      </c>
      <c r="N50" s="105">
        <v>3200</v>
      </c>
      <c r="O50" s="106">
        <v>8.25</v>
      </c>
      <c r="P50" s="155">
        <f>N50+(O50*$P$26)</f>
        <v>15575</v>
      </c>
    </row>
    <row r="51" spans="1:16" x14ac:dyDescent="0.35">
      <c r="A51" s="33" t="s">
        <v>71</v>
      </c>
      <c r="B51" s="34" t="s">
        <v>89</v>
      </c>
      <c r="C51" s="34" t="s">
        <v>74</v>
      </c>
      <c r="D51" s="183"/>
      <c r="E51" s="185"/>
      <c r="F51" s="105">
        <v>4</v>
      </c>
      <c r="G51" s="151">
        <f>(F51*$G$27)</f>
        <v>400</v>
      </c>
      <c r="H51" s="186"/>
      <c r="I51" s="105">
        <v>4</v>
      </c>
      <c r="J51" s="151">
        <f>(I51*$J$27)</f>
        <v>2000</v>
      </c>
      <c r="K51" s="186"/>
      <c r="L51" s="105">
        <v>2</v>
      </c>
      <c r="M51" s="151">
        <f>(L51*$M$27)</f>
        <v>2000</v>
      </c>
      <c r="N51" s="186"/>
      <c r="O51" s="106">
        <v>1.5</v>
      </c>
      <c r="P51" s="155">
        <f>(O51*$P$27)</f>
        <v>3000</v>
      </c>
    </row>
    <row r="52" spans="1:16" x14ac:dyDescent="0.35">
      <c r="A52" s="228" t="s">
        <v>85</v>
      </c>
      <c r="B52" s="228"/>
      <c r="C52" s="228"/>
      <c r="D52" s="229"/>
      <c r="E52" s="135"/>
      <c r="F52" s="58"/>
      <c r="G52" s="162">
        <f>SUM(G28:G51)</f>
        <v>11975</v>
      </c>
      <c r="H52" s="58"/>
      <c r="I52" s="58"/>
      <c r="J52" s="58">
        <f>SUM(J28:J51)</f>
        <v>41025</v>
      </c>
      <c r="K52" s="58"/>
      <c r="L52" s="58"/>
      <c r="M52" s="58">
        <f>SUM(M28:M51)</f>
        <v>76487.5</v>
      </c>
      <c r="N52" s="58"/>
      <c r="O52" s="58"/>
      <c r="P52" s="163">
        <f>SUM(P28:P51)</f>
        <v>107800</v>
      </c>
    </row>
    <row r="53" spans="1:16" s="5" customFormat="1" x14ac:dyDescent="0.35">
      <c r="F53" s="73"/>
      <c r="G53" s="73"/>
      <c r="H53" s="73"/>
      <c r="I53" s="73"/>
      <c r="J53" s="73"/>
      <c r="K53" s="73"/>
      <c r="L53" s="73"/>
      <c r="M53" s="73"/>
      <c r="N53" s="73"/>
      <c r="O53" s="73"/>
    </row>
    <row r="54" spans="1:16" s="5" customFormat="1" x14ac:dyDescent="0.35">
      <c r="A54" s="168" t="s">
        <v>110</v>
      </c>
      <c r="B54" s="169"/>
      <c r="C54" s="169"/>
      <c r="D54" s="169"/>
      <c r="E54" s="169"/>
      <c r="F54" s="169"/>
      <c r="G54" s="169"/>
      <c r="H54" s="169"/>
      <c r="I54" s="169"/>
      <c r="J54" s="169"/>
      <c r="K54" s="169"/>
      <c r="L54" s="169"/>
      <c r="M54" s="169"/>
      <c r="N54" s="170"/>
      <c r="O54" s="191"/>
      <c r="P54" s="192"/>
    </row>
    <row r="55" spans="1:16" s="5" customFormat="1" x14ac:dyDescent="0.35">
      <c r="A55" s="164"/>
      <c r="B55" s="165"/>
      <c r="C55" s="165"/>
      <c r="D55" s="165"/>
      <c r="E55" s="197" t="s">
        <v>127</v>
      </c>
      <c r="F55" s="197"/>
      <c r="G55" s="197"/>
      <c r="H55" s="197" t="s">
        <v>128</v>
      </c>
      <c r="I55" s="197"/>
      <c r="J55" s="197"/>
      <c r="K55" s="197" t="s">
        <v>129</v>
      </c>
      <c r="L55" s="197"/>
      <c r="M55" s="197"/>
      <c r="N55" s="197" t="s">
        <v>130</v>
      </c>
      <c r="O55" s="197"/>
      <c r="P55" s="197"/>
    </row>
    <row r="56" spans="1:16" ht="63" x14ac:dyDescent="0.35">
      <c r="A56" s="35"/>
      <c r="B56" s="36"/>
      <c r="C56" s="37" t="s">
        <v>40</v>
      </c>
      <c r="D56" s="37" t="s">
        <v>1</v>
      </c>
      <c r="E56" s="37" t="s">
        <v>122</v>
      </c>
      <c r="F56" s="74" t="s">
        <v>121</v>
      </c>
      <c r="G56" s="74" t="s">
        <v>123</v>
      </c>
      <c r="H56" s="74" t="s">
        <v>137</v>
      </c>
      <c r="I56" s="156" t="s">
        <v>114</v>
      </c>
      <c r="J56" s="156" t="s">
        <v>123</v>
      </c>
      <c r="K56" s="156" t="s">
        <v>136</v>
      </c>
      <c r="L56" s="101" t="s">
        <v>116</v>
      </c>
      <c r="M56" s="101" t="s">
        <v>123</v>
      </c>
      <c r="N56" s="101" t="s">
        <v>113</v>
      </c>
      <c r="O56" s="101" t="s">
        <v>117</v>
      </c>
      <c r="P56" s="101" t="s">
        <v>123</v>
      </c>
    </row>
    <row r="57" spans="1:16" x14ac:dyDescent="0.35">
      <c r="A57" s="200" t="s">
        <v>126</v>
      </c>
      <c r="B57" s="201"/>
      <c r="C57" s="202"/>
      <c r="D57" s="37"/>
      <c r="E57" s="37"/>
      <c r="F57" s="74"/>
      <c r="G57" s="157">
        <v>50</v>
      </c>
      <c r="H57" s="147"/>
      <c r="I57" s="181"/>
      <c r="J57" s="182">
        <v>250</v>
      </c>
      <c r="K57" s="181"/>
      <c r="L57" s="101"/>
      <c r="M57" s="158">
        <v>750</v>
      </c>
      <c r="N57" s="101"/>
      <c r="O57" s="101"/>
      <c r="P57" s="158">
        <v>1500</v>
      </c>
    </row>
    <row r="58" spans="1:16" x14ac:dyDescent="0.35">
      <c r="A58" s="38" t="s">
        <v>8</v>
      </c>
      <c r="B58" s="38" t="s">
        <v>15</v>
      </c>
      <c r="C58" s="38" t="s">
        <v>33</v>
      </c>
      <c r="D58" s="104" t="s">
        <v>177</v>
      </c>
      <c r="E58" s="176">
        <v>100</v>
      </c>
      <c r="F58" s="105">
        <v>1.7</v>
      </c>
      <c r="G58" s="151">
        <f t="shared" ref="G58:G68" si="0">E58+(F58*$G$57)</f>
        <v>185</v>
      </c>
      <c r="H58" s="105">
        <v>150</v>
      </c>
      <c r="I58" s="105">
        <v>1.25</v>
      </c>
      <c r="J58" s="151">
        <f t="shared" ref="J58:J68" si="1">H58+(I58*$J$57)</f>
        <v>462.5</v>
      </c>
      <c r="K58" s="105">
        <v>200</v>
      </c>
      <c r="L58" s="105">
        <v>1.1000000000000001</v>
      </c>
      <c r="M58" s="151">
        <f t="shared" ref="M58:M68" si="2">K58+(L58*$M$57)</f>
        <v>1025</v>
      </c>
      <c r="N58" s="105">
        <v>200</v>
      </c>
      <c r="O58" s="106">
        <v>1</v>
      </c>
      <c r="P58" s="159">
        <f t="shared" ref="P58:P68" si="3">N58+(O58*$P$57)</f>
        <v>1700</v>
      </c>
    </row>
    <row r="59" spans="1:16" x14ac:dyDescent="0.35">
      <c r="A59" s="38" t="s">
        <v>2</v>
      </c>
      <c r="B59" s="38" t="s">
        <v>15</v>
      </c>
      <c r="C59" s="38" t="s">
        <v>33</v>
      </c>
      <c r="D59" s="104" t="s">
        <v>179</v>
      </c>
      <c r="E59" s="176">
        <v>100</v>
      </c>
      <c r="F59" s="105">
        <v>1</v>
      </c>
      <c r="G59" s="151">
        <f t="shared" si="0"/>
        <v>150</v>
      </c>
      <c r="H59" s="105">
        <v>150</v>
      </c>
      <c r="I59" s="105">
        <v>0.75</v>
      </c>
      <c r="J59" s="151">
        <f t="shared" si="1"/>
        <v>337.5</v>
      </c>
      <c r="K59" s="105">
        <v>150</v>
      </c>
      <c r="L59" s="105">
        <v>0.65</v>
      </c>
      <c r="M59" s="151">
        <f t="shared" si="2"/>
        <v>637.5</v>
      </c>
      <c r="N59" s="105">
        <v>200</v>
      </c>
      <c r="O59" s="106">
        <v>0.5</v>
      </c>
      <c r="P59" s="159">
        <f t="shared" si="3"/>
        <v>950</v>
      </c>
    </row>
    <row r="60" spans="1:16" x14ac:dyDescent="0.35">
      <c r="A60" s="38" t="s">
        <v>3</v>
      </c>
      <c r="B60" s="38" t="s">
        <v>15</v>
      </c>
      <c r="C60" s="38" t="s">
        <v>33</v>
      </c>
      <c r="D60" s="104" t="s">
        <v>178</v>
      </c>
      <c r="E60" s="176">
        <v>100</v>
      </c>
      <c r="F60" s="105">
        <v>0.75</v>
      </c>
      <c r="G60" s="151">
        <f t="shared" si="0"/>
        <v>137.5</v>
      </c>
      <c r="H60" s="105">
        <v>100</v>
      </c>
      <c r="I60" s="105">
        <v>0.65</v>
      </c>
      <c r="J60" s="151">
        <f t="shared" si="1"/>
        <v>262.5</v>
      </c>
      <c r="K60" s="105">
        <v>100</v>
      </c>
      <c r="L60" s="105">
        <v>0.5</v>
      </c>
      <c r="M60" s="151">
        <f t="shared" si="2"/>
        <v>475</v>
      </c>
      <c r="N60" s="105">
        <v>150</v>
      </c>
      <c r="O60" s="106">
        <v>0.4</v>
      </c>
      <c r="P60" s="159">
        <f t="shared" si="3"/>
        <v>750</v>
      </c>
    </row>
    <row r="61" spans="1:16" x14ac:dyDescent="0.35">
      <c r="A61" s="38" t="s">
        <v>4</v>
      </c>
      <c r="B61" s="38" t="s">
        <v>15</v>
      </c>
      <c r="C61" s="38" t="s">
        <v>33</v>
      </c>
      <c r="D61" s="104" t="s">
        <v>180</v>
      </c>
      <c r="E61" s="176">
        <v>100</v>
      </c>
      <c r="F61" s="105">
        <v>0.65</v>
      </c>
      <c r="G61" s="151">
        <f t="shared" si="0"/>
        <v>132.5</v>
      </c>
      <c r="H61" s="105">
        <v>100</v>
      </c>
      <c r="I61" s="105">
        <v>0.6</v>
      </c>
      <c r="J61" s="151">
        <f t="shared" si="1"/>
        <v>250</v>
      </c>
      <c r="K61" s="105">
        <v>100</v>
      </c>
      <c r="L61" s="105">
        <v>0.5</v>
      </c>
      <c r="M61" s="151">
        <f t="shared" si="2"/>
        <v>475</v>
      </c>
      <c r="N61" s="105">
        <v>150</v>
      </c>
      <c r="O61" s="106">
        <v>0.35</v>
      </c>
      <c r="P61" s="159">
        <f t="shared" si="3"/>
        <v>675</v>
      </c>
    </row>
    <row r="62" spans="1:16" x14ac:dyDescent="0.35">
      <c r="A62" s="38" t="s">
        <v>19</v>
      </c>
      <c r="B62" s="38" t="s">
        <v>14</v>
      </c>
      <c r="C62" s="38" t="s">
        <v>33</v>
      </c>
      <c r="D62" s="104" t="s">
        <v>181</v>
      </c>
      <c r="E62" s="176">
        <v>100</v>
      </c>
      <c r="F62" s="105">
        <v>2.2000000000000002</v>
      </c>
      <c r="G62" s="151">
        <f t="shared" si="0"/>
        <v>210</v>
      </c>
      <c r="H62" s="105">
        <v>100</v>
      </c>
      <c r="I62" s="105">
        <v>1.75</v>
      </c>
      <c r="J62" s="151">
        <f t="shared" si="1"/>
        <v>537.5</v>
      </c>
      <c r="K62" s="105">
        <v>100</v>
      </c>
      <c r="L62" s="105">
        <v>1.6</v>
      </c>
      <c r="M62" s="151">
        <f t="shared" si="2"/>
        <v>1300</v>
      </c>
      <c r="N62" s="105">
        <v>150</v>
      </c>
      <c r="O62" s="106">
        <v>1.5</v>
      </c>
      <c r="P62" s="159">
        <f t="shared" si="3"/>
        <v>2400</v>
      </c>
    </row>
    <row r="63" spans="1:16" x14ac:dyDescent="0.35">
      <c r="A63" s="38" t="s">
        <v>2</v>
      </c>
      <c r="B63" s="38" t="s">
        <v>14</v>
      </c>
      <c r="C63" s="38" t="s">
        <v>33</v>
      </c>
      <c r="D63" s="104" t="s">
        <v>182</v>
      </c>
      <c r="E63" s="176">
        <v>100</v>
      </c>
      <c r="F63" s="105">
        <v>1.5</v>
      </c>
      <c r="G63" s="151">
        <f t="shared" si="0"/>
        <v>175</v>
      </c>
      <c r="H63" s="105">
        <v>100</v>
      </c>
      <c r="I63" s="105">
        <v>1.25</v>
      </c>
      <c r="J63" s="151">
        <f t="shared" si="1"/>
        <v>412.5</v>
      </c>
      <c r="K63" s="105">
        <v>100</v>
      </c>
      <c r="L63" s="105">
        <v>1.2</v>
      </c>
      <c r="M63" s="151">
        <f t="shared" si="2"/>
        <v>1000</v>
      </c>
      <c r="N63" s="105">
        <v>150</v>
      </c>
      <c r="O63" s="106">
        <v>1</v>
      </c>
      <c r="P63" s="159">
        <f t="shared" si="3"/>
        <v>1650</v>
      </c>
    </row>
    <row r="64" spans="1:16" x14ac:dyDescent="0.35">
      <c r="A64" s="38" t="s">
        <v>3</v>
      </c>
      <c r="B64" s="38" t="s">
        <v>14</v>
      </c>
      <c r="C64" s="38" t="s">
        <v>33</v>
      </c>
      <c r="D64" s="104" t="s">
        <v>183</v>
      </c>
      <c r="E64" s="176">
        <v>100</v>
      </c>
      <c r="F64" s="105">
        <v>1.1000000000000001</v>
      </c>
      <c r="G64" s="151">
        <f t="shared" si="0"/>
        <v>155</v>
      </c>
      <c r="H64" s="105">
        <v>100</v>
      </c>
      <c r="I64" s="105">
        <v>0.95</v>
      </c>
      <c r="J64" s="151">
        <f t="shared" si="1"/>
        <v>337.5</v>
      </c>
      <c r="K64" s="105">
        <v>100</v>
      </c>
      <c r="L64" s="105">
        <v>0.85</v>
      </c>
      <c r="M64" s="151">
        <f t="shared" si="2"/>
        <v>737.5</v>
      </c>
      <c r="N64" s="105">
        <v>150</v>
      </c>
      <c r="O64" s="106">
        <v>0.75</v>
      </c>
      <c r="P64" s="159">
        <f t="shared" si="3"/>
        <v>1275</v>
      </c>
    </row>
    <row r="65" spans="1:17" x14ac:dyDescent="0.35">
      <c r="A65" s="38" t="s">
        <v>18</v>
      </c>
      <c r="B65" s="38" t="s">
        <v>14</v>
      </c>
      <c r="C65" s="38" t="s">
        <v>33</v>
      </c>
      <c r="D65" s="104" t="s">
        <v>184</v>
      </c>
      <c r="E65" s="176">
        <v>100</v>
      </c>
      <c r="F65" s="105">
        <v>0.95</v>
      </c>
      <c r="G65" s="151">
        <f t="shared" si="0"/>
        <v>147.5</v>
      </c>
      <c r="H65" s="105">
        <v>100</v>
      </c>
      <c r="I65" s="105">
        <v>0.8</v>
      </c>
      <c r="J65" s="151">
        <f t="shared" si="1"/>
        <v>300</v>
      </c>
      <c r="K65" s="105">
        <v>100</v>
      </c>
      <c r="L65" s="105">
        <v>0.75</v>
      </c>
      <c r="M65" s="151">
        <f t="shared" si="2"/>
        <v>662.5</v>
      </c>
      <c r="N65" s="105">
        <v>150</v>
      </c>
      <c r="O65" s="106">
        <v>0.65</v>
      </c>
      <c r="P65" s="159">
        <f t="shared" si="3"/>
        <v>1125</v>
      </c>
    </row>
    <row r="66" spans="1:17" x14ac:dyDescent="0.35">
      <c r="A66" s="28" t="s">
        <v>21</v>
      </c>
      <c r="B66" s="38" t="s">
        <v>14</v>
      </c>
      <c r="C66" s="28" t="s">
        <v>9</v>
      </c>
      <c r="D66" s="104" t="s">
        <v>185</v>
      </c>
      <c r="E66" s="176">
        <v>100</v>
      </c>
      <c r="F66" s="105">
        <v>2.5</v>
      </c>
      <c r="G66" s="151">
        <f t="shared" si="0"/>
        <v>225</v>
      </c>
      <c r="H66" s="105">
        <v>100</v>
      </c>
      <c r="I66" s="105">
        <v>1.5</v>
      </c>
      <c r="J66" s="151">
        <f t="shared" si="1"/>
        <v>475</v>
      </c>
      <c r="K66" s="105">
        <v>100</v>
      </c>
      <c r="L66" s="105">
        <v>1</v>
      </c>
      <c r="M66" s="151">
        <f t="shared" si="2"/>
        <v>850</v>
      </c>
      <c r="N66" s="105">
        <v>100</v>
      </c>
      <c r="O66" s="106">
        <v>0.65</v>
      </c>
      <c r="P66" s="159">
        <f t="shared" si="3"/>
        <v>1075</v>
      </c>
    </row>
    <row r="67" spans="1:17" x14ac:dyDescent="0.35">
      <c r="A67" s="38" t="s">
        <v>22</v>
      </c>
      <c r="B67" s="38" t="s">
        <v>15</v>
      </c>
      <c r="C67" s="28" t="s">
        <v>34</v>
      </c>
      <c r="D67" s="104" t="s">
        <v>186</v>
      </c>
      <c r="E67" s="176">
        <v>100</v>
      </c>
      <c r="F67" s="105">
        <v>0.85</v>
      </c>
      <c r="G67" s="151">
        <f t="shared" si="0"/>
        <v>142.5</v>
      </c>
      <c r="H67" s="105">
        <v>100</v>
      </c>
      <c r="I67" s="105">
        <v>0.75</v>
      </c>
      <c r="J67" s="151">
        <f t="shared" si="1"/>
        <v>287.5</v>
      </c>
      <c r="K67" s="105">
        <v>100</v>
      </c>
      <c r="L67" s="105">
        <v>0.55000000000000004</v>
      </c>
      <c r="M67" s="151">
        <f t="shared" si="2"/>
        <v>512.5</v>
      </c>
      <c r="N67" s="105">
        <v>100</v>
      </c>
      <c r="O67" s="106">
        <v>0.5</v>
      </c>
      <c r="P67" s="159">
        <f t="shared" si="3"/>
        <v>850</v>
      </c>
    </row>
    <row r="68" spans="1:17" x14ac:dyDescent="0.35">
      <c r="A68" s="39" t="s">
        <v>103</v>
      </c>
      <c r="B68" s="38" t="s">
        <v>102</v>
      </c>
      <c r="C68" s="28"/>
      <c r="D68" s="104" t="s">
        <v>187</v>
      </c>
      <c r="E68" s="176">
        <v>350</v>
      </c>
      <c r="F68" s="105">
        <v>10</v>
      </c>
      <c r="G68" s="151">
        <f t="shared" si="0"/>
        <v>850</v>
      </c>
      <c r="H68" s="105">
        <v>350</v>
      </c>
      <c r="I68" s="105">
        <v>5</v>
      </c>
      <c r="J68" s="151">
        <f t="shared" si="1"/>
        <v>1600</v>
      </c>
      <c r="K68" s="105">
        <v>350</v>
      </c>
      <c r="L68" s="105">
        <v>4</v>
      </c>
      <c r="M68" s="151">
        <f t="shared" si="2"/>
        <v>3350</v>
      </c>
      <c r="N68" s="105">
        <v>350</v>
      </c>
      <c r="O68" s="106">
        <v>3.5</v>
      </c>
      <c r="P68" s="159">
        <f t="shared" si="3"/>
        <v>5600</v>
      </c>
    </row>
    <row r="69" spans="1:17" x14ac:dyDescent="0.35">
      <c r="A69" s="198" t="s">
        <v>85</v>
      </c>
      <c r="B69" s="198"/>
      <c r="C69" s="198"/>
      <c r="D69" s="199"/>
      <c r="E69" s="136"/>
      <c r="F69" s="59"/>
      <c r="G69" s="59">
        <f>SUM(G58:G68)</f>
        <v>2510</v>
      </c>
      <c r="H69" s="59"/>
      <c r="I69" s="59"/>
      <c r="J69" s="59">
        <f>SUM(J58:J68)</f>
        <v>5262.5</v>
      </c>
      <c r="K69" s="59"/>
      <c r="L69" s="59"/>
      <c r="M69" s="59">
        <f>SUM(M58:M68)</f>
        <v>11025</v>
      </c>
      <c r="N69" s="59"/>
      <c r="O69" s="59"/>
      <c r="P69" s="59">
        <f>SUM(P58:P68)</f>
        <v>18050</v>
      </c>
    </row>
    <row r="71" spans="1:17" x14ac:dyDescent="0.35">
      <c r="A71" s="211" t="s">
        <v>87</v>
      </c>
      <c r="B71" s="212"/>
      <c r="C71" s="212"/>
      <c r="D71" s="212"/>
      <c r="E71" s="212"/>
      <c r="F71" s="212"/>
      <c r="G71" s="212"/>
      <c r="H71" s="212"/>
      <c r="I71" s="212"/>
      <c r="J71" s="212"/>
      <c r="K71" s="212"/>
      <c r="L71" s="212"/>
      <c r="M71" s="212"/>
      <c r="N71" s="212"/>
      <c r="O71" s="212"/>
      <c r="P71" s="212"/>
    </row>
    <row r="72" spans="1:17" x14ac:dyDescent="0.35">
      <c r="A72" s="166"/>
      <c r="B72" s="167"/>
      <c r="C72" s="167"/>
      <c r="D72" s="167"/>
      <c r="E72" s="196" t="s">
        <v>140</v>
      </c>
      <c r="F72" s="196"/>
      <c r="G72" s="196"/>
      <c r="H72" s="196" t="s">
        <v>141</v>
      </c>
      <c r="I72" s="196"/>
      <c r="J72" s="196"/>
      <c r="K72" s="196" t="s">
        <v>142</v>
      </c>
      <c r="L72" s="196"/>
      <c r="M72" s="196"/>
      <c r="N72" s="196" t="s">
        <v>143</v>
      </c>
      <c r="O72" s="196"/>
      <c r="P72" s="196"/>
    </row>
    <row r="73" spans="1:17" ht="63" x14ac:dyDescent="0.35">
      <c r="A73" s="9"/>
      <c r="B73" s="14" t="s">
        <v>24</v>
      </c>
      <c r="C73" s="14" t="s">
        <v>81</v>
      </c>
      <c r="D73" s="15" t="s">
        <v>1</v>
      </c>
      <c r="E73" s="15" t="s">
        <v>149</v>
      </c>
      <c r="F73" s="75" t="s">
        <v>150</v>
      </c>
      <c r="G73" s="75" t="s">
        <v>123</v>
      </c>
      <c r="H73" s="75" t="s">
        <v>151</v>
      </c>
      <c r="I73" s="75" t="s">
        <v>157</v>
      </c>
      <c r="J73" s="75" t="s">
        <v>123</v>
      </c>
      <c r="K73" s="75" t="s">
        <v>152</v>
      </c>
      <c r="L73" s="75" t="s">
        <v>153</v>
      </c>
      <c r="M73" s="75" t="s">
        <v>123</v>
      </c>
      <c r="N73" s="75" t="s">
        <v>154</v>
      </c>
      <c r="O73" s="75" t="s">
        <v>155</v>
      </c>
      <c r="P73" s="75" t="s">
        <v>123</v>
      </c>
      <c r="Q73" s="177"/>
    </row>
    <row r="74" spans="1:17" x14ac:dyDescent="0.35">
      <c r="A74" s="193" t="s">
        <v>126</v>
      </c>
      <c r="B74" s="194"/>
      <c r="C74" s="195"/>
      <c r="D74" s="15"/>
      <c r="E74" s="15"/>
      <c r="F74" s="75"/>
      <c r="G74" s="171">
        <v>10</v>
      </c>
      <c r="H74" s="75"/>
      <c r="I74" s="75"/>
      <c r="J74" s="171">
        <v>35</v>
      </c>
      <c r="K74" s="75"/>
      <c r="L74" s="75"/>
      <c r="M74" s="171">
        <v>75</v>
      </c>
      <c r="N74" s="75"/>
      <c r="O74" s="75"/>
      <c r="P74" s="171">
        <v>150</v>
      </c>
    </row>
    <row r="75" spans="1:17" x14ac:dyDescent="0.35">
      <c r="A75" s="203" t="s">
        <v>37</v>
      </c>
      <c r="B75" s="4" t="s">
        <v>11</v>
      </c>
      <c r="C75" s="10" t="s">
        <v>47</v>
      </c>
      <c r="D75" s="188" t="s">
        <v>189</v>
      </c>
      <c r="E75" s="176">
        <v>450</v>
      </c>
      <c r="F75" s="105">
        <v>75</v>
      </c>
      <c r="G75" s="151">
        <f>E75+(F75*$G$74)</f>
        <v>1200</v>
      </c>
      <c r="H75" s="105">
        <v>450</v>
      </c>
      <c r="I75" s="105">
        <v>70</v>
      </c>
      <c r="J75" s="151">
        <f>H75+(I75*$J$74)</f>
        <v>2900</v>
      </c>
      <c r="K75" s="105">
        <v>450</v>
      </c>
      <c r="L75" s="105">
        <v>65</v>
      </c>
      <c r="M75" s="151">
        <f>K75+(L75*$M$74)</f>
        <v>5325</v>
      </c>
      <c r="N75" s="105">
        <v>450</v>
      </c>
      <c r="O75" s="105">
        <v>60</v>
      </c>
      <c r="P75" s="151">
        <f>N75+(O75*$P$74)</f>
        <v>9450</v>
      </c>
    </row>
    <row r="76" spans="1:17" ht="37.35" customHeight="1" x14ac:dyDescent="0.35">
      <c r="A76" s="204"/>
      <c r="B76" s="4" t="s">
        <v>12</v>
      </c>
      <c r="C76" s="10" t="s">
        <v>47</v>
      </c>
      <c r="D76" s="188" t="s">
        <v>188</v>
      </c>
      <c r="E76" s="176">
        <v>450</v>
      </c>
      <c r="F76" s="105">
        <v>40</v>
      </c>
      <c r="G76" s="151">
        <f>E76+(F76*$G$74)</f>
        <v>850</v>
      </c>
      <c r="H76" s="105">
        <v>450</v>
      </c>
      <c r="I76" s="105">
        <v>38</v>
      </c>
      <c r="J76" s="151">
        <f>H76+(I76*$J$74)</f>
        <v>1780</v>
      </c>
      <c r="K76" s="105">
        <v>2000</v>
      </c>
      <c r="L76" s="105">
        <v>6</v>
      </c>
      <c r="M76" s="151">
        <f>K76+(L76*$M$74)</f>
        <v>2450</v>
      </c>
      <c r="N76" s="105">
        <v>2000</v>
      </c>
      <c r="O76" s="105">
        <v>5</v>
      </c>
      <c r="P76" s="151">
        <f>N76+(O76*$P$74)</f>
        <v>2750</v>
      </c>
    </row>
    <row r="77" spans="1:17" ht="44.45" customHeight="1" x14ac:dyDescent="0.35">
      <c r="A77" s="204"/>
      <c r="B77" s="4" t="s">
        <v>13</v>
      </c>
      <c r="C77" s="10" t="s">
        <v>47</v>
      </c>
      <c r="D77" s="188" t="s">
        <v>190</v>
      </c>
      <c r="E77" s="176">
        <v>450</v>
      </c>
      <c r="F77" s="105">
        <v>25</v>
      </c>
      <c r="G77" s="151">
        <f>E77+(F77*$G$74)</f>
        <v>700</v>
      </c>
      <c r="H77" s="105">
        <v>450</v>
      </c>
      <c r="I77" s="105">
        <v>20</v>
      </c>
      <c r="J77" s="151">
        <f>H77+(I77*$J$74)</f>
        <v>1150</v>
      </c>
      <c r="K77" s="105">
        <v>2000</v>
      </c>
      <c r="L77" s="105">
        <v>5</v>
      </c>
      <c r="M77" s="151">
        <f>K77+(L77*$M$74)</f>
        <v>2375</v>
      </c>
      <c r="N77" s="105">
        <v>2000</v>
      </c>
      <c r="O77" s="105">
        <v>5</v>
      </c>
      <c r="P77" s="151">
        <f>N77+(O77*$P$74)</f>
        <v>2750</v>
      </c>
    </row>
    <row r="78" spans="1:17" x14ac:dyDescent="0.35">
      <c r="A78" s="193" t="s">
        <v>85</v>
      </c>
      <c r="B78" s="194"/>
      <c r="C78" s="194"/>
      <c r="D78" s="195"/>
      <c r="E78" s="137"/>
      <c r="F78" s="60"/>
      <c r="G78" s="60">
        <f>SUM(G75:G77)</f>
        <v>2750</v>
      </c>
      <c r="H78" s="60"/>
      <c r="I78" s="76"/>
      <c r="J78" s="76">
        <f>SUM(J75:J77)</f>
        <v>5830</v>
      </c>
      <c r="K78" s="76"/>
      <c r="L78" s="76"/>
      <c r="M78" s="76">
        <f>SUM(M75:M77)</f>
        <v>10150</v>
      </c>
      <c r="N78" s="76"/>
      <c r="O78" s="76"/>
      <c r="P78" s="76">
        <f>SUM(P75:P77)</f>
        <v>14950</v>
      </c>
    </row>
    <row r="79" spans="1:17" x14ac:dyDescent="0.35">
      <c r="A79" s="116"/>
      <c r="B79" s="116"/>
      <c r="C79" s="116"/>
      <c r="D79" s="116"/>
      <c r="E79" s="116"/>
      <c r="F79" s="116"/>
      <c r="G79" s="116"/>
      <c r="H79" s="116"/>
      <c r="I79" s="117"/>
      <c r="J79" s="117"/>
      <c r="K79" s="117"/>
      <c r="L79" s="117"/>
      <c r="M79" s="117"/>
      <c r="N79" s="117"/>
    </row>
    <row r="80" spans="1:17" x14ac:dyDescent="0.35">
      <c r="A80" s="129" t="s">
        <v>156</v>
      </c>
      <c r="B80" s="120"/>
      <c r="C80" s="120"/>
      <c r="D80" s="120"/>
      <c r="E80" s="121"/>
      <c r="I80" s="117"/>
      <c r="J80" s="117"/>
      <c r="K80" s="117"/>
      <c r="L80" s="117"/>
      <c r="M80" s="117"/>
      <c r="N80" s="117"/>
    </row>
    <row r="81" spans="1:14" ht="31.5" x14ac:dyDescent="0.35">
      <c r="A81" s="122"/>
      <c r="B81" s="123" t="s">
        <v>24</v>
      </c>
      <c r="C81" s="123" t="s">
        <v>81</v>
      </c>
      <c r="D81" s="124" t="s">
        <v>1</v>
      </c>
      <c r="E81" s="124" t="s">
        <v>107</v>
      </c>
      <c r="I81" s="117"/>
      <c r="J81" s="117"/>
      <c r="K81" s="117"/>
      <c r="L81" s="117"/>
      <c r="M81" s="117"/>
      <c r="N81" s="117"/>
    </row>
    <row r="82" spans="1:14" x14ac:dyDescent="0.35">
      <c r="A82" s="215" t="s">
        <v>60</v>
      </c>
      <c r="B82" s="125" t="s">
        <v>36</v>
      </c>
      <c r="C82" s="125" t="s">
        <v>47</v>
      </c>
      <c r="D82" s="104" t="s">
        <v>191</v>
      </c>
      <c r="E82" s="105">
        <v>600</v>
      </c>
      <c r="I82" s="118"/>
      <c r="J82" s="118"/>
      <c r="K82" s="118"/>
      <c r="L82" s="118"/>
      <c r="M82" s="118"/>
      <c r="N82" s="118"/>
    </row>
    <row r="83" spans="1:14" ht="44.1" customHeight="1" x14ac:dyDescent="0.35">
      <c r="A83" s="216"/>
      <c r="B83" s="125" t="s">
        <v>36</v>
      </c>
      <c r="C83" s="125" t="s">
        <v>145</v>
      </c>
      <c r="D83" s="104" t="s">
        <v>192</v>
      </c>
      <c r="E83" s="105">
        <v>1400</v>
      </c>
      <c r="I83" s="118"/>
      <c r="J83" s="118"/>
      <c r="K83" s="118"/>
      <c r="L83" s="118"/>
      <c r="M83" s="118"/>
      <c r="N83" s="118"/>
    </row>
    <row r="84" spans="1:14" ht="44.1" customHeight="1" x14ac:dyDescent="0.35">
      <c r="A84" s="180" t="s">
        <v>144</v>
      </c>
      <c r="B84" s="125" t="s">
        <v>36</v>
      </c>
      <c r="C84" s="125" t="s">
        <v>47</v>
      </c>
      <c r="D84" s="104" t="s">
        <v>193</v>
      </c>
      <c r="E84" s="105">
        <v>500</v>
      </c>
      <c r="I84" s="118"/>
      <c r="J84" s="118"/>
      <c r="K84" s="118"/>
      <c r="L84" s="118"/>
      <c r="M84" s="118"/>
      <c r="N84" s="118"/>
    </row>
    <row r="85" spans="1:14" ht="47.25" x14ac:dyDescent="0.35">
      <c r="A85" s="126" t="s">
        <v>59</v>
      </c>
      <c r="B85" s="127" t="s">
        <v>80</v>
      </c>
      <c r="C85" s="125" t="s">
        <v>48</v>
      </c>
      <c r="D85" s="104" t="s">
        <v>194</v>
      </c>
      <c r="E85" s="105">
        <v>250</v>
      </c>
      <c r="I85" s="118"/>
      <c r="J85" s="118"/>
      <c r="K85" s="118"/>
      <c r="L85" s="118"/>
      <c r="M85" s="118"/>
      <c r="N85" s="118"/>
    </row>
    <row r="86" spans="1:14" ht="54" customHeight="1" x14ac:dyDescent="0.35">
      <c r="A86" s="217" t="s">
        <v>35</v>
      </c>
      <c r="B86" s="125" t="s">
        <v>49</v>
      </c>
      <c r="C86" s="125" t="s">
        <v>46</v>
      </c>
      <c r="D86" s="188" t="s">
        <v>195</v>
      </c>
      <c r="E86" s="105">
        <v>175</v>
      </c>
      <c r="I86" s="118"/>
      <c r="J86" s="118"/>
      <c r="K86" s="118"/>
      <c r="L86" s="118"/>
      <c r="M86" s="118"/>
      <c r="N86" s="118"/>
    </row>
    <row r="87" spans="1:14" x14ac:dyDescent="0.35">
      <c r="A87" s="218"/>
      <c r="B87" s="125" t="s">
        <v>41</v>
      </c>
      <c r="C87" s="125" t="s">
        <v>46</v>
      </c>
      <c r="D87" s="188" t="s">
        <v>196</v>
      </c>
      <c r="E87" s="105">
        <v>250</v>
      </c>
      <c r="I87" s="118"/>
      <c r="J87" s="118"/>
      <c r="K87" s="118"/>
      <c r="L87" s="118"/>
      <c r="M87" s="118"/>
      <c r="N87" s="118"/>
    </row>
    <row r="88" spans="1:14" x14ac:dyDescent="0.35">
      <c r="A88" s="218"/>
      <c r="B88" s="128" t="s">
        <v>42</v>
      </c>
      <c r="C88" s="128" t="s">
        <v>46</v>
      </c>
      <c r="D88" s="188" t="s">
        <v>197</v>
      </c>
      <c r="E88" s="108">
        <v>190</v>
      </c>
      <c r="I88" s="118"/>
      <c r="J88" s="118"/>
      <c r="K88" s="118"/>
      <c r="L88" s="118"/>
      <c r="M88" s="118"/>
      <c r="N88" s="118"/>
    </row>
    <row r="89" spans="1:14" x14ac:dyDescent="0.35">
      <c r="A89" s="132"/>
      <c r="B89" s="133"/>
      <c r="C89" s="213" t="s">
        <v>85</v>
      </c>
      <c r="D89" s="214"/>
      <c r="E89" s="134">
        <f>SUM(E82:E88)</f>
        <v>3365</v>
      </c>
      <c r="I89" s="118"/>
      <c r="J89" s="118"/>
      <c r="K89" s="118"/>
      <c r="L89" s="118"/>
      <c r="M89" s="118"/>
      <c r="N89" s="118"/>
    </row>
    <row r="90" spans="1:14" ht="18" thickBot="1" x14ac:dyDescent="0.4">
      <c r="A90" s="130"/>
      <c r="B90" s="131"/>
      <c r="C90" s="131"/>
      <c r="D90" s="131"/>
      <c r="E90" s="131"/>
      <c r="F90" s="119"/>
      <c r="G90" s="119"/>
      <c r="H90" s="119"/>
      <c r="I90" s="118"/>
      <c r="J90" s="118"/>
      <c r="K90" s="118"/>
      <c r="L90" s="118"/>
      <c r="M90" s="118"/>
      <c r="N90" s="118"/>
    </row>
    <row r="91" spans="1:14" x14ac:dyDescent="0.35">
      <c r="A91" s="141" t="s">
        <v>119</v>
      </c>
      <c r="B91" s="142"/>
      <c r="C91" s="143"/>
      <c r="D91" s="146" t="s">
        <v>16</v>
      </c>
      <c r="E91" s="174" t="s">
        <v>10</v>
      </c>
      <c r="F91" s="160"/>
      <c r="G91" s="160"/>
      <c r="H91" s="160"/>
      <c r="I91" s="118"/>
      <c r="J91" s="118"/>
      <c r="K91" s="118"/>
      <c r="L91" s="118"/>
      <c r="M91" s="118"/>
      <c r="N91" s="118"/>
    </row>
    <row r="92" spans="1:14" x14ac:dyDescent="0.35">
      <c r="A92" s="138" t="s">
        <v>17</v>
      </c>
      <c r="B92" s="139"/>
      <c r="C92" s="140"/>
      <c r="D92" s="138" t="s">
        <v>25</v>
      </c>
      <c r="E92" s="187">
        <v>600</v>
      </c>
      <c r="F92" s="172"/>
      <c r="G92" s="148"/>
      <c r="H92" s="148"/>
      <c r="I92" s="118"/>
      <c r="J92" s="118"/>
      <c r="K92" s="118"/>
      <c r="L92" s="118"/>
      <c r="M92" s="118"/>
      <c r="N92" s="118"/>
    </row>
    <row r="93" spans="1:14" ht="16.350000000000001" customHeight="1" x14ac:dyDescent="0.35">
      <c r="A93" s="205" t="s">
        <v>112</v>
      </c>
      <c r="B93" s="206"/>
      <c r="C93" s="207"/>
      <c r="D93" s="138" t="s">
        <v>26</v>
      </c>
      <c r="E93" s="187">
        <v>125</v>
      </c>
      <c r="F93" s="173"/>
      <c r="G93" s="149"/>
      <c r="H93" s="149"/>
      <c r="I93" s="118"/>
      <c r="J93" s="118"/>
      <c r="K93" s="118"/>
      <c r="L93" s="118"/>
      <c r="M93" s="118"/>
      <c r="N93" s="118"/>
    </row>
    <row r="94" spans="1:14" ht="18" thickBot="1" x14ac:dyDescent="0.4">
      <c r="A94" s="208" t="s">
        <v>85</v>
      </c>
      <c r="B94" s="209"/>
      <c r="C94" s="209"/>
      <c r="D94" s="210"/>
      <c r="E94" s="175">
        <f>SUM(E92:E93)</f>
        <v>725</v>
      </c>
      <c r="F94" s="161"/>
      <c r="G94" s="161"/>
      <c r="H94" s="161"/>
      <c r="I94" s="118"/>
      <c r="J94" s="118"/>
      <c r="K94" s="118"/>
      <c r="L94" s="118"/>
      <c r="M94" s="118"/>
      <c r="N94" s="118"/>
    </row>
    <row r="95" spans="1:14" x14ac:dyDescent="0.35">
      <c r="A95" s="130"/>
      <c r="B95" s="131"/>
      <c r="C95" s="131"/>
      <c r="D95" s="131"/>
      <c r="E95" s="131"/>
      <c r="F95" s="119"/>
      <c r="G95" s="119"/>
      <c r="H95" s="119"/>
      <c r="I95" s="118"/>
      <c r="J95" s="118"/>
      <c r="K95" s="118"/>
      <c r="L95" s="118"/>
      <c r="M95" s="118"/>
      <c r="N95" s="118"/>
    </row>
    <row r="96" spans="1:14" x14ac:dyDescent="0.35">
      <c r="C96"/>
    </row>
    <row r="97" spans="3:3" x14ac:dyDescent="0.35">
      <c r="C97"/>
    </row>
  </sheetData>
  <sheetProtection algorithmName="SHA-512" hashValue="p0JpRLy6HKTrBgen1/6kJSzS4A1Ph9IDqTBGkpU1JcdFB6tPEtk3cDoSYwjfo6nPuHgZC5dV5rMBfVbdLcXO6Q==" saltValue="S0KF720GypXSBwrW/yOuiQ==" spinCount="100000" sheet="1" objects="1" scenarios="1"/>
  <mergeCells count="30">
    <mergeCell ref="A21:D21"/>
    <mergeCell ref="A1:O1"/>
    <mergeCell ref="B3:O3"/>
    <mergeCell ref="A52:D52"/>
    <mergeCell ref="A23:O23"/>
    <mergeCell ref="A27:C27"/>
    <mergeCell ref="H24:J24"/>
    <mergeCell ref="K24:M24"/>
    <mergeCell ref="N24:P24"/>
    <mergeCell ref="E24:G24"/>
    <mergeCell ref="A75:A77"/>
    <mergeCell ref="A78:D78"/>
    <mergeCell ref="H55:J55"/>
    <mergeCell ref="A93:C93"/>
    <mergeCell ref="A94:D94"/>
    <mergeCell ref="A71:P71"/>
    <mergeCell ref="C89:D89"/>
    <mergeCell ref="A82:A83"/>
    <mergeCell ref="A86:A88"/>
    <mergeCell ref="K55:M55"/>
    <mergeCell ref="N55:P55"/>
    <mergeCell ref="O54:P54"/>
    <mergeCell ref="A74:C74"/>
    <mergeCell ref="E72:G72"/>
    <mergeCell ref="H72:J72"/>
    <mergeCell ref="K72:M72"/>
    <mergeCell ref="N72:P72"/>
    <mergeCell ref="E55:G55"/>
    <mergeCell ref="A69:D69"/>
    <mergeCell ref="A57:C57"/>
  </mergeCells>
  <phoneticPr fontId="15" type="noConversion"/>
  <pageMargins left="0.7" right="0.7" top="0.75" bottom="0.75" header="0.3" footer="0.3"/>
  <pageSetup paperSize="9" scale="51" fitToHeight="0" orientation="landscape" r:id="rId1"/>
  <ignoredErrors>
    <ignoredError sqref="G31:G33 G30 G38:G39 G44:G45 J30:J33 J38:J39 J44:J45 M30:M33 M38:M39 M44:M45 P30:P33 P38:P39 P44:P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17"/>
  <sheetViews>
    <sheetView showGridLines="0" topLeftCell="A4" zoomScale="130" zoomScaleNormal="130" workbookViewId="0">
      <selection activeCell="J9" sqref="J9"/>
    </sheetView>
  </sheetViews>
  <sheetFormatPr baseColWidth="10" defaultRowHeight="17.25" x14ac:dyDescent="0.35"/>
  <cols>
    <col min="1" max="1" width="18.8984375" customWidth="1"/>
    <col min="2" max="2" width="14.3984375" bestFit="1" customWidth="1"/>
    <col min="3" max="3" width="13.09765625" customWidth="1"/>
    <col min="5" max="5" width="14.09765625" customWidth="1"/>
  </cols>
  <sheetData>
    <row r="1" spans="1:8" ht="24" thickBot="1" x14ac:dyDescent="0.4">
      <c r="A1" s="222" t="s">
        <v>91</v>
      </c>
      <c r="B1" s="223"/>
      <c r="C1" s="223"/>
      <c r="D1" s="223"/>
      <c r="E1" s="223"/>
      <c r="F1" s="223"/>
      <c r="G1" s="224"/>
    </row>
    <row r="2" spans="1:8" ht="18" thickBot="1" x14ac:dyDescent="0.4">
      <c r="A2" s="16" t="s">
        <v>0</v>
      </c>
      <c r="B2" s="241" t="s">
        <v>212</v>
      </c>
      <c r="C2" s="242"/>
      <c r="D2" s="242"/>
      <c r="E2" s="242"/>
      <c r="F2" s="242"/>
      <c r="G2" s="243"/>
    </row>
    <row r="3" spans="1:8" ht="50.45" customHeight="1" thickBot="1" x14ac:dyDescent="0.4">
      <c r="A3" s="244" t="s">
        <v>106</v>
      </c>
      <c r="B3" s="245"/>
      <c r="C3" s="245"/>
      <c r="D3" s="245"/>
      <c r="E3" s="245"/>
      <c r="F3" s="245"/>
      <c r="G3" s="246"/>
    </row>
    <row r="4" spans="1:8" ht="18" thickBot="1" x14ac:dyDescent="0.4"/>
    <row r="5" spans="1:8" ht="54" customHeight="1" x14ac:dyDescent="0.35">
      <c r="A5" s="238" t="s">
        <v>96</v>
      </c>
      <c r="B5" s="239"/>
      <c r="C5" s="239"/>
      <c r="D5" s="40" t="s">
        <v>16</v>
      </c>
      <c r="E5" s="88" t="s">
        <v>97</v>
      </c>
      <c r="F5" s="77" t="s">
        <v>10</v>
      </c>
    </row>
    <row r="6" spans="1:8" ht="16.350000000000001" customHeight="1" x14ac:dyDescent="0.35">
      <c r="A6" s="41" t="s">
        <v>45</v>
      </c>
      <c r="B6" s="3" t="s">
        <v>44</v>
      </c>
      <c r="C6" s="3" t="s">
        <v>15</v>
      </c>
      <c r="D6" s="42" t="s">
        <v>20</v>
      </c>
      <c r="E6" s="189" t="s">
        <v>213</v>
      </c>
      <c r="F6" s="109">
        <v>1300</v>
      </c>
      <c r="G6" s="57"/>
      <c r="H6" s="78"/>
    </row>
    <row r="7" spans="1:8" x14ac:dyDescent="0.35">
      <c r="A7" s="43"/>
      <c r="B7" s="3" t="s">
        <v>43</v>
      </c>
      <c r="C7" s="3" t="s">
        <v>15</v>
      </c>
      <c r="D7" s="42" t="s">
        <v>20</v>
      </c>
      <c r="E7" s="189" t="s">
        <v>213</v>
      </c>
      <c r="F7" s="109">
        <v>1200</v>
      </c>
      <c r="G7" s="57"/>
      <c r="H7" s="57"/>
    </row>
    <row r="8" spans="1:8" s="2" customFormat="1" ht="47.25" x14ac:dyDescent="0.35">
      <c r="A8" s="89" t="s">
        <v>100</v>
      </c>
      <c r="B8" s="90" t="s">
        <v>73</v>
      </c>
      <c r="C8" s="90" t="s">
        <v>98</v>
      </c>
      <c r="D8" s="91" t="s">
        <v>20</v>
      </c>
      <c r="E8" s="114"/>
      <c r="F8" s="110"/>
      <c r="G8" s="92"/>
      <c r="H8" s="92"/>
    </row>
    <row r="9" spans="1:8" s="2" customFormat="1" ht="31.5" x14ac:dyDescent="0.35">
      <c r="A9" s="93" t="s">
        <v>99</v>
      </c>
      <c r="B9" s="94" t="s">
        <v>95</v>
      </c>
      <c r="C9" s="90" t="s">
        <v>98</v>
      </c>
      <c r="D9" s="95"/>
      <c r="E9" s="114"/>
      <c r="F9" s="110">
        <v>3875</v>
      </c>
      <c r="G9" s="92"/>
      <c r="H9" s="92"/>
    </row>
    <row r="10" spans="1:8" x14ac:dyDescent="0.35">
      <c r="A10" s="85" t="s">
        <v>94</v>
      </c>
      <c r="B10" s="86" t="s">
        <v>95</v>
      </c>
      <c r="C10" s="86" t="s">
        <v>93</v>
      </c>
      <c r="D10" s="87" t="s">
        <v>20</v>
      </c>
      <c r="E10" s="113"/>
      <c r="F10" s="109">
        <v>3875</v>
      </c>
      <c r="G10" s="57"/>
      <c r="H10" s="57"/>
    </row>
    <row r="11" spans="1:8" ht="18" thickBot="1" x14ac:dyDescent="0.4">
      <c r="A11" s="44" t="s">
        <v>90</v>
      </c>
      <c r="B11" s="45" t="s">
        <v>92</v>
      </c>
      <c r="C11" s="45" t="s">
        <v>93</v>
      </c>
      <c r="D11" s="46" t="s">
        <v>20</v>
      </c>
      <c r="E11" s="115"/>
      <c r="F11" s="111"/>
      <c r="G11" s="57"/>
      <c r="H11" s="57"/>
    </row>
    <row r="12" spans="1:8" ht="16.350000000000001" customHeight="1" x14ac:dyDescent="0.35">
      <c r="G12" s="57"/>
      <c r="H12" s="57"/>
    </row>
    <row r="13" spans="1:8" ht="16.350000000000001" customHeight="1" thickBot="1" x14ac:dyDescent="0.4">
      <c r="F13" s="57"/>
      <c r="G13" s="57"/>
      <c r="H13" s="57"/>
    </row>
    <row r="14" spans="1:8" ht="99.6" customHeight="1" x14ac:dyDescent="0.35">
      <c r="A14" s="238" t="s">
        <v>101</v>
      </c>
      <c r="B14" s="239"/>
      <c r="C14" s="240"/>
      <c r="D14" s="47" t="s">
        <v>16</v>
      </c>
      <c r="E14" s="79" t="s">
        <v>57</v>
      </c>
      <c r="F14" s="79" t="s">
        <v>56</v>
      </c>
      <c r="G14" s="80" t="s">
        <v>58</v>
      </c>
    </row>
    <row r="15" spans="1:8" ht="47.25" x14ac:dyDescent="0.35">
      <c r="A15" s="48" t="s">
        <v>67</v>
      </c>
      <c r="B15" s="81" t="s">
        <v>53</v>
      </c>
      <c r="C15" s="82"/>
      <c r="D15" s="49" t="s">
        <v>72</v>
      </c>
      <c r="E15" s="112">
        <v>21250</v>
      </c>
      <c r="F15" s="112">
        <v>23750</v>
      </c>
      <c r="G15" s="112">
        <v>28750</v>
      </c>
    </row>
    <row r="16" spans="1:8" ht="63" x14ac:dyDescent="0.35">
      <c r="A16" s="50" t="s">
        <v>51</v>
      </c>
      <c r="B16" s="81" t="s">
        <v>54</v>
      </c>
      <c r="C16" s="82"/>
      <c r="D16" s="51" t="s">
        <v>72</v>
      </c>
      <c r="E16" s="112">
        <v>17500</v>
      </c>
      <c r="F16" s="112">
        <v>20000</v>
      </c>
      <c r="G16" s="112">
        <v>27500</v>
      </c>
    </row>
    <row r="17" spans="1:7" ht="18" thickBot="1" x14ac:dyDescent="0.4">
      <c r="A17" s="52" t="s">
        <v>52</v>
      </c>
      <c r="B17" s="83" t="s">
        <v>55</v>
      </c>
      <c r="C17" s="84"/>
      <c r="D17" s="53" t="s">
        <v>72</v>
      </c>
      <c r="E17" s="112">
        <v>3750</v>
      </c>
      <c r="F17" s="112">
        <v>4375</v>
      </c>
      <c r="G17" s="112">
        <v>5000</v>
      </c>
    </row>
  </sheetData>
  <sheetProtection password="A466" sheet="1" objects="1" scenarios="1"/>
  <mergeCells count="5">
    <mergeCell ref="A14:C14"/>
    <mergeCell ref="A1:G1"/>
    <mergeCell ref="B2:G2"/>
    <mergeCell ref="A3:G3"/>
    <mergeCell ref="A5:C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Informasjon</vt:lpstr>
      <vt:lpstr>1- Trykk</vt:lpstr>
      <vt:lpstr>2- Valgfri opsjon</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 Paulsen</dc:creator>
  <cp:lastModifiedBy>André Joachim Frank</cp:lastModifiedBy>
  <cp:lastPrinted>2021-01-08T12:10:50Z</cp:lastPrinted>
  <dcterms:created xsi:type="dcterms:W3CDTF">2019-09-11T08:32:02Z</dcterms:created>
  <dcterms:modified xsi:type="dcterms:W3CDTF">2021-03-19T09:52:52Z</dcterms:modified>
</cp:coreProperties>
</file>