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yrådsavdeling for finans\Seksjon for personalledelse\knutkvam\Tariff\Ra\T\T21\På nett\"/>
    </mc:Choice>
  </mc:AlternateContent>
  <bookViews>
    <workbookView xWindow="0" yWindow="0" windowWidth="23040" windowHeight="8904"/>
  </bookViews>
  <sheets>
    <sheet name="Ark1" sheetId="1" r:id="rId1"/>
  </sheets>
  <definedNames>
    <definedName name="_xlnm.Print_Area" localSheetId="0">'Ark1'!$A$1:$AC$86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6" i="1" l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<sst xmlns="http://schemas.openxmlformats.org/spreadsheetml/2006/main" count="33" uniqueCount="21">
  <si>
    <t>Lønnstabell Oslo kommune fra 01.05.2021</t>
  </si>
  <si>
    <t>Ekskl. OU-fond (180)</t>
  </si>
  <si>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</si>
  <si>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</si>
  <si>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</si>
  <si>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</si>
  <si>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</si>
  <si>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</si>
  <si>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</si>
  <si>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</si>
  <si>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</si>
  <si>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</si>
  <si>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</si>
  <si>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Ltr</t>
  </si>
  <si>
    <t>Årslønn</t>
  </si>
  <si>
    <t>Mnd</t>
  </si>
  <si>
    <t>1872 t</t>
  </si>
  <si>
    <t>1846 t</t>
  </si>
  <si>
    <t>1747 t</t>
  </si>
  <si>
    <t>50 %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</si>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</sst>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_(* #,##0.00_);_(* \(#,##0.00\);_(* &quot;-&quot;??_);_(@_)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Continuous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2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left"/>
    </xf>
    <xf numFmtId="1" fontId="2" fillId="2" borderId="16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Continuous"/>
    </xf>
    <xf numFmtId="3" fontId="2" fillId="2" borderId="22" xfId="0" applyNumberFormat="1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Continuous"/>
    </xf>
    <xf numFmtId="0" fontId="2" fillId="2" borderId="24" xfId="0" applyFont="1" applyFill="1" applyBorder="1" applyAlignment="1">
      <alignment horizontal="centerContinuous"/>
    </xf>
    <xf numFmtId="0" fontId="2" fillId="2" borderId="25" xfId="0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0" fontId="2" fillId="2" borderId="28" xfId="0" applyFont="1" applyFill="1" applyBorder="1" applyAlignment="1">
      <alignment horizontal="centerContinuous"/>
    </xf>
    <xf numFmtId="0" fontId="2" fillId="2" borderId="29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Continuous"/>
    </xf>
    <xf numFmtId="0" fontId="2" fillId="2" borderId="32" xfId="0" applyFont="1" applyFill="1" applyBorder="1" applyAlignment="1">
      <alignment horizontal="left"/>
    </xf>
    <xf numFmtId="0" fontId="2" fillId="2" borderId="29" xfId="0" quotePrefix="1" applyFont="1" applyFill="1" applyBorder="1" applyAlignment="1">
      <alignment horizontal="center"/>
    </xf>
    <xf numFmtId="0" fontId="2" fillId="2" borderId="32" xfId="0" quotePrefix="1" applyFont="1" applyFill="1" applyBorder="1" applyAlignment="1">
      <alignment horizontal="center"/>
    </xf>
    <xf numFmtId="12" fontId="2" fillId="2" borderId="21" xfId="0" applyNumberFormat="1" applyFont="1" applyFill="1" applyBorder="1" applyAlignment="1">
      <alignment horizontal="centerContinuous"/>
    </xf>
    <xf numFmtId="164" fontId="0" fillId="2" borderId="0" xfId="0" applyNumberFormat="1" applyFill="1"/>
    <xf numFmtId="0" fontId="2" fillId="2" borderId="5" xfId="0" applyFont="1" applyFill="1" applyBorder="1"/>
    <xf numFmtId="166" fontId="3" fillId="2" borderId="5" xfId="1" applyNumberFormat="1" applyFont="1" applyFill="1" applyBorder="1"/>
    <xf numFmtId="165" fontId="3" fillId="2" borderId="5" xfId="1" applyNumberFormat="1" applyFont="1" applyFill="1" applyBorder="1"/>
    <xf numFmtId="165" fontId="3" fillId="2" borderId="19" xfId="1" applyNumberFormat="1" applyFont="1" applyFill="1" applyBorder="1"/>
    <xf numFmtId="165" fontId="3" fillId="2" borderId="33" xfId="1" applyNumberFormat="1" applyFont="1" applyFill="1" applyBorder="1"/>
    <xf numFmtId="165" fontId="3" fillId="2" borderId="34" xfId="1" applyNumberFormat="1" applyFont="1" applyFill="1" applyBorder="1"/>
    <xf numFmtId="165" fontId="3" fillId="2" borderId="1" xfId="1" applyNumberFormat="1" applyFont="1" applyFill="1" applyBorder="1"/>
    <xf numFmtId="165" fontId="3" fillId="2" borderId="2" xfId="1" applyNumberFormat="1" applyFont="1" applyFill="1" applyBorder="1"/>
    <xf numFmtId="165" fontId="3" fillId="2" borderId="4" xfId="1" applyNumberFormat="1" applyFont="1" applyFill="1" applyBorder="1"/>
    <xf numFmtId="165" fontId="3" fillId="2" borderId="35" xfId="1" applyNumberFormat="1" applyFont="1" applyFill="1" applyBorder="1"/>
    <xf numFmtId="165" fontId="3" fillId="2" borderId="3" xfId="1" applyNumberFormat="1" applyFont="1" applyFill="1" applyBorder="1"/>
    <xf numFmtId="165" fontId="3" fillId="2" borderId="36" xfId="1" applyNumberFormat="1" applyFont="1" applyFill="1" applyBorder="1"/>
    <xf numFmtId="0" fontId="2" fillId="2" borderId="37" xfId="0" applyFont="1" applyFill="1" applyBorder="1"/>
    <xf numFmtId="166" fontId="3" fillId="2" borderId="37" xfId="1" applyNumberFormat="1" applyFont="1" applyFill="1" applyBorder="1"/>
    <xf numFmtId="165" fontId="3" fillId="2" borderId="37" xfId="1" applyNumberFormat="1" applyFont="1" applyFill="1" applyBorder="1"/>
    <xf numFmtId="165" fontId="3" fillId="2" borderId="12" xfId="1" applyNumberFormat="1" applyFont="1" applyFill="1" applyBorder="1"/>
    <xf numFmtId="165" fontId="3" fillId="2" borderId="13" xfId="1" applyNumberFormat="1" applyFont="1" applyFill="1" applyBorder="1"/>
    <xf numFmtId="165" fontId="3" fillId="2" borderId="14" xfId="1" applyNumberFormat="1" applyFont="1" applyFill="1" applyBorder="1"/>
    <xf numFmtId="165" fontId="3" fillId="2" borderId="15" xfId="1" applyNumberFormat="1" applyFont="1" applyFill="1" applyBorder="1"/>
    <xf numFmtId="165" fontId="3" fillId="2" borderId="16" xfId="1" applyNumberFormat="1" applyFont="1" applyFill="1" applyBorder="1"/>
    <xf numFmtId="165" fontId="3" fillId="2" borderId="38" xfId="1" applyNumberFormat="1" applyFont="1" applyFill="1" applyBorder="1"/>
    <xf numFmtId="1" fontId="0" fillId="2" borderId="0" xfId="0" applyNumberFormat="1" applyFill="1"/>
    <xf numFmtId="0" fontId="3" fillId="2" borderId="0" xfId="0" applyFont="1" applyFill="1"/>
    <xf numFmtId="166" fontId="3" fillId="2" borderId="37" xfId="1" quotePrefix="1" applyNumberFormat="1" applyFont="1" applyFill="1" applyBorder="1"/>
    <xf numFmtId="0" fontId="2" fillId="2" borderId="39" xfId="0" applyFont="1" applyFill="1" applyBorder="1"/>
    <xf numFmtId="166" fontId="3" fillId="2" borderId="39" xfId="1" quotePrefix="1" applyNumberFormat="1" applyFont="1" applyFill="1" applyBorder="1"/>
    <xf numFmtId="165" fontId="3" fillId="2" borderId="39" xfId="1" applyNumberFormat="1" applyFont="1" applyFill="1" applyBorder="1"/>
    <xf numFmtId="165" fontId="3" fillId="2" borderId="24" xfId="1" applyNumberFormat="1" applyFont="1" applyFill="1" applyBorder="1"/>
    <xf numFmtId="165" fontId="3" fillId="2" borderId="40" xfId="1" applyNumberFormat="1" applyFont="1" applyFill="1" applyBorder="1"/>
    <xf numFmtId="165" fontId="3" fillId="2" borderId="25" xfId="1" applyNumberFormat="1" applyFont="1" applyFill="1" applyBorder="1"/>
    <xf numFmtId="165" fontId="3" fillId="2" borderId="28" xfId="1" applyNumberFormat="1" applyFont="1" applyFill="1" applyBorder="1"/>
    <xf numFmtId="165" fontId="3" fillId="2" borderId="27" xfId="1" applyNumberFormat="1" applyFont="1" applyFill="1" applyBorder="1"/>
    <xf numFmtId="165" fontId="3" fillId="2" borderId="41" xfId="1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tabSelected="1" zoomScale="90" zoomScaleNormal="90" workbookViewId="0">
      <selection activeCell="C8" sqref="C8"/>
    </sheetView>
  </sheetViews>
  <sheetFormatPr baseColWidth="10" defaultColWidth="3.33203125" defaultRowHeight="14.4" x14ac:dyDescent="0.3"/>
  <cols>
    <col min="1" max="1" width="3.33203125" customWidth="1"/>
    <col min="2" max="2" width="10.44140625" customWidth="1"/>
    <col min="3" max="3" width="11" bestFit="1" customWidth="1"/>
    <col min="4" max="5" width="9.5546875" bestFit="1" customWidth="1"/>
    <col min="6" max="7" width="9.33203125" customWidth="1"/>
    <col min="8" max="8" width="9.5546875" bestFit="1" customWidth="1"/>
    <col min="9" max="14" width="8.44140625" bestFit="1" customWidth="1"/>
    <col min="15" max="15" width="9.44140625" bestFit="1" customWidth="1"/>
    <col min="16" max="16" width="8.44140625" bestFit="1" customWidth="1"/>
    <col min="17" max="17" width="9.44140625" bestFit="1" customWidth="1"/>
    <col min="18" max="18" width="8.44140625" bestFit="1" customWidth="1"/>
    <col min="19" max="19" width="9.44140625" bestFit="1" customWidth="1"/>
    <col min="20" max="20" width="8.44140625" bestFit="1" customWidth="1"/>
    <col min="21" max="21" width="9.44140625" bestFit="1" customWidth="1"/>
    <col min="22" max="22" width="8.44140625" bestFit="1" customWidth="1"/>
    <col min="23" max="23" width="9.44140625" bestFit="1" customWidth="1"/>
    <col min="24" max="24" width="8.44140625" bestFit="1" customWidth="1"/>
    <col min="25" max="25" width="9.44140625" bestFit="1" customWidth="1"/>
    <col min="26" max="26" width="7.6640625" bestFit="1" customWidth="1"/>
    <col min="27" max="255" width="9.109375" customWidth="1"/>
  </cols>
  <sheetData>
    <row r="1" spans="1:28" x14ac:dyDescent="0.3">
      <c r="A1" s="1" t="s">
        <v>0</v>
      </c>
    </row>
    <row r="2" spans="1:28" x14ac:dyDescent="0.3">
      <c r="A2" s="1" t="s">
        <v>1</v>
      </c>
    </row>
    <row r="3" spans="1:28" ht="15" thickBot="1" x14ac:dyDescent="0.35"/>
    <row r="4" spans="1:28" s="2" customFormat="1" ht="15" thickBot="1" x14ac:dyDescent="0.35">
      <c r="D4" s="3" t="s">
        <v>2</v>
      </c>
      <c r="E4" s="4"/>
      <c r="F4" s="5"/>
      <c r="G4" s="5"/>
      <c r="H4" s="6"/>
      <c r="I4" s="7" t="s">
        <v>3</v>
      </c>
      <c r="J4" s="8"/>
      <c r="K4" s="8"/>
      <c r="L4" s="8"/>
      <c r="M4" s="9"/>
      <c r="N4" s="10" t="s">
        <v>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3" t="s">
        <v>5</v>
      </c>
    </row>
    <row r="5" spans="1:28" s="2" customFormat="1" ht="15" thickBot="1" x14ac:dyDescent="0.35">
      <c r="D5" s="14" t="s">
        <v>6</v>
      </c>
      <c r="E5" s="15"/>
      <c r="F5" s="16"/>
      <c r="G5" s="16"/>
      <c r="H5" s="17"/>
      <c r="I5" s="18" t="s">
        <v>5</v>
      </c>
      <c r="J5" s="19" t="s">
        <v>7</v>
      </c>
      <c r="K5" s="20"/>
      <c r="L5" s="21" t="s">
        <v>8</v>
      </c>
      <c r="M5" s="22" t="s">
        <v>9</v>
      </c>
      <c r="N5" s="7">
        <v>1747</v>
      </c>
      <c r="O5" s="9"/>
      <c r="P5" s="7">
        <v>1846</v>
      </c>
      <c r="Q5" s="9"/>
      <c r="R5" s="7">
        <v>1850</v>
      </c>
      <c r="S5" s="9"/>
      <c r="T5" s="7">
        <v>1872</v>
      </c>
      <c r="U5" s="9"/>
      <c r="V5" s="23" t="s">
        <v>10</v>
      </c>
      <c r="W5" s="24"/>
      <c r="X5" s="25" t="s">
        <v>11</v>
      </c>
      <c r="Y5" s="26"/>
      <c r="Z5" s="27" t="s">
        <v>12</v>
      </c>
    </row>
    <row r="6" spans="1:28" s="2" customFormat="1" ht="15" thickBot="1" x14ac:dyDescent="0.35">
      <c r="A6" s="28" t="s">
        <v>13</v>
      </c>
      <c r="B6" s="28" t="s">
        <v>14</v>
      </c>
      <c r="C6" s="29" t="s">
        <v>15</v>
      </c>
      <c r="D6" s="30">
        <v>261</v>
      </c>
      <c r="E6" s="31">
        <v>264</v>
      </c>
      <c r="F6" s="32">
        <v>287</v>
      </c>
      <c r="G6" s="33">
        <v>312</v>
      </c>
      <c r="H6" s="34">
        <v>313</v>
      </c>
      <c r="I6" s="35" t="s">
        <v>11</v>
      </c>
      <c r="J6" s="36" t="s">
        <v>16</v>
      </c>
      <c r="K6" s="37">
        <v>1850</v>
      </c>
      <c r="L6" s="38" t="s">
        <v>17</v>
      </c>
      <c r="M6" s="39" t="s">
        <v>18</v>
      </c>
      <c r="N6" s="40" t="s">
        <v>19</v>
      </c>
      <c r="O6" s="41" t="s">
        <v>20</v>
      </c>
      <c r="P6" s="40" t="s">
        <v>19</v>
      </c>
      <c r="Q6" s="41" t="s">
        <v>20</v>
      </c>
      <c r="R6" s="40" t="s">
        <v>19</v>
      </c>
      <c r="S6" s="41" t="s">
        <v>20</v>
      </c>
      <c r="T6" s="40" t="s">
        <v>19</v>
      </c>
      <c r="U6" s="41" t="s">
        <v>20</v>
      </c>
      <c r="V6" s="40" t="s">
        <v>19</v>
      </c>
      <c r="W6" s="41" t="s">
        <v>20</v>
      </c>
      <c r="X6" s="40" t="s">
        <v>19</v>
      </c>
      <c r="Y6" s="41" t="s">
        <v>20</v>
      </c>
      <c r="Z6" s="42">
        <v>1.3333333333333333</v>
      </c>
      <c r="AB6" s="43"/>
    </row>
    <row r="7" spans="1:28" s="2" customFormat="1" x14ac:dyDescent="0.3">
      <c r="A7" s="44">
        <v>1</v>
      </c>
      <c r="B7" s="45">
        <v>357850</v>
      </c>
      <c r="C7" s="46">
        <f>B7/12</f>
        <v>29820.833333333332</v>
      </c>
      <c r="D7" s="47">
        <f>B7/261</f>
        <v>1371.0727969348659</v>
      </c>
      <c r="E7" s="48">
        <f>B7/264</f>
        <v>1355.4924242424242</v>
      </c>
      <c r="F7" s="49">
        <f>B7/287</f>
        <v>1246.8641114982579</v>
      </c>
      <c r="G7" s="49">
        <f>B7/312</f>
        <v>1146.9551282051282</v>
      </c>
      <c r="H7" s="49">
        <f>B7/313</f>
        <v>1143.2907348242811</v>
      </c>
      <c r="I7" s="50">
        <f>$B7/1950</f>
        <v>183.51282051282053</v>
      </c>
      <c r="J7" s="51">
        <f>$B7/1872</f>
        <v>191.15918803418805</v>
      </c>
      <c r="K7" s="51">
        <f>$B7/1850</f>
        <v>193.43243243243242</v>
      </c>
      <c r="L7" s="51">
        <f>$B7/1846</f>
        <v>193.85157096424703</v>
      </c>
      <c r="M7" s="52">
        <f>$B7/1747</f>
        <v>204.83686319404694</v>
      </c>
      <c r="N7" s="50">
        <f>(B7+180)/1747*1.5</f>
        <v>307.40984544934173</v>
      </c>
      <c r="O7" s="52">
        <f>(B7+180)/1747*2</f>
        <v>409.87979393245564</v>
      </c>
      <c r="P7" s="50">
        <f>(B7+180)/1846*1.5</f>
        <v>290.92361863488622</v>
      </c>
      <c r="Q7" s="52">
        <f>(B7+180)/1846*2</f>
        <v>387.89815817984834</v>
      </c>
      <c r="R7" s="53">
        <f>($B7+180)/1850*1.5</f>
        <v>290.29459459459457</v>
      </c>
      <c r="S7" s="54">
        <f>($B7+180)/1850*2</f>
        <v>387.05945945945945</v>
      </c>
      <c r="T7" s="50">
        <f>(B7+180)/1872*1.5</f>
        <v>286.88301282051282</v>
      </c>
      <c r="U7" s="52">
        <f>(B7+180)/1872*2</f>
        <v>382.51068376068378</v>
      </c>
      <c r="V7" s="53">
        <f>($B7+180)/1925*1.5</f>
        <v>278.98441558441561</v>
      </c>
      <c r="W7" s="52">
        <f>($B7+180)/1925*2</f>
        <v>371.97922077922078</v>
      </c>
      <c r="X7" s="50">
        <f>($B7+180)/1950*1.5</f>
        <v>275.40769230769229</v>
      </c>
      <c r="Y7" s="52">
        <f>($B7+180)/1950*2</f>
        <v>367.21025641025642</v>
      </c>
      <c r="Z7" s="55">
        <f>(($B7+180)/1950)/3*4</f>
        <v>244.8068376068376</v>
      </c>
    </row>
    <row r="8" spans="1:28" s="2" customFormat="1" x14ac:dyDescent="0.3">
      <c r="A8" s="56">
        <v>2</v>
      </c>
      <c r="B8" s="57">
        <v>361150</v>
      </c>
      <c r="C8" s="58">
        <f t="shared" ref="C8:C71" si="0">B8/12</f>
        <v>30095.833333333332</v>
      </c>
      <c r="D8" s="59">
        <f t="shared" ref="D8:D71" si="1">B8/261</f>
        <v>1383.7164750957854</v>
      </c>
      <c r="E8" s="60">
        <f t="shared" ref="E8:E71" si="2">B8/264</f>
        <v>1367.9924242424242</v>
      </c>
      <c r="F8" s="61">
        <f t="shared" ref="F8:F71" si="3">B8/287</f>
        <v>1258.3623693379791</v>
      </c>
      <c r="G8" s="61">
        <f t="shared" ref="G8:G71" si="4">B8/312</f>
        <v>1157.5320512820513</v>
      </c>
      <c r="H8" s="61">
        <f t="shared" ref="H8:H71" si="5">B8/313</f>
        <v>1153.8338658146965</v>
      </c>
      <c r="I8" s="59">
        <f t="shared" ref="I8:I71" si="6">$B8/1950</f>
        <v>185.2051282051282</v>
      </c>
      <c r="J8" s="60">
        <f t="shared" ref="J8:J71" si="7">$B8/1872</f>
        <v>192.92200854700855</v>
      </c>
      <c r="K8" s="60">
        <f t="shared" ref="K8:K71" si="8">$B8/1850</f>
        <v>195.21621621621622</v>
      </c>
      <c r="L8" s="60">
        <f t="shared" ref="L8:L71" si="9">$B8/1846</f>
        <v>195.63921993499457</v>
      </c>
      <c r="M8" s="62">
        <f t="shared" ref="M8:M71" si="10">$B8/1747</f>
        <v>206.72581568402975</v>
      </c>
      <c r="N8" s="59">
        <f t="shared" ref="N8:N71" si="11">(B8+180)/1747*1.5</f>
        <v>310.24327418431596</v>
      </c>
      <c r="O8" s="62">
        <f t="shared" ref="O8:O71" si="12">(B8+180)/1747*2</f>
        <v>413.65769891242127</v>
      </c>
      <c r="P8" s="59">
        <f t="shared" ref="P8:P71" si="13">(B8+180)/1846*1.5</f>
        <v>293.60509209100758</v>
      </c>
      <c r="Q8" s="62">
        <f t="shared" ref="Q8:Q71" si="14">(B8+180)/1846*2</f>
        <v>391.47345612134342</v>
      </c>
      <c r="R8" s="63">
        <f t="shared" ref="R8:R70" si="15">($B8+180)/1850*1.5</f>
        <v>292.9702702702703</v>
      </c>
      <c r="S8" s="61">
        <f t="shared" ref="S8:S71" si="16">($B8+180)/1850*2</f>
        <v>390.62702702702705</v>
      </c>
      <c r="T8" s="59">
        <f t="shared" ref="T8:T71" si="17">(B8+180)/1872*1.5</f>
        <v>289.52724358974359</v>
      </c>
      <c r="U8" s="62">
        <f t="shared" ref="U8:U71" si="18">(B8+180)/1872*2</f>
        <v>386.03632478632477</v>
      </c>
      <c r="V8" s="63">
        <f t="shared" ref="V8:V71" si="19">($B8+180)/1925*1.5</f>
        <v>281.55584415584417</v>
      </c>
      <c r="W8" s="62">
        <f t="shared" ref="W8:W71" si="20">($B8+180)/1925*2</f>
        <v>375.40779220779223</v>
      </c>
      <c r="X8" s="59">
        <f t="shared" ref="X8:X71" si="21">($B8+180)/1950*1.5</f>
        <v>277.94615384615383</v>
      </c>
      <c r="Y8" s="62">
        <f t="shared" ref="Y8:Y71" si="22">($B8+180)/1950*2</f>
        <v>370.59487179487178</v>
      </c>
      <c r="Z8" s="64">
        <f t="shared" ref="Z8:Z71" si="23">(($B8+180)/1950)/3*4</f>
        <v>247.06324786324785</v>
      </c>
    </row>
    <row r="9" spans="1:28" s="2" customFormat="1" x14ac:dyDescent="0.3">
      <c r="A9" s="56">
        <v>3</v>
      </c>
      <c r="B9" s="57">
        <v>364550</v>
      </c>
      <c r="C9" s="58">
        <f t="shared" si="0"/>
        <v>30379.166666666668</v>
      </c>
      <c r="D9" s="59">
        <f t="shared" si="1"/>
        <v>1396.7432950191571</v>
      </c>
      <c r="E9" s="60">
        <f t="shared" si="2"/>
        <v>1380.871212121212</v>
      </c>
      <c r="F9" s="61">
        <f t="shared" si="3"/>
        <v>1270.2090592334496</v>
      </c>
      <c r="G9" s="61">
        <f t="shared" si="4"/>
        <v>1168.4294871794871</v>
      </c>
      <c r="H9" s="61">
        <f t="shared" si="5"/>
        <v>1164.6964856230031</v>
      </c>
      <c r="I9" s="59">
        <f t="shared" si="6"/>
        <v>186.94871794871796</v>
      </c>
      <c r="J9" s="60">
        <f t="shared" si="7"/>
        <v>194.73824786324786</v>
      </c>
      <c r="K9" s="60">
        <f t="shared" si="8"/>
        <v>197.05405405405406</v>
      </c>
      <c r="L9" s="60">
        <f t="shared" si="9"/>
        <v>197.48104008667389</v>
      </c>
      <c r="M9" s="62">
        <f t="shared" si="10"/>
        <v>208.67200915855753</v>
      </c>
      <c r="N9" s="59">
        <f t="shared" si="11"/>
        <v>313.1625643961076</v>
      </c>
      <c r="O9" s="62">
        <f t="shared" si="12"/>
        <v>417.55008586147682</v>
      </c>
      <c r="P9" s="59">
        <f t="shared" si="13"/>
        <v>296.36782231852652</v>
      </c>
      <c r="Q9" s="62">
        <f t="shared" si="14"/>
        <v>395.15709642470205</v>
      </c>
      <c r="R9" s="63">
        <f t="shared" si="15"/>
        <v>295.72702702702702</v>
      </c>
      <c r="S9" s="61">
        <f t="shared" si="16"/>
        <v>394.30270270270267</v>
      </c>
      <c r="T9" s="59">
        <f t="shared" si="17"/>
        <v>292.25160256410254</v>
      </c>
      <c r="U9" s="62">
        <f t="shared" si="18"/>
        <v>389.66880341880341</v>
      </c>
      <c r="V9" s="63">
        <f t="shared" si="19"/>
        <v>284.20519480519482</v>
      </c>
      <c r="W9" s="62">
        <f t="shared" si="20"/>
        <v>378.94025974025976</v>
      </c>
      <c r="X9" s="59">
        <f t="shared" si="21"/>
        <v>280.56153846153848</v>
      </c>
      <c r="Y9" s="62">
        <f t="shared" si="22"/>
        <v>374.08205128205128</v>
      </c>
      <c r="Z9" s="64">
        <f t="shared" si="23"/>
        <v>249.3880341880342</v>
      </c>
    </row>
    <row r="10" spans="1:28" s="2" customFormat="1" x14ac:dyDescent="0.3">
      <c r="A10" s="56">
        <v>4</v>
      </c>
      <c r="B10" s="57">
        <v>368050</v>
      </c>
      <c r="C10" s="58">
        <f t="shared" si="0"/>
        <v>30670.833333333332</v>
      </c>
      <c r="D10" s="59">
        <f t="shared" si="1"/>
        <v>1410.1532567049808</v>
      </c>
      <c r="E10" s="60">
        <f t="shared" si="2"/>
        <v>1394.128787878788</v>
      </c>
      <c r="F10" s="61">
        <f t="shared" si="3"/>
        <v>1282.4041811846689</v>
      </c>
      <c r="G10" s="61">
        <f t="shared" si="4"/>
        <v>1179.6474358974358</v>
      </c>
      <c r="H10" s="61">
        <f t="shared" si="5"/>
        <v>1175.8785942492013</v>
      </c>
      <c r="I10" s="59">
        <f t="shared" si="6"/>
        <v>188.74358974358975</v>
      </c>
      <c r="J10" s="60">
        <f t="shared" si="7"/>
        <v>196.60790598290598</v>
      </c>
      <c r="K10" s="60">
        <f t="shared" si="8"/>
        <v>198.94594594594594</v>
      </c>
      <c r="L10" s="60">
        <f t="shared" si="9"/>
        <v>199.37703141928495</v>
      </c>
      <c r="M10" s="62">
        <f t="shared" si="10"/>
        <v>210.67544361763024</v>
      </c>
      <c r="N10" s="59">
        <f t="shared" si="11"/>
        <v>316.16771608471669</v>
      </c>
      <c r="O10" s="62">
        <f t="shared" si="12"/>
        <v>421.55695477962223</v>
      </c>
      <c r="P10" s="59">
        <f t="shared" si="13"/>
        <v>299.21180931744311</v>
      </c>
      <c r="Q10" s="62">
        <f t="shared" si="14"/>
        <v>398.94907908992417</v>
      </c>
      <c r="R10" s="63">
        <f t="shared" si="15"/>
        <v>298.56486486486483</v>
      </c>
      <c r="S10" s="61">
        <f t="shared" si="16"/>
        <v>398.08648648648648</v>
      </c>
      <c r="T10" s="59">
        <f t="shared" si="17"/>
        <v>295.05608974358972</v>
      </c>
      <c r="U10" s="62">
        <f t="shared" si="18"/>
        <v>393.40811965811963</v>
      </c>
      <c r="V10" s="63">
        <f t="shared" si="19"/>
        <v>286.93246753246751</v>
      </c>
      <c r="W10" s="62">
        <f t="shared" si="20"/>
        <v>382.57662337662339</v>
      </c>
      <c r="X10" s="59">
        <f t="shared" si="21"/>
        <v>283.25384615384615</v>
      </c>
      <c r="Y10" s="62">
        <f t="shared" si="22"/>
        <v>377.67179487179487</v>
      </c>
      <c r="Z10" s="64">
        <f t="shared" si="23"/>
        <v>251.78119658119658</v>
      </c>
    </row>
    <row r="11" spans="1:28" s="2" customFormat="1" x14ac:dyDescent="0.3">
      <c r="A11" s="56">
        <v>5</v>
      </c>
      <c r="B11" s="57">
        <v>371550</v>
      </c>
      <c r="C11" s="58">
        <f t="shared" si="0"/>
        <v>30962.5</v>
      </c>
      <c r="D11" s="59">
        <f t="shared" si="1"/>
        <v>1423.5632183908046</v>
      </c>
      <c r="E11" s="60">
        <f t="shared" si="2"/>
        <v>1407.3863636363637</v>
      </c>
      <c r="F11" s="61">
        <f t="shared" si="3"/>
        <v>1294.5993031358885</v>
      </c>
      <c r="G11" s="61">
        <f t="shared" si="4"/>
        <v>1190.8653846153845</v>
      </c>
      <c r="H11" s="61">
        <f t="shared" si="5"/>
        <v>1187.0607028753993</v>
      </c>
      <c r="I11" s="59">
        <f t="shared" si="6"/>
        <v>190.53846153846155</v>
      </c>
      <c r="J11" s="60">
        <f t="shared" si="7"/>
        <v>198.47756410256412</v>
      </c>
      <c r="K11" s="60">
        <f t="shared" si="8"/>
        <v>200.83783783783784</v>
      </c>
      <c r="L11" s="60">
        <f t="shared" si="9"/>
        <v>201.27302275189598</v>
      </c>
      <c r="M11" s="62">
        <f t="shared" si="10"/>
        <v>212.67887807670292</v>
      </c>
      <c r="N11" s="59">
        <f t="shared" si="11"/>
        <v>319.17286777332572</v>
      </c>
      <c r="O11" s="62">
        <f t="shared" si="12"/>
        <v>425.56382369776759</v>
      </c>
      <c r="P11" s="59">
        <f t="shared" si="13"/>
        <v>302.0557963163597</v>
      </c>
      <c r="Q11" s="62">
        <f t="shared" si="14"/>
        <v>402.74106175514629</v>
      </c>
      <c r="R11" s="63">
        <f t="shared" si="15"/>
        <v>301.4027027027027</v>
      </c>
      <c r="S11" s="61">
        <f t="shared" si="16"/>
        <v>401.87027027027028</v>
      </c>
      <c r="T11" s="59">
        <f t="shared" si="17"/>
        <v>297.86057692307691</v>
      </c>
      <c r="U11" s="62">
        <f t="shared" si="18"/>
        <v>397.14743589743591</v>
      </c>
      <c r="V11" s="63">
        <f t="shared" si="19"/>
        <v>289.65974025974026</v>
      </c>
      <c r="W11" s="62">
        <f t="shared" si="20"/>
        <v>386.21298701298701</v>
      </c>
      <c r="X11" s="59">
        <f t="shared" si="21"/>
        <v>285.94615384615383</v>
      </c>
      <c r="Y11" s="62">
        <f t="shared" si="22"/>
        <v>381.26153846153846</v>
      </c>
      <c r="Z11" s="64">
        <f t="shared" si="23"/>
        <v>254.17435897435897</v>
      </c>
    </row>
    <row r="12" spans="1:28" s="2" customFormat="1" x14ac:dyDescent="0.3">
      <c r="A12" s="56">
        <v>6</v>
      </c>
      <c r="B12" s="57">
        <v>375150</v>
      </c>
      <c r="C12" s="58">
        <f t="shared" si="0"/>
        <v>31262.5</v>
      </c>
      <c r="D12" s="59">
        <f t="shared" si="1"/>
        <v>1437.3563218390805</v>
      </c>
      <c r="E12" s="60">
        <f t="shared" si="2"/>
        <v>1421.0227272727273</v>
      </c>
      <c r="F12" s="61">
        <f t="shared" si="3"/>
        <v>1307.1428571428571</v>
      </c>
      <c r="G12" s="61">
        <f t="shared" si="4"/>
        <v>1202.4038461538462</v>
      </c>
      <c r="H12" s="61">
        <f t="shared" si="5"/>
        <v>1198.5623003194887</v>
      </c>
      <c r="I12" s="59">
        <f t="shared" si="6"/>
        <v>192.38461538461539</v>
      </c>
      <c r="J12" s="60">
        <f t="shared" si="7"/>
        <v>200.40064102564102</v>
      </c>
      <c r="K12" s="60">
        <f t="shared" si="8"/>
        <v>202.78378378378378</v>
      </c>
      <c r="L12" s="60">
        <f t="shared" si="9"/>
        <v>203.22318526543879</v>
      </c>
      <c r="M12" s="62">
        <f t="shared" si="10"/>
        <v>214.73955352032056</v>
      </c>
      <c r="N12" s="59">
        <f t="shared" si="11"/>
        <v>322.26388093875215</v>
      </c>
      <c r="O12" s="62">
        <f t="shared" si="12"/>
        <v>429.68517458500287</v>
      </c>
      <c r="P12" s="59">
        <f t="shared" si="13"/>
        <v>304.98104008667389</v>
      </c>
      <c r="Q12" s="62">
        <f t="shared" si="14"/>
        <v>406.64138678223185</v>
      </c>
      <c r="R12" s="63">
        <f t="shared" si="15"/>
        <v>304.3216216216216</v>
      </c>
      <c r="S12" s="61">
        <f t="shared" si="16"/>
        <v>405.76216216216216</v>
      </c>
      <c r="T12" s="59">
        <f t="shared" si="17"/>
        <v>300.74519230769226</v>
      </c>
      <c r="U12" s="62">
        <f t="shared" si="18"/>
        <v>400.99358974358972</v>
      </c>
      <c r="V12" s="63">
        <f t="shared" si="19"/>
        <v>292.46493506493505</v>
      </c>
      <c r="W12" s="62">
        <f t="shared" si="20"/>
        <v>389.95324675324673</v>
      </c>
      <c r="X12" s="59">
        <f t="shared" si="21"/>
        <v>288.71538461538461</v>
      </c>
      <c r="Y12" s="62">
        <f t="shared" si="22"/>
        <v>384.95384615384614</v>
      </c>
      <c r="Z12" s="64">
        <f t="shared" si="23"/>
        <v>256.63589743589745</v>
      </c>
    </row>
    <row r="13" spans="1:28" s="2" customFormat="1" x14ac:dyDescent="0.3">
      <c r="A13" s="56">
        <v>7</v>
      </c>
      <c r="B13" s="57">
        <v>378850</v>
      </c>
      <c r="C13" s="58">
        <f t="shared" si="0"/>
        <v>31570.833333333332</v>
      </c>
      <c r="D13" s="59">
        <f t="shared" si="1"/>
        <v>1451.5325670498084</v>
      </c>
      <c r="E13" s="60">
        <f t="shared" si="2"/>
        <v>1435.0378787878788</v>
      </c>
      <c r="F13" s="61">
        <f t="shared" si="3"/>
        <v>1320.0348432055748</v>
      </c>
      <c r="G13" s="61">
        <f t="shared" si="4"/>
        <v>1214.2628205128206</v>
      </c>
      <c r="H13" s="61">
        <f t="shared" si="5"/>
        <v>1210.3833865814697</v>
      </c>
      <c r="I13" s="59">
        <f t="shared" si="6"/>
        <v>194.28205128205127</v>
      </c>
      <c r="J13" s="60">
        <f t="shared" si="7"/>
        <v>202.37713675213675</v>
      </c>
      <c r="K13" s="60">
        <f t="shared" si="8"/>
        <v>204.78378378378378</v>
      </c>
      <c r="L13" s="60">
        <f t="shared" si="9"/>
        <v>205.22751895991334</v>
      </c>
      <c r="M13" s="62">
        <f t="shared" si="10"/>
        <v>216.8574699484831</v>
      </c>
      <c r="N13" s="59">
        <f t="shared" si="11"/>
        <v>325.44075558099598</v>
      </c>
      <c r="O13" s="62">
        <f t="shared" si="12"/>
        <v>433.92100744132802</v>
      </c>
      <c r="P13" s="59">
        <f t="shared" si="13"/>
        <v>307.98754062838572</v>
      </c>
      <c r="Q13" s="62">
        <f t="shared" si="14"/>
        <v>410.65005417118095</v>
      </c>
      <c r="R13" s="63">
        <f t="shared" si="15"/>
        <v>307.3216216216216</v>
      </c>
      <c r="S13" s="61">
        <f t="shared" si="16"/>
        <v>409.76216216216216</v>
      </c>
      <c r="T13" s="59">
        <f t="shared" si="17"/>
        <v>303.70993589743591</v>
      </c>
      <c r="U13" s="62">
        <f t="shared" si="18"/>
        <v>404.94658119658118</v>
      </c>
      <c r="V13" s="63">
        <f t="shared" si="19"/>
        <v>295.34805194805193</v>
      </c>
      <c r="W13" s="62">
        <f t="shared" si="20"/>
        <v>393.79740259740259</v>
      </c>
      <c r="X13" s="59">
        <f t="shared" si="21"/>
        <v>291.56153846153848</v>
      </c>
      <c r="Y13" s="62">
        <f t="shared" si="22"/>
        <v>388.74871794871797</v>
      </c>
      <c r="Z13" s="64">
        <f t="shared" si="23"/>
        <v>259.165811965812</v>
      </c>
    </row>
    <row r="14" spans="1:28" s="2" customFormat="1" x14ac:dyDescent="0.3">
      <c r="A14" s="56">
        <v>8</v>
      </c>
      <c r="B14" s="57">
        <v>382650</v>
      </c>
      <c r="C14" s="58">
        <f t="shared" si="0"/>
        <v>31887.5</v>
      </c>
      <c r="D14" s="59">
        <f t="shared" si="1"/>
        <v>1466.0919540229886</v>
      </c>
      <c r="E14" s="60">
        <f t="shared" si="2"/>
        <v>1449.4318181818182</v>
      </c>
      <c r="F14" s="61">
        <f t="shared" si="3"/>
        <v>1333.2752613240418</v>
      </c>
      <c r="G14" s="61">
        <f t="shared" si="4"/>
        <v>1226.4423076923076</v>
      </c>
      <c r="H14" s="61">
        <f t="shared" si="5"/>
        <v>1222.5239616613419</v>
      </c>
      <c r="I14" s="59">
        <f t="shared" si="6"/>
        <v>196.23076923076923</v>
      </c>
      <c r="J14" s="60">
        <f t="shared" si="7"/>
        <v>204.40705128205127</v>
      </c>
      <c r="K14" s="60">
        <f t="shared" si="8"/>
        <v>206.83783783783784</v>
      </c>
      <c r="L14" s="60">
        <f t="shared" si="9"/>
        <v>207.28602383531961</v>
      </c>
      <c r="M14" s="62">
        <f t="shared" si="10"/>
        <v>219.03262736119061</v>
      </c>
      <c r="N14" s="59">
        <f t="shared" si="11"/>
        <v>328.70349170005721</v>
      </c>
      <c r="O14" s="62">
        <f t="shared" si="12"/>
        <v>438.27132226674297</v>
      </c>
      <c r="P14" s="59">
        <f t="shared" si="13"/>
        <v>311.07529794149514</v>
      </c>
      <c r="Q14" s="62">
        <f t="shared" si="14"/>
        <v>414.7670639219935</v>
      </c>
      <c r="R14" s="63">
        <f t="shared" si="15"/>
        <v>310.4027027027027</v>
      </c>
      <c r="S14" s="61">
        <f t="shared" si="16"/>
        <v>413.87027027027028</v>
      </c>
      <c r="T14" s="59">
        <f t="shared" si="17"/>
        <v>306.75480769230774</v>
      </c>
      <c r="U14" s="62">
        <f t="shared" si="18"/>
        <v>409.00641025641028</v>
      </c>
      <c r="V14" s="63">
        <f t="shared" si="19"/>
        <v>298.30909090909091</v>
      </c>
      <c r="W14" s="62">
        <f t="shared" si="20"/>
        <v>397.74545454545455</v>
      </c>
      <c r="X14" s="59">
        <f t="shared" si="21"/>
        <v>294.48461538461538</v>
      </c>
      <c r="Y14" s="62">
        <f t="shared" si="22"/>
        <v>392.64615384615382</v>
      </c>
      <c r="Z14" s="64">
        <f t="shared" si="23"/>
        <v>261.76410256410253</v>
      </c>
    </row>
    <row r="15" spans="1:28" s="2" customFormat="1" x14ac:dyDescent="0.3">
      <c r="A15" s="56">
        <v>9</v>
      </c>
      <c r="B15" s="57">
        <v>386450</v>
      </c>
      <c r="C15" s="58">
        <f t="shared" si="0"/>
        <v>32204.166666666668</v>
      </c>
      <c r="D15" s="59">
        <f t="shared" si="1"/>
        <v>1480.6513409961685</v>
      </c>
      <c r="E15" s="60">
        <f t="shared" si="2"/>
        <v>1463.8257575757575</v>
      </c>
      <c r="F15" s="61">
        <f t="shared" si="3"/>
        <v>1346.5156794425086</v>
      </c>
      <c r="G15" s="61">
        <f t="shared" si="4"/>
        <v>1238.6217948717949</v>
      </c>
      <c r="H15" s="61">
        <f t="shared" si="5"/>
        <v>1234.6645367412141</v>
      </c>
      <c r="I15" s="59">
        <f t="shared" si="6"/>
        <v>198.17948717948718</v>
      </c>
      <c r="J15" s="60">
        <f t="shared" si="7"/>
        <v>206.43696581196582</v>
      </c>
      <c r="K15" s="60">
        <f t="shared" si="8"/>
        <v>208.8918918918919</v>
      </c>
      <c r="L15" s="60">
        <f t="shared" si="9"/>
        <v>209.34452871072588</v>
      </c>
      <c r="M15" s="62">
        <f t="shared" si="10"/>
        <v>221.20778477389811</v>
      </c>
      <c r="N15" s="59">
        <f t="shared" si="11"/>
        <v>331.9662278191185</v>
      </c>
      <c r="O15" s="62">
        <f t="shared" si="12"/>
        <v>442.62163709215798</v>
      </c>
      <c r="P15" s="59">
        <f t="shared" si="13"/>
        <v>314.1630552546045</v>
      </c>
      <c r="Q15" s="62">
        <f t="shared" si="14"/>
        <v>418.88407367280604</v>
      </c>
      <c r="R15" s="63">
        <f t="shared" si="15"/>
        <v>313.48378378378379</v>
      </c>
      <c r="S15" s="61">
        <f t="shared" si="16"/>
        <v>417.97837837837835</v>
      </c>
      <c r="T15" s="59">
        <f t="shared" si="17"/>
        <v>309.7996794871795</v>
      </c>
      <c r="U15" s="62">
        <f t="shared" si="18"/>
        <v>413.06623931623932</v>
      </c>
      <c r="V15" s="63">
        <f t="shared" si="19"/>
        <v>301.27012987012989</v>
      </c>
      <c r="W15" s="62">
        <f t="shared" si="20"/>
        <v>401.6935064935065</v>
      </c>
      <c r="X15" s="59">
        <f t="shared" si="21"/>
        <v>297.40769230769229</v>
      </c>
      <c r="Y15" s="62">
        <f t="shared" si="22"/>
        <v>396.54358974358973</v>
      </c>
      <c r="Z15" s="64">
        <f t="shared" si="23"/>
        <v>264.36239316239318</v>
      </c>
    </row>
    <row r="16" spans="1:28" s="2" customFormat="1" x14ac:dyDescent="0.3">
      <c r="A16" s="56">
        <v>10</v>
      </c>
      <c r="B16" s="57">
        <v>389950</v>
      </c>
      <c r="C16" s="58">
        <f t="shared" si="0"/>
        <v>32495.833333333332</v>
      </c>
      <c r="D16" s="59">
        <f t="shared" si="1"/>
        <v>1494.0613026819924</v>
      </c>
      <c r="E16" s="60">
        <f t="shared" si="2"/>
        <v>1477.0833333333333</v>
      </c>
      <c r="F16" s="61">
        <f t="shared" si="3"/>
        <v>1358.7108013937282</v>
      </c>
      <c r="G16" s="61">
        <f t="shared" si="4"/>
        <v>1249.8397435897436</v>
      </c>
      <c r="H16" s="61">
        <f t="shared" si="5"/>
        <v>1245.8466453674121</v>
      </c>
      <c r="I16" s="59">
        <f t="shared" si="6"/>
        <v>199.97435897435898</v>
      </c>
      <c r="J16" s="60">
        <f t="shared" si="7"/>
        <v>208.30662393162393</v>
      </c>
      <c r="K16" s="60">
        <f t="shared" si="8"/>
        <v>210.78378378378378</v>
      </c>
      <c r="L16" s="60">
        <f t="shared" si="9"/>
        <v>211.24052004333694</v>
      </c>
      <c r="M16" s="62">
        <f t="shared" si="10"/>
        <v>223.21121923297082</v>
      </c>
      <c r="N16" s="59">
        <f t="shared" si="11"/>
        <v>334.97137950772753</v>
      </c>
      <c r="O16" s="62">
        <f t="shared" si="12"/>
        <v>446.6285060103034</v>
      </c>
      <c r="P16" s="59">
        <f t="shared" si="13"/>
        <v>317.00704225352115</v>
      </c>
      <c r="Q16" s="62">
        <f t="shared" si="14"/>
        <v>422.67605633802816</v>
      </c>
      <c r="R16" s="63">
        <f t="shared" si="15"/>
        <v>316.3216216216216</v>
      </c>
      <c r="S16" s="61">
        <f t="shared" si="16"/>
        <v>421.76216216216216</v>
      </c>
      <c r="T16" s="59">
        <f t="shared" si="17"/>
        <v>312.60416666666663</v>
      </c>
      <c r="U16" s="62">
        <f t="shared" si="18"/>
        <v>416.80555555555554</v>
      </c>
      <c r="V16" s="63">
        <f t="shared" si="19"/>
        <v>303.99740259740258</v>
      </c>
      <c r="W16" s="62">
        <f t="shared" si="20"/>
        <v>405.32987012987013</v>
      </c>
      <c r="X16" s="59">
        <f t="shared" si="21"/>
        <v>300.10000000000002</v>
      </c>
      <c r="Y16" s="62">
        <f t="shared" si="22"/>
        <v>400.13333333333333</v>
      </c>
      <c r="Z16" s="64">
        <f t="shared" si="23"/>
        <v>266.75555555555553</v>
      </c>
    </row>
    <row r="17" spans="1:29" s="2" customFormat="1" x14ac:dyDescent="0.3">
      <c r="A17" s="56">
        <v>11</v>
      </c>
      <c r="B17" s="57">
        <v>393550</v>
      </c>
      <c r="C17" s="58">
        <f t="shared" si="0"/>
        <v>32795.833333333336</v>
      </c>
      <c r="D17" s="59">
        <f t="shared" si="1"/>
        <v>1507.8544061302682</v>
      </c>
      <c r="E17" s="60">
        <f t="shared" si="2"/>
        <v>1490.719696969697</v>
      </c>
      <c r="F17" s="61">
        <f t="shared" si="3"/>
        <v>1371.2543554006968</v>
      </c>
      <c r="G17" s="61">
        <f t="shared" si="4"/>
        <v>1261.3782051282051</v>
      </c>
      <c r="H17" s="61">
        <f t="shared" si="5"/>
        <v>1257.3482428115017</v>
      </c>
      <c r="I17" s="59">
        <f t="shared" si="6"/>
        <v>201.82051282051282</v>
      </c>
      <c r="J17" s="60">
        <f t="shared" si="7"/>
        <v>210.22970085470087</v>
      </c>
      <c r="K17" s="60">
        <f t="shared" si="8"/>
        <v>212.72972972972974</v>
      </c>
      <c r="L17" s="60">
        <f t="shared" si="9"/>
        <v>213.19068255687975</v>
      </c>
      <c r="M17" s="62">
        <f t="shared" si="10"/>
        <v>225.27189467658843</v>
      </c>
      <c r="N17" s="59">
        <f t="shared" si="11"/>
        <v>338.06239267315397</v>
      </c>
      <c r="O17" s="62">
        <f t="shared" si="12"/>
        <v>450.74985689753862</v>
      </c>
      <c r="P17" s="59">
        <f t="shared" si="13"/>
        <v>319.93228602383533</v>
      </c>
      <c r="Q17" s="62">
        <f t="shared" si="14"/>
        <v>426.57638136511378</v>
      </c>
      <c r="R17" s="63">
        <f t="shared" si="15"/>
        <v>319.24054054054051</v>
      </c>
      <c r="S17" s="61">
        <f t="shared" si="16"/>
        <v>425.65405405405403</v>
      </c>
      <c r="T17" s="59">
        <f t="shared" si="17"/>
        <v>315.48878205128204</v>
      </c>
      <c r="U17" s="62">
        <f t="shared" si="18"/>
        <v>420.65170940170941</v>
      </c>
      <c r="V17" s="63">
        <f t="shared" si="19"/>
        <v>306.80259740259737</v>
      </c>
      <c r="W17" s="62">
        <f t="shared" si="20"/>
        <v>409.07012987012985</v>
      </c>
      <c r="X17" s="59">
        <f t="shared" si="21"/>
        <v>302.86923076923074</v>
      </c>
      <c r="Y17" s="62">
        <f t="shared" si="22"/>
        <v>403.825641025641</v>
      </c>
      <c r="Z17" s="64">
        <f t="shared" si="23"/>
        <v>269.21709401709398</v>
      </c>
    </row>
    <row r="18" spans="1:29" s="2" customFormat="1" x14ac:dyDescent="0.3">
      <c r="A18" s="56">
        <v>12</v>
      </c>
      <c r="B18" s="57">
        <v>397050</v>
      </c>
      <c r="C18" s="58">
        <f t="shared" si="0"/>
        <v>33087.5</v>
      </c>
      <c r="D18" s="59">
        <f t="shared" si="1"/>
        <v>1521.2643678160919</v>
      </c>
      <c r="E18" s="60">
        <f t="shared" si="2"/>
        <v>1503.9772727272727</v>
      </c>
      <c r="F18" s="61">
        <f t="shared" si="3"/>
        <v>1383.4494773519164</v>
      </c>
      <c r="G18" s="61">
        <f t="shared" si="4"/>
        <v>1272.5961538461538</v>
      </c>
      <c r="H18" s="61">
        <f t="shared" si="5"/>
        <v>1268.5303514376997</v>
      </c>
      <c r="I18" s="59">
        <f t="shared" si="6"/>
        <v>203.61538461538461</v>
      </c>
      <c r="J18" s="60">
        <f t="shared" si="7"/>
        <v>212.09935897435898</v>
      </c>
      <c r="K18" s="60">
        <f t="shared" si="8"/>
        <v>214.62162162162161</v>
      </c>
      <c r="L18" s="60">
        <f t="shared" si="9"/>
        <v>215.08667388949078</v>
      </c>
      <c r="M18" s="62">
        <f t="shared" si="10"/>
        <v>227.27532913566114</v>
      </c>
      <c r="N18" s="59">
        <f t="shared" si="11"/>
        <v>341.067544361763</v>
      </c>
      <c r="O18" s="62">
        <f t="shared" si="12"/>
        <v>454.75672581568404</v>
      </c>
      <c r="P18" s="59">
        <f t="shared" si="13"/>
        <v>322.77627302275187</v>
      </c>
      <c r="Q18" s="62">
        <f t="shared" si="14"/>
        <v>430.36836403033584</v>
      </c>
      <c r="R18" s="63">
        <f t="shared" si="15"/>
        <v>322.07837837837837</v>
      </c>
      <c r="S18" s="61">
        <f t="shared" si="16"/>
        <v>429.43783783783783</v>
      </c>
      <c r="T18" s="59">
        <f t="shared" si="17"/>
        <v>318.29326923076923</v>
      </c>
      <c r="U18" s="62">
        <f t="shared" si="18"/>
        <v>424.39102564102564</v>
      </c>
      <c r="V18" s="63">
        <f t="shared" si="19"/>
        <v>309.52987012987012</v>
      </c>
      <c r="W18" s="62">
        <f t="shared" si="20"/>
        <v>412.70649350649353</v>
      </c>
      <c r="X18" s="59">
        <f t="shared" si="21"/>
        <v>305.56153846153848</v>
      </c>
      <c r="Y18" s="62">
        <f t="shared" si="22"/>
        <v>407.4153846153846</v>
      </c>
      <c r="Z18" s="64">
        <f t="shared" si="23"/>
        <v>271.6102564102564</v>
      </c>
    </row>
    <row r="19" spans="1:29" s="2" customFormat="1" x14ac:dyDescent="0.3">
      <c r="A19" s="56">
        <v>13</v>
      </c>
      <c r="B19" s="57">
        <v>400750</v>
      </c>
      <c r="C19" s="58">
        <f t="shared" si="0"/>
        <v>33395.833333333336</v>
      </c>
      <c r="D19" s="59">
        <f t="shared" si="1"/>
        <v>1535.4406130268198</v>
      </c>
      <c r="E19" s="60">
        <f t="shared" si="2"/>
        <v>1517.9924242424242</v>
      </c>
      <c r="F19" s="61">
        <f t="shared" si="3"/>
        <v>1396.3414634146341</v>
      </c>
      <c r="G19" s="61">
        <f t="shared" si="4"/>
        <v>1284.4551282051282</v>
      </c>
      <c r="H19" s="61">
        <f t="shared" si="5"/>
        <v>1280.3514376996804</v>
      </c>
      <c r="I19" s="59">
        <f t="shared" si="6"/>
        <v>205.51282051282053</v>
      </c>
      <c r="J19" s="60">
        <f t="shared" si="7"/>
        <v>214.07585470085471</v>
      </c>
      <c r="K19" s="60">
        <f t="shared" si="8"/>
        <v>216.62162162162161</v>
      </c>
      <c r="L19" s="60">
        <f t="shared" si="9"/>
        <v>217.09100758396534</v>
      </c>
      <c r="M19" s="62">
        <f t="shared" si="10"/>
        <v>229.39324556382371</v>
      </c>
      <c r="N19" s="59">
        <f t="shared" si="11"/>
        <v>344.24441900400689</v>
      </c>
      <c r="O19" s="62">
        <f t="shared" si="12"/>
        <v>458.99255867200918</v>
      </c>
      <c r="P19" s="59">
        <f t="shared" si="13"/>
        <v>325.7827735644637</v>
      </c>
      <c r="Q19" s="62">
        <f t="shared" si="14"/>
        <v>434.37703141928495</v>
      </c>
      <c r="R19" s="63">
        <f t="shared" si="15"/>
        <v>325.07837837837837</v>
      </c>
      <c r="S19" s="61">
        <f t="shared" si="16"/>
        <v>433.43783783783783</v>
      </c>
      <c r="T19" s="59">
        <f t="shared" si="17"/>
        <v>321.25801282051282</v>
      </c>
      <c r="U19" s="62">
        <f t="shared" si="18"/>
        <v>428.34401709401709</v>
      </c>
      <c r="V19" s="63">
        <f t="shared" si="19"/>
        <v>312.412987012987</v>
      </c>
      <c r="W19" s="62">
        <f t="shared" si="20"/>
        <v>416.55064935064934</v>
      </c>
      <c r="X19" s="59">
        <f t="shared" si="21"/>
        <v>308.40769230769229</v>
      </c>
      <c r="Y19" s="62">
        <f t="shared" si="22"/>
        <v>411.21025641025642</v>
      </c>
      <c r="Z19" s="64">
        <f t="shared" si="23"/>
        <v>274.14017094017095</v>
      </c>
    </row>
    <row r="20" spans="1:29" s="2" customFormat="1" x14ac:dyDescent="0.3">
      <c r="A20" s="56">
        <v>14</v>
      </c>
      <c r="B20" s="57">
        <v>404850</v>
      </c>
      <c r="C20" s="58">
        <f t="shared" si="0"/>
        <v>33737.5</v>
      </c>
      <c r="D20" s="59">
        <f t="shared" si="1"/>
        <v>1551.1494252873563</v>
      </c>
      <c r="E20" s="60">
        <f t="shared" si="2"/>
        <v>1533.5227272727273</v>
      </c>
      <c r="F20" s="61">
        <f t="shared" si="3"/>
        <v>1410.6271777003485</v>
      </c>
      <c r="G20" s="61">
        <f t="shared" si="4"/>
        <v>1297.5961538461538</v>
      </c>
      <c r="H20" s="61">
        <f t="shared" si="5"/>
        <v>1293.4504792332268</v>
      </c>
      <c r="I20" s="59">
        <f t="shared" si="6"/>
        <v>207.61538461538461</v>
      </c>
      <c r="J20" s="60">
        <f t="shared" si="7"/>
        <v>216.26602564102564</v>
      </c>
      <c r="K20" s="60">
        <f t="shared" si="8"/>
        <v>218.83783783783784</v>
      </c>
      <c r="L20" s="60">
        <f t="shared" si="9"/>
        <v>219.31202600216685</v>
      </c>
      <c r="M20" s="62">
        <f t="shared" si="10"/>
        <v>231.74012593016599</v>
      </c>
      <c r="N20" s="59">
        <f t="shared" si="11"/>
        <v>347.76473955352031</v>
      </c>
      <c r="O20" s="62">
        <f t="shared" si="12"/>
        <v>463.68631940469373</v>
      </c>
      <c r="P20" s="59">
        <f t="shared" si="13"/>
        <v>329.114301191766</v>
      </c>
      <c r="Q20" s="62">
        <f t="shared" si="14"/>
        <v>438.81906825568797</v>
      </c>
      <c r="R20" s="63">
        <f>($B20+180)/1850*1.5</f>
        <v>328.4027027027027</v>
      </c>
      <c r="S20" s="61">
        <f t="shared" si="16"/>
        <v>437.87027027027028</v>
      </c>
      <c r="T20" s="59">
        <f t="shared" si="17"/>
        <v>324.54326923076923</v>
      </c>
      <c r="U20" s="62">
        <f t="shared" si="18"/>
        <v>432.72435897435895</v>
      </c>
      <c r="V20" s="63">
        <f t="shared" si="19"/>
        <v>315.60779220779222</v>
      </c>
      <c r="W20" s="62">
        <f t="shared" si="20"/>
        <v>420.81038961038962</v>
      </c>
      <c r="X20" s="59">
        <f t="shared" si="21"/>
        <v>311.56153846153848</v>
      </c>
      <c r="Y20" s="62">
        <f t="shared" si="22"/>
        <v>415.4153846153846</v>
      </c>
      <c r="Z20" s="64">
        <f t="shared" si="23"/>
        <v>276.94358974358971</v>
      </c>
    </row>
    <row r="21" spans="1:29" s="2" customFormat="1" x14ac:dyDescent="0.3">
      <c r="A21" s="56">
        <v>15</v>
      </c>
      <c r="B21" s="57">
        <v>408850</v>
      </c>
      <c r="C21" s="58">
        <f t="shared" si="0"/>
        <v>34070.833333333336</v>
      </c>
      <c r="D21" s="59">
        <f t="shared" si="1"/>
        <v>1566.4750957854405</v>
      </c>
      <c r="E21" s="60">
        <f t="shared" si="2"/>
        <v>1548.6742424242425</v>
      </c>
      <c r="F21" s="61">
        <f t="shared" si="3"/>
        <v>1424.5644599303137</v>
      </c>
      <c r="G21" s="61">
        <f>B21/312</f>
        <v>1310.4166666666667</v>
      </c>
      <c r="H21" s="61">
        <f t="shared" si="5"/>
        <v>1306.2300319488818</v>
      </c>
      <c r="I21" s="59">
        <f t="shared" si="6"/>
        <v>209.66666666666666</v>
      </c>
      <c r="J21" s="60">
        <f t="shared" si="7"/>
        <v>218.40277777777777</v>
      </c>
      <c r="K21" s="60">
        <f t="shared" si="8"/>
        <v>221</v>
      </c>
      <c r="L21" s="60">
        <f t="shared" si="9"/>
        <v>221.47887323943661</v>
      </c>
      <c r="M21" s="62">
        <f t="shared" si="10"/>
        <v>234.02976531196336</v>
      </c>
      <c r="N21" s="59">
        <f t="shared" si="11"/>
        <v>351.19919862621634</v>
      </c>
      <c r="O21" s="62">
        <f t="shared" si="12"/>
        <v>468.26559816828848</v>
      </c>
      <c r="P21" s="59">
        <f t="shared" si="13"/>
        <v>332.36457204767061</v>
      </c>
      <c r="Q21" s="62">
        <f t="shared" si="14"/>
        <v>443.15276273022749</v>
      </c>
      <c r="R21" s="63">
        <f t="shared" si="15"/>
        <v>331.64594594594598</v>
      </c>
      <c r="S21" s="61">
        <f t="shared" si="16"/>
        <v>442.19459459459461</v>
      </c>
      <c r="T21" s="59">
        <f t="shared" si="17"/>
        <v>327.7483974358974</v>
      </c>
      <c r="U21" s="62">
        <f t="shared" si="18"/>
        <v>436.99786324786322</v>
      </c>
      <c r="V21" s="63">
        <f t="shared" si="19"/>
        <v>318.72467532467533</v>
      </c>
      <c r="W21" s="62">
        <f t="shared" si="20"/>
        <v>424.96623376623376</v>
      </c>
      <c r="X21" s="59">
        <f>($B21+180)/1950*1.5</f>
        <v>314.63846153846157</v>
      </c>
      <c r="Y21" s="62">
        <f t="shared" si="22"/>
        <v>419.51794871794874</v>
      </c>
      <c r="Z21" s="64">
        <f t="shared" si="23"/>
        <v>279.67863247863249</v>
      </c>
    </row>
    <row r="22" spans="1:29" s="2" customFormat="1" x14ac:dyDescent="0.3">
      <c r="A22" s="56">
        <v>16</v>
      </c>
      <c r="B22" s="57">
        <v>413050</v>
      </c>
      <c r="C22" s="58">
        <f t="shared" si="0"/>
        <v>34420.833333333336</v>
      </c>
      <c r="D22" s="59">
        <f t="shared" si="1"/>
        <v>1582.5670498084291</v>
      </c>
      <c r="E22" s="60">
        <f t="shared" si="2"/>
        <v>1564.5833333333333</v>
      </c>
      <c r="F22" s="61">
        <f t="shared" si="3"/>
        <v>1439.198606271777</v>
      </c>
      <c r="G22" s="61">
        <f t="shared" si="4"/>
        <v>1323.8782051282051</v>
      </c>
      <c r="H22" s="61">
        <f t="shared" si="5"/>
        <v>1319.6485623003196</v>
      </c>
      <c r="I22" s="59">
        <f t="shared" si="6"/>
        <v>211.82051282051282</v>
      </c>
      <c r="J22" s="60">
        <f t="shared" si="7"/>
        <v>220.64636752136752</v>
      </c>
      <c r="K22" s="60">
        <f t="shared" si="8"/>
        <v>223.27027027027026</v>
      </c>
      <c r="L22" s="60">
        <f t="shared" si="9"/>
        <v>223.75406283856989</v>
      </c>
      <c r="M22" s="62">
        <f t="shared" si="10"/>
        <v>236.4338866628506</v>
      </c>
      <c r="N22" s="59">
        <f t="shared" si="11"/>
        <v>354.80538065254723</v>
      </c>
      <c r="O22" s="62">
        <f t="shared" si="12"/>
        <v>473.07384087006295</v>
      </c>
      <c r="P22" s="59">
        <f t="shared" si="13"/>
        <v>335.77735644637056</v>
      </c>
      <c r="Q22" s="62">
        <f t="shared" si="14"/>
        <v>447.70314192849406</v>
      </c>
      <c r="R22" s="63">
        <f t="shared" si="15"/>
        <v>335.05135135135134</v>
      </c>
      <c r="S22" s="61">
        <f t="shared" si="16"/>
        <v>446.73513513513512</v>
      </c>
      <c r="T22" s="59">
        <f t="shared" si="17"/>
        <v>331.11378205128204</v>
      </c>
      <c r="U22" s="62">
        <f t="shared" si="18"/>
        <v>441.48504273504273</v>
      </c>
      <c r="V22" s="63">
        <f t="shared" si="19"/>
        <v>321.99740259740258</v>
      </c>
      <c r="W22" s="62">
        <f t="shared" si="20"/>
        <v>429.32987012987013</v>
      </c>
      <c r="X22" s="59">
        <f t="shared" si="21"/>
        <v>317.86923076923074</v>
      </c>
      <c r="Y22" s="62">
        <f t="shared" si="22"/>
        <v>423.825641025641</v>
      </c>
      <c r="Z22" s="64">
        <f t="shared" si="23"/>
        <v>282.55042735042736</v>
      </c>
    </row>
    <row r="23" spans="1:29" s="2" customFormat="1" x14ac:dyDescent="0.3">
      <c r="A23" s="56">
        <v>17</v>
      </c>
      <c r="B23" s="57">
        <v>417050</v>
      </c>
      <c r="C23" s="58">
        <f t="shared" si="0"/>
        <v>34754.166666666664</v>
      </c>
      <c r="D23" s="59">
        <f t="shared" si="1"/>
        <v>1597.8927203065134</v>
      </c>
      <c r="E23" s="60">
        <f t="shared" si="2"/>
        <v>1579.7348484848485</v>
      </c>
      <c r="F23" s="61">
        <f t="shared" si="3"/>
        <v>1453.1358885017421</v>
      </c>
      <c r="G23" s="61">
        <f t="shared" si="4"/>
        <v>1336.698717948718</v>
      </c>
      <c r="H23" s="61">
        <f t="shared" si="5"/>
        <v>1332.4281150159745</v>
      </c>
      <c r="I23" s="59">
        <f t="shared" si="6"/>
        <v>213.87179487179486</v>
      </c>
      <c r="J23" s="60">
        <f t="shared" si="7"/>
        <v>222.78311965811966</v>
      </c>
      <c r="K23" s="60">
        <f t="shared" si="8"/>
        <v>225.43243243243242</v>
      </c>
      <c r="L23" s="60">
        <f t="shared" si="9"/>
        <v>225.92091007583966</v>
      </c>
      <c r="M23" s="62">
        <f t="shared" si="10"/>
        <v>238.72352604464797</v>
      </c>
      <c r="N23" s="59">
        <f t="shared" si="11"/>
        <v>358.23983972524326</v>
      </c>
      <c r="O23" s="62">
        <f t="shared" si="12"/>
        <v>477.6531196336577</v>
      </c>
      <c r="P23" s="59">
        <f t="shared" si="13"/>
        <v>339.02762730227516</v>
      </c>
      <c r="Q23" s="62">
        <f t="shared" si="14"/>
        <v>452.03683640303359</v>
      </c>
      <c r="R23" s="63">
        <f t="shared" si="15"/>
        <v>338.29459459459457</v>
      </c>
      <c r="S23" s="61">
        <f t="shared" si="16"/>
        <v>451.05945945945945</v>
      </c>
      <c r="T23" s="59">
        <f t="shared" si="17"/>
        <v>334.31891025641028</v>
      </c>
      <c r="U23" s="62">
        <f t="shared" si="18"/>
        <v>445.758547008547</v>
      </c>
      <c r="V23" s="63">
        <f t="shared" si="19"/>
        <v>325.1142857142857</v>
      </c>
      <c r="W23" s="62">
        <f t="shared" si="20"/>
        <v>433.48571428571427</v>
      </c>
      <c r="X23" s="59">
        <f t="shared" si="21"/>
        <v>320.94615384615383</v>
      </c>
      <c r="Y23" s="62">
        <f t="shared" si="22"/>
        <v>427.92820512820515</v>
      </c>
      <c r="Z23" s="64">
        <f t="shared" si="23"/>
        <v>285.28547008547008</v>
      </c>
    </row>
    <row r="24" spans="1:29" s="2" customFormat="1" x14ac:dyDescent="0.3">
      <c r="A24" s="56">
        <v>18</v>
      </c>
      <c r="B24" s="57">
        <v>421250</v>
      </c>
      <c r="C24" s="58">
        <f t="shared" si="0"/>
        <v>35104.166666666664</v>
      </c>
      <c r="D24" s="59">
        <f t="shared" si="1"/>
        <v>1613.984674329502</v>
      </c>
      <c r="E24" s="60">
        <f t="shared" si="2"/>
        <v>1595.6439393939395</v>
      </c>
      <c r="F24" s="61">
        <f t="shared" si="3"/>
        <v>1467.7700348432056</v>
      </c>
      <c r="G24" s="61">
        <f t="shared" si="4"/>
        <v>1350.1602564102564</v>
      </c>
      <c r="H24" s="61">
        <f t="shared" si="5"/>
        <v>1345.8466453674121</v>
      </c>
      <c r="I24" s="59">
        <f t="shared" si="6"/>
        <v>216.02564102564102</v>
      </c>
      <c r="J24" s="60">
        <f t="shared" si="7"/>
        <v>225.02670940170941</v>
      </c>
      <c r="K24" s="60">
        <f t="shared" si="8"/>
        <v>227.70270270270271</v>
      </c>
      <c r="L24" s="60">
        <f t="shared" si="9"/>
        <v>228.19609967497291</v>
      </c>
      <c r="M24" s="62">
        <f t="shared" si="10"/>
        <v>241.12764739553521</v>
      </c>
      <c r="N24" s="59">
        <f t="shared" si="11"/>
        <v>361.84602175157414</v>
      </c>
      <c r="O24" s="62">
        <f t="shared" si="12"/>
        <v>482.46136233543217</v>
      </c>
      <c r="P24" s="59">
        <f t="shared" si="13"/>
        <v>342.44041170097506</v>
      </c>
      <c r="Q24" s="62">
        <f t="shared" si="14"/>
        <v>456.5872156013001</v>
      </c>
      <c r="R24" s="63">
        <f t="shared" si="15"/>
        <v>341.70000000000005</v>
      </c>
      <c r="S24" s="61">
        <f t="shared" si="16"/>
        <v>455.6</v>
      </c>
      <c r="T24" s="59">
        <f t="shared" si="17"/>
        <v>337.68429487179486</v>
      </c>
      <c r="U24" s="62">
        <f t="shared" si="18"/>
        <v>450.2457264957265</v>
      </c>
      <c r="V24" s="63">
        <f t="shared" si="19"/>
        <v>328.38701298701301</v>
      </c>
      <c r="W24" s="62">
        <f t="shared" si="20"/>
        <v>437.84935064935064</v>
      </c>
      <c r="X24" s="59">
        <f t="shared" si="21"/>
        <v>324.17692307692306</v>
      </c>
      <c r="Y24" s="62">
        <f t="shared" si="22"/>
        <v>432.23589743589741</v>
      </c>
      <c r="Z24" s="64">
        <f t="shared" si="23"/>
        <v>288.15726495726494</v>
      </c>
      <c r="AC24" s="65"/>
    </row>
    <row r="25" spans="1:29" s="2" customFormat="1" x14ac:dyDescent="0.3">
      <c r="A25" s="56">
        <v>19</v>
      </c>
      <c r="B25" s="57">
        <v>425450</v>
      </c>
      <c r="C25" s="58">
        <f t="shared" si="0"/>
        <v>35454.166666666664</v>
      </c>
      <c r="D25" s="59">
        <f t="shared" si="1"/>
        <v>1630.0766283524904</v>
      </c>
      <c r="E25" s="60">
        <f t="shared" si="2"/>
        <v>1611.5530303030303</v>
      </c>
      <c r="F25" s="61">
        <f t="shared" si="3"/>
        <v>1482.4041811846689</v>
      </c>
      <c r="G25" s="61">
        <f t="shared" si="4"/>
        <v>1363.6217948717949</v>
      </c>
      <c r="H25" s="61">
        <f t="shared" si="5"/>
        <v>1359.2651757188498</v>
      </c>
      <c r="I25" s="59">
        <f t="shared" si="6"/>
        <v>218.17948717948718</v>
      </c>
      <c r="J25" s="60">
        <f t="shared" si="7"/>
        <v>227.27029914529913</v>
      </c>
      <c r="K25" s="60">
        <f t="shared" si="8"/>
        <v>229.97297297297297</v>
      </c>
      <c r="L25" s="60">
        <f t="shared" si="9"/>
        <v>230.47128927410617</v>
      </c>
      <c r="M25" s="62">
        <f t="shared" si="10"/>
        <v>243.53176874642244</v>
      </c>
      <c r="N25" s="59">
        <f t="shared" si="11"/>
        <v>365.45220377790497</v>
      </c>
      <c r="O25" s="62">
        <f t="shared" si="12"/>
        <v>487.26960503720665</v>
      </c>
      <c r="P25" s="59">
        <f t="shared" si="13"/>
        <v>345.85319609967496</v>
      </c>
      <c r="Q25" s="62">
        <f t="shared" si="14"/>
        <v>461.13759479956661</v>
      </c>
      <c r="R25" s="63">
        <f t="shared" si="15"/>
        <v>345.10540540540541</v>
      </c>
      <c r="S25" s="61">
        <f t="shared" si="16"/>
        <v>460.14054054054054</v>
      </c>
      <c r="T25" s="59">
        <f t="shared" si="17"/>
        <v>341.0496794871795</v>
      </c>
      <c r="U25" s="62">
        <f t="shared" si="18"/>
        <v>454.732905982906</v>
      </c>
      <c r="V25" s="63">
        <f t="shared" si="19"/>
        <v>331.65974025974026</v>
      </c>
      <c r="W25" s="62">
        <f t="shared" si="20"/>
        <v>442.21298701298701</v>
      </c>
      <c r="X25" s="59">
        <f t="shared" si="21"/>
        <v>327.40769230769229</v>
      </c>
      <c r="Y25" s="62">
        <f t="shared" si="22"/>
        <v>436.54358974358973</v>
      </c>
      <c r="Z25" s="64">
        <f t="shared" si="23"/>
        <v>291.0290598290598</v>
      </c>
    </row>
    <row r="26" spans="1:29" s="2" customFormat="1" x14ac:dyDescent="0.3">
      <c r="A26" s="56">
        <v>20</v>
      </c>
      <c r="B26" s="57">
        <v>429650</v>
      </c>
      <c r="C26" s="58">
        <f t="shared" si="0"/>
        <v>35804.166666666664</v>
      </c>
      <c r="D26" s="59">
        <f t="shared" si="1"/>
        <v>1646.168582375479</v>
      </c>
      <c r="E26" s="60">
        <f t="shared" si="2"/>
        <v>1627.4621212121212</v>
      </c>
      <c r="F26" s="61">
        <f t="shared" si="3"/>
        <v>1497.0383275261324</v>
      </c>
      <c r="G26" s="61">
        <f t="shared" si="4"/>
        <v>1377.0833333333333</v>
      </c>
      <c r="H26" s="61">
        <f t="shared" si="5"/>
        <v>1372.6837060702876</v>
      </c>
      <c r="I26" s="59">
        <f t="shared" si="6"/>
        <v>220.33333333333334</v>
      </c>
      <c r="J26" s="60">
        <f t="shared" si="7"/>
        <v>229.51388888888889</v>
      </c>
      <c r="K26" s="60">
        <f t="shared" si="8"/>
        <v>232.24324324324326</v>
      </c>
      <c r="L26" s="60">
        <f t="shared" si="9"/>
        <v>232.74647887323943</v>
      </c>
      <c r="M26" s="62">
        <f t="shared" si="10"/>
        <v>245.93589009730968</v>
      </c>
      <c r="N26" s="59">
        <f t="shared" si="11"/>
        <v>369.05838580423585</v>
      </c>
      <c r="O26" s="62">
        <f t="shared" si="12"/>
        <v>492.07784773898112</v>
      </c>
      <c r="P26" s="59">
        <f t="shared" si="13"/>
        <v>349.26598049837486</v>
      </c>
      <c r="Q26" s="62">
        <f t="shared" si="14"/>
        <v>465.68797399783313</v>
      </c>
      <c r="R26" s="63">
        <f t="shared" si="15"/>
        <v>348.51081081081077</v>
      </c>
      <c r="S26" s="61">
        <f t="shared" si="16"/>
        <v>464.68108108108106</v>
      </c>
      <c r="T26" s="59">
        <f t="shared" si="17"/>
        <v>344.41506410256409</v>
      </c>
      <c r="U26" s="62">
        <f t="shared" si="18"/>
        <v>459.22008547008545</v>
      </c>
      <c r="V26" s="63">
        <f t="shared" si="19"/>
        <v>334.93246753246751</v>
      </c>
      <c r="W26" s="62">
        <f t="shared" si="20"/>
        <v>446.57662337662339</v>
      </c>
      <c r="X26" s="59">
        <f t="shared" si="21"/>
        <v>330.63846153846157</v>
      </c>
      <c r="Y26" s="62">
        <f t="shared" si="22"/>
        <v>440.85128205128206</v>
      </c>
      <c r="Z26" s="64">
        <f t="shared" si="23"/>
        <v>293.90085470085472</v>
      </c>
    </row>
    <row r="27" spans="1:29" s="2" customFormat="1" x14ac:dyDescent="0.3">
      <c r="A27" s="56">
        <v>21</v>
      </c>
      <c r="B27" s="57">
        <v>434550</v>
      </c>
      <c r="C27" s="58">
        <f t="shared" si="0"/>
        <v>36212.5</v>
      </c>
      <c r="D27" s="59">
        <f t="shared" si="1"/>
        <v>1664.9425287356321</v>
      </c>
      <c r="E27" s="60">
        <f t="shared" si="2"/>
        <v>1646.0227272727273</v>
      </c>
      <c r="F27" s="61">
        <f t="shared" si="3"/>
        <v>1514.1114982578397</v>
      </c>
      <c r="G27" s="61">
        <f t="shared" si="4"/>
        <v>1392.7884615384614</v>
      </c>
      <c r="H27" s="61">
        <f t="shared" si="5"/>
        <v>1388.3386581469649</v>
      </c>
      <c r="I27" s="59">
        <f t="shared" si="6"/>
        <v>222.84615384615384</v>
      </c>
      <c r="J27" s="60">
        <f t="shared" si="7"/>
        <v>232.13141025641025</v>
      </c>
      <c r="K27" s="60">
        <f t="shared" si="8"/>
        <v>234.8918918918919</v>
      </c>
      <c r="L27" s="60">
        <f t="shared" si="9"/>
        <v>235.4008667388949</v>
      </c>
      <c r="M27" s="62">
        <f t="shared" si="10"/>
        <v>248.74069834001145</v>
      </c>
      <c r="N27" s="59">
        <f t="shared" si="11"/>
        <v>373.26559816828848</v>
      </c>
      <c r="O27" s="62">
        <f t="shared" si="12"/>
        <v>497.68746422438466</v>
      </c>
      <c r="P27" s="59">
        <f t="shared" si="13"/>
        <v>353.24756229685806</v>
      </c>
      <c r="Q27" s="62">
        <f t="shared" si="14"/>
        <v>470.99674972914408</v>
      </c>
      <c r="R27" s="63">
        <f t="shared" si="15"/>
        <v>352.48378378378379</v>
      </c>
      <c r="S27" s="61">
        <f t="shared" si="16"/>
        <v>469.97837837837835</v>
      </c>
      <c r="T27" s="59">
        <f t="shared" si="17"/>
        <v>348.34134615384619</v>
      </c>
      <c r="U27" s="62">
        <f t="shared" si="18"/>
        <v>464.45512820512823</v>
      </c>
      <c r="V27" s="63">
        <f t="shared" si="19"/>
        <v>338.75064935064933</v>
      </c>
      <c r="W27" s="62">
        <f t="shared" si="20"/>
        <v>451.66753246753245</v>
      </c>
      <c r="X27" s="59">
        <f t="shared" si="21"/>
        <v>334.40769230769229</v>
      </c>
      <c r="Y27" s="62">
        <f t="shared" si="22"/>
        <v>445.87692307692305</v>
      </c>
      <c r="Z27" s="64">
        <f t="shared" si="23"/>
        <v>297.25128205128203</v>
      </c>
    </row>
    <row r="28" spans="1:29" s="2" customFormat="1" x14ac:dyDescent="0.3">
      <c r="A28" s="56">
        <v>22</v>
      </c>
      <c r="B28" s="57">
        <v>439250</v>
      </c>
      <c r="C28" s="58">
        <f t="shared" si="0"/>
        <v>36604.166666666664</v>
      </c>
      <c r="D28" s="59">
        <f t="shared" si="1"/>
        <v>1682.9501915708813</v>
      </c>
      <c r="E28" s="60">
        <f t="shared" si="2"/>
        <v>1663.8257575757575</v>
      </c>
      <c r="F28" s="61">
        <f t="shared" si="3"/>
        <v>1530.4878048780488</v>
      </c>
      <c r="G28" s="61">
        <f t="shared" si="4"/>
        <v>1407.8525641025642</v>
      </c>
      <c r="H28" s="61">
        <f t="shared" si="5"/>
        <v>1403.3546325878594</v>
      </c>
      <c r="I28" s="59">
        <f t="shared" si="6"/>
        <v>225.25641025641025</v>
      </c>
      <c r="J28" s="60">
        <f t="shared" si="7"/>
        <v>234.64209401709402</v>
      </c>
      <c r="K28" s="60">
        <f t="shared" si="8"/>
        <v>237.43243243243242</v>
      </c>
      <c r="L28" s="60">
        <f t="shared" si="9"/>
        <v>237.94691224268689</v>
      </c>
      <c r="M28" s="62">
        <f t="shared" si="10"/>
        <v>251.43102461362335</v>
      </c>
      <c r="N28" s="59">
        <f t="shared" si="11"/>
        <v>377.30108757870636</v>
      </c>
      <c r="O28" s="62">
        <f t="shared" si="12"/>
        <v>503.06811677160846</v>
      </c>
      <c r="P28" s="59">
        <f t="shared" si="13"/>
        <v>357.06663055254603</v>
      </c>
      <c r="Q28" s="62">
        <f t="shared" si="14"/>
        <v>476.08884073672806</v>
      </c>
      <c r="R28" s="63">
        <f t="shared" si="15"/>
        <v>356.29459459459457</v>
      </c>
      <c r="S28" s="61">
        <f t="shared" si="16"/>
        <v>475.05945945945945</v>
      </c>
      <c r="T28" s="59">
        <f t="shared" si="17"/>
        <v>352.10737179487182</v>
      </c>
      <c r="U28" s="62">
        <f t="shared" si="18"/>
        <v>469.47649572649573</v>
      </c>
      <c r="V28" s="63">
        <f t="shared" si="19"/>
        <v>342.412987012987</v>
      </c>
      <c r="W28" s="62">
        <f t="shared" si="20"/>
        <v>456.55064935064934</v>
      </c>
      <c r="X28" s="59">
        <f t="shared" si="21"/>
        <v>338.02307692307693</v>
      </c>
      <c r="Y28" s="62">
        <f t="shared" si="22"/>
        <v>450.69743589743592</v>
      </c>
      <c r="Z28" s="64">
        <f t="shared" si="23"/>
        <v>300.46495726495726</v>
      </c>
    </row>
    <row r="29" spans="1:29" s="2" customFormat="1" x14ac:dyDescent="0.3">
      <c r="A29" s="56">
        <v>23</v>
      </c>
      <c r="B29" s="57">
        <v>443850</v>
      </c>
      <c r="C29" s="58">
        <f>B29/12</f>
        <v>36987.5</v>
      </c>
      <c r="D29" s="59">
        <f t="shared" si="1"/>
        <v>1700.5747126436781</v>
      </c>
      <c r="E29" s="60">
        <f t="shared" si="2"/>
        <v>1681.25</v>
      </c>
      <c r="F29" s="61">
        <f t="shared" si="3"/>
        <v>1546.5156794425086</v>
      </c>
      <c r="G29" s="61">
        <f t="shared" si="4"/>
        <v>1422.5961538461538</v>
      </c>
      <c r="H29" s="61">
        <f t="shared" si="5"/>
        <v>1418.0511182108626</v>
      </c>
      <c r="I29" s="59">
        <f t="shared" si="6"/>
        <v>227.61538461538461</v>
      </c>
      <c r="J29" s="60">
        <f t="shared" si="7"/>
        <v>237.09935897435898</v>
      </c>
      <c r="K29" s="60">
        <f t="shared" si="8"/>
        <v>239.91891891891891</v>
      </c>
      <c r="L29" s="60">
        <f t="shared" si="9"/>
        <v>240.43878656554713</v>
      </c>
      <c r="M29" s="62">
        <f t="shared" si="10"/>
        <v>254.06410990269032</v>
      </c>
      <c r="N29" s="59">
        <f t="shared" si="11"/>
        <v>381.25071551230678</v>
      </c>
      <c r="O29" s="62">
        <f t="shared" si="12"/>
        <v>508.3342873497424</v>
      </c>
      <c r="P29" s="59">
        <f t="shared" si="13"/>
        <v>360.80444203683641</v>
      </c>
      <c r="Q29" s="62">
        <f t="shared" si="14"/>
        <v>481.07258938244854</v>
      </c>
      <c r="R29" s="63">
        <f t="shared" si="15"/>
        <v>360.02432432432431</v>
      </c>
      <c r="S29" s="61">
        <f t="shared" si="16"/>
        <v>480.03243243243242</v>
      </c>
      <c r="T29" s="59">
        <f t="shared" si="17"/>
        <v>355.79326923076923</v>
      </c>
      <c r="U29" s="62">
        <f t="shared" si="18"/>
        <v>474.39102564102564</v>
      </c>
      <c r="V29" s="63">
        <f t="shared" si="19"/>
        <v>345.99740259740258</v>
      </c>
      <c r="W29" s="62">
        <f t="shared" si="20"/>
        <v>461.32987012987013</v>
      </c>
      <c r="X29" s="59">
        <f t="shared" si="21"/>
        <v>341.56153846153848</v>
      </c>
      <c r="Y29" s="62">
        <f t="shared" si="22"/>
        <v>455.4153846153846</v>
      </c>
      <c r="Z29" s="64">
        <f t="shared" si="23"/>
        <v>303.6102564102564</v>
      </c>
    </row>
    <row r="30" spans="1:29" s="2" customFormat="1" x14ac:dyDescent="0.3">
      <c r="A30" s="56">
        <v>24</v>
      </c>
      <c r="B30" s="57">
        <v>451100</v>
      </c>
      <c r="C30" s="58">
        <f t="shared" si="0"/>
        <v>37591.666666666664</v>
      </c>
      <c r="D30" s="59">
        <f t="shared" si="1"/>
        <v>1728.352490421456</v>
      </c>
      <c r="E30" s="60">
        <f t="shared" si="2"/>
        <v>1708.7121212121212</v>
      </c>
      <c r="F30" s="61">
        <f t="shared" si="3"/>
        <v>1571.7770034843206</v>
      </c>
      <c r="G30" s="61">
        <f t="shared" si="4"/>
        <v>1445.8333333333333</v>
      </c>
      <c r="H30" s="61">
        <f t="shared" si="5"/>
        <v>1441.2140575079873</v>
      </c>
      <c r="I30" s="59">
        <f t="shared" si="6"/>
        <v>231.33333333333334</v>
      </c>
      <c r="J30" s="60">
        <f t="shared" si="7"/>
        <v>240.97222222222223</v>
      </c>
      <c r="K30" s="60">
        <f t="shared" si="8"/>
        <v>243.83783783783784</v>
      </c>
      <c r="L30" s="60">
        <f t="shared" si="9"/>
        <v>244.36619718309859</v>
      </c>
      <c r="M30" s="62">
        <f t="shared" si="10"/>
        <v>258.21408128219804</v>
      </c>
      <c r="N30" s="59">
        <f t="shared" si="11"/>
        <v>387.47567258156835</v>
      </c>
      <c r="O30" s="62">
        <f t="shared" si="12"/>
        <v>516.63423010875783</v>
      </c>
      <c r="P30" s="59">
        <f t="shared" si="13"/>
        <v>366.69555796316359</v>
      </c>
      <c r="Q30" s="62">
        <f t="shared" si="14"/>
        <v>488.92741061755146</v>
      </c>
      <c r="R30" s="63">
        <f t="shared" si="15"/>
        <v>365.9027027027027</v>
      </c>
      <c r="S30" s="61">
        <f t="shared" si="16"/>
        <v>487.87027027027028</v>
      </c>
      <c r="T30" s="59">
        <f t="shared" si="17"/>
        <v>361.60256410256409</v>
      </c>
      <c r="U30" s="62">
        <f t="shared" si="18"/>
        <v>482.13675213675214</v>
      </c>
      <c r="V30" s="63">
        <f t="shared" si="19"/>
        <v>351.64675324675324</v>
      </c>
      <c r="W30" s="62">
        <f t="shared" si="20"/>
        <v>468.86233766233767</v>
      </c>
      <c r="X30" s="59">
        <f t="shared" si="21"/>
        <v>347.13846153846157</v>
      </c>
      <c r="Y30" s="62">
        <f t="shared" si="22"/>
        <v>462.85128205128206</v>
      </c>
      <c r="Z30" s="64">
        <f t="shared" si="23"/>
        <v>308.56752136752135</v>
      </c>
    </row>
    <row r="31" spans="1:29" s="2" customFormat="1" x14ac:dyDescent="0.3">
      <c r="A31" s="56">
        <v>25</v>
      </c>
      <c r="B31" s="57">
        <v>455500</v>
      </c>
      <c r="C31" s="58">
        <f t="shared" si="0"/>
        <v>37958.333333333336</v>
      </c>
      <c r="D31" s="59">
        <f t="shared" si="1"/>
        <v>1745.2107279693487</v>
      </c>
      <c r="E31" s="60">
        <f t="shared" si="2"/>
        <v>1725.378787878788</v>
      </c>
      <c r="F31" s="61">
        <f t="shared" si="3"/>
        <v>1587.1080139372823</v>
      </c>
      <c r="G31" s="61">
        <f t="shared" si="4"/>
        <v>1459.9358974358975</v>
      </c>
      <c r="H31" s="61">
        <f t="shared" si="5"/>
        <v>1455.2715654952076</v>
      </c>
      <c r="I31" s="59">
        <f t="shared" si="6"/>
        <v>233.58974358974359</v>
      </c>
      <c r="J31" s="60">
        <f t="shared" si="7"/>
        <v>243.32264957264957</v>
      </c>
      <c r="K31" s="60">
        <f t="shared" si="8"/>
        <v>246.21621621621622</v>
      </c>
      <c r="L31" s="60">
        <f t="shared" si="9"/>
        <v>246.74972914409534</v>
      </c>
      <c r="M31" s="62">
        <f t="shared" si="10"/>
        <v>260.73268460217514</v>
      </c>
      <c r="N31" s="59">
        <f t="shared" si="11"/>
        <v>391.25357756153403</v>
      </c>
      <c r="O31" s="62">
        <f t="shared" si="12"/>
        <v>521.67143674871204</v>
      </c>
      <c r="P31" s="59">
        <f t="shared" si="13"/>
        <v>370.27085590465873</v>
      </c>
      <c r="Q31" s="62">
        <f t="shared" si="14"/>
        <v>493.69447453954496</v>
      </c>
      <c r="R31" s="63">
        <f t="shared" si="15"/>
        <v>369.4702702702703</v>
      </c>
      <c r="S31" s="61">
        <f t="shared" si="16"/>
        <v>492.62702702702705</v>
      </c>
      <c r="T31" s="59">
        <f t="shared" si="17"/>
        <v>365.12820512820508</v>
      </c>
      <c r="U31" s="62">
        <f t="shared" si="18"/>
        <v>486.83760683760681</v>
      </c>
      <c r="V31" s="63">
        <f t="shared" si="19"/>
        <v>355.07532467532468</v>
      </c>
      <c r="W31" s="62">
        <f t="shared" si="20"/>
        <v>473.43376623376622</v>
      </c>
      <c r="X31" s="59">
        <f t="shared" si="21"/>
        <v>350.52307692307693</v>
      </c>
      <c r="Y31" s="62">
        <f t="shared" si="22"/>
        <v>467.36410256410255</v>
      </c>
      <c r="Z31" s="64">
        <f t="shared" si="23"/>
        <v>311.57606837606835</v>
      </c>
    </row>
    <row r="32" spans="1:29" s="2" customFormat="1" x14ac:dyDescent="0.3">
      <c r="A32" s="56">
        <v>26</v>
      </c>
      <c r="B32" s="57">
        <v>460500</v>
      </c>
      <c r="C32" s="58">
        <f t="shared" si="0"/>
        <v>38375</v>
      </c>
      <c r="D32" s="59">
        <f t="shared" si="1"/>
        <v>1764.367816091954</v>
      </c>
      <c r="E32" s="60">
        <f t="shared" si="2"/>
        <v>1744.3181818181818</v>
      </c>
      <c r="F32" s="61">
        <f t="shared" si="3"/>
        <v>1604.5296167247386</v>
      </c>
      <c r="G32" s="61">
        <f t="shared" si="4"/>
        <v>1475.9615384615386</v>
      </c>
      <c r="H32" s="61">
        <f t="shared" si="5"/>
        <v>1471.2460063897763</v>
      </c>
      <c r="I32" s="59">
        <f t="shared" si="6"/>
        <v>236.15384615384616</v>
      </c>
      <c r="J32" s="60">
        <f t="shared" si="7"/>
        <v>245.99358974358975</v>
      </c>
      <c r="K32" s="60">
        <f t="shared" si="8"/>
        <v>248.91891891891891</v>
      </c>
      <c r="L32" s="60">
        <f t="shared" si="9"/>
        <v>249.45828819068257</v>
      </c>
      <c r="M32" s="62">
        <f t="shared" si="10"/>
        <v>263.59473382942184</v>
      </c>
      <c r="N32" s="59">
        <f t="shared" si="11"/>
        <v>395.54665140240411</v>
      </c>
      <c r="O32" s="62">
        <f t="shared" si="12"/>
        <v>527.39553520320544</v>
      </c>
      <c r="P32" s="59">
        <f t="shared" si="13"/>
        <v>374.33369447453958</v>
      </c>
      <c r="Q32" s="62">
        <f t="shared" si="14"/>
        <v>499.11159263271941</v>
      </c>
      <c r="R32" s="63">
        <f t="shared" si="15"/>
        <v>373.52432432432431</v>
      </c>
      <c r="S32" s="61">
        <f t="shared" si="16"/>
        <v>498.03243243243242</v>
      </c>
      <c r="T32" s="59">
        <f t="shared" si="17"/>
        <v>369.13461538461536</v>
      </c>
      <c r="U32" s="62">
        <f t="shared" si="18"/>
        <v>492.17948717948718</v>
      </c>
      <c r="V32" s="63">
        <f t="shared" si="19"/>
        <v>358.97142857142859</v>
      </c>
      <c r="W32" s="62">
        <f t="shared" si="20"/>
        <v>478.62857142857143</v>
      </c>
      <c r="X32" s="59">
        <f t="shared" si="21"/>
        <v>354.36923076923074</v>
      </c>
      <c r="Y32" s="62">
        <f t="shared" si="22"/>
        <v>472.49230769230769</v>
      </c>
      <c r="Z32" s="64">
        <f>(($B32+180)/1950)/3*4</f>
        <v>314.99487179487181</v>
      </c>
    </row>
    <row r="33" spans="1:26" s="2" customFormat="1" x14ac:dyDescent="0.3">
      <c r="A33" s="56">
        <v>27</v>
      </c>
      <c r="B33" s="57">
        <v>465700</v>
      </c>
      <c r="C33" s="58">
        <f t="shared" si="0"/>
        <v>38808.333333333336</v>
      </c>
      <c r="D33" s="59">
        <f t="shared" si="1"/>
        <v>1784.2911877394636</v>
      </c>
      <c r="E33" s="60">
        <f t="shared" si="2"/>
        <v>1764.0151515151515</v>
      </c>
      <c r="F33" s="61">
        <f t="shared" si="3"/>
        <v>1622.6480836236933</v>
      </c>
      <c r="G33" s="61">
        <f t="shared" si="4"/>
        <v>1492.6282051282051</v>
      </c>
      <c r="H33" s="61">
        <f t="shared" si="5"/>
        <v>1487.8594249201278</v>
      </c>
      <c r="I33" s="59">
        <f t="shared" si="6"/>
        <v>238.82051282051282</v>
      </c>
      <c r="J33" s="60">
        <f t="shared" si="7"/>
        <v>248.77136752136752</v>
      </c>
      <c r="K33" s="60">
        <f t="shared" si="8"/>
        <v>251.72972972972974</v>
      </c>
      <c r="L33" s="60">
        <f t="shared" si="9"/>
        <v>252.27518959913326</v>
      </c>
      <c r="M33" s="62">
        <f t="shared" si="10"/>
        <v>266.57126502575846</v>
      </c>
      <c r="N33" s="59">
        <f t="shared" si="11"/>
        <v>400.01144819690899</v>
      </c>
      <c r="O33" s="62">
        <f t="shared" si="12"/>
        <v>533.34859759587869</v>
      </c>
      <c r="P33" s="59">
        <f t="shared" si="13"/>
        <v>378.55904658721556</v>
      </c>
      <c r="Q33" s="62">
        <f t="shared" si="14"/>
        <v>504.74539544962079</v>
      </c>
      <c r="R33" s="63">
        <f t="shared" si="15"/>
        <v>377.74054054054051</v>
      </c>
      <c r="S33" s="61">
        <f t="shared" si="16"/>
        <v>503.65405405405403</v>
      </c>
      <c r="T33" s="59">
        <f t="shared" si="17"/>
        <v>373.30128205128204</v>
      </c>
      <c r="U33" s="62">
        <f t="shared" si="18"/>
        <v>497.73504273504273</v>
      </c>
      <c r="V33" s="63">
        <f t="shared" si="19"/>
        <v>363.02337662337663</v>
      </c>
      <c r="W33" s="62">
        <f t="shared" si="20"/>
        <v>484.03116883116883</v>
      </c>
      <c r="X33" s="59">
        <f t="shared" si="21"/>
        <v>358.36923076923074</v>
      </c>
      <c r="Y33" s="62">
        <f t="shared" si="22"/>
        <v>477.825641025641</v>
      </c>
      <c r="Z33" s="64">
        <f t="shared" si="23"/>
        <v>318.55042735042736</v>
      </c>
    </row>
    <row r="34" spans="1:26" s="2" customFormat="1" x14ac:dyDescent="0.3">
      <c r="A34" s="56">
        <v>28</v>
      </c>
      <c r="B34" s="57">
        <v>471300</v>
      </c>
      <c r="C34" s="58">
        <f t="shared" si="0"/>
        <v>39275</v>
      </c>
      <c r="D34" s="59">
        <f t="shared" si="1"/>
        <v>1805.7471264367816</v>
      </c>
      <c r="E34" s="60">
        <f t="shared" si="2"/>
        <v>1785.2272727272727</v>
      </c>
      <c r="F34" s="61">
        <f t="shared" si="3"/>
        <v>1642.1602787456445</v>
      </c>
      <c r="G34" s="61">
        <f t="shared" si="4"/>
        <v>1510.5769230769231</v>
      </c>
      <c r="H34" s="61">
        <f t="shared" si="5"/>
        <v>1505.7507987220447</v>
      </c>
      <c r="I34" s="59">
        <f t="shared" si="6"/>
        <v>241.69230769230768</v>
      </c>
      <c r="J34" s="60">
        <f t="shared" si="7"/>
        <v>251.76282051282053</v>
      </c>
      <c r="K34" s="60">
        <f t="shared" si="8"/>
        <v>254.75675675675674</v>
      </c>
      <c r="L34" s="60">
        <f t="shared" si="9"/>
        <v>255.30877573131093</v>
      </c>
      <c r="M34" s="62">
        <f t="shared" si="10"/>
        <v>269.77676016027476</v>
      </c>
      <c r="N34" s="59">
        <f t="shared" si="11"/>
        <v>404.81969089868346</v>
      </c>
      <c r="O34" s="62">
        <f t="shared" si="12"/>
        <v>539.75958786491128</v>
      </c>
      <c r="P34" s="59">
        <f t="shared" si="13"/>
        <v>383.10942578548213</v>
      </c>
      <c r="Q34" s="62">
        <f t="shared" si="14"/>
        <v>510.81256771397614</v>
      </c>
      <c r="R34" s="63">
        <f t="shared" si="15"/>
        <v>382.28108108108108</v>
      </c>
      <c r="S34" s="61">
        <f t="shared" si="16"/>
        <v>509.70810810810809</v>
      </c>
      <c r="T34" s="59">
        <f t="shared" si="17"/>
        <v>377.78846153846155</v>
      </c>
      <c r="U34" s="62">
        <f t="shared" si="18"/>
        <v>503.71794871794873</v>
      </c>
      <c r="V34" s="63">
        <f t="shared" si="19"/>
        <v>367.38701298701301</v>
      </c>
      <c r="W34" s="62">
        <f t="shared" si="20"/>
        <v>489.84935064935064</v>
      </c>
      <c r="X34" s="59">
        <f t="shared" si="21"/>
        <v>362.67692307692312</v>
      </c>
      <c r="Y34" s="62">
        <f t="shared" si="22"/>
        <v>483.56923076923078</v>
      </c>
      <c r="Z34" s="64">
        <f t="shared" si="23"/>
        <v>322.37948717948717</v>
      </c>
    </row>
    <row r="35" spans="1:26" s="2" customFormat="1" x14ac:dyDescent="0.3">
      <c r="A35" s="56">
        <v>29</v>
      </c>
      <c r="B35" s="57">
        <v>477200</v>
      </c>
      <c r="C35" s="58">
        <f t="shared" si="0"/>
        <v>39766.666666666664</v>
      </c>
      <c r="D35" s="59">
        <f t="shared" si="1"/>
        <v>1828.352490421456</v>
      </c>
      <c r="E35" s="60">
        <f t="shared" si="2"/>
        <v>1807.5757575757575</v>
      </c>
      <c r="F35" s="61">
        <f t="shared" si="3"/>
        <v>1662.7177700348432</v>
      </c>
      <c r="G35" s="61">
        <f t="shared" si="4"/>
        <v>1529.4871794871794</v>
      </c>
      <c r="H35" s="61">
        <f t="shared" si="5"/>
        <v>1524.6006389776358</v>
      </c>
      <c r="I35" s="59">
        <f t="shared" si="6"/>
        <v>244.71794871794873</v>
      </c>
      <c r="J35" s="60">
        <f t="shared" si="7"/>
        <v>254.91452991452991</v>
      </c>
      <c r="K35" s="60">
        <f t="shared" si="8"/>
        <v>257.94594594594594</v>
      </c>
      <c r="L35" s="60">
        <f t="shared" si="9"/>
        <v>258.50487540628387</v>
      </c>
      <c r="M35" s="62">
        <f t="shared" si="10"/>
        <v>273.15397824842586</v>
      </c>
      <c r="N35" s="59">
        <f t="shared" si="11"/>
        <v>409.88551803091013</v>
      </c>
      <c r="O35" s="62">
        <f t="shared" si="12"/>
        <v>546.51402404121347</v>
      </c>
      <c r="P35" s="59">
        <f t="shared" si="13"/>
        <v>387.90357529794147</v>
      </c>
      <c r="Q35" s="62">
        <f t="shared" si="14"/>
        <v>517.20476706392196</v>
      </c>
      <c r="R35" s="63">
        <f t="shared" si="15"/>
        <v>387.06486486486483</v>
      </c>
      <c r="S35" s="61">
        <f t="shared" si="16"/>
        <v>516.08648648648648</v>
      </c>
      <c r="T35" s="59">
        <f t="shared" si="17"/>
        <v>382.51602564102564</v>
      </c>
      <c r="U35" s="62">
        <f t="shared" si="18"/>
        <v>510.02136752136749</v>
      </c>
      <c r="V35" s="63">
        <f t="shared" si="19"/>
        <v>371.98441558441561</v>
      </c>
      <c r="W35" s="62">
        <f t="shared" si="20"/>
        <v>495.97922077922078</v>
      </c>
      <c r="X35" s="59">
        <f t="shared" si="21"/>
        <v>367.21538461538461</v>
      </c>
      <c r="Y35" s="62">
        <f t="shared" si="22"/>
        <v>489.62051282051283</v>
      </c>
      <c r="Z35" s="64">
        <f t="shared" si="23"/>
        <v>326.41367521367522</v>
      </c>
    </row>
    <row r="36" spans="1:26" s="2" customFormat="1" x14ac:dyDescent="0.3">
      <c r="A36" s="56">
        <v>30</v>
      </c>
      <c r="B36" s="57">
        <v>483600</v>
      </c>
      <c r="C36" s="58">
        <f t="shared" si="0"/>
        <v>40300</v>
      </c>
      <c r="D36" s="59">
        <f t="shared" si="1"/>
        <v>1852.8735632183907</v>
      </c>
      <c r="E36" s="60">
        <f t="shared" si="2"/>
        <v>1831.8181818181818</v>
      </c>
      <c r="F36" s="61">
        <f t="shared" si="3"/>
        <v>1685.0174216027874</v>
      </c>
      <c r="G36" s="61">
        <f t="shared" si="4"/>
        <v>1550</v>
      </c>
      <c r="H36" s="61">
        <f t="shared" si="5"/>
        <v>1545.0479233226838</v>
      </c>
      <c r="I36" s="59">
        <f t="shared" si="6"/>
        <v>248</v>
      </c>
      <c r="J36" s="60">
        <f t="shared" si="7"/>
        <v>258.33333333333331</v>
      </c>
      <c r="K36" s="60">
        <f t="shared" si="8"/>
        <v>261.40540540540542</v>
      </c>
      <c r="L36" s="60">
        <f t="shared" si="9"/>
        <v>261.97183098591552</v>
      </c>
      <c r="M36" s="62">
        <f t="shared" si="10"/>
        <v>276.81740125930168</v>
      </c>
      <c r="N36" s="59">
        <f t="shared" si="11"/>
        <v>415.3806525472238</v>
      </c>
      <c r="O36" s="62">
        <f t="shared" si="12"/>
        <v>553.84087006296511</v>
      </c>
      <c r="P36" s="59">
        <f t="shared" si="13"/>
        <v>393.10400866738894</v>
      </c>
      <c r="Q36" s="62">
        <f t="shared" si="14"/>
        <v>524.13867822318525</v>
      </c>
      <c r="R36" s="63">
        <f t="shared" si="15"/>
        <v>392.25405405405411</v>
      </c>
      <c r="S36" s="61">
        <f t="shared" si="16"/>
        <v>523.00540540540544</v>
      </c>
      <c r="T36" s="59">
        <f t="shared" si="17"/>
        <v>387.64423076923077</v>
      </c>
      <c r="U36" s="62">
        <f t="shared" si="18"/>
        <v>516.85897435897436</v>
      </c>
      <c r="V36" s="63">
        <f t="shared" si="19"/>
        <v>376.97142857142859</v>
      </c>
      <c r="W36" s="62">
        <f t="shared" si="20"/>
        <v>502.62857142857143</v>
      </c>
      <c r="X36" s="59">
        <f t="shared" si="21"/>
        <v>372.13846153846151</v>
      </c>
      <c r="Y36" s="62">
        <f t="shared" si="22"/>
        <v>496.18461538461537</v>
      </c>
      <c r="Z36" s="64">
        <f t="shared" si="23"/>
        <v>330.78974358974358</v>
      </c>
    </row>
    <row r="37" spans="1:26" s="2" customFormat="1" x14ac:dyDescent="0.3">
      <c r="A37" s="56">
        <v>31</v>
      </c>
      <c r="B37" s="57">
        <v>490100</v>
      </c>
      <c r="C37" s="58">
        <f t="shared" si="0"/>
        <v>40841.666666666664</v>
      </c>
      <c r="D37" s="59">
        <f t="shared" si="1"/>
        <v>1877.7777777777778</v>
      </c>
      <c r="E37" s="60">
        <f t="shared" si="2"/>
        <v>1856.439393939394</v>
      </c>
      <c r="F37" s="61">
        <f t="shared" si="3"/>
        <v>1707.6655052264809</v>
      </c>
      <c r="G37" s="61">
        <f t="shared" si="4"/>
        <v>1570.8333333333333</v>
      </c>
      <c r="H37" s="61">
        <f t="shared" si="5"/>
        <v>1565.814696485623</v>
      </c>
      <c r="I37" s="59">
        <f t="shared" si="6"/>
        <v>251.33333333333334</v>
      </c>
      <c r="J37" s="60">
        <f t="shared" si="7"/>
        <v>261.80555555555554</v>
      </c>
      <c r="K37" s="60">
        <f t="shared" si="8"/>
        <v>264.91891891891891</v>
      </c>
      <c r="L37" s="60">
        <f t="shared" si="9"/>
        <v>265.49295774647885</v>
      </c>
      <c r="M37" s="62">
        <f t="shared" si="10"/>
        <v>280.53806525472237</v>
      </c>
      <c r="N37" s="59">
        <f t="shared" si="11"/>
        <v>420.96164854035487</v>
      </c>
      <c r="O37" s="62">
        <f t="shared" si="12"/>
        <v>561.2821980538065</v>
      </c>
      <c r="P37" s="59">
        <f t="shared" si="13"/>
        <v>398.385698808234</v>
      </c>
      <c r="Q37" s="62">
        <f t="shared" si="14"/>
        <v>531.18093174431203</v>
      </c>
      <c r="R37" s="63">
        <f t="shared" si="15"/>
        <v>397.52432432432431</v>
      </c>
      <c r="S37" s="61">
        <f t="shared" si="16"/>
        <v>530.03243243243242</v>
      </c>
      <c r="T37" s="59">
        <f t="shared" si="17"/>
        <v>392.85256410256409</v>
      </c>
      <c r="U37" s="62">
        <f t="shared" si="18"/>
        <v>523.80341880341882</v>
      </c>
      <c r="V37" s="63">
        <f t="shared" si="19"/>
        <v>382.0363636363636</v>
      </c>
      <c r="W37" s="62">
        <f t="shared" si="20"/>
        <v>509.38181818181818</v>
      </c>
      <c r="X37" s="59">
        <f t="shared" si="21"/>
        <v>377.13846153846157</v>
      </c>
      <c r="Y37" s="62">
        <f t="shared" si="22"/>
        <v>502.85128205128206</v>
      </c>
      <c r="Z37" s="64">
        <f t="shared" si="23"/>
        <v>335.23418803418804</v>
      </c>
    </row>
    <row r="38" spans="1:26" s="2" customFormat="1" x14ac:dyDescent="0.3">
      <c r="A38" s="56">
        <v>32</v>
      </c>
      <c r="B38" s="57">
        <v>497600</v>
      </c>
      <c r="C38" s="58">
        <f t="shared" si="0"/>
        <v>41466.666666666664</v>
      </c>
      <c r="D38" s="59">
        <f t="shared" si="1"/>
        <v>1906.5134099616857</v>
      </c>
      <c r="E38" s="60">
        <f t="shared" si="2"/>
        <v>1884.8484848484848</v>
      </c>
      <c r="F38" s="61">
        <f t="shared" si="3"/>
        <v>1733.7979094076654</v>
      </c>
      <c r="G38" s="61">
        <f t="shared" si="4"/>
        <v>1594.8717948717949</v>
      </c>
      <c r="H38" s="61">
        <f t="shared" si="5"/>
        <v>1589.776357827476</v>
      </c>
      <c r="I38" s="59">
        <f t="shared" si="6"/>
        <v>255.17948717948718</v>
      </c>
      <c r="J38" s="60">
        <f t="shared" si="7"/>
        <v>265.81196581196582</v>
      </c>
      <c r="K38" s="60">
        <f t="shared" si="8"/>
        <v>268.97297297297297</v>
      </c>
      <c r="L38" s="60">
        <f t="shared" si="9"/>
        <v>269.5557963163597</v>
      </c>
      <c r="M38" s="62">
        <f t="shared" si="10"/>
        <v>284.83113909559245</v>
      </c>
      <c r="N38" s="59">
        <f t="shared" si="11"/>
        <v>427.40125930165999</v>
      </c>
      <c r="O38" s="62">
        <f t="shared" si="12"/>
        <v>569.86834573554665</v>
      </c>
      <c r="P38" s="59">
        <f t="shared" si="13"/>
        <v>404.47995666305519</v>
      </c>
      <c r="Q38" s="62">
        <f t="shared" si="14"/>
        <v>539.30660888407363</v>
      </c>
      <c r="R38" s="63">
        <f t="shared" si="15"/>
        <v>403.60540540540541</v>
      </c>
      <c r="S38" s="61">
        <f t="shared" si="16"/>
        <v>538.14054054054054</v>
      </c>
      <c r="T38" s="59">
        <f t="shared" si="17"/>
        <v>398.86217948717945</v>
      </c>
      <c r="U38" s="62">
        <f t="shared" si="18"/>
        <v>531.81623931623926</v>
      </c>
      <c r="V38" s="63">
        <f t="shared" si="19"/>
        <v>387.88051948051952</v>
      </c>
      <c r="W38" s="62">
        <f t="shared" si="20"/>
        <v>517.17402597402599</v>
      </c>
      <c r="X38" s="59">
        <f t="shared" si="21"/>
        <v>382.90769230769229</v>
      </c>
      <c r="Y38" s="62">
        <f t="shared" si="22"/>
        <v>510.54358974358973</v>
      </c>
      <c r="Z38" s="64">
        <f t="shared" si="23"/>
        <v>340.36239316239318</v>
      </c>
    </row>
    <row r="39" spans="1:26" s="2" customFormat="1" x14ac:dyDescent="0.3">
      <c r="A39" s="56">
        <v>33</v>
      </c>
      <c r="B39" s="57">
        <v>505400</v>
      </c>
      <c r="C39" s="58">
        <f t="shared" si="0"/>
        <v>42116.666666666664</v>
      </c>
      <c r="D39" s="59">
        <f t="shared" si="1"/>
        <v>1936.3984674329502</v>
      </c>
      <c r="E39" s="60">
        <f t="shared" si="2"/>
        <v>1914.3939393939395</v>
      </c>
      <c r="F39" s="61">
        <f t="shared" si="3"/>
        <v>1760.9756097560976</v>
      </c>
      <c r="G39" s="61">
        <f t="shared" si="4"/>
        <v>1619.8717948717949</v>
      </c>
      <c r="H39" s="61">
        <f t="shared" si="5"/>
        <v>1614.6964856230031</v>
      </c>
      <c r="I39" s="59">
        <f t="shared" si="6"/>
        <v>259.17948717948718</v>
      </c>
      <c r="J39" s="60">
        <f t="shared" si="7"/>
        <v>269.97863247863251</v>
      </c>
      <c r="K39" s="60">
        <f t="shared" si="8"/>
        <v>273.18918918918916</v>
      </c>
      <c r="L39" s="60">
        <f t="shared" si="9"/>
        <v>273.78114842903574</v>
      </c>
      <c r="M39" s="62">
        <f t="shared" si="10"/>
        <v>289.29593589009733</v>
      </c>
      <c r="N39" s="59">
        <f t="shared" si="11"/>
        <v>434.09845449341731</v>
      </c>
      <c r="O39" s="62">
        <f t="shared" si="12"/>
        <v>578.79793932455641</v>
      </c>
      <c r="P39" s="59">
        <f t="shared" si="13"/>
        <v>410.81798483206933</v>
      </c>
      <c r="Q39" s="62">
        <f t="shared" si="14"/>
        <v>547.75731310942581</v>
      </c>
      <c r="R39" s="63">
        <f t="shared" si="15"/>
        <v>409.92972972972973</v>
      </c>
      <c r="S39" s="61">
        <f t="shared" si="16"/>
        <v>546.57297297297293</v>
      </c>
      <c r="T39" s="59">
        <f t="shared" si="17"/>
        <v>405.11217948717945</v>
      </c>
      <c r="U39" s="62">
        <f t="shared" si="18"/>
        <v>540.14957264957263</v>
      </c>
      <c r="V39" s="63">
        <f t="shared" si="19"/>
        <v>393.95844155844156</v>
      </c>
      <c r="W39" s="62">
        <f t="shared" si="20"/>
        <v>525.27792207792209</v>
      </c>
      <c r="X39" s="59">
        <f t="shared" si="21"/>
        <v>388.90769230769234</v>
      </c>
      <c r="Y39" s="62">
        <f t="shared" si="22"/>
        <v>518.54358974358979</v>
      </c>
      <c r="Z39" s="64">
        <f t="shared" si="23"/>
        <v>345.69572649572655</v>
      </c>
    </row>
    <row r="40" spans="1:26" s="2" customFormat="1" x14ac:dyDescent="0.3">
      <c r="A40" s="56">
        <v>34</v>
      </c>
      <c r="B40" s="57">
        <v>513900</v>
      </c>
      <c r="C40" s="58">
        <f t="shared" si="0"/>
        <v>42825</v>
      </c>
      <c r="D40" s="59">
        <f t="shared" si="1"/>
        <v>1968.9655172413793</v>
      </c>
      <c r="E40" s="60">
        <f t="shared" si="2"/>
        <v>1946.590909090909</v>
      </c>
      <c r="F40" s="61">
        <f t="shared" si="3"/>
        <v>1790.5923344947735</v>
      </c>
      <c r="G40" s="61">
        <f t="shared" si="4"/>
        <v>1647.1153846153845</v>
      </c>
      <c r="H40" s="61">
        <f t="shared" si="5"/>
        <v>1641.8530351437701</v>
      </c>
      <c r="I40" s="59">
        <f t="shared" si="6"/>
        <v>263.53846153846155</v>
      </c>
      <c r="J40" s="60">
        <f t="shared" si="7"/>
        <v>274.51923076923077</v>
      </c>
      <c r="K40" s="60">
        <f t="shared" si="8"/>
        <v>277.7837837837838</v>
      </c>
      <c r="L40" s="60">
        <f t="shared" si="9"/>
        <v>278.385698808234</v>
      </c>
      <c r="M40" s="62">
        <f t="shared" si="10"/>
        <v>294.16141957641673</v>
      </c>
      <c r="N40" s="59">
        <f t="shared" si="11"/>
        <v>441.39668002289642</v>
      </c>
      <c r="O40" s="62">
        <f t="shared" si="12"/>
        <v>588.52890669719523</v>
      </c>
      <c r="P40" s="59">
        <f t="shared" si="13"/>
        <v>417.72481040086677</v>
      </c>
      <c r="Q40" s="62">
        <f t="shared" si="14"/>
        <v>556.96641386782233</v>
      </c>
      <c r="R40" s="63">
        <f t="shared" si="15"/>
        <v>416.82162162162166</v>
      </c>
      <c r="S40" s="61">
        <f t="shared" si="16"/>
        <v>555.76216216216221</v>
      </c>
      <c r="T40" s="59">
        <f t="shared" si="17"/>
        <v>411.92307692307696</v>
      </c>
      <c r="U40" s="62">
        <f t="shared" si="18"/>
        <v>549.23076923076928</v>
      </c>
      <c r="V40" s="63">
        <f t="shared" si="19"/>
        <v>400.58181818181822</v>
      </c>
      <c r="W40" s="62">
        <f t="shared" si="20"/>
        <v>534.10909090909092</v>
      </c>
      <c r="X40" s="59">
        <f t="shared" si="21"/>
        <v>395.44615384615383</v>
      </c>
      <c r="Y40" s="62">
        <f t="shared" si="22"/>
        <v>527.26153846153841</v>
      </c>
      <c r="Z40" s="64">
        <f t="shared" si="23"/>
        <v>351.50769230769225</v>
      </c>
    </row>
    <row r="41" spans="1:26" s="2" customFormat="1" x14ac:dyDescent="0.3">
      <c r="A41" s="56">
        <v>35</v>
      </c>
      <c r="B41" s="57">
        <v>522400</v>
      </c>
      <c r="C41" s="58">
        <f t="shared" si="0"/>
        <v>43533.333333333336</v>
      </c>
      <c r="D41" s="59">
        <f t="shared" si="1"/>
        <v>2001.5325670498084</v>
      </c>
      <c r="E41" s="60">
        <f t="shared" si="2"/>
        <v>1978.7878787878788</v>
      </c>
      <c r="F41" s="61">
        <f t="shared" si="3"/>
        <v>1820.2090592334496</v>
      </c>
      <c r="G41" s="61">
        <f t="shared" si="4"/>
        <v>1674.3589743589744</v>
      </c>
      <c r="H41" s="61">
        <f t="shared" si="5"/>
        <v>1669.0095846645368</v>
      </c>
      <c r="I41" s="59">
        <f t="shared" si="6"/>
        <v>267.89743589743591</v>
      </c>
      <c r="J41" s="60">
        <f t="shared" si="7"/>
        <v>279.05982905982904</v>
      </c>
      <c r="K41" s="60">
        <f t="shared" si="8"/>
        <v>282.37837837837839</v>
      </c>
      <c r="L41" s="60">
        <f t="shared" si="9"/>
        <v>282.99024918743231</v>
      </c>
      <c r="M41" s="62">
        <f t="shared" si="10"/>
        <v>299.02690326273614</v>
      </c>
      <c r="N41" s="59">
        <f t="shared" si="11"/>
        <v>448.69490555237553</v>
      </c>
      <c r="O41" s="62">
        <f t="shared" si="12"/>
        <v>598.25987406983404</v>
      </c>
      <c r="P41" s="59">
        <f t="shared" si="13"/>
        <v>424.6316359696641</v>
      </c>
      <c r="Q41" s="62">
        <f t="shared" si="14"/>
        <v>566.17551462621884</v>
      </c>
      <c r="R41" s="63">
        <f t="shared" si="15"/>
        <v>423.71351351351353</v>
      </c>
      <c r="S41" s="61">
        <f t="shared" si="16"/>
        <v>564.95135135135138</v>
      </c>
      <c r="T41" s="59">
        <f t="shared" si="17"/>
        <v>418.73397435897436</v>
      </c>
      <c r="U41" s="62">
        <f t="shared" si="18"/>
        <v>558.31196581196582</v>
      </c>
      <c r="V41" s="63">
        <f t="shared" si="19"/>
        <v>407.20519480519482</v>
      </c>
      <c r="W41" s="62">
        <f t="shared" si="20"/>
        <v>542.94025974025976</v>
      </c>
      <c r="X41" s="59">
        <f t="shared" si="21"/>
        <v>401.98461538461538</v>
      </c>
      <c r="Y41" s="62">
        <f t="shared" si="22"/>
        <v>535.97948717948714</v>
      </c>
      <c r="Z41" s="64">
        <f t="shared" si="23"/>
        <v>357.31965811965807</v>
      </c>
    </row>
    <row r="42" spans="1:26" s="2" customFormat="1" x14ac:dyDescent="0.3">
      <c r="A42" s="56">
        <v>36</v>
      </c>
      <c r="B42" s="57">
        <v>531400</v>
      </c>
      <c r="C42" s="58">
        <f t="shared" si="0"/>
        <v>44283.333333333336</v>
      </c>
      <c r="D42" s="59">
        <f t="shared" si="1"/>
        <v>2036.015325670498</v>
      </c>
      <c r="E42" s="60">
        <f t="shared" si="2"/>
        <v>2012.878787878788</v>
      </c>
      <c r="F42" s="61">
        <f t="shared" si="3"/>
        <v>1851.5679442508711</v>
      </c>
      <c r="G42" s="61">
        <f t="shared" si="4"/>
        <v>1703.2051282051282</v>
      </c>
      <c r="H42" s="61">
        <f t="shared" si="5"/>
        <v>1697.7635782747604</v>
      </c>
      <c r="I42" s="59">
        <f t="shared" si="6"/>
        <v>272.5128205128205</v>
      </c>
      <c r="J42" s="60">
        <f t="shared" si="7"/>
        <v>283.86752136752136</v>
      </c>
      <c r="K42" s="60">
        <f t="shared" si="8"/>
        <v>287.24324324324323</v>
      </c>
      <c r="L42" s="60">
        <f t="shared" si="9"/>
        <v>287.8656554712893</v>
      </c>
      <c r="M42" s="62">
        <f t="shared" si="10"/>
        <v>304.17859187178021</v>
      </c>
      <c r="N42" s="59">
        <f t="shared" si="11"/>
        <v>456.42243846594164</v>
      </c>
      <c r="O42" s="62">
        <f t="shared" si="12"/>
        <v>608.56325128792218</v>
      </c>
      <c r="P42" s="59">
        <f t="shared" si="13"/>
        <v>431.94474539544962</v>
      </c>
      <c r="Q42" s="62">
        <f t="shared" si="14"/>
        <v>575.92632719393282</v>
      </c>
      <c r="R42" s="63">
        <f t="shared" si="15"/>
        <v>431.01081081081077</v>
      </c>
      <c r="S42" s="61">
        <f t="shared" si="16"/>
        <v>574.68108108108106</v>
      </c>
      <c r="T42" s="59">
        <f t="shared" si="17"/>
        <v>425.94551282051282</v>
      </c>
      <c r="U42" s="62">
        <f t="shared" si="18"/>
        <v>567.92735042735046</v>
      </c>
      <c r="V42" s="63">
        <f t="shared" si="19"/>
        <v>414.21818181818179</v>
      </c>
      <c r="W42" s="62">
        <f t="shared" si="20"/>
        <v>552.29090909090905</v>
      </c>
      <c r="X42" s="59">
        <f t="shared" si="21"/>
        <v>408.90769230769229</v>
      </c>
      <c r="Y42" s="62">
        <f t="shared" si="22"/>
        <v>545.21025641025642</v>
      </c>
      <c r="Z42" s="64">
        <f t="shared" si="23"/>
        <v>363.47350427350426</v>
      </c>
    </row>
    <row r="43" spans="1:26" s="2" customFormat="1" x14ac:dyDescent="0.3">
      <c r="A43" s="56">
        <v>37</v>
      </c>
      <c r="B43" s="57">
        <v>541500</v>
      </c>
      <c r="C43" s="58">
        <f t="shared" si="0"/>
        <v>45125</v>
      </c>
      <c r="D43" s="59">
        <f t="shared" si="1"/>
        <v>2074.7126436781609</v>
      </c>
      <c r="E43" s="60">
        <f t="shared" si="2"/>
        <v>2051.1363636363635</v>
      </c>
      <c r="F43" s="61">
        <f t="shared" si="3"/>
        <v>1886.759581881533</v>
      </c>
      <c r="G43" s="61">
        <f t="shared" si="4"/>
        <v>1735.5769230769231</v>
      </c>
      <c r="H43" s="61">
        <f t="shared" si="5"/>
        <v>1730.031948881789</v>
      </c>
      <c r="I43" s="59">
        <f t="shared" si="6"/>
        <v>277.69230769230768</v>
      </c>
      <c r="J43" s="60">
        <f t="shared" si="7"/>
        <v>289.2628205128205</v>
      </c>
      <c r="K43" s="60">
        <f t="shared" si="8"/>
        <v>292.70270270270271</v>
      </c>
      <c r="L43" s="60">
        <f t="shared" si="9"/>
        <v>293.33694474539544</v>
      </c>
      <c r="M43" s="62">
        <f t="shared" si="10"/>
        <v>309.95993131081855</v>
      </c>
      <c r="N43" s="59">
        <f t="shared" si="11"/>
        <v>465.09444762449914</v>
      </c>
      <c r="O43" s="62">
        <f t="shared" si="12"/>
        <v>620.12593016599885</v>
      </c>
      <c r="P43" s="59">
        <f t="shared" si="13"/>
        <v>440.15167930660891</v>
      </c>
      <c r="Q43" s="62">
        <f t="shared" si="14"/>
        <v>586.86890574214522</v>
      </c>
      <c r="R43" s="63">
        <f t="shared" si="15"/>
        <v>439.20000000000005</v>
      </c>
      <c r="S43" s="61">
        <f t="shared" si="16"/>
        <v>585.6</v>
      </c>
      <c r="T43" s="59">
        <f t="shared" si="17"/>
        <v>434.03846153846155</v>
      </c>
      <c r="U43" s="62">
        <f t="shared" si="18"/>
        <v>578.71794871794873</v>
      </c>
      <c r="V43" s="63">
        <f t="shared" si="19"/>
        <v>422.08831168831171</v>
      </c>
      <c r="W43" s="62">
        <f t="shared" si="20"/>
        <v>562.78441558441557</v>
      </c>
      <c r="X43" s="59">
        <f t="shared" si="21"/>
        <v>416.67692307692312</v>
      </c>
      <c r="Y43" s="62">
        <f t="shared" si="22"/>
        <v>555.56923076923078</v>
      </c>
      <c r="Z43" s="64">
        <f t="shared" si="23"/>
        <v>370.37948717948717</v>
      </c>
    </row>
    <row r="44" spans="1:26" s="2" customFormat="1" x14ac:dyDescent="0.3">
      <c r="A44" s="56">
        <v>38</v>
      </c>
      <c r="B44" s="57">
        <v>550500</v>
      </c>
      <c r="C44" s="58">
        <f t="shared" si="0"/>
        <v>45875</v>
      </c>
      <c r="D44" s="59">
        <f t="shared" si="1"/>
        <v>2109.1954022988507</v>
      </c>
      <c r="E44" s="60">
        <f t="shared" si="2"/>
        <v>2085.2272727272725</v>
      </c>
      <c r="F44" s="61">
        <f t="shared" si="3"/>
        <v>1918.1184668989547</v>
      </c>
      <c r="G44" s="61">
        <f t="shared" si="4"/>
        <v>1764.4230769230769</v>
      </c>
      <c r="H44" s="61">
        <f t="shared" si="5"/>
        <v>1758.7859424920127</v>
      </c>
      <c r="I44" s="59">
        <f t="shared" si="6"/>
        <v>282.30769230769232</v>
      </c>
      <c r="J44" s="60">
        <f t="shared" si="7"/>
        <v>294.07051282051282</v>
      </c>
      <c r="K44" s="60">
        <f t="shared" si="8"/>
        <v>297.56756756756755</v>
      </c>
      <c r="L44" s="60">
        <f t="shared" si="9"/>
        <v>298.21235102925243</v>
      </c>
      <c r="M44" s="62">
        <f t="shared" si="10"/>
        <v>315.11161991986262</v>
      </c>
      <c r="N44" s="59">
        <f t="shared" si="11"/>
        <v>472.82198053806525</v>
      </c>
      <c r="O44" s="62">
        <f t="shared" si="12"/>
        <v>630.429307384087</v>
      </c>
      <c r="P44" s="59">
        <f t="shared" si="13"/>
        <v>447.46478873239437</v>
      </c>
      <c r="Q44" s="62">
        <f t="shared" si="14"/>
        <v>596.61971830985919</v>
      </c>
      <c r="R44" s="63">
        <f t="shared" si="15"/>
        <v>446.49729729729728</v>
      </c>
      <c r="S44" s="61">
        <f t="shared" si="16"/>
        <v>595.32972972972971</v>
      </c>
      <c r="T44" s="59">
        <f t="shared" si="17"/>
        <v>441.25</v>
      </c>
      <c r="U44" s="62">
        <f t="shared" si="18"/>
        <v>588.33333333333337</v>
      </c>
      <c r="V44" s="63">
        <f t="shared" si="19"/>
        <v>429.10129870129873</v>
      </c>
      <c r="W44" s="62">
        <f t="shared" si="20"/>
        <v>572.13506493506497</v>
      </c>
      <c r="X44" s="59">
        <f t="shared" si="21"/>
        <v>423.59999999999997</v>
      </c>
      <c r="Y44" s="62">
        <f t="shared" si="22"/>
        <v>564.79999999999995</v>
      </c>
      <c r="Z44" s="64">
        <f t="shared" si="23"/>
        <v>376.5333333333333</v>
      </c>
    </row>
    <row r="45" spans="1:26" s="2" customFormat="1" x14ac:dyDescent="0.3">
      <c r="A45" s="56">
        <v>39</v>
      </c>
      <c r="B45" s="57">
        <v>560100</v>
      </c>
      <c r="C45" s="58">
        <f t="shared" si="0"/>
        <v>46675</v>
      </c>
      <c r="D45" s="59">
        <f t="shared" si="1"/>
        <v>2145.977011494253</v>
      </c>
      <c r="E45" s="60">
        <f t="shared" si="2"/>
        <v>2121.590909090909</v>
      </c>
      <c r="F45" s="61">
        <f t="shared" si="3"/>
        <v>1951.5679442508711</v>
      </c>
      <c r="G45" s="61">
        <f t="shared" si="4"/>
        <v>1795.1923076923076</v>
      </c>
      <c r="H45" s="61">
        <f t="shared" si="5"/>
        <v>1789.4568690095846</v>
      </c>
      <c r="I45" s="59">
        <f t="shared" si="6"/>
        <v>287.23076923076923</v>
      </c>
      <c r="J45" s="60">
        <f t="shared" si="7"/>
        <v>299.19871794871796</v>
      </c>
      <c r="K45" s="60">
        <f t="shared" si="8"/>
        <v>302.75675675675677</v>
      </c>
      <c r="L45" s="60">
        <f t="shared" si="9"/>
        <v>303.4127843986999</v>
      </c>
      <c r="M45" s="62">
        <f t="shared" si="10"/>
        <v>320.60675443617629</v>
      </c>
      <c r="N45" s="59">
        <f t="shared" si="11"/>
        <v>481.06468231253575</v>
      </c>
      <c r="O45" s="62">
        <f t="shared" si="12"/>
        <v>641.41957641671434</v>
      </c>
      <c r="P45" s="59">
        <f t="shared" si="13"/>
        <v>455.26543878656548</v>
      </c>
      <c r="Q45" s="62">
        <f t="shared" si="14"/>
        <v>607.02058504875401</v>
      </c>
      <c r="R45" s="63">
        <f t="shared" si="15"/>
        <v>454.28108108108108</v>
      </c>
      <c r="S45" s="61">
        <f t="shared" si="16"/>
        <v>605.70810810810815</v>
      </c>
      <c r="T45" s="59">
        <f t="shared" si="17"/>
        <v>448.94230769230762</v>
      </c>
      <c r="U45" s="62">
        <f t="shared" si="18"/>
        <v>598.58974358974353</v>
      </c>
      <c r="V45" s="63">
        <f t="shared" si="19"/>
        <v>436.58181818181822</v>
      </c>
      <c r="W45" s="62">
        <f t="shared" si="20"/>
        <v>582.10909090909092</v>
      </c>
      <c r="X45" s="59">
        <f t="shared" si="21"/>
        <v>430.98461538461538</v>
      </c>
      <c r="Y45" s="62">
        <f t="shared" si="22"/>
        <v>574.64615384615388</v>
      </c>
      <c r="Z45" s="64">
        <f t="shared" si="23"/>
        <v>383.0974358974359</v>
      </c>
    </row>
    <row r="46" spans="1:26" s="2" customFormat="1" x14ac:dyDescent="0.3">
      <c r="A46" s="56">
        <v>40</v>
      </c>
      <c r="B46" s="57">
        <v>570500</v>
      </c>
      <c r="C46" s="58">
        <f t="shared" si="0"/>
        <v>47541.666666666664</v>
      </c>
      <c r="D46" s="59">
        <f t="shared" si="1"/>
        <v>2185.8237547892722</v>
      </c>
      <c r="E46" s="60">
        <f t="shared" si="2"/>
        <v>2160.9848484848485</v>
      </c>
      <c r="F46" s="61">
        <f t="shared" si="3"/>
        <v>1987.8048780487804</v>
      </c>
      <c r="G46" s="61">
        <f t="shared" si="4"/>
        <v>1828.5256410256411</v>
      </c>
      <c r="H46" s="61">
        <f t="shared" si="5"/>
        <v>1822.6837060702876</v>
      </c>
      <c r="I46" s="59">
        <f t="shared" si="6"/>
        <v>292.56410256410254</v>
      </c>
      <c r="J46" s="60">
        <f t="shared" si="7"/>
        <v>304.7542735042735</v>
      </c>
      <c r="K46" s="60">
        <f t="shared" si="8"/>
        <v>308.37837837837839</v>
      </c>
      <c r="L46" s="60">
        <f t="shared" si="9"/>
        <v>309.04658721560128</v>
      </c>
      <c r="M46" s="62">
        <f t="shared" si="10"/>
        <v>326.55981682884948</v>
      </c>
      <c r="N46" s="59">
        <f t="shared" si="11"/>
        <v>489.99427590154551</v>
      </c>
      <c r="O46" s="62">
        <f t="shared" si="12"/>
        <v>653.32570120206071</v>
      </c>
      <c r="P46" s="59">
        <f t="shared" si="13"/>
        <v>463.71614301191767</v>
      </c>
      <c r="Q46" s="62">
        <f t="shared" si="14"/>
        <v>618.28819068255689</v>
      </c>
      <c r="R46" s="63">
        <f t="shared" si="15"/>
        <v>462.71351351351353</v>
      </c>
      <c r="S46" s="61">
        <f t="shared" si="16"/>
        <v>616.95135135135138</v>
      </c>
      <c r="T46" s="59">
        <f t="shared" si="17"/>
        <v>457.27564102564105</v>
      </c>
      <c r="U46" s="62">
        <f t="shared" si="18"/>
        <v>609.70085470085473</v>
      </c>
      <c r="V46" s="63">
        <f t="shared" si="19"/>
        <v>444.68571428571431</v>
      </c>
      <c r="W46" s="62">
        <f t="shared" si="20"/>
        <v>592.91428571428571</v>
      </c>
      <c r="X46" s="59">
        <f t="shared" si="21"/>
        <v>438.98461538461538</v>
      </c>
      <c r="Y46" s="62">
        <f t="shared" si="22"/>
        <v>585.31282051282051</v>
      </c>
      <c r="Z46" s="64">
        <f t="shared" si="23"/>
        <v>390.20854700854699</v>
      </c>
    </row>
    <row r="47" spans="1:26" s="2" customFormat="1" x14ac:dyDescent="0.3">
      <c r="A47" s="56">
        <v>41</v>
      </c>
      <c r="B47" s="57">
        <v>580100</v>
      </c>
      <c r="C47" s="58">
        <f t="shared" si="0"/>
        <v>48341.666666666664</v>
      </c>
      <c r="D47" s="59">
        <f t="shared" si="1"/>
        <v>2222.6053639846741</v>
      </c>
      <c r="E47" s="60">
        <f t="shared" si="2"/>
        <v>2197.348484848485</v>
      </c>
      <c r="F47" s="61">
        <f t="shared" si="3"/>
        <v>2021.2543554006968</v>
      </c>
      <c r="G47" s="61">
        <f t="shared" si="4"/>
        <v>1859.2948717948718</v>
      </c>
      <c r="H47" s="61">
        <f t="shared" si="5"/>
        <v>1853.3546325878594</v>
      </c>
      <c r="I47" s="59">
        <f t="shared" si="6"/>
        <v>297.4871794871795</v>
      </c>
      <c r="J47" s="60">
        <f t="shared" si="7"/>
        <v>309.88247863247864</v>
      </c>
      <c r="K47" s="60">
        <f t="shared" si="8"/>
        <v>313.56756756756755</v>
      </c>
      <c r="L47" s="60">
        <f t="shared" si="9"/>
        <v>314.24702058504874</v>
      </c>
      <c r="M47" s="62">
        <f t="shared" si="10"/>
        <v>332.05495134516315</v>
      </c>
      <c r="N47" s="59">
        <f t="shared" si="11"/>
        <v>498.23697767601607</v>
      </c>
      <c r="O47" s="62">
        <f t="shared" si="12"/>
        <v>664.31597023468805</v>
      </c>
      <c r="P47" s="59">
        <f t="shared" si="13"/>
        <v>471.51679306608889</v>
      </c>
      <c r="Q47" s="62">
        <f t="shared" si="14"/>
        <v>628.68905742145182</v>
      </c>
      <c r="R47" s="63">
        <f t="shared" si="15"/>
        <v>470.49729729729728</v>
      </c>
      <c r="S47" s="61">
        <f t="shared" si="16"/>
        <v>627.32972972972971</v>
      </c>
      <c r="T47" s="59">
        <f t="shared" si="17"/>
        <v>464.96794871794873</v>
      </c>
      <c r="U47" s="62">
        <f t="shared" si="18"/>
        <v>619.95726495726501</v>
      </c>
      <c r="V47" s="63">
        <f t="shared" si="19"/>
        <v>452.16623376623374</v>
      </c>
      <c r="W47" s="62">
        <f t="shared" si="20"/>
        <v>602.88831168831166</v>
      </c>
      <c r="X47" s="59">
        <f t="shared" si="21"/>
        <v>446.36923076923074</v>
      </c>
      <c r="Y47" s="62">
        <f t="shared" si="22"/>
        <v>595.15897435897432</v>
      </c>
      <c r="Z47" s="64">
        <f t="shared" si="23"/>
        <v>396.77264957264953</v>
      </c>
    </row>
    <row r="48" spans="1:26" s="2" customFormat="1" x14ac:dyDescent="0.3">
      <c r="A48" s="56">
        <v>42</v>
      </c>
      <c r="B48" s="57">
        <v>590600</v>
      </c>
      <c r="C48" s="58">
        <f t="shared" si="0"/>
        <v>49216.666666666664</v>
      </c>
      <c r="D48" s="59">
        <f t="shared" si="1"/>
        <v>2262.8352490421457</v>
      </c>
      <c r="E48" s="60">
        <f t="shared" si="2"/>
        <v>2237.121212121212</v>
      </c>
      <c r="F48" s="61">
        <f t="shared" si="3"/>
        <v>2057.8397212543555</v>
      </c>
      <c r="G48" s="61">
        <f t="shared" si="4"/>
        <v>1892.948717948718</v>
      </c>
      <c r="H48" s="61">
        <f t="shared" si="5"/>
        <v>1886.9009584664536</v>
      </c>
      <c r="I48" s="59">
        <f t="shared" si="6"/>
        <v>302.87179487179486</v>
      </c>
      <c r="J48" s="60">
        <f t="shared" si="7"/>
        <v>315.491452991453</v>
      </c>
      <c r="K48" s="60">
        <f t="shared" si="8"/>
        <v>319.24324324324323</v>
      </c>
      <c r="L48" s="60">
        <f t="shared" si="9"/>
        <v>319.93499458288193</v>
      </c>
      <c r="M48" s="62">
        <f t="shared" si="10"/>
        <v>338.06525472238121</v>
      </c>
      <c r="N48" s="59">
        <f t="shared" si="11"/>
        <v>507.25243274184311</v>
      </c>
      <c r="O48" s="62">
        <f t="shared" si="12"/>
        <v>676.33657698912418</v>
      </c>
      <c r="P48" s="59">
        <f t="shared" si="13"/>
        <v>480.04875406283855</v>
      </c>
      <c r="Q48" s="62">
        <f t="shared" si="14"/>
        <v>640.06500541711807</v>
      </c>
      <c r="R48" s="63">
        <f t="shared" si="15"/>
        <v>479.01081081081077</v>
      </c>
      <c r="S48" s="61">
        <f t="shared" si="16"/>
        <v>638.68108108108106</v>
      </c>
      <c r="T48" s="59">
        <f t="shared" si="17"/>
        <v>473.38141025641022</v>
      </c>
      <c r="U48" s="62">
        <f t="shared" si="18"/>
        <v>631.17521367521363</v>
      </c>
      <c r="V48" s="63">
        <f t="shared" si="19"/>
        <v>460.34805194805199</v>
      </c>
      <c r="W48" s="62">
        <f t="shared" si="20"/>
        <v>613.79740259740265</v>
      </c>
      <c r="X48" s="59">
        <f t="shared" si="21"/>
        <v>454.44615384615383</v>
      </c>
      <c r="Y48" s="62">
        <f t="shared" si="22"/>
        <v>605.92820512820515</v>
      </c>
      <c r="Z48" s="64">
        <f t="shared" si="23"/>
        <v>403.95213675213677</v>
      </c>
    </row>
    <row r="49" spans="1:26" s="2" customFormat="1" x14ac:dyDescent="0.3">
      <c r="A49" s="56">
        <v>43</v>
      </c>
      <c r="B49" s="57">
        <v>601700</v>
      </c>
      <c r="C49" s="58">
        <f t="shared" si="0"/>
        <v>50141.666666666664</v>
      </c>
      <c r="D49" s="59">
        <f t="shared" si="1"/>
        <v>2305.3639846743295</v>
      </c>
      <c r="E49" s="60">
        <f t="shared" si="2"/>
        <v>2279.1666666666665</v>
      </c>
      <c r="F49" s="61">
        <f t="shared" si="3"/>
        <v>2096.5156794425088</v>
      </c>
      <c r="G49" s="61">
        <f t="shared" si="4"/>
        <v>1928.5256410256411</v>
      </c>
      <c r="H49" s="61">
        <f t="shared" si="5"/>
        <v>1922.3642172523962</v>
      </c>
      <c r="I49" s="59">
        <f t="shared" si="6"/>
        <v>308.56410256410254</v>
      </c>
      <c r="J49" s="60">
        <f t="shared" si="7"/>
        <v>321.42094017094018</v>
      </c>
      <c r="K49" s="60">
        <f t="shared" si="8"/>
        <v>325.24324324324323</v>
      </c>
      <c r="L49" s="60">
        <f t="shared" si="9"/>
        <v>325.94799566630553</v>
      </c>
      <c r="M49" s="62">
        <f t="shared" si="10"/>
        <v>344.41900400686893</v>
      </c>
      <c r="N49" s="59">
        <f t="shared" si="11"/>
        <v>516.78305666857477</v>
      </c>
      <c r="O49" s="62">
        <f t="shared" si="12"/>
        <v>689.04407555809962</v>
      </c>
      <c r="P49" s="59">
        <f t="shared" si="13"/>
        <v>489.06825568797399</v>
      </c>
      <c r="Q49" s="62">
        <f t="shared" si="14"/>
        <v>652.09100758396528</v>
      </c>
      <c r="R49" s="63">
        <f t="shared" si="15"/>
        <v>488.01081081081077</v>
      </c>
      <c r="S49" s="61">
        <f t="shared" si="16"/>
        <v>650.68108108108106</v>
      </c>
      <c r="T49" s="59">
        <f t="shared" si="17"/>
        <v>482.27564102564099</v>
      </c>
      <c r="U49" s="62">
        <f t="shared" si="18"/>
        <v>643.03418803418799</v>
      </c>
      <c r="V49" s="63">
        <f t="shared" si="19"/>
        <v>468.99740259740258</v>
      </c>
      <c r="W49" s="62">
        <f t="shared" si="20"/>
        <v>625.32987012987007</v>
      </c>
      <c r="X49" s="59">
        <f t="shared" si="21"/>
        <v>462.98461538461538</v>
      </c>
      <c r="Y49" s="62">
        <f t="shared" si="22"/>
        <v>617.31282051282051</v>
      </c>
      <c r="Z49" s="64">
        <f t="shared" si="23"/>
        <v>411.54188034188036</v>
      </c>
    </row>
    <row r="50" spans="1:26" s="2" customFormat="1" x14ac:dyDescent="0.3">
      <c r="A50" s="56">
        <v>44</v>
      </c>
      <c r="B50" s="57">
        <v>611700</v>
      </c>
      <c r="C50" s="58">
        <f t="shared" si="0"/>
        <v>50975</v>
      </c>
      <c r="D50" s="59">
        <f t="shared" si="1"/>
        <v>2343.67816091954</v>
      </c>
      <c r="E50" s="60">
        <f t="shared" si="2"/>
        <v>2317.0454545454545</v>
      </c>
      <c r="F50" s="61">
        <f t="shared" si="3"/>
        <v>2131.3588850174215</v>
      </c>
      <c r="G50" s="61">
        <f t="shared" si="4"/>
        <v>1960.5769230769231</v>
      </c>
      <c r="H50" s="61">
        <f t="shared" si="5"/>
        <v>1954.3130990415336</v>
      </c>
      <c r="I50" s="59">
        <f t="shared" si="6"/>
        <v>313.69230769230768</v>
      </c>
      <c r="J50" s="60">
        <f t="shared" si="7"/>
        <v>326.7628205128205</v>
      </c>
      <c r="K50" s="60">
        <f t="shared" si="8"/>
        <v>330.64864864864865</v>
      </c>
      <c r="L50" s="60">
        <f t="shared" si="9"/>
        <v>331.36511375947998</v>
      </c>
      <c r="M50" s="62">
        <f t="shared" si="10"/>
        <v>350.14310246136233</v>
      </c>
      <c r="N50" s="59">
        <f t="shared" si="11"/>
        <v>525.36920435031482</v>
      </c>
      <c r="O50" s="62">
        <f t="shared" si="12"/>
        <v>700.49227246708642</v>
      </c>
      <c r="P50" s="59">
        <f t="shared" si="13"/>
        <v>497.19393282773564</v>
      </c>
      <c r="Q50" s="62">
        <f t="shared" si="14"/>
        <v>662.92524377031418</v>
      </c>
      <c r="R50" s="63">
        <f t="shared" si="15"/>
        <v>496.11891891891889</v>
      </c>
      <c r="S50" s="61">
        <f t="shared" si="16"/>
        <v>661.4918918918919</v>
      </c>
      <c r="T50" s="59">
        <f t="shared" si="17"/>
        <v>490.28846153846155</v>
      </c>
      <c r="U50" s="62">
        <f t="shared" si="18"/>
        <v>653.71794871794873</v>
      </c>
      <c r="V50" s="63">
        <f t="shared" si="19"/>
        <v>476.7896103896104</v>
      </c>
      <c r="W50" s="62">
        <f t="shared" si="20"/>
        <v>635.7194805194805</v>
      </c>
      <c r="X50" s="59">
        <f t="shared" si="21"/>
        <v>470.67692307692312</v>
      </c>
      <c r="Y50" s="62">
        <f t="shared" si="22"/>
        <v>627.56923076923078</v>
      </c>
      <c r="Z50" s="64">
        <f t="shared" si="23"/>
        <v>418.37948717948717</v>
      </c>
    </row>
    <row r="51" spans="1:26" s="2" customFormat="1" x14ac:dyDescent="0.3">
      <c r="A51" s="56">
        <v>45</v>
      </c>
      <c r="B51" s="57">
        <v>623600</v>
      </c>
      <c r="C51" s="58">
        <f t="shared" si="0"/>
        <v>51966.666666666664</v>
      </c>
      <c r="D51" s="59">
        <f t="shared" si="1"/>
        <v>2389.2720306513411</v>
      </c>
      <c r="E51" s="60">
        <f t="shared" si="2"/>
        <v>2362.121212121212</v>
      </c>
      <c r="F51" s="61">
        <f t="shared" si="3"/>
        <v>2172.8222996515678</v>
      </c>
      <c r="G51" s="61">
        <f t="shared" si="4"/>
        <v>1998.7179487179487</v>
      </c>
      <c r="H51" s="61">
        <f t="shared" si="5"/>
        <v>1992.3322683706069</v>
      </c>
      <c r="I51" s="59">
        <f t="shared" si="6"/>
        <v>319.79487179487177</v>
      </c>
      <c r="J51" s="60">
        <f t="shared" si="7"/>
        <v>333.11965811965814</v>
      </c>
      <c r="K51" s="60">
        <f t="shared" si="8"/>
        <v>337.08108108108109</v>
      </c>
      <c r="L51" s="60">
        <f t="shared" si="9"/>
        <v>337.81148429035755</v>
      </c>
      <c r="M51" s="62">
        <f t="shared" si="10"/>
        <v>356.95477962220951</v>
      </c>
      <c r="N51" s="59">
        <f t="shared" si="11"/>
        <v>535.58672009158556</v>
      </c>
      <c r="O51" s="62">
        <f t="shared" si="12"/>
        <v>714.11562678878079</v>
      </c>
      <c r="P51" s="59">
        <f t="shared" si="13"/>
        <v>506.86348862405202</v>
      </c>
      <c r="Q51" s="62">
        <f t="shared" si="14"/>
        <v>675.81798483206933</v>
      </c>
      <c r="R51" s="63">
        <f t="shared" si="15"/>
        <v>505.7675675675676</v>
      </c>
      <c r="S51" s="61">
        <f t="shared" si="16"/>
        <v>674.35675675675679</v>
      </c>
      <c r="T51" s="59">
        <f t="shared" si="17"/>
        <v>499.8237179487179</v>
      </c>
      <c r="U51" s="62">
        <f t="shared" si="18"/>
        <v>666.4316239316239</v>
      </c>
      <c r="V51" s="63">
        <f t="shared" si="19"/>
        <v>486.06233766233765</v>
      </c>
      <c r="W51" s="62">
        <f t="shared" si="20"/>
        <v>648.08311688311687</v>
      </c>
      <c r="X51" s="59">
        <f t="shared" si="21"/>
        <v>479.83076923076919</v>
      </c>
      <c r="Y51" s="62">
        <f t="shared" si="22"/>
        <v>639.77435897435896</v>
      </c>
      <c r="Z51" s="64">
        <f t="shared" si="23"/>
        <v>426.51623931623931</v>
      </c>
    </row>
    <row r="52" spans="1:26" s="2" customFormat="1" x14ac:dyDescent="0.3">
      <c r="A52" s="56">
        <v>46</v>
      </c>
      <c r="B52" s="57">
        <v>636100</v>
      </c>
      <c r="C52" s="58">
        <f t="shared" si="0"/>
        <v>53008.333333333336</v>
      </c>
      <c r="D52" s="59">
        <f t="shared" si="1"/>
        <v>2437.1647509578543</v>
      </c>
      <c r="E52" s="60">
        <f t="shared" si="2"/>
        <v>2409.469696969697</v>
      </c>
      <c r="F52" s="61">
        <f t="shared" si="3"/>
        <v>2216.3763066202091</v>
      </c>
      <c r="G52" s="61">
        <f t="shared" si="4"/>
        <v>2038.7820512820513</v>
      </c>
      <c r="H52" s="61">
        <f t="shared" si="5"/>
        <v>2032.2683706070288</v>
      </c>
      <c r="I52" s="59">
        <f t="shared" si="6"/>
        <v>326.20512820512823</v>
      </c>
      <c r="J52" s="60">
        <f t="shared" si="7"/>
        <v>339.79700854700855</v>
      </c>
      <c r="K52" s="60">
        <f t="shared" si="8"/>
        <v>343.83783783783781</v>
      </c>
      <c r="L52" s="60">
        <f t="shared" si="9"/>
        <v>344.58288190682555</v>
      </c>
      <c r="M52" s="62">
        <f t="shared" si="10"/>
        <v>364.10990269032629</v>
      </c>
      <c r="N52" s="59">
        <f t="shared" si="11"/>
        <v>546.31940469376082</v>
      </c>
      <c r="O52" s="62">
        <f t="shared" si="12"/>
        <v>728.42587292501435</v>
      </c>
      <c r="P52" s="59">
        <f t="shared" si="13"/>
        <v>517.02058504875413</v>
      </c>
      <c r="Q52" s="62">
        <f t="shared" si="14"/>
        <v>689.36078006500543</v>
      </c>
      <c r="R52" s="63">
        <f t="shared" si="15"/>
        <v>515.90270270270264</v>
      </c>
      <c r="S52" s="61">
        <f t="shared" si="16"/>
        <v>687.87027027027023</v>
      </c>
      <c r="T52" s="59">
        <f t="shared" si="17"/>
        <v>509.83974358974365</v>
      </c>
      <c r="U52" s="62">
        <f t="shared" si="18"/>
        <v>679.78632478632483</v>
      </c>
      <c r="V52" s="63">
        <f t="shared" si="19"/>
        <v>495.80259740259743</v>
      </c>
      <c r="W52" s="62">
        <f t="shared" si="20"/>
        <v>661.0701298701299</v>
      </c>
      <c r="X52" s="59">
        <f t="shared" si="21"/>
        <v>489.44615384615383</v>
      </c>
      <c r="Y52" s="62">
        <f t="shared" si="22"/>
        <v>652.59487179487178</v>
      </c>
      <c r="Z52" s="64">
        <f t="shared" si="23"/>
        <v>435.06324786324785</v>
      </c>
    </row>
    <row r="53" spans="1:26" s="2" customFormat="1" x14ac:dyDescent="0.3">
      <c r="A53" s="56">
        <v>47</v>
      </c>
      <c r="B53" s="57">
        <v>648600</v>
      </c>
      <c r="C53" s="58">
        <f t="shared" si="0"/>
        <v>54050</v>
      </c>
      <c r="D53" s="59">
        <f t="shared" si="1"/>
        <v>2485.0574712643679</v>
      </c>
      <c r="E53" s="60">
        <f t="shared" si="2"/>
        <v>2456.818181818182</v>
      </c>
      <c r="F53" s="61">
        <f t="shared" si="3"/>
        <v>2259.9303135888504</v>
      </c>
      <c r="G53" s="61">
        <f t="shared" si="4"/>
        <v>2078.8461538461538</v>
      </c>
      <c r="H53" s="61">
        <f t="shared" si="5"/>
        <v>2072.2044728434503</v>
      </c>
      <c r="I53" s="59">
        <f t="shared" si="6"/>
        <v>332.61538461538464</v>
      </c>
      <c r="J53" s="60">
        <f t="shared" si="7"/>
        <v>346.47435897435895</v>
      </c>
      <c r="K53" s="60">
        <f t="shared" si="8"/>
        <v>350.59459459459458</v>
      </c>
      <c r="L53" s="60">
        <f t="shared" si="9"/>
        <v>351.3542795232936</v>
      </c>
      <c r="M53" s="62">
        <f t="shared" si="10"/>
        <v>371.26502575844307</v>
      </c>
      <c r="N53" s="59">
        <f t="shared" si="11"/>
        <v>557.05208929593596</v>
      </c>
      <c r="O53" s="62">
        <f t="shared" si="12"/>
        <v>742.7361190612479</v>
      </c>
      <c r="P53" s="59">
        <f t="shared" si="13"/>
        <v>527.17768147345612</v>
      </c>
      <c r="Q53" s="62">
        <f t="shared" si="14"/>
        <v>702.90357529794153</v>
      </c>
      <c r="R53" s="63">
        <f t="shared" si="15"/>
        <v>526.03783783783786</v>
      </c>
      <c r="S53" s="61">
        <f t="shared" si="16"/>
        <v>701.38378378378377</v>
      </c>
      <c r="T53" s="59">
        <f t="shared" si="17"/>
        <v>519.85576923076928</v>
      </c>
      <c r="U53" s="62">
        <f t="shared" si="18"/>
        <v>693.14102564102564</v>
      </c>
      <c r="V53" s="63">
        <f t="shared" si="19"/>
        <v>505.54285714285709</v>
      </c>
      <c r="W53" s="62">
        <f t="shared" si="20"/>
        <v>674.05714285714282</v>
      </c>
      <c r="X53" s="59">
        <f t="shared" si="21"/>
        <v>499.06153846153848</v>
      </c>
      <c r="Y53" s="62">
        <f t="shared" si="22"/>
        <v>665.4153846153846</v>
      </c>
      <c r="Z53" s="64">
        <f t="shared" si="23"/>
        <v>443.6102564102564</v>
      </c>
    </row>
    <row r="54" spans="1:26" s="2" customFormat="1" x14ac:dyDescent="0.3">
      <c r="A54" s="56">
        <v>48</v>
      </c>
      <c r="B54" s="57">
        <v>661000</v>
      </c>
      <c r="C54" s="58">
        <f t="shared" si="0"/>
        <v>55083.333333333336</v>
      </c>
      <c r="D54" s="59">
        <f t="shared" si="1"/>
        <v>2532.5670498084291</v>
      </c>
      <c r="E54" s="60">
        <f t="shared" si="2"/>
        <v>2503.787878787879</v>
      </c>
      <c r="F54" s="61">
        <f t="shared" si="3"/>
        <v>2303.1358885017421</v>
      </c>
      <c r="G54" s="61">
        <f t="shared" si="4"/>
        <v>2118.5897435897436</v>
      </c>
      <c r="H54" s="61">
        <f t="shared" si="5"/>
        <v>2111.8210862619808</v>
      </c>
      <c r="I54" s="59">
        <f t="shared" si="6"/>
        <v>338.97435897435895</v>
      </c>
      <c r="J54" s="60">
        <f t="shared" si="7"/>
        <v>353.09829059829059</v>
      </c>
      <c r="K54" s="60">
        <f t="shared" si="8"/>
        <v>357.29729729729729</v>
      </c>
      <c r="L54" s="60">
        <f t="shared" si="9"/>
        <v>358.0715059588299</v>
      </c>
      <c r="M54" s="62">
        <f t="shared" si="10"/>
        <v>378.36290784201486</v>
      </c>
      <c r="N54" s="59">
        <f t="shared" si="11"/>
        <v>567.69891242129358</v>
      </c>
      <c r="O54" s="62">
        <f t="shared" si="12"/>
        <v>756.93188322839148</v>
      </c>
      <c r="P54" s="59">
        <f t="shared" si="13"/>
        <v>537.25352112676057</v>
      </c>
      <c r="Q54" s="62">
        <f t="shared" si="14"/>
        <v>716.33802816901414</v>
      </c>
      <c r="R54" s="63">
        <f t="shared" si="15"/>
        <v>536.09189189189192</v>
      </c>
      <c r="S54" s="61">
        <f t="shared" si="16"/>
        <v>714.78918918918919</v>
      </c>
      <c r="T54" s="59">
        <f t="shared" si="17"/>
        <v>529.79166666666674</v>
      </c>
      <c r="U54" s="62">
        <f t="shared" si="18"/>
        <v>706.38888888888891</v>
      </c>
      <c r="V54" s="63">
        <f t="shared" si="19"/>
        <v>515.20519480519488</v>
      </c>
      <c r="W54" s="62">
        <f t="shared" si="20"/>
        <v>686.94025974025976</v>
      </c>
      <c r="X54" s="59">
        <f t="shared" si="21"/>
        <v>508.6</v>
      </c>
      <c r="Y54" s="62">
        <f t="shared" si="22"/>
        <v>678.13333333333333</v>
      </c>
      <c r="Z54" s="64">
        <f t="shared" si="23"/>
        <v>452.0888888888889</v>
      </c>
    </row>
    <row r="55" spans="1:26" s="2" customFormat="1" x14ac:dyDescent="0.3">
      <c r="A55" s="56">
        <v>49</v>
      </c>
      <c r="B55" s="57">
        <v>673100</v>
      </c>
      <c r="C55" s="58">
        <f t="shared" si="0"/>
        <v>56091.666666666664</v>
      </c>
      <c r="D55" s="59">
        <f t="shared" si="1"/>
        <v>2578.9272030651341</v>
      </c>
      <c r="E55" s="60">
        <f t="shared" si="2"/>
        <v>2549.621212121212</v>
      </c>
      <c r="F55" s="61">
        <f t="shared" si="3"/>
        <v>2345.2961672473866</v>
      </c>
      <c r="G55" s="61">
        <f t="shared" si="4"/>
        <v>2157.3717948717949</v>
      </c>
      <c r="H55" s="61">
        <f t="shared" si="5"/>
        <v>2150.4792332268371</v>
      </c>
      <c r="I55" s="59">
        <f t="shared" si="6"/>
        <v>345.17948717948718</v>
      </c>
      <c r="J55" s="60">
        <f t="shared" si="7"/>
        <v>359.56196581196582</v>
      </c>
      <c r="K55" s="60">
        <f t="shared" si="8"/>
        <v>363.83783783783781</v>
      </c>
      <c r="L55" s="60">
        <f t="shared" si="9"/>
        <v>364.62621885157097</v>
      </c>
      <c r="M55" s="62">
        <f t="shared" si="10"/>
        <v>385.28906697195191</v>
      </c>
      <c r="N55" s="59">
        <f t="shared" si="11"/>
        <v>578.08815111619924</v>
      </c>
      <c r="O55" s="62">
        <f t="shared" si="12"/>
        <v>770.78420148826558</v>
      </c>
      <c r="P55" s="59">
        <f t="shared" si="13"/>
        <v>547.08559046587209</v>
      </c>
      <c r="Q55" s="62">
        <f t="shared" si="14"/>
        <v>729.44745395449615</v>
      </c>
      <c r="R55" s="63">
        <f t="shared" si="15"/>
        <v>545.90270270270264</v>
      </c>
      <c r="S55" s="61">
        <f t="shared" si="16"/>
        <v>727.87027027027023</v>
      </c>
      <c r="T55" s="59">
        <f t="shared" si="17"/>
        <v>539.48717948717945</v>
      </c>
      <c r="U55" s="62">
        <f t="shared" si="18"/>
        <v>719.31623931623926</v>
      </c>
      <c r="V55" s="63">
        <f t="shared" si="19"/>
        <v>524.63376623376621</v>
      </c>
      <c r="W55" s="62">
        <f t="shared" si="20"/>
        <v>699.51168831168832</v>
      </c>
      <c r="X55" s="59">
        <f t="shared" si="21"/>
        <v>517.90769230769229</v>
      </c>
      <c r="Y55" s="62">
        <f t="shared" si="22"/>
        <v>690.54358974358979</v>
      </c>
      <c r="Z55" s="64">
        <f t="shared" si="23"/>
        <v>460.36239316239318</v>
      </c>
    </row>
    <row r="56" spans="1:26" s="2" customFormat="1" x14ac:dyDescent="0.3">
      <c r="A56" s="56">
        <v>50</v>
      </c>
      <c r="B56" s="57">
        <v>685800</v>
      </c>
      <c r="C56" s="58">
        <f t="shared" si="0"/>
        <v>57150</v>
      </c>
      <c r="D56" s="59">
        <f t="shared" si="1"/>
        <v>2627.5862068965516</v>
      </c>
      <c r="E56" s="60">
        <f t="shared" si="2"/>
        <v>2597.7272727272725</v>
      </c>
      <c r="F56" s="61">
        <f t="shared" si="3"/>
        <v>2389.547038327526</v>
      </c>
      <c r="G56" s="61">
        <f t="shared" si="4"/>
        <v>2198.0769230769229</v>
      </c>
      <c r="H56" s="61">
        <f t="shared" si="5"/>
        <v>2191.0543130990413</v>
      </c>
      <c r="I56" s="59">
        <f t="shared" si="6"/>
        <v>351.69230769230768</v>
      </c>
      <c r="J56" s="60">
        <f t="shared" si="7"/>
        <v>366.34615384615387</v>
      </c>
      <c r="K56" s="60">
        <f t="shared" si="8"/>
        <v>370.70270270270271</v>
      </c>
      <c r="L56" s="60">
        <f t="shared" si="9"/>
        <v>371.50595882990251</v>
      </c>
      <c r="M56" s="62">
        <f t="shared" si="10"/>
        <v>392.55867200915856</v>
      </c>
      <c r="N56" s="59">
        <f t="shared" si="11"/>
        <v>588.99255867200918</v>
      </c>
      <c r="O56" s="62">
        <f t="shared" si="12"/>
        <v>785.32341156267887</v>
      </c>
      <c r="P56" s="59">
        <f t="shared" si="13"/>
        <v>557.40520043336937</v>
      </c>
      <c r="Q56" s="62">
        <f t="shared" si="14"/>
        <v>743.20693391115924</v>
      </c>
      <c r="R56" s="63">
        <f t="shared" si="15"/>
        <v>556.20000000000005</v>
      </c>
      <c r="S56" s="61">
        <f t="shared" si="16"/>
        <v>741.6</v>
      </c>
      <c r="T56" s="59">
        <f t="shared" si="17"/>
        <v>549.66346153846155</v>
      </c>
      <c r="U56" s="62">
        <f t="shared" si="18"/>
        <v>732.88461538461536</v>
      </c>
      <c r="V56" s="63">
        <f t="shared" si="19"/>
        <v>534.52987012987012</v>
      </c>
      <c r="W56" s="62">
        <f t="shared" si="20"/>
        <v>712.70649350649353</v>
      </c>
      <c r="X56" s="59">
        <f t="shared" si="21"/>
        <v>527.67692307692312</v>
      </c>
      <c r="Y56" s="62">
        <f t="shared" si="22"/>
        <v>703.56923076923078</v>
      </c>
      <c r="Z56" s="64">
        <f t="shared" si="23"/>
        <v>469.04615384615386</v>
      </c>
    </row>
    <row r="57" spans="1:26" s="2" customFormat="1" x14ac:dyDescent="0.3">
      <c r="A57" s="56">
        <v>51</v>
      </c>
      <c r="B57" s="57">
        <v>698200</v>
      </c>
      <c r="C57" s="58">
        <f t="shared" si="0"/>
        <v>58183.333333333336</v>
      </c>
      <c r="D57" s="59">
        <f t="shared" si="1"/>
        <v>2675.0957854406129</v>
      </c>
      <c r="E57" s="60">
        <f t="shared" si="2"/>
        <v>2644.6969696969695</v>
      </c>
      <c r="F57" s="61">
        <f t="shared" si="3"/>
        <v>2432.7526132404182</v>
      </c>
      <c r="G57" s="61">
        <f t="shared" si="4"/>
        <v>2237.8205128205127</v>
      </c>
      <c r="H57" s="61">
        <f t="shared" si="5"/>
        <v>2230.6709265175718</v>
      </c>
      <c r="I57" s="59">
        <f t="shared" si="6"/>
        <v>358.05128205128204</v>
      </c>
      <c r="J57" s="60">
        <f t="shared" si="7"/>
        <v>372.97008547008545</v>
      </c>
      <c r="K57" s="60">
        <f t="shared" si="8"/>
        <v>377.40540540540542</v>
      </c>
      <c r="L57" s="60">
        <f t="shared" si="9"/>
        <v>378.22318526543881</v>
      </c>
      <c r="M57" s="62">
        <f t="shared" si="10"/>
        <v>399.6565540927304</v>
      </c>
      <c r="N57" s="59">
        <f t="shared" si="11"/>
        <v>599.63938179736692</v>
      </c>
      <c r="O57" s="62">
        <f t="shared" si="12"/>
        <v>799.51917572982256</v>
      </c>
      <c r="P57" s="59">
        <f t="shared" si="13"/>
        <v>567.48104008667383</v>
      </c>
      <c r="Q57" s="62">
        <f t="shared" si="14"/>
        <v>756.64138678223185</v>
      </c>
      <c r="R57" s="63">
        <f t="shared" si="15"/>
        <v>566.25405405405411</v>
      </c>
      <c r="S57" s="61">
        <f t="shared" si="16"/>
        <v>755.00540540540544</v>
      </c>
      <c r="T57" s="59">
        <f t="shared" si="17"/>
        <v>559.59935897435901</v>
      </c>
      <c r="U57" s="62">
        <f t="shared" si="18"/>
        <v>746.13247863247864</v>
      </c>
      <c r="V57" s="63">
        <f t="shared" si="19"/>
        <v>544.1922077922078</v>
      </c>
      <c r="W57" s="62">
        <f t="shared" si="20"/>
        <v>725.58961038961036</v>
      </c>
      <c r="X57" s="59">
        <f t="shared" si="21"/>
        <v>537.21538461538466</v>
      </c>
      <c r="Y57" s="62">
        <f t="shared" si="22"/>
        <v>716.28717948717951</v>
      </c>
      <c r="Z57" s="64">
        <f t="shared" si="23"/>
        <v>477.52478632478636</v>
      </c>
    </row>
    <row r="58" spans="1:26" s="2" customFormat="1" x14ac:dyDescent="0.3">
      <c r="A58" s="56">
        <v>52</v>
      </c>
      <c r="B58" s="57">
        <v>710800</v>
      </c>
      <c r="C58" s="58">
        <f>B58/12</f>
        <v>59233.333333333336</v>
      </c>
      <c r="D58" s="59">
        <f t="shared" si="1"/>
        <v>2723.3716475095785</v>
      </c>
      <c r="E58" s="60">
        <f t="shared" si="2"/>
        <v>2692.4242424242425</v>
      </c>
      <c r="F58" s="61">
        <f t="shared" si="3"/>
        <v>2476.6550522648085</v>
      </c>
      <c r="G58" s="61">
        <f t="shared" si="4"/>
        <v>2278.2051282051284</v>
      </c>
      <c r="H58" s="61">
        <f t="shared" si="5"/>
        <v>2270.9265175718851</v>
      </c>
      <c r="I58" s="59">
        <f t="shared" si="6"/>
        <v>364.5128205128205</v>
      </c>
      <c r="J58" s="60">
        <f t="shared" si="7"/>
        <v>379.70085470085468</v>
      </c>
      <c r="K58" s="60">
        <f t="shared" si="8"/>
        <v>384.2162162162162</v>
      </c>
      <c r="L58" s="60">
        <f t="shared" si="9"/>
        <v>385.04875406283855</v>
      </c>
      <c r="M58" s="62">
        <f t="shared" si="10"/>
        <v>406.86891814539212</v>
      </c>
      <c r="N58" s="59">
        <f t="shared" si="11"/>
        <v>610.45792787635946</v>
      </c>
      <c r="O58" s="62">
        <f t="shared" si="12"/>
        <v>813.94390383514599</v>
      </c>
      <c r="P58" s="59">
        <f t="shared" si="13"/>
        <v>577.71939328277358</v>
      </c>
      <c r="Q58" s="62">
        <f t="shared" si="14"/>
        <v>770.29252437703144</v>
      </c>
      <c r="R58" s="63">
        <f t="shared" si="15"/>
        <v>576.47027027027025</v>
      </c>
      <c r="S58" s="61">
        <f t="shared" si="16"/>
        <v>768.627027027027</v>
      </c>
      <c r="T58" s="59">
        <f t="shared" si="17"/>
        <v>569.69551282051282</v>
      </c>
      <c r="U58" s="62">
        <f t="shared" si="18"/>
        <v>759.59401709401709</v>
      </c>
      <c r="V58" s="63">
        <f t="shared" si="19"/>
        <v>554.01038961038967</v>
      </c>
      <c r="W58" s="62">
        <f t="shared" si="20"/>
        <v>738.68051948051948</v>
      </c>
      <c r="X58" s="59">
        <f t="shared" si="21"/>
        <v>546.90769230769229</v>
      </c>
      <c r="Y58" s="62">
        <f t="shared" si="22"/>
        <v>729.21025641025642</v>
      </c>
      <c r="Z58" s="64">
        <f t="shared" si="23"/>
        <v>486.14017094017095</v>
      </c>
    </row>
    <row r="59" spans="1:26" s="2" customFormat="1" x14ac:dyDescent="0.3">
      <c r="A59" s="56">
        <v>53</v>
      </c>
      <c r="B59" s="57">
        <v>724500</v>
      </c>
      <c r="C59" s="58">
        <f t="shared" si="0"/>
        <v>60375</v>
      </c>
      <c r="D59" s="59">
        <f t="shared" si="1"/>
        <v>2775.8620689655172</v>
      </c>
      <c r="E59" s="60">
        <f t="shared" si="2"/>
        <v>2744.318181818182</v>
      </c>
      <c r="F59" s="61">
        <f t="shared" si="3"/>
        <v>2524.3902439024391</v>
      </c>
      <c r="G59" s="61">
        <f t="shared" si="4"/>
        <v>2322.1153846153848</v>
      </c>
      <c r="H59" s="61">
        <f t="shared" si="5"/>
        <v>2314.6964856230034</v>
      </c>
      <c r="I59" s="59">
        <f t="shared" si="6"/>
        <v>371.53846153846155</v>
      </c>
      <c r="J59" s="60">
        <f t="shared" si="7"/>
        <v>387.01923076923077</v>
      </c>
      <c r="K59" s="60">
        <f t="shared" si="8"/>
        <v>391.62162162162161</v>
      </c>
      <c r="L59" s="60">
        <f t="shared" si="9"/>
        <v>392.47020585048756</v>
      </c>
      <c r="M59" s="62">
        <f t="shared" si="10"/>
        <v>414.71093302804809</v>
      </c>
      <c r="N59" s="59">
        <f t="shared" si="11"/>
        <v>622.2209502003434</v>
      </c>
      <c r="O59" s="62">
        <f t="shared" si="12"/>
        <v>829.62793360045794</v>
      </c>
      <c r="P59" s="59">
        <f t="shared" si="13"/>
        <v>588.851570964247</v>
      </c>
      <c r="Q59" s="62">
        <f t="shared" si="14"/>
        <v>785.13542795232934</v>
      </c>
      <c r="R59" s="63">
        <f t="shared" si="15"/>
        <v>587.57837837837837</v>
      </c>
      <c r="S59" s="61">
        <f t="shared" si="16"/>
        <v>783.43783783783783</v>
      </c>
      <c r="T59" s="59">
        <f t="shared" si="17"/>
        <v>580.67307692307691</v>
      </c>
      <c r="U59" s="62">
        <f t="shared" si="18"/>
        <v>774.23076923076928</v>
      </c>
      <c r="V59" s="63">
        <f t="shared" si="19"/>
        <v>564.68571428571431</v>
      </c>
      <c r="W59" s="62">
        <f t="shared" si="20"/>
        <v>752.91428571428571</v>
      </c>
      <c r="X59" s="59">
        <f t="shared" si="21"/>
        <v>557.44615384615383</v>
      </c>
      <c r="Y59" s="62">
        <f t="shared" si="22"/>
        <v>743.26153846153841</v>
      </c>
      <c r="Z59" s="64">
        <f t="shared" si="23"/>
        <v>495.50769230769225</v>
      </c>
    </row>
    <row r="60" spans="1:26" s="66" customFormat="1" ht="13.2" x14ac:dyDescent="0.25">
      <c r="A60" s="56">
        <v>54</v>
      </c>
      <c r="B60" s="57">
        <v>738600</v>
      </c>
      <c r="C60" s="58">
        <f t="shared" si="0"/>
        <v>61550</v>
      </c>
      <c r="D60" s="59">
        <f t="shared" si="1"/>
        <v>2829.8850574712642</v>
      </c>
      <c r="E60" s="60">
        <f t="shared" si="2"/>
        <v>2797.7272727272725</v>
      </c>
      <c r="F60" s="61">
        <f t="shared" si="3"/>
        <v>2573.519163763066</v>
      </c>
      <c r="G60" s="61">
        <f t="shared" si="4"/>
        <v>2367.3076923076924</v>
      </c>
      <c r="H60" s="61">
        <f t="shared" si="5"/>
        <v>2359.7444089456867</v>
      </c>
      <c r="I60" s="59">
        <f t="shared" si="6"/>
        <v>378.76923076923077</v>
      </c>
      <c r="J60" s="60">
        <f t="shared" si="7"/>
        <v>394.55128205128204</v>
      </c>
      <c r="K60" s="60">
        <f t="shared" si="8"/>
        <v>399.24324324324323</v>
      </c>
      <c r="L60" s="60">
        <f t="shared" si="9"/>
        <v>400.10834236186349</v>
      </c>
      <c r="M60" s="62">
        <f t="shared" si="10"/>
        <v>422.78191184888379</v>
      </c>
      <c r="N60" s="59">
        <f t="shared" si="11"/>
        <v>634.32741843159704</v>
      </c>
      <c r="O60" s="62">
        <f t="shared" si="12"/>
        <v>845.76989124212935</v>
      </c>
      <c r="P60" s="59">
        <f t="shared" si="13"/>
        <v>600.3087757313109</v>
      </c>
      <c r="Q60" s="62">
        <f t="shared" si="14"/>
        <v>800.4117009750812</v>
      </c>
      <c r="R60" s="63">
        <f t="shared" si="15"/>
        <v>599.01081081081077</v>
      </c>
      <c r="S60" s="61">
        <f t="shared" si="16"/>
        <v>798.68108108108106</v>
      </c>
      <c r="T60" s="59">
        <f t="shared" si="17"/>
        <v>591.97115384615381</v>
      </c>
      <c r="U60" s="62">
        <f t="shared" si="18"/>
        <v>789.29487179487182</v>
      </c>
      <c r="V60" s="63">
        <f t="shared" si="19"/>
        <v>575.67272727272734</v>
      </c>
      <c r="W60" s="62">
        <f t="shared" si="20"/>
        <v>767.56363636363642</v>
      </c>
      <c r="X60" s="59">
        <f t="shared" si="21"/>
        <v>568.29230769230776</v>
      </c>
      <c r="Y60" s="62">
        <f t="shared" si="22"/>
        <v>757.72307692307697</v>
      </c>
      <c r="Z60" s="64">
        <f t="shared" si="23"/>
        <v>505.148717948718</v>
      </c>
    </row>
    <row r="61" spans="1:26" s="2" customFormat="1" x14ac:dyDescent="0.3">
      <c r="A61" s="56">
        <v>55</v>
      </c>
      <c r="B61" s="57">
        <v>755800</v>
      </c>
      <c r="C61" s="58">
        <f t="shared" si="0"/>
        <v>62983.333333333336</v>
      </c>
      <c r="D61" s="59">
        <f t="shared" si="1"/>
        <v>2895.7854406130268</v>
      </c>
      <c r="E61" s="60">
        <f t="shared" si="2"/>
        <v>2862.878787878788</v>
      </c>
      <c r="F61" s="61">
        <f t="shared" si="3"/>
        <v>2633.4494773519164</v>
      </c>
      <c r="G61" s="61">
        <f t="shared" si="4"/>
        <v>2422.4358974358975</v>
      </c>
      <c r="H61" s="61">
        <f t="shared" si="5"/>
        <v>2414.6964856230034</v>
      </c>
      <c r="I61" s="59">
        <f t="shared" si="6"/>
        <v>387.58974358974359</v>
      </c>
      <c r="J61" s="60">
        <f t="shared" si="7"/>
        <v>403.73931623931622</v>
      </c>
      <c r="K61" s="60">
        <f t="shared" si="8"/>
        <v>408.54054054054052</v>
      </c>
      <c r="L61" s="60">
        <f t="shared" si="9"/>
        <v>409.4257854821235</v>
      </c>
      <c r="M61" s="62">
        <f t="shared" si="10"/>
        <v>432.62736119061248</v>
      </c>
      <c r="N61" s="59">
        <f t="shared" si="11"/>
        <v>649.09559244419006</v>
      </c>
      <c r="O61" s="62">
        <f t="shared" si="12"/>
        <v>865.46078992558671</v>
      </c>
      <c r="P61" s="59">
        <f t="shared" si="13"/>
        <v>614.28494041170097</v>
      </c>
      <c r="Q61" s="62">
        <f t="shared" si="14"/>
        <v>819.04658721560133</v>
      </c>
      <c r="R61" s="63">
        <f t="shared" si="15"/>
        <v>612.9567567567567</v>
      </c>
      <c r="S61" s="61">
        <f t="shared" si="16"/>
        <v>817.27567567567564</v>
      </c>
      <c r="T61" s="59">
        <f t="shared" si="17"/>
        <v>605.75320512820508</v>
      </c>
      <c r="U61" s="62">
        <f t="shared" si="18"/>
        <v>807.67094017094018</v>
      </c>
      <c r="V61" s="63">
        <f t="shared" si="19"/>
        <v>589.07532467532474</v>
      </c>
      <c r="W61" s="62">
        <f t="shared" si="20"/>
        <v>785.43376623376628</v>
      </c>
      <c r="X61" s="59">
        <f t="shared" si="21"/>
        <v>581.52307692307693</v>
      </c>
      <c r="Y61" s="62">
        <f t="shared" si="22"/>
        <v>775.36410256410261</v>
      </c>
      <c r="Z61" s="64">
        <f t="shared" si="23"/>
        <v>516.90940170940178</v>
      </c>
    </row>
    <row r="62" spans="1:26" s="2" customFormat="1" x14ac:dyDescent="0.3">
      <c r="A62" s="56">
        <v>56</v>
      </c>
      <c r="B62" s="57">
        <v>773000</v>
      </c>
      <c r="C62" s="58">
        <f t="shared" si="0"/>
        <v>64416.666666666664</v>
      </c>
      <c r="D62" s="59">
        <f t="shared" si="1"/>
        <v>2961.6858237547895</v>
      </c>
      <c r="E62" s="60">
        <f t="shared" si="2"/>
        <v>2928.030303030303</v>
      </c>
      <c r="F62" s="61">
        <f t="shared" si="3"/>
        <v>2693.3797909407667</v>
      </c>
      <c r="G62" s="61">
        <f t="shared" si="4"/>
        <v>2477.5641025641025</v>
      </c>
      <c r="H62" s="61">
        <f t="shared" si="5"/>
        <v>2469.6485623003196</v>
      </c>
      <c r="I62" s="59">
        <f t="shared" si="6"/>
        <v>396.41025641025641</v>
      </c>
      <c r="J62" s="60">
        <f t="shared" si="7"/>
        <v>412.9273504273504</v>
      </c>
      <c r="K62" s="60">
        <f t="shared" si="8"/>
        <v>417.83783783783781</v>
      </c>
      <c r="L62" s="60">
        <f t="shared" si="9"/>
        <v>418.74322860238351</v>
      </c>
      <c r="M62" s="62">
        <f t="shared" si="10"/>
        <v>442.47281053234116</v>
      </c>
      <c r="N62" s="59">
        <f t="shared" si="11"/>
        <v>663.86376645678308</v>
      </c>
      <c r="O62" s="62">
        <f t="shared" si="12"/>
        <v>885.15168860904407</v>
      </c>
      <c r="P62" s="59">
        <f t="shared" si="13"/>
        <v>628.26110509209104</v>
      </c>
      <c r="Q62" s="62">
        <f t="shared" si="14"/>
        <v>837.68147345612135</v>
      </c>
      <c r="R62" s="63">
        <f t="shared" si="15"/>
        <v>626.90270270270264</v>
      </c>
      <c r="S62" s="61">
        <f t="shared" si="16"/>
        <v>835.87027027027023</v>
      </c>
      <c r="T62" s="59">
        <f t="shared" si="17"/>
        <v>619.53525641025635</v>
      </c>
      <c r="U62" s="62">
        <f t="shared" si="18"/>
        <v>826.04700854700855</v>
      </c>
      <c r="V62" s="63">
        <f t="shared" si="19"/>
        <v>602.47792207792213</v>
      </c>
      <c r="W62" s="62">
        <f t="shared" si="20"/>
        <v>803.30389610389614</v>
      </c>
      <c r="X62" s="59">
        <f t="shared" si="21"/>
        <v>594.75384615384621</v>
      </c>
      <c r="Y62" s="62">
        <f t="shared" si="22"/>
        <v>793.00512820512824</v>
      </c>
      <c r="Z62" s="64">
        <f t="shared" si="23"/>
        <v>528.6700854700855</v>
      </c>
    </row>
    <row r="63" spans="1:26" s="2" customFormat="1" x14ac:dyDescent="0.3">
      <c r="A63" s="56">
        <v>57</v>
      </c>
      <c r="B63" s="57">
        <v>787500</v>
      </c>
      <c r="C63" s="58">
        <f t="shared" si="0"/>
        <v>65625</v>
      </c>
      <c r="D63" s="59">
        <f t="shared" si="1"/>
        <v>3017.2413793103447</v>
      </c>
      <c r="E63" s="60">
        <f t="shared" si="2"/>
        <v>2982.9545454545455</v>
      </c>
      <c r="F63" s="61">
        <f t="shared" si="3"/>
        <v>2743.9024390243903</v>
      </c>
      <c r="G63" s="61">
        <f t="shared" si="4"/>
        <v>2524.0384615384614</v>
      </c>
      <c r="H63" s="61">
        <f t="shared" si="5"/>
        <v>2515.9744408945685</v>
      </c>
      <c r="I63" s="59">
        <f t="shared" si="6"/>
        <v>403.84615384615387</v>
      </c>
      <c r="J63" s="60">
        <f t="shared" si="7"/>
        <v>420.67307692307691</v>
      </c>
      <c r="K63" s="60">
        <f t="shared" si="8"/>
        <v>425.67567567567568</v>
      </c>
      <c r="L63" s="60">
        <f t="shared" si="9"/>
        <v>426.59804983748649</v>
      </c>
      <c r="M63" s="62">
        <f t="shared" si="10"/>
        <v>450.77275329135659</v>
      </c>
      <c r="N63" s="59">
        <f t="shared" si="11"/>
        <v>676.31368059530621</v>
      </c>
      <c r="O63" s="62">
        <f t="shared" si="12"/>
        <v>901.75157412707495</v>
      </c>
      <c r="P63" s="59">
        <f t="shared" si="13"/>
        <v>640.04333694474542</v>
      </c>
      <c r="Q63" s="62">
        <f t="shared" si="14"/>
        <v>853.39111592632719</v>
      </c>
      <c r="R63" s="63">
        <f t="shared" si="15"/>
        <v>638.65945945945941</v>
      </c>
      <c r="S63" s="61">
        <f t="shared" si="16"/>
        <v>851.54594594594596</v>
      </c>
      <c r="T63" s="59">
        <f t="shared" si="17"/>
        <v>631.15384615384619</v>
      </c>
      <c r="U63" s="62">
        <f t="shared" si="18"/>
        <v>841.53846153846155</v>
      </c>
      <c r="V63" s="63">
        <f>($B63+180)/1925*1.5</f>
        <v>613.77662337662343</v>
      </c>
      <c r="W63" s="62">
        <f>($B63+180)/1925*2</f>
        <v>818.36883116883121</v>
      </c>
      <c r="X63" s="59">
        <f t="shared" si="21"/>
        <v>605.90769230769229</v>
      </c>
      <c r="Y63" s="62">
        <f t="shared" si="22"/>
        <v>807.87692307692305</v>
      </c>
      <c r="Z63" s="64">
        <f t="shared" si="23"/>
        <v>538.5846153846154</v>
      </c>
    </row>
    <row r="64" spans="1:26" s="2" customFormat="1" x14ac:dyDescent="0.3">
      <c r="A64" s="56">
        <v>58</v>
      </c>
      <c r="B64" s="57">
        <v>803100</v>
      </c>
      <c r="C64" s="58">
        <f t="shared" si="0"/>
        <v>66925</v>
      </c>
      <c r="D64" s="59">
        <f t="shared" si="1"/>
        <v>3077.0114942528735</v>
      </c>
      <c r="E64" s="60">
        <f t="shared" si="2"/>
        <v>3042.0454545454545</v>
      </c>
      <c r="F64" s="61">
        <f t="shared" si="3"/>
        <v>2798.2578397212542</v>
      </c>
      <c r="G64" s="61">
        <f t="shared" si="4"/>
        <v>2574.0384615384614</v>
      </c>
      <c r="H64" s="61">
        <f t="shared" si="5"/>
        <v>2565.8146964856228</v>
      </c>
      <c r="I64" s="59">
        <f t="shared" si="6"/>
        <v>411.84615384615387</v>
      </c>
      <c r="J64" s="60">
        <f t="shared" si="7"/>
        <v>429.00641025641028</v>
      </c>
      <c r="K64" s="60">
        <f t="shared" si="8"/>
        <v>434.10810810810813</v>
      </c>
      <c r="L64" s="60">
        <f t="shared" si="9"/>
        <v>435.04875406283855</v>
      </c>
      <c r="M64" s="62">
        <f t="shared" si="10"/>
        <v>459.70234688036635</v>
      </c>
      <c r="N64" s="59">
        <f t="shared" si="11"/>
        <v>689.70807097882084</v>
      </c>
      <c r="O64" s="62">
        <f t="shared" si="12"/>
        <v>919.61076130509446</v>
      </c>
      <c r="P64" s="59">
        <f t="shared" si="13"/>
        <v>652.71939328277358</v>
      </c>
      <c r="Q64" s="62">
        <f t="shared" si="14"/>
        <v>870.29252437703144</v>
      </c>
      <c r="R64" s="63">
        <f t="shared" si="15"/>
        <v>651.30810810810817</v>
      </c>
      <c r="S64" s="61">
        <f t="shared" si="16"/>
        <v>868.41081081081086</v>
      </c>
      <c r="T64" s="59">
        <f t="shared" si="17"/>
        <v>643.65384615384619</v>
      </c>
      <c r="U64" s="62">
        <f t="shared" si="18"/>
        <v>858.20512820512818</v>
      </c>
      <c r="V64" s="63">
        <f t="shared" si="19"/>
        <v>625.93246753246751</v>
      </c>
      <c r="W64" s="62">
        <f t="shared" si="20"/>
        <v>834.57662337662339</v>
      </c>
      <c r="X64" s="59">
        <f t="shared" si="21"/>
        <v>617.90769230769229</v>
      </c>
      <c r="Y64" s="62">
        <f t="shared" si="22"/>
        <v>823.87692307692305</v>
      </c>
      <c r="Z64" s="64">
        <f t="shared" si="23"/>
        <v>549.25128205128203</v>
      </c>
    </row>
    <row r="65" spans="1:26" s="2" customFormat="1" x14ac:dyDescent="0.3">
      <c r="A65" s="56">
        <v>59</v>
      </c>
      <c r="B65" s="57">
        <v>818900</v>
      </c>
      <c r="C65" s="58">
        <f t="shared" si="0"/>
        <v>68241.666666666672</v>
      </c>
      <c r="D65" s="59">
        <f t="shared" si="1"/>
        <v>3137.5478927203067</v>
      </c>
      <c r="E65" s="60">
        <f t="shared" si="2"/>
        <v>3101.8939393939395</v>
      </c>
      <c r="F65" s="61">
        <f t="shared" si="3"/>
        <v>2853.3101045296166</v>
      </c>
      <c r="G65" s="61">
        <f t="shared" si="4"/>
        <v>2624.6794871794873</v>
      </c>
      <c r="H65" s="61">
        <f t="shared" si="5"/>
        <v>2616.2939297124599</v>
      </c>
      <c r="I65" s="59">
        <f t="shared" si="6"/>
        <v>419.94871794871796</v>
      </c>
      <c r="J65" s="60">
        <f t="shared" si="7"/>
        <v>437.44658119658118</v>
      </c>
      <c r="K65" s="60">
        <f t="shared" si="8"/>
        <v>442.64864864864865</v>
      </c>
      <c r="L65" s="60">
        <f t="shared" si="9"/>
        <v>443.60780065005417</v>
      </c>
      <c r="M65" s="62">
        <f t="shared" si="10"/>
        <v>468.74642243846591</v>
      </c>
      <c r="N65" s="59">
        <f t="shared" si="11"/>
        <v>703.27418431597027</v>
      </c>
      <c r="O65" s="62">
        <f t="shared" si="12"/>
        <v>937.6989124212937</v>
      </c>
      <c r="P65" s="59">
        <f t="shared" si="13"/>
        <v>665.55796316359704</v>
      </c>
      <c r="Q65" s="62">
        <f t="shared" si="14"/>
        <v>887.41061755146268</v>
      </c>
      <c r="R65" s="63">
        <f t="shared" si="15"/>
        <v>664.11891891891889</v>
      </c>
      <c r="S65" s="61">
        <f t="shared" si="16"/>
        <v>885.4918918918919</v>
      </c>
      <c r="T65" s="59">
        <f t="shared" si="17"/>
        <v>656.31410256410254</v>
      </c>
      <c r="U65" s="62">
        <f t="shared" si="18"/>
        <v>875.08547008547009</v>
      </c>
      <c r="V65" s="63">
        <f t="shared" si="19"/>
        <v>638.24415584415578</v>
      </c>
      <c r="W65" s="62">
        <f t="shared" si="20"/>
        <v>850.99220779220775</v>
      </c>
      <c r="X65" s="59">
        <f t="shared" si="21"/>
        <v>630.06153846153848</v>
      </c>
      <c r="Y65" s="62">
        <f t="shared" si="22"/>
        <v>840.08205128205134</v>
      </c>
      <c r="Z65" s="64">
        <f t="shared" si="23"/>
        <v>560.05470085470085</v>
      </c>
    </row>
    <row r="66" spans="1:26" s="2" customFormat="1" x14ac:dyDescent="0.3">
      <c r="A66" s="56">
        <v>60</v>
      </c>
      <c r="B66" s="57">
        <v>835600</v>
      </c>
      <c r="C66" s="58">
        <f t="shared" si="0"/>
        <v>69633.333333333328</v>
      </c>
      <c r="D66" s="59">
        <f t="shared" si="1"/>
        <v>3201.5325670498082</v>
      </c>
      <c r="E66" s="60">
        <f t="shared" si="2"/>
        <v>3165.151515151515</v>
      </c>
      <c r="F66" s="61">
        <f t="shared" si="3"/>
        <v>2911.4982578397212</v>
      </c>
      <c r="G66" s="61">
        <f t="shared" si="4"/>
        <v>2678.2051282051284</v>
      </c>
      <c r="H66" s="61">
        <f t="shared" si="5"/>
        <v>2669.6485623003196</v>
      </c>
      <c r="I66" s="59">
        <f t="shared" si="6"/>
        <v>428.5128205128205</v>
      </c>
      <c r="J66" s="60">
        <f t="shared" si="7"/>
        <v>446.36752136752136</v>
      </c>
      <c r="K66" s="60">
        <f t="shared" si="8"/>
        <v>451.67567567567568</v>
      </c>
      <c r="L66" s="60">
        <f t="shared" si="9"/>
        <v>452.65438786565545</v>
      </c>
      <c r="M66" s="62">
        <f t="shared" si="10"/>
        <v>478.30566685746993</v>
      </c>
      <c r="N66" s="59">
        <f t="shared" si="11"/>
        <v>717.61305094447619</v>
      </c>
      <c r="O66" s="62">
        <f t="shared" si="12"/>
        <v>956.81740125930162</v>
      </c>
      <c r="P66" s="59">
        <f t="shared" si="13"/>
        <v>679.12784398699887</v>
      </c>
      <c r="Q66" s="62">
        <f t="shared" si="14"/>
        <v>905.50379198266523</v>
      </c>
      <c r="R66" s="63">
        <f t="shared" si="15"/>
        <v>677.65945945945941</v>
      </c>
      <c r="S66" s="61">
        <f t="shared" si="16"/>
        <v>903.54594594594596</v>
      </c>
      <c r="T66" s="59">
        <f t="shared" si="17"/>
        <v>669.69551282051282</v>
      </c>
      <c r="U66" s="62">
        <f t="shared" si="18"/>
        <v>892.92735042735046</v>
      </c>
      <c r="V66" s="63">
        <f t="shared" si="19"/>
        <v>651.25714285714287</v>
      </c>
      <c r="W66" s="62">
        <f t="shared" si="20"/>
        <v>868.34285714285716</v>
      </c>
      <c r="X66" s="59">
        <f t="shared" si="21"/>
        <v>642.90769230769229</v>
      </c>
      <c r="Y66" s="62">
        <f t="shared" si="22"/>
        <v>857.21025641025642</v>
      </c>
      <c r="Z66" s="64">
        <f t="shared" si="23"/>
        <v>571.47350427350432</v>
      </c>
    </row>
    <row r="67" spans="1:26" s="2" customFormat="1" x14ac:dyDescent="0.3">
      <c r="A67" s="56">
        <v>61</v>
      </c>
      <c r="B67" s="57">
        <v>851900</v>
      </c>
      <c r="C67" s="58">
        <f t="shared" si="0"/>
        <v>70991.666666666672</v>
      </c>
      <c r="D67" s="59">
        <f t="shared" si="1"/>
        <v>3263.984674329502</v>
      </c>
      <c r="E67" s="60">
        <f t="shared" si="2"/>
        <v>3226.8939393939395</v>
      </c>
      <c r="F67" s="61">
        <f t="shared" si="3"/>
        <v>2968.2926829268295</v>
      </c>
      <c r="G67" s="61">
        <f t="shared" si="4"/>
        <v>2730.4487179487178</v>
      </c>
      <c r="H67" s="61">
        <f t="shared" si="5"/>
        <v>2721.7252396166136</v>
      </c>
      <c r="I67" s="59">
        <f t="shared" si="6"/>
        <v>436.87179487179486</v>
      </c>
      <c r="J67" s="60">
        <f t="shared" si="7"/>
        <v>455.07478632478632</v>
      </c>
      <c r="K67" s="60">
        <f t="shared" si="8"/>
        <v>460.48648648648651</v>
      </c>
      <c r="L67" s="60">
        <f t="shared" si="9"/>
        <v>461.4842903575298</v>
      </c>
      <c r="M67" s="62">
        <f t="shared" si="10"/>
        <v>487.63594733829422</v>
      </c>
      <c r="N67" s="59">
        <f t="shared" si="11"/>
        <v>731.60847166571261</v>
      </c>
      <c r="O67" s="62">
        <f t="shared" si="12"/>
        <v>975.47796222095019</v>
      </c>
      <c r="P67" s="59">
        <f t="shared" si="13"/>
        <v>692.37269772481034</v>
      </c>
      <c r="Q67" s="62">
        <f t="shared" si="14"/>
        <v>923.16359696641382</v>
      </c>
      <c r="R67" s="63">
        <f t="shared" si="15"/>
        <v>690.87567567567567</v>
      </c>
      <c r="S67" s="61">
        <f t="shared" si="16"/>
        <v>921.16756756756752</v>
      </c>
      <c r="T67" s="59">
        <f t="shared" si="17"/>
        <v>682.75641025641028</v>
      </c>
      <c r="U67" s="62">
        <f t="shared" si="18"/>
        <v>910.34188034188037</v>
      </c>
      <c r="V67" s="63">
        <f t="shared" si="19"/>
        <v>663.95844155844156</v>
      </c>
      <c r="W67" s="62">
        <f t="shared" si="20"/>
        <v>885.27792207792209</v>
      </c>
      <c r="X67" s="59">
        <f t="shared" si="21"/>
        <v>655.44615384615383</v>
      </c>
      <c r="Y67" s="62">
        <f t="shared" si="22"/>
        <v>873.92820512820515</v>
      </c>
      <c r="Z67" s="64">
        <f t="shared" si="23"/>
        <v>582.6188034188034</v>
      </c>
    </row>
    <row r="68" spans="1:26" s="2" customFormat="1" x14ac:dyDescent="0.3">
      <c r="A68" s="56">
        <v>62</v>
      </c>
      <c r="B68" s="57">
        <v>869000</v>
      </c>
      <c r="C68" s="58">
        <f t="shared" si="0"/>
        <v>72416.666666666672</v>
      </c>
      <c r="D68" s="59">
        <f t="shared" si="1"/>
        <v>3329.5019157088122</v>
      </c>
      <c r="E68" s="60">
        <f t="shared" si="2"/>
        <v>3291.6666666666665</v>
      </c>
      <c r="F68" s="61">
        <f t="shared" si="3"/>
        <v>3027.8745644599303</v>
      </c>
      <c r="G68" s="61">
        <f t="shared" si="4"/>
        <v>2785.2564102564102</v>
      </c>
      <c r="H68" s="61">
        <f t="shared" si="5"/>
        <v>2776.3578274760384</v>
      </c>
      <c r="I68" s="59">
        <f t="shared" si="6"/>
        <v>445.64102564102564</v>
      </c>
      <c r="J68" s="60">
        <f t="shared" si="7"/>
        <v>464.20940170940173</v>
      </c>
      <c r="K68" s="60">
        <f t="shared" si="8"/>
        <v>469.72972972972974</v>
      </c>
      <c r="L68" s="60">
        <f t="shared" si="9"/>
        <v>470.74756229685806</v>
      </c>
      <c r="M68" s="62">
        <f t="shared" si="10"/>
        <v>497.42415569547796</v>
      </c>
      <c r="N68" s="59">
        <f t="shared" si="11"/>
        <v>746.29078420148824</v>
      </c>
      <c r="O68" s="62">
        <f t="shared" si="12"/>
        <v>995.05437893531769</v>
      </c>
      <c r="P68" s="59">
        <f t="shared" si="13"/>
        <v>706.26760563380287</v>
      </c>
      <c r="Q68" s="62">
        <f t="shared" si="14"/>
        <v>941.69014084507046</v>
      </c>
      <c r="R68" s="63">
        <f t="shared" si="15"/>
        <v>704.74054054054056</v>
      </c>
      <c r="S68" s="61">
        <f t="shared" si="16"/>
        <v>939.65405405405409</v>
      </c>
      <c r="T68" s="59">
        <f t="shared" si="17"/>
        <v>696.45833333333326</v>
      </c>
      <c r="U68" s="62">
        <f t="shared" si="18"/>
        <v>928.61111111111109</v>
      </c>
      <c r="V68" s="63">
        <f t="shared" si="19"/>
        <v>677.28311688311692</v>
      </c>
      <c r="W68" s="62">
        <f t="shared" si="20"/>
        <v>903.04415584415585</v>
      </c>
      <c r="X68" s="59">
        <f t="shared" si="21"/>
        <v>668.6</v>
      </c>
      <c r="Y68" s="62">
        <f t="shared" si="22"/>
        <v>891.4666666666667</v>
      </c>
      <c r="Z68" s="64">
        <f t="shared" si="23"/>
        <v>594.31111111111113</v>
      </c>
    </row>
    <row r="69" spans="1:26" s="2" customFormat="1" x14ac:dyDescent="0.3">
      <c r="A69" s="56">
        <v>63</v>
      </c>
      <c r="B69" s="57">
        <v>886800</v>
      </c>
      <c r="C69" s="58">
        <f t="shared" si="0"/>
        <v>73900</v>
      </c>
      <c r="D69" s="59">
        <f t="shared" si="1"/>
        <v>3397.7011494252874</v>
      </c>
      <c r="E69" s="60">
        <f t="shared" si="2"/>
        <v>3359.090909090909</v>
      </c>
      <c r="F69" s="61">
        <f t="shared" si="3"/>
        <v>3089.8954703832751</v>
      </c>
      <c r="G69" s="61">
        <f t="shared" si="4"/>
        <v>2842.3076923076924</v>
      </c>
      <c r="H69" s="61">
        <f t="shared" si="5"/>
        <v>2833.226837060703</v>
      </c>
      <c r="I69" s="59">
        <f t="shared" si="6"/>
        <v>454.76923076923077</v>
      </c>
      <c r="J69" s="60">
        <f t="shared" si="7"/>
        <v>473.71794871794873</v>
      </c>
      <c r="K69" s="60">
        <f t="shared" si="8"/>
        <v>479.35135135135135</v>
      </c>
      <c r="L69" s="60">
        <f t="shared" si="9"/>
        <v>480.39003250270855</v>
      </c>
      <c r="M69" s="62">
        <f t="shared" si="10"/>
        <v>507.61305094447624</v>
      </c>
      <c r="N69" s="59">
        <f t="shared" si="11"/>
        <v>761.57412707498565</v>
      </c>
      <c r="O69" s="62">
        <f t="shared" si="12"/>
        <v>1015.4321694333142</v>
      </c>
      <c r="P69" s="59">
        <f t="shared" si="13"/>
        <v>720.7313109425786</v>
      </c>
      <c r="Q69" s="62">
        <f t="shared" si="14"/>
        <v>960.97508125677143</v>
      </c>
      <c r="R69" s="63">
        <f t="shared" si="15"/>
        <v>719.17297297297296</v>
      </c>
      <c r="S69" s="61">
        <f t="shared" si="16"/>
        <v>958.89729729729731</v>
      </c>
      <c r="T69" s="59">
        <f t="shared" si="17"/>
        <v>710.72115384615381</v>
      </c>
      <c r="U69" s="62">
        <f t="shared" si="18"/>
        <v>947.62820512820508</v>
      </c>
      <c r="V69" s="63">
        <f t="shared" si="19"/>
        <v>691.15324675324678</v>
      </c>
      <c r="W69" s="62">
        <f t="shared" si="20"/>
        <v>921.53766233766237</v>
      </c>
      <c r="X69" s="59">
        <f t="shared" si="21"/>
        <v>682.29230769230776</v>
      </c>
      <c r="Y69" s="62">
        <f t="shared" si="22"/>
        <v>909.72307692307697</v>
      </c>
      <c r="Z69" s="64">
        <f t="shared" si="23"/>
        <v>606.48205128205132</v>
      </c>
    </row>
    <row r="70" spans="1:26" s="2" customFormat="1" x14ac:dyDescent="0.3">
      <c r="A70" s="56">
        <v>64</v>
      </c>
      <c r="B70" s="57">
        <v>902900</v>
      </c>
      <c r="C70" s="58">
        <f t="shared" si="0"/>
        <v>75241.666666666672</v>
      </c>
      <c r="D70" s="59">
        <f t="shared" si="1"/>
        <v>3459.3869731800764</v>
      </c>
      <c r="E70" s="60">
        <f t="shared" si="2"/>
        <v>3420.0757575757575</v>
      </c>
      <c r="F70" s="61">
        <f t="shared" si="3"/>
        <v>3145.9930313588852</v>
      </c>
      <c r="G70" s="61">
        <f t="shared" si="4"/>
        <v>2893.9102564102564</v>
      </c>
      <c r="H70" s="61">
        <f t="shared" si="5"/>
        <v>2884.6645367412139</v>
      </c>
      <c r="I70" s="59">
        <f t="shared" si="6"/>
        <v>463.02564102564105</v>
      </c>
      <c r="J70" s="60">
        <f t="shared" si="7"/>
        <v>482.3183760683761</v>
      </c>
      <c r="K70" s="60">
        <f t="shared" si="8"/>
        <v>488.05405405405406</v>
      </c>
      <c r="L70" s="60">
        <f t="shared" si="9"/>
        <v>489.11159263271941</v>
      </c>
      <c r="M70" s="62">
        <f t="shared" si="10"/>
        <v>516.82884945621061</v>
      </c>
      <c r="N70" s="59">
        <f t="shared" si="11"/>
        <v>775.39782484258717</v>
      </c>
      <c r="O70" s="62">
        <f t="shared" si="12"/>
        <v>1033.863766456783</v>
      </c>
      <c r="P70" s="59">
        <f t="shared" si="13"/>
        <v>733.81365113759477</v>
      </c>
      <c r="Q70" s="62">
        <f t="shared" si="14"/>
        <v>978.41820151679303</v>
      </c>
      <c r="R70" s="63">
        <f t="shared" si="15"/>
        <v>732.22702702702702</v>
      </c>
      <c r="S70" s="61">
        <f t="shared" si="16"/>
        <v>976.30270270270273</v>
      </c>
      <c r="T70" s="59">
        <f t="shared" si="17"/>
        <v>723.62179487179492</v>
      </c>
      <c r="U70" s="62">
        <f t="shared" si="18"/>
        <v>964.82905982905982</v>
      </c>
      <c r="V70" s="63">
        <f t="shared" si="19"/>
        <v>703.69870129870128</v>
      </c>
      <c r="W70" s="62">
        <f t="shared" si="20"/>
        <v>938.26493506493512</v>
      </c>
      <c r="X70" s="59">
        <f t="shared" si="21"/>
        <v>694.676923076923</v>
      </c>
      <c r="Y70" s="62">
        <f t="shared" si="22"/>
        <v>926.23589743589741</v>
      </c>
      <c r="Z70" s="64">
        <f t="shared" si="23"/>
        <v>617.49059829059831</v>
      </c>
    </row>
    <row r="71" spans="1:26" s="2" customFormat="1" x14ac:dyDescent="0.3">
      <c r="A71" s="56">
        <v>65</v>
      </c>
      <c r="B71" s="57">
        <v>921000</v>
      </c>
      <c r="C71" s="58">
        <f t="shared" si="0"/>
        <v>76750</v>
      </c>
      <c r="D71" s="59">
        <f t="shared" si="1"/>
        <v>3528.7356321839079</v>
      </c>
      <c r="E71" s="60">
        <f t="shared" si="2"/>
        <v>3488.6363636363635</v>
      </c>
      <c r="F71" s="61">
        <f t="shared" si="3"/>
        <v>3209.0592334494772</v>
      </c>
      <c r="G71" s="61">
        <f t="shared" si="4"/>
        <v>2951.9230769230771</v>
      </c>
      <c r="H71" s="61">
        <f t="shared" si="5"/>
        <v>2942.4920127795526</v>
      </c>
      <c r="I71" s="59">
        <f t="shared" si="6"/>
        <v>472.30769230769232</v>
      </c>
      <c r="J71" s="60">
        <f t="shared" si="7"/>
        <v>491.9871794871795</v>
      </c>
      <c r="K71" s="60">
        <f t="shared" si="8"/>
        <v>497.83783783783781</v>
      </c>
      <c r="L71" s="60">
        <f t="shared" si="9"/>
        <v>498.91657638136513</v>
      </c>
      <c r="M71" s="62">
        <f t="shared" si="10"/>
        <v>527.18946765884368</v>
      </c>
      <c r="N71" s="59">
        <f t="shared" si="11"/>
        <v>790.9387521465369</v>
      </c>
      <c r="O71" s="62">
        <f t="shared" si="12"/>
        <v>1054.5850028620491</v>
      </c>
      <c r="P71" s="59">
        <f t="shared" si="13"/>
        <v>748.52112676056333</v>
      </c>
      <c r="Q71" s="62">
        <f t="shared" si="14"/>
        <v>998.02816901408448</v>
      </c>
      <c r="R71" s="63">
        <f>($B71+180)/1850*1.5</f>
        <v>746.90270270270264</v>
      </c>
      <c r="S71" s="61">
        <f t="shared" si="16"/>
        <v>995.87027027027023</v>
      </c>
      <c r="T71" s="59">
        <f t="shared" si="17"/>
        <v>738.125</v>
      </c>
      <c r="U71" s="62">
        <f t="shared" si="18"/>
        <v>984.16666666666663</v>
      </c>
      <c r="V71" s="63">
        <f t="shared" si="19"/>
        <v>717.80259740259748</v>
      </c>
      <c r="W71" s="62">
        <f t="shared" si="20"/>
        <v>957.0701298701299</v>
      </c>
      <c r="X71" s="59">
        <f t="shared" si="21"/>
        <v>708.59999999999991</v>
      </c>
      <c r="Y71" s="62">
        <f t="shared" si="22"/>
        <v>944.8</v>
      </c>
      <c r="Z71" s="64">
        <f t="shared" si="23"/>
        <v>629.86666666666667</v>
      </c>
    </row>
    <row r="72" spans="1:26" s="2" customFormat="1" x14ac:dyDescent="0.3">
      <c r="A72" s="56">
        <v>66</v>
      </c>
      <c r="B72" s="57">
        <v>939300</v>
      </c>
      <c r="C72" s="58">
        <f t="shared" ref="C72:C86" si="24">B72/12</f>
        <v>78275</v>
      </c>
      <c r="D72" s="59">
        <f t="shared" ref="D72:D86" si="25">B72/261</f>
        <v>3598.8505747126437</v>
      </c>
      <c r="E72" s="60">
        <f t="shared" ref="E72:E86" si="26">B72/264</f>
        <v>3557.9545454545455</v>
      </c>
      <c r="F72" s="61">
        <f t="shared" ref="F72:F86" si="27">B72/287</f>
        <v>3272.8222996515678</v>
      </c>
      <c r="G72" s="61">
        <f t="shared" ref="G72:G86" si="28">B72/312</f>
        <v>3010.5769230769229</v>
      </c>
      <c r="H72" s="61">
        <f t="shared" ref="H72:H86" si="29">B72/313</f>
        <v>3000.9584664536742</v>
      </c>
      <c r="I72" s="59">
        <f t="shared" ref="I72:I86" si="30">$B72/1950</f>
        <v>481.69230769230768</v>
      </c>
      <c r="J72" s="60">
        <f t="shared" ref="J72:J86" si="31">$B72/1872</f>
        <v>501.7628205128205</v>
      </c>
      <c r="K72" s="60">
        <f t="shared" ref="K72:K86" si="32">$B72/1850</f>
        <v>507.72972972972974</v>
      </c>
      <c r="L72" s="60">
        <f t="shared" ref="L72:L86" si="33">$B72/1846</f>
        <v>508.82990249187435</v>
      </c>
      <c r="M72" s="62">
        <f t="shared" ref="M72:M86" si="34">$B72/1747</f>
        <v>537.66456783056674</v>
      </c>
      <c r="N72" s="59">
        <f t="shared" ref="N72:N86" si="35">(B72+180)/1747*1.5</f>
        <v>806.65140240412143</v>
      </c>
      <c r="O72" s="62">
        <f t="shared" ref="O72:O86" si="36">(B72+180)/1747*2</f>
        <v>1075.5352032054952</v>
      </c>
      <c r="P72" s="59">
        <f t="shared" ref="P72:P86" si="37">(B72+180)/1846*1.5</f>
        <v>763.39111592632719</v>
      </c>
      <c r="Q72" s="62">
        <f t="shared" ref="Q72:Q86" si="38">(B72+180)/1846*2</f>
        <v>1017.8548212351029</v>
      </c>
      <c r="R72" s="63">
        <f t="shared" ref="R72:R86" si="39">($B72+180)/1850*1.5</f>
        <v>761.74054054054056</v>
      </c>
      <c r="S72" s="61">
        <f t="shared" ref="S72:S86" si="40">($B72+180)/1850*2</f>
        <v>1015.6540540540541</v>
      </c>
      <c r="T72" s="59">
        <f t="shared" ref="T72:T86" si="41">(B72+180)/1872*1.5</f>
        <v>752.78846153846155</v>
      </c>
      <c r="U72" s="62">
        <f t="shared" ref="U72:U86" si="42">(B72+180)/1872*2</f>
        <v>1003.7179487179487</v>
      </c>
      <c r="V72" s="63">
        <f t="shared" ref="V72:V86" si="43">($B72+180)/1925*1.5</f>
        <v>732.06233766233765</v>
      </c>
      <c r="W72" s="62">
        <f t="shared" ref="W72:W86" si="44">($B72+180)/1925*2</f>
        <v>976.08311688311687</v>
      </c>
      <c r="X72" s="59">
        <f t="shared" ref="X72:X86" si="45">($B72+180)/1950*1.5</f>
        <v>722.67692307692312</v>
      </c>
      <c r="Y72" s="62">
        <f t="shared" ref="Y72:Y86" si="46">($B72+180)/1950*2</f>
        <v>963.56923076923078</v>
      </c>
      <c r="Z72" s="64">
        <f t="shared" ref="Z72:Z86" si="47">(($B72+180)/1950)/3*4</f>
        <v>642.37948717948723</v>
      </c>
    </row>
    <row r="73" spans="1:26" s="2" customFormat="1" x14ac:dyDescent="0.3">
      <c r="A73" s="56">
        <v>67</v>
      </c>
      <c r="B73" s="57">
        <v>957600</v>
      </c>
      <c r="C73" s="58">
        <f t="shared" si="24"/>
        <v>79800</v>
      </c>
      <c r="D73" s="59">
        <f t="shared" si="25"/>
        <v>3668.9655172413795</v>
      </c>
      <c r="E73" s="60">
        <f t="shared" si="26"/>
        <v>3627.2727272727275</v>
      </c>
      <c r="F73" s="61">
        <f t="shared" si="27"/>
        <v>3336.5853658536585</v>
      </c>
      <c r="G73" s="61">
        <f t="shared" si="28"/>
        <v>3069.2307692307691</v>
      </c>
      <c r="H73" s="61">
        <f t="shared" si="29"/>
        <v>3059.4249201277953</v>
      </c>
      <c r="I73" s="59">
        <f t="shared" si="30"/>
        <v>491.07692307692309</v>
      </c>
      <c r="J73" s="60">
        <f t="shared" si="31"/>
        <v>511.53846153846155</v>
      </c>
      <c r="K73" s="60">
        <f t="shared" si="32"/>
        <v>517.62162162162167</v>
      </c>
      <c r="L73" s="60">
        <f t="shared" si="33"/>
        <v>518.74322860238351</v>
      </c>
      <c r="M73" s="62">
        <f t="shared" si="34"/>
        <v>548.13966800228968</v>
      </c>
      <c r="N73" s="59">
        <f t="shared" si="35"/>
        <v>822.36405266170584</v>
      </c>
      <c r="O73" s="62">
        <f t="shared" si="36"/>
        <v>1096.4854035489411</v>
      </c>
      <c r="P73" s="59">
        <f t="shared" si="37"/>
        <v>778.26110509209093</v>
      </c>
      <c r="Q73" s="62">
        <f t="shared" si="38"/>
        <v>1037.6814734561212</v>
      </c>
      <c r="R73" s="63">
        <f t="shared" si="39"/>
        <v>776.57837837837837</v>
      </c>
      <c r="S73" s="61">
        <f t="shared" si="40"/>
        <v>1035.4378378378378</v>
      </c>
      <c r="T73" s="59">
        <f t="shared" si="41"/>
        <v>767.45192307692309</v>
      </c>
      <c r="U73" s="62">
        <f t="shared" si="42"/>
        <v>1023.2692307692307</v>
      </c>
      <c r="V73" s="63">
        <f t="shared" si="43"/>
        <v>746.32207792207782</v>
      </c>
      <c r="W73" s="62">
        <f t="shared" si="44"/>
        <v>995.09610389610384</v>
      </c>
      <c r="X73" s="59">
        <f t="shared" si="45"/>
        <v>736.7538461538461</v>
      </c>
      <c r="Y73" s="62">
        <f t="shared" si="46"/>
        <v>982.3384615384615</v>
      </c>
      <c r="Z73" s="64">
        <f t="shared" si="47"/>
        <v>654.89230769230767</v>
      </c>
    </row>
    <row r="74" spans="1:26" s="2" customFormat="1" x14ac:dyDescent="0.3">
      <c r="A74" s="56">
        <v>68</v>
      </c>
      <c r="B74" s="57">
        <v>976600</v>
      </c>
      <c r="C74" s="58">
        <f t="shared" si="24"/>
        <v>81383.333333333328</v>
      </c>
      <c r="D74" s="59">
        <f t="shared" si="25"/>
        <v>3741.7624521072798</v>
      </c>
      <c r="E74" s="60">
        <f t="shared" si="26"/>
        <v>3699.242424242424</v>
      </c>
      <c r="F74" s="61">
        <f t="shared" si="27"/>
        <v>3402.787456445993</v>
      </c>
      <c r="G74" s="61">
        <f t="shared" si="28"/>
        <v>3130.1282051282051</v>
      </c>
      <c r="H74" s="61">
        <f t="shared" si="29"/>
        <v>3120.1277955271566</v>
      </c>
      <c r="I74" s="59">
        <f t="shared" si="30"/>
        <v>500.82051282051282</v>
      </c>
      <c r="J74" s="60">
        <f t="shared" si="31"/>
        <v>521.68803418803418</v>
      </c>
      <c r="K74" s="60">
        <f t="shared" si="32"/>
        <v>527.89189189189187</v>
      </c>
      <c r="L74" s="60">
        <f t="shared" si="33"/>
        <v>529.03575297941495</v>
      </c>
      <c r="M74" s="62">
        <f t="shared" si="34"/>
        <v>559.01545506582715</v>
      </c>
      <c r="N74" s="59">
        <f t="shared" si="35"/>
        <v>838.67773325701205</v>
      </c>
      <c r="O74" s="62">
        <f t="shared" si="36"/>
        <v>1118.2369776760161</v>
      </c>
      <c r="P74" s="59">
        <f t="shared" si="37"/>
        <v>793.69989165763809</v>
      </c>
      <c r="Q74" s="62">
        <f t="shared" si="38"/>
        <v>1058.2665222101841</v>
      </c>
      <c r="R74" s="63">
        <f t="shared" si="39"/>
        <v>791.98378378378379</v>
      </c>
      <c r="S74" s="61">
        <f t="shared" si="40"/>
        <v>1055.9783783783785</v>
      </c>
      <c r="T74" s="59">
        <f t="shared" si="41"/>
        <v>782.67628205128199</v>
      </c>
      <c r="U74" s="62">
        <f t="shared" si="42"/>
        <v>1043.568376068376</v>
      </c>
      <c r="V74" s="63">
        <f t="shared" si="43"/>
        <v>761.12727272727273</v>
      </c>
      <c r="W74" s="62">
        <f t="shared" si="44"/>
        <v>1014.8363636363637</v>
      </c>
      <c r="X74" s="59">
        <f t="shared" si="45"/>
        <v>751.36923076923085</v>
      </c>
      <c r="Y74" s="62">
        <f t="shared" si="46"/>
        <v>1001.8256410256411</v>
      </c>
      <c r="Z74" s="64">
        <f t="shared" si="47"/>
        <v>667.88376068376067</v>
      </c>
    </row>
    <row r="75" spans="1:26" s="2" customFormat="1" x14ac:dyDescent="0.3">
      <c r="A75" s="56">
        <v>69</v>
      </c>
      <c r="B75" s="57">
        <v>995800</v>
      </c>
      <c r="C75" s="58">
        <f t="shared" si="24"/>
        <v>82983.333333333328</v>
      </c>
      <c r="D75" s="59">
        <f t="shared" si="25"/>
        <v>3815.3256704980845</v>
      </c>
      <c r="E75" s="60">
        <f t="shared" si="26"/>
        <v>3771.969696969697</v>
      </c>
      <c r="F75" s="61">
        <f t="shared" si="27"/>
        <v>3469.6864111498257</v>
      </c>
      <c r="G75" s="61">
        <f t="shared" si="28"/>
        <v>3191.6666666666665</v>
      </c>
      <c r="H75" s="61">
        <f t="shared" si="29"/>
        <v>3181.4696485623003</v>
      </c>
      <c r="I75" s="59">
        <f t="shared" si="30"/>
        <v>510.66666666666669</v>
      </c>
      <c r="J75" s="60">
        <f t="shared" si="31"/>
        <v>531.94444444444446</v>
      </c>
      <c r="K75" s="60">
        <f t="shared" si="32"/>
        <v>538.27027027027032</v>
      </c>
      <c r="L75" s="60">
        <f t="shared" si="33"/>
        <v>539.43661971830988</v>
      </c>
      <c r="M75" s="62">
        <f t="shared" si="34"/>
        <v>570.00572409845449</v>
      </c>
      <c r="N75" s="59">
        <f t="shared" si="35"/>
        <v>855.16313680595306</v>
      </c>
      <c r="O75" s="62">
        <f t="shared" si="36"/>
        <v>1140.2175157412707</v>
      </c>
      <c r="P75" s="59">
        <f t="shared" si="37"/>
        <v>809.30119176598055</v>
      </c>
      <c r="Q75" s="62">
        <f t="shared" si="38"/>
        <v>1079.068255687974</v>
      </c>
      <c r="R75" s="63">
        <f t="shared" si="39"/>
        <v>807.55135135135129</v>
      </c>
      <c r="S75" s="61">
        <f t="shared" si="40"/>
        <v>1076.7351351351351</v>
      </c>
      <c r="T75" s="59">
        <f t="shared" si="41"/>
        <v>798.06089743589746</v>
      </c>
      <c r="U75" s="62">
        <f t="shared" si="42"/>
        <v>1064.0811965811965</v>
      </c>
      <c r="V75" s="63">
        <f t="shared" si="43"/>
        <v>776.08831168831171</v>
      </c>
      <c r="W75" s="62">
        <f t="shared" si="44"/>
        <v>1034.7844155844157</v>
      </c>
      <c r="X75" s="59">
        <f t="shared" si="45"/>
        <v>766.13846153846157</v>
      </c>
      <c r="Y75" s="62">
        <f t="shared" si="46"/>
        <v>1021.5179487179487</v>
      </c>
      <c r="Z75" s="64">
        <f t="shared" si="47"/>
        <v>681.01196581196575</v>
      </c>
    </row>
    <row r="76" spans="1:26" s="2" customFormat="1" x14ac:dyDescent="0.3">
      <c r="A76" s="56">
        <v>70</v>
      </c>
      <c r="B76" s="57">
        <v>1015300</v>
      </c>
      <c r="C76" s="58">
        <f t="shared" si="24"/>
        <v>84608.333333333328</v>
      </c>
      <c r="D76" s="59">
        <f t="shared" si="25"/>
        <v>3890.0383141762454</v>
      </c>
      <c r="E76" s="60">
        <f t="shared" si="26"/>
        <v>3845.8333333333335</v>
      </c>
      <c r="F76" s="61">
        <f t="shared" si="27"/>
        <v>3537.6306620209061</v>
      </c>
      <c r="G76" s="61">
        <f t="shared" si="28"/>
        <v>3254.1666666666665</v>
      </c>
      <c r="H76" s="61">
        <f t="shared" si="29"/>
        <v>3243.7699680511182</v>
      </c>
      <c r="I76" s="59">
        <f t="shared" si="30"/>
        <v>520.66666666666663</v>
      </c>
      <c r="J76" s="60">
        <f t="shared" si="31"/>
        <v>542.36111111111109</v>
      </c>
      <c r="K76" s="60">
        <f t="shared" si="32"/>
        <v>548.81081081081084</v>
      </c>
      <c r="L76" s="60">
        <f t="shared" si="33"/>
        <v>550</v>
      </c>
      <c r="M76" s="62">
        <f t="shared" si="34"/>
        <v>581.16771608471663</v>
      </c>
      <c r="N76" s="59">
        <f t="shared" si="35"/>
        <v>871.90612478534626</v>
      </c>
      <c r="O76" s="62">
        <f t="shared" si="36"/>
        <v>1162.541499713795</v>
      </c>
      <c r="P76" s="59">
        <f t="shared" si="37"/>
        <v>825.14626218851572</v>
      </c>
      <c r="Q76" s="62">
        <f t="shared" si="38"/>
        <v>1100.1950162513542</v>
      </c>
      <c r="R76" s="63">
        <f t="shared" si="39"/>
        <v>823.36216216216212</v>
      </c>
      <c r="S76" s="61">
        <f t="shared" si="40"/>
        <v>1097.8162162162162</v>
      </c>
      <c r="T76" s="59">
        <f t="shared" si="41"/>
        <v>813.68589743589746</v>
      </c>
      <c r="U76" s="62">
        <f t="shared" si="42"/>
        <v>1084.91452991453</v>
      </c>
      <c r="V76" s="63">
        <f t="shared" si="43"/>
        <v>791.2831168831168</v>
      </c>
      <c r="W76" s="62">
        <f t="shared" si="44"/>
        <v>1055.0441558441557</v>
      </c>
      <c r="X76" s="59">
        <f t="shared" si="45"/>
        <v>781.13846153846157</v>
      </c>
      <c r="Y76" s="62">
        <f t="shared" si="46"/>
        <v>1041.5179487179487</v>
      </c>
      <c r="Z76" s="64">
        <f t="shared" si="47"/>
        <v>694.34529914529912</v>
      </c>
    </row>
    <row r="77" spans="1:26" s="2" customFormat="1" x14ac:dyDescent="0.3">
      <c r="A77" s="56">
        <v>71</v>
      </c>
      <c r="B77" s="57">
        <v>1035300</v>
      </c>
      <c r="C77" s="58">
        <f t="shared" si="24"/>
        <v>86275</v>
      </c>
      <c r="D77" s="59">
        <f t="shared" si="25"/>
        <v>3966.6666666666665</v>
      </c>
      <c r="E77" s="60">
        <f t="shared" si="26"/>
        <v>3921.590909090909</v>
      </c>
      <c r="F77" s="61">
        <f t="shared" si="27"/>
        <v>3607.3170731707319</v>
      </c>
      <c r="G77" s="61">
        <f t="shared" si="28"/>
        <v>3318.2692307692309</v>
      </c>
      <c r="H77" s="61">
        <f t="shared" si="29"/>
        <v>3307.6677316293931</v>
      </c>
      <c r="I77" s="59">
        <f t="shared" si="30"/>
        <v>530.92307692307691</v>
      </c>
      <c r="J77" s="60">
        <f t="shared" si="31"/>
        <v>553.04487179487182</v>
      </c>
      <c r="K77" s="60">
        <f t="shared" si="32"/>
        <v>559.62162162162167</v>
      </c>
      <c r="L77" s="60">
        <f t="shared" si="33"/>
        <v>560.8342361863489</v>
      </c>
      <c r="M77" s="62">
        <f t="shared" si="34"/>
        <v>592.61591299370355</v>
      </c>
      <c r="N77" s="59">
        <f t="shared" si="35"/>
        <v>889.07842014882658</v>
      </c>
      <c r="O77" s="62">
        <f t="shared" si="36"/>
        <v>1185.4378935317689</v>
      </c>
      <c r="P77" s="59">
        <f t="shared" si="37"/>
        <v>841.39761646803902</v>
      </c>
      <c r="Q77" s="62">
        <f t="shared" si="38"/>
        <v>1121.863488624052</v>
      </c>
      <c r="R77" s="63">
        <f t="shared" si="39"/>
        <v>839.57837837837837</v>
      </c>
      <c r="S77" s="61">
        <f t="shared" si="40"/>
        <v>1119.4378378378378</v>
      </c>
      <c r="T77" s="59">
        <f t="shared" si="41"/>
        <v>829.71153846153845</v>
      </c>
      <c r="U77" s="62">
        <f t="shared" si="42"/>
        <v>1106.2820512820513</v>
      </c>
      <c r="V77" s="63">
        <f t="shared" si="43"/>
        <v>806.86753246753244</v>
      </c>
      <c r="W77" s="62">
        <f t="shared" si="44"/>
        <v>1075.8233766233766</v>
      </c>
      <c r="X77" s="59">
        <f t="shared" si="45"/>
        <v>796.52307692307693</v>
      </c>
      <c r="Y77" s="62">
        <f t="shared" si="46"/>
        <v>1062.0307692307692</v>
      </c>
      <c r="Z77" s="64">
        <f t="shared" si="47"/>
        <v>708.02051282051286</v>
      </c>
    </row>
    <row r="78" spans="1:26" s="2" customFormat="1" x14ac:dyDescent="0.3">
      <c r="A78" s="56">
        <v>72</v>
      </c>
      <c r="B78" s="57">
        <v>1055700</v>
      </c>
      <c r="C78" s="58">
        <f t="shared" si="24"/>
        <v>87975</v>
      </c>
      <c r="D78" s="59">
        <f t="shared" si="25"/>
        <v>4044.8275862068967</v>
      </c>
      <c r="E78" s="60">
        <f t="shared" si="26"/>
        <v>3998.8636363636365</v>
      </c>
      <c r="F78" s="61">
        <f t="shared" si="27"/>
        <v>3678.3972125435539</v>
      </c>
      <c r="G78" s="61">
        <f t="shared" si="28"/>
        <v>3383.6538461538462</v>
      </c>
      <c r="H78" s="61">
        <f t="shared" si="29"/>
        <v>3372.8434504792331</v>
      </c>
      <c r="I78" s="59">
        <f t="shared" si="30"/>
        <v>541.38461538461536</v>
      </c>
      <c r="J78" s="60">
        <f t="shared" si="31"/>
        <v>563.94230769230774</v>
      </c>
      <c r="K78" s="60">
        <f t="shared" si="32"/>
        <v>570.64864864864865</v>
      </c>
      <c r="L78" s="60">
        <f t="shared" si="33"/>
        <v>571.88515709642468</v>
      </c>
      <c r="M78" s="62">
        <f t="shared" si="34"/>
        <v>604.29307384087008</v>
      </c>
      <c r="N78" s="59">
        <f t="shared" si="35"/>
        <v>906.59416141957649</v>
      </c>
      <c r="O78" s="62">
        <f t="shared" si="36"/>
        <v>1208.7922152261019</v>
      </c>
      <c r="P78" s="59">
        <f t="shared" si="37"/>
        <v>857.97399783315268</v>
      </c>
      <c r="Q78" s="62">
        <f t="shared" si="38"/>
        <v>1143.9653304442036</v>
      </c>
      <c r="R78" s="63">
        <f t="shared" si="39"/>
        <v>856.11891891891878</v>
      </c>
      <c r="S78" s="61">
        <f t="shared" si="40"/>
        <v>1141.4918918918918</v>
      </c>
      <c r="T78" s="59">
        <f t="shared" si="41"/>
        <v>846.05769230769238</v>
      </c>
      <c r="U78" s="62">
        <f t="shared" si="42"/>
        <v>1128.0769230769231</v>
      </c>
      <c r="V78" s="63">
        <f t="shared" si="43"/>
        <v>822.76363636363635</v>
      </c>
      <c r="W78" s="62">
        <f t="shared" si="44"/>
        <v>1097.0181818181818</v>
      </c>
      <c r="X78" s="59">
        <f t="shared" si="45"/>
        <v>812.21538461538466</v>
      </c>
      <c r="Y78" s="62">
        <f t="shared" si="46"/>
        <v>1082.9538461538461</v>
      </c>
      <c r="Z78" s="64">
        <f t="shared" si="47"/>
        <v>721.96923076923076</v>
      </c>
    </row>
    <row r="79" spans="1:26" s="2" customFormat="1" x14ac:dyDescent="0.3">
      <c r="A79" s="56">
        <v>73</v>
      </c>
      <c r="B79" s="57">
        <v>1076600</v>
      </c>
      <c r="C79" s="58">
        <f t="shared" si="24"/>
        <v>89716.666666666672</v>
      </c>
      <c r="D79" s="59">
        <f t="shared" si="25"/>
        <v>4124.9042145593867</v>
      </c>
      <c r="E79" s="60">
        <f t="shared" si="26"/>
        <v>4078.030303030303</v>
      </c>
      <c r="F79" s="61">
        <f t="shared" si="27"/>
        <v>3751.2195121951218</v>
      </c>
      <c r="G79" s="61">
        <f t="shared" si="28"/>
        <v>3450.6410256410259</v>
      </c>
      <c r="H79" s="61">
        <f t="shared" si="29"/>
        <v>3439.6166134185305</v>
      </c>
      <c r="I79" s="59">
        <f t="shared" si="30"/>
        <v>552.10256410256409</v>
      </c>
      <c r="J79" s="60">
        <f t="shared" si="31"/>
        <v>575.10683760683764</v>
      </c>
      <c r="K79" s="60">
        <f t="shared" si="32"/>
        <v>581.94594594594594</v>
      </c>
      <c r="L79" s="60">
        <f t="shared" si="33"/>
        <v>583.20693391115924</v>
      </c>
      <c r="M79" s="62">
        <f t="shared" si="34"/>
        <v>616.25643961076128</v>
      </c>
      <c r="N79" s="59">
        <f t="shared" si="35"/>
        <v>924.53921007441318</v>
      </c>
      <c r="O79" s="62">
        <f t="shared" si="36"/>
        <v>1232.7189467658843</v>
      </c>
      <c r="P79" s="59">
        <f t="shared" si="37"/>
        <v>874.95666305525447</v>
      </c>
      <c r="Q79" s="62">
        <f t="shared" si="38"/>
        <v>1166.6088840736727</v>
      </c>
      <c r="R79" s="63">
        <f t="shared" si="39"/>
        <v>873.06486486486494</v>
      </c>
      <c r="S79" s="61">
        <f t="shared" si="40"/>
        <v>1164.0864864864866</v>
      </c>
      <c r="T79" s="59">
        <f t="shared" si="41"/>
        <v>862.80448717948718</v>
      </c>
      <c r="U79" s="62">
        <f t="shared" si="42"/>
        <v>1150.4059829059829</v>
      </c>
      <c r="V79" s="63">
        <f t="shared" si="43"/>
        <v>839.04935064935069</v>
      </c>
      <c r="W79" s="62">
        <f t="shared" si="44"/>
        <v>1118.7324675324676</v>
      </c>
      <c r="X79" s="59">
        <f t="shared" si="45"/>
        <v>828.29230769230776</v>
      </c>
      <c r="Y79" s="62">
        <f t="shared" si="46"/>
        <v>1104.3897435897436</v>
      </c>
      <c r="Z79" s="64">
        <f t="shared" si="47"/>
        <v>736.25982905982903</v>
      </c>
    </row>
    <row r="80" spans="1:26" s="2" customFormat="1" x14ac:dyDescent="0.3">
      <c r="A80" s="56">
        <v>74</v>
      </c>
      <c r="B80" s="57">
        <v>1097800</v>
      </c>
      <c r="C80" s="58">
        <f t="shared" si="24"/>
        <v>91483.333333333328</v>
      </c>
      <c r="D80" s="59">
        <f t="shared" si="25"/>
        <v>4206.1302681992338</v>
      </c>
      <c r="E80" s="60">
        <f t="shared" si="26"/>
        <v>4158.333333333333</v>
      </c>
      <c r="F80" s="61">
        <f t="shared" si="27"/>
        <v>3825.0871080139373</v>
      </c>
      <c r="G80" s="61">
        <f t="shared" si="28"/>
        <v>3518.5897435897436</v>
      </c>
      <c r="H80" s="61">
        <f t="shared" si="29"/>
        <v>3507.3482428115017</v>
      </c>
      <c r="I80" s="59">
        <f t="shared" si="30"/>
        <v>562.97435897435901</v>
      </c>
      <c r="J80" s="60">
        <f t="shared" si="31"/>
        <v>586.4316239316239</v>
      </c>
      <c r="K80" s="60">
        <f t="shared" si="32"/>
        <v>593.40540540540542</v>
      </c>
      <c r="L80" s="60">
        <f t="shared" si="33"/>
        <v>594.6912242686891</v>
      </c>
      <c r="M80" s="62">
        <f t="shared" si="34"/>
        <v>628.39152833428739</v>
      </c>
      <c r="N80" s="59">
        <f t="shared" si="35"/>
        <v>942.7418431597024</v>
      </c>
      <c r="O80" s="62">
        <f t="shared" si="36"/>
        <v>1256.9891242129365</v>
      </c>
      <c r="P80" s="59">
        <f t="shared" si="37"/>
        <v>892.18309859154931</v>
      </c>
      <c r="Q80" s="62">
        <f t="shared" si="38"/>
        <v>1189.5774647887324</v>
      </c>
      <c r="R80" s="63">
        <f t="shared" si="39"/>
        <v>890.254054054054</v>
      </c>
      <c r="S80" s="61">
        <f t="shared" si="40"/>
        <v>1187.0054054054053</v>
      </c>
      <c r="T80" s="59">
        <f t="shared" si="41"/>
        <v>879.79166666666674</v>
      </c>
      <c r="U80" s="62">
        <f t="shared" si="42"/>
        <v>1173.0555555555557</v>
      </c>
      <c r="V80" s="63">
        <f t="shared" si="43"/>
        <v>855.56883116883114</v>
      </c>
      <c r="W80" s="62">
        <f t="shared" si="44"/>
        <v>1140.7584415584415</v>
      </c>
      <c r="X80" s="59">
        <f t="shared" si="45"/>
        <v>844.60000000000014</v>
      </c>
      <c r="Y80" s="62">
        <f t="shared" si="46"/>
        <v>1126.1333333333334</v>
      </c>
      <c r="Z80" s="64">
        <f t="shared" si="47"/>
        <v>750.75555555555559</v>
      </c>
    </row>
    <row r="81" spans="1:26" s="2" customFormat="1" x14ac:dyDescent="0.3">
      <c r="A81" s="56">
        <v>75</v>
      </c>
      <c r="B81" s="57">
        <v>1119500</v>
      </c>
      <c r="C81" s="58">
        <f t="shared" si="24"/>
        <v>93291.666666666672</v>
      </c>
      <c r="D81" s="59">
        <f t="shared" si="25"/>
        <v>4289.2720306513411</v>
      </c>
      <c r="E81" s="60">
        <f t="shared" si="26"/>
        <v>4240.530303030303</v>
      </c>
      <c r="F81" s="61">
        <f t="shared" si="27"/>
        <v>3900.6968641114981</v>
      </c>
      <c r="G81" s="61">
        <f t="shared" si="28"/>
        <v>3588.1410256410259</v>
      </c>
      <c r="H81" s="61">
        <f t="shared" si="29"/>
        <v>3576.6773162939298</v>
      </c>
      <c r="I81" s="59">
        <f t="shared" si="30"/>
        <v>574.10256410256409</v>
      </c>
      <c r="J81" s="60">
        <f t="shared" si="31"/>
        <v>598.02350427350427</v>
      </c>
      <c r="K81" s="60">
        <f t="shared" si="32"/>
        <v>605.1351351351351</v>
      </c>
      <c r="L81" s="60">
        <f t="shared" si="33"/>
        <v>606.44637053087763</v>
      </c>
      <c r="M81" s="62">
        <f t="shared" si="34"/>
        <v>640.81282198053805</v>
      </c>
      <c r="N81" s="59">
        <f t="shared" si="35"/>
        <v>961.37378362907839</v>
      </c>
      <c r="O81" s="62">
        <f t="shared" si="36"/>
        <v>1281.8317115054379</v>
      </c>
      <c r="P81" s="59">
        <f t="shared" si="37"/>
        <v>909.81581798483217</v>
      </c>
      <c r="Q81" s="62">
        <f t="shared" si="38"/>
        <v>1213.0877573131095</v>
      </c>
      <c r="R81" s="63">
        <f t="shared" si="39"/>
        <v>907.84864864864869</v>
      </c>
      <c r="S81" s="61">
        <f t="shared" si="40"/>
        <v>1210.4648648648649</v>
      </c>
      <c r="T81" s="59">
        <f t="shared" si="41"/>
        <v>897.17948717948707</v>
      </c>
      <c r="U81" s="62">
        <f t="shared" si="42"/>
        <v>1196.2393162393162</v>
      </c>
      <c r="V81" s="63">
        <f t="shared" si="43"/>
        <v>872.47792207792202</v>
      </c>
      <c r="W81" s="62">
        <f t="shared" si="44"/>
        <v>1163.303896103896</v>
      </c>
      <c r="X81" s="59">
        <f t="shared" si="45"/>
        <v>861.29230769230776</v>
      </c>
      <c r="Y81" s="62">
        <f t="shared" si="46"/>
        <v>1148.3897435897436</v>
      </c>
      <c r="Z81" s="64">
        <f t="shared" si="47"/>
        <v>765.5931623931624</v>
      </c>
    </row>
    <row r="82" spans="1:26" s="2" customFormat="1" x14ac:dyDescent="0.3">
      <c r="A82" s="56">
        <v>76</v>
      </c>
      <c r="B82" s="57">
        <v>1141900</v>
      </c>
      <c r="C82" s="58">
        <f t="shared" si="24"/>
        <v>95158.333333333328</v>
      </c>
      <c r="D82" s="59">
        <f t="shared" si="25"/>
        <v>4375.0957854406133</v>
      </c>
      <c r="E82" s="60">
        <f t="shared" si="26"/>
        <v>4325.378787878788</v>
      </c>
      <c r="F82" s="61">
        <f t="shared" si="27"/>
        <v>3978.745644599303</v>
      </c>
      <c r="G82" s="61">
        <f t="shared" si="28"/>
        <v>3659.9358974358975</v>
      </c>
      <c r="H82" s="61">
        <f t="shared" si="29"/>
        <v>3648.2428115015973</v>
      </c>
      <c r="I82" s="59">
        <f t="shared" si="30"/>
        <v>585.58974358974353</v>
      </c>
      <c r="J82" s="60">
        <f t="shared" si="31"/>
        <v>609.98931623931628</v>
      </c>
      <c r="K82" s="60">
        <f t="shared" si="32"/>
        <v>617.24324324324323</v>
      </c>
      <c r="L82" s="60">
        <f t="shared" si="33"/>
        <v>618.58071505958833</v>
      </c>
      <c r="M82" s="62">
        <f t="shared" si="34"/>
        <v>653.63480251860335</v>
      </c>
      <c r="N82" s="59">
        <f t="shared" si="35"/>
        <v>980.60675443617629</v>
      </c>
      <c r="O82" s="62">
        <f t="shared" si="36"/>
        <v>1307.4756725815685</v>
      </c>
      <c r="P82" s="59">
        <f t="shared" si="37"/>
        <v>928.01733477789821</v>
      </c>
      <c r="Q82" s="62">
        <f t="shared" si="38"/>
        <v>1237.3564463705309</v>
      </c>
      <c r="R82" s="63">
        <f t="shared" si="39"/>
        <v>926.01081081081088</v>
      </c>
      <c r="S82" s="61">
        <f t="shared" si="40"/>
        <v>1234.6810810810812</v>
      </c>
      <c r="T82" s="59">
        <f t="shared" si="41"/>
        <v>915.12820512820508</v>
      </c>
      <c r="U82" s="62">
        <f t="shared" si="42"/>
        <v>1220.1709401709402</v>
      </c>
      <c r="V82" s="63">
        <f t="shared" si="43"/>
        <v>889.9324675324674</v>
      </c>
      <c r="W82" s="62">
        <f t="shared" si="44"/>
        <v>1186.5766233766233</v>
      </c>
      <c r="X82" s="59">
        <f t="shared" si="45"/>
        <v>878.52307692307681</v>
      </c>
      <c r="Y82" s="62">
        <f t="shared" si="46"/>
        <v>1171.3641025641025</v>
      </c>
      <c r="Z82" s="64">
        <f t="shared" si="47"/>
        <v>780.90940170940166</v>
      </c>
    </row>
    <row r="83" spans="1:26" s="2" customFormat="1" x14ac:dyDescent="0.3">
      <c r="A83" s="56">
        <v>77</v>
      </c>
      <c r="B83" s="57">
        <v>1164100</v>
      </c>
      <c r="C83" s="58">
        <f t="shared" si="24"/>
        <v>97008.333333333328</v>
      </c>
      <c r="D83" s="59">
        <f t="shared" si="25"/>
        <v>4460.1532567049808</v>
      </c>
      <c r="E83" s="60">
        <f t="shared" si="26"/>
        <v>4409.469696969697</v>
      </c>
      <c r="F83" s="61">
        <f t="shared" si="27"/>
        <v>4056.0975609756097</v>
      </c>
      <c r="G83" s="61">
        <f t="shared" si="28"/>
        <v>3731.0897435897436</v>
      </c>
      <c r="H83" s="61">
        <f t="shared" si="29"/>
        <v>3719.1693290734825</v>
      </c>
      <c r="I83" s="59">
        <f t="shared" si="30"/>
        <v>596.97435897435901</v>
      </c>
      <c r="J83" s="60">
        <f t="shared" si="31"/>
        <v>621.84829059829065</v>
      </c>
      <c r="K83" s="60">
        <f t="shared" si="32"/>
        <v>629.24324324324323</v>
      </c>
      <c r="L83" s="60">
        <f t="shared" si="33"/>
        <v>630.60671722643553</v>
      </c>
      <c r="M83" s="62">
        <f t="shared" si="34"/>
        <v>666.34230108757868</v>
      </c>
      <c r="N83" s="59">
        <f t="shared" si="35"/>
        <v>999.66800228963939</v>
      </c>
      <c r="O83" s="62">
        <f t="shared" si="36"/>
        <v>1332.8906697195191</v>
      </c>
      <c r="P83" s="59">
        <f t="shared" si="37"/>
        <v>946.05633802816897</v>
      </c>
      <c r="Q83" s="62">
        <f t="shared" si="38"/>
        <v>1261.4084507042253</v>
      </c>
      <c r="R83" s="63">
        <f t="shared" si="39"/>
        <v>944.01081081081088</v>
      </c>
      <c r="S83" s="61">
        <f t="shared" si="40"/>
        <v>1258.6810810810812</v>
      </c>
      <c r="T83" s="59">
        <f t="shared" si="41"/>
        <v>932.91666666666674</v>
      </c>
      <c r="U83" s="62">
        <f t="shared" si="42"/>
        <v>1243.8888888888889</v>
      </c>
      <c r="V83" s="63">
        <f t="shared" si="43"/>
        <v>907.23116883116882</v>
      </c>
      <c r="W83" s="62">
        <f t="shared" si="44"/>
        <v>1209.6415584415583</v>
      </c>
      <c r="X83" s="59">
        <f t="shared" si="45"/>
        <v>895.60000000000014</v>
      </c>
      <c r="Y83" s="62">
        <f t="shared" si="46"/>
        <v>1194.1333333333334</v>
      </c>
      <c r="Z83" s="64">
        <f t="shared" si="47"/>
        <v>796.08888888888896</v>
      </c>
    </row>
    <row r="84" spans="1:26" s="2" customFormat="1" x14ac:dyDescent="0.3">
      <c r="A84" s="56">
        <v>78</v>
      </c>
      <c r="B84" s="57">
        <v>1187300</v>
      </c>
      <c r="C84" s="58">
        <f t="shared" si="24"/>
        <v>98941.666666666672</v>
      </c>
      <c r="D84" s="59">
        <f t="shared" si="25"/>
        <v>4549.0421455938695</v>
      </c>
      <c r="E84" s="60">
        <f t="shared" si="26"/>
        <v>4497.348484848485</v>
      </c>
      <c r="F84" s="61">
        <f t="shared" si="27"/>
        <v>4136.933797909408</v>
      </c>
      <c r="G84" s="61">
        <f t="shared" si="28"/>
        <v>3805.4487179487178</v>
      </c>
      <c r="H84" s="61">
        <f t="shared" si="29"/>
        <v>3793.2907348242811</v>
      </c>
      <c r="I84" s="59">
        <f t="shared" si="30"/>
        <v>608.87179487179492</v>
      </c>
      <c r="J84" s="60">
        <f t="shared" si="31"/>
        <v>634.241452991453</v>
      </c>
      <c r="K84" s="60">
        <f t="shared" si="32"/>
        <v>641.78378378378375</v>
      </c>
      <c r="L84" s="60">
        <f t="shared" si="33"/>
        <v>643.1744312026002</v>
      </c>
      <c r="M84" s="62">
        <f t="shared" si="34"/>
        <v>679.62220950200344</v>
      </c>
      <c r="N84" s="59">
        <f t="shared" si="35"/>
        <v>1019.5878649112765</v>
      </c>
      <c r="O84" s="62">
        <f t="shared" si="36"/>
        <v>1359.4504865483686</v>
      </c>
      <c r="P84" s="59">
        <f t="shared" si="37"/>
        <v>964.90790899241597</v>
      </c>
      <c r="Q84" s="62">
        <f t="shared" si="38"/>
        <v>1286.5438786565546</v>
      </c>
      <c r="R84" s="63">
        <f t="shared" si="39"/>
        <v>962.82162162162172</v>
      </c>
      <c r="S84" s="61">
        <f t="shared" si="40"/>
        <v>1283.7621621621622</v>
      </c>
      <c r="T84" s="59">
        <f t="shared" si="41"/>
        <v>951.50641025641016</v>
      </c>
      <c r="U84" s="62">
        <f t="shared" si="42"/>
        <v>1268.6752136752136</v>
      </c>
      <c r="V84" s="63">
        <f t="shared" si="43"/>
        <v>925.30909090909086</v>
      </c>
      <c r="W84" s="62">
        <f t="shared" si="44"/>
        <v>1233.7454545454545</v>
      </c>
      <c r="X84" s="59">
        <f t="shared" si="45"/>
        <v>913.44615384615372</v>
      </c>
      <c r="Y84" s="62">
        <f t="shared" si="46"/>
        <v>1217.928205128205</v>
      </c>
      <c r="Z84" s="64">
        <f t="shared" si="47"/>
        <v>811.95213675213665</v>
      </c>
    </row>
    <row r="85" spans="1:26" s="2" customFormat="1" x14ac:dyDescent="0.3">
      <c r="A85" s="56">
        <v>79</v>
      </c>
      <c r="B85" s="67">
        <v>1210900</v>
      </c>
      <c r="C85" s="58">
        <f t="shared" si="24"/>
        <v>100908.33333333333</v>
      </c>
      <c r="D85" s="59">
        <f t="shared" si="25"/>
        <v>4639.4636015325668</v>
      </c>
      <c r="E85" s="60">
        <f t="shared" si="26"/>
        <v>4586.742424242424</v>
      </c>
      <c r="F85" s="61">
        <f t="shared" si="27"/>
        <v>4219.1637630662017</v>
      </c>
      <c r="G85" s="61">
        <f t="shared" si="28"/>
        <v>3881.0897435897436</v>
      </c>
      <c r="H85" s="61">
        <f t="shared" si="29"/>
        <v>3868.6900958466454</v>
      </c>
      <c r="I85" s="59">
        <f t="shared" si="30"/>
        <v>620.97435897435901</v>
      </c>
      <c r="J85" s="60">
        <f t="shared" si="31"/>
        <v>646.84829059829065</v>
      </c>
      <c r="K85" s="60">
        <f t="shared" si="32"/>
        <v>654.54054054054052</v>
      </c>
      <c r="L85" s="60">
        <f t="shared" si="33"/>
        <v>655.95882990249186</v>
      </c>
      <c r="M85" s="62">
        <f t="shared" si="34"/>
        <v>693.13108185460794</v>
      </c>
      <c r="N85" s="59">
        <f t="shared" si="35"/>
        <v>1039.8511734401832</v>
      </c>
      <c r="O85" s="62">
        <f t="shared" si="36"/>
        <v>1386.4682312535776</v>
      </c>
      <c r="P85" s="59">
        <f t="shared" si="37"/>
        <v>984.08450704225345</v>
      </c>
      <c r="Q85" s="62">
        <f t="shared" si="38"/>
        <v>1312.1126760563379</v>
      </c>
      <c r="R85" s="63">
        <f t="shared" si="39"/>
        <v>981.95675675675682</v>
      </c>
      <c r="S85" s="61">
        <f t="shared" si="40"/>
        <v>1309.2756756756758</v>
      </c>
      <c r="T85" s="59">
        <f t="shared" si="41"/>
        <v>970.41666666666674</v>
      </c>
      <c r="U85" s="62">
        <f t="shared" si="42"/>
        <v>1293.8888888888889</v>
      </c>
      <c r="V85" s="63">
        <f t="shared" si="43"/>
        <v>943.69870129870128</v>
      </c>
      <c r="W85" s="62">
        <f t="shared" si="44"/>
        <v>1258.2649350649351</v>
      </c>
      <c r="X85" s="59">
        <f t="shared" si="45"/>
        <v>931.60000000000014</v>
      </c>
      <c r="Y85" s="62">
        <f t="shared" si="46"/>
        <v>1242.1333333333334</v>
      </c>
      <c r="Z85" s="64">
        <f t="shared" si="47"/>
        <v>828.08888888888896</v>
      </c>
    </row>
    <row r="86" spans="1:26" s="2" customFormat="1" ht="15" thickBot="1" x14ac:dyDescent="0.35">
      <c r="A86" s="68">
        <v>80</v>
      </c>
      <c r="B86" s="69">
        <v>1234700</v>
      </c>
      <c r="C86" s="70">
        <f t="shared" si="24"/>
        <v>102891.66666666667</v>
      </c>
      <c r="D86" s="71">
        <f t="shared" si="25"/>
        <v>4730.651340996169</v>
      </c>
      <c r="E86" s="72">
        <f t="shared" si="26"/>
        <v>4676.893939393939</v>
      </c>
      <c r="F86" s="73">
        <f t="shared" si="27"/>
        <v>4302.0905923344944</v>
      </c>
      <c r="G86" s="73">
        <f t="shared" si="28"/>
        <v>3957.3717948717949</v>
      </c>
      <c r="H86" s="73">
        <f t="shared" si="29"/>
        <v>3944.7284345047924</v>
      </c>
      <c r="I86" s="71">
        <f t="shared" si="30"/>
        <v>633.17948717948718</v>
      </c>
      <c r="J86" s="72">
        <f t="shared" si="31"/>
        <v>659.56196581196582</v>
      </c>
      <c r="K86" s="72">
        <f t="shared" si="32"/>
        <v>667.40540540540542</v>
      </c>
      <c r="L86" s="72">
        <f t="shared" si="33"/>
        <v>668.851570964247</v>
      </c>
      <c r="M86" s="74">
        <f t="shared" si="34"/>
        <v>706.75443617630219</v>
      </c>
      <c r="N86" s="71">
        <f t="shared" si="35"/>
        <v>1060.2862049227247</v>
      </c>
      <c r="O86" s="74">
        <f t="shared" si="36"/>
        <v>1413.7149398969661</v>
      </c>
      <c r="P86" s="71">
        <f t="shared" si="37"/>
        <v>1003.4236186348862</v>
      </c>
      <c r="Q86" s="74">
        <f t="shared" si="38"/>
        <v>1337.8981581798482</v>
      </c>
      <c r="R86" s="75">
        <f t="shared" si="39"/>
        <v>1001.254054054054</v>
      </c>
      <c r="S86" s="73">
        <f t="shared" si="40"/>
        <v>1335.0054054054053</v>
      </c>
      <c r="T86" s="71">
        <f t="shared" si="41"/>
        <v>989.48717948717945</v>
      </c>
      <c r="U86" s="74">
        <f t="shared" si="42"/>
        <v>1319.3162393162393</v>
      </c>
      <c r="V86" s="75">
        <f t="shared" si="43"/>
        <v>962.2441558441559</v>
      </c>
      <c r="W86" s="74">
        <f t="shared" si="44"/>
        <v>1282.9922077922079</v>
      </c>
      <c r="X86" s="71">
        <f t="shared" si="45"/>
        <v>949.90769230769229</v>
      </c>
      <c r="Y86" s="74">
        <f t="shared" si="46"/>
        <v>1266.5435897435898</v>
      </c>
      <c r="Z86" s="76">
        <f t="shared" si="47"/>
        <v>844.36239316239323</v>
      </c>
    </row>
    <row r="87" spans="1:26" s="2" customFormat="1" x14ac:dyDescent="0.3"/>
    <row r="88" spans="1:26" s="2" customFormat="1" x14ac:dyDescent="0.3"/>
  </sheetData>
  <mergeCells count="9">
    <mergeCell ref="D4:H4"/>
    <mergeCell ref="I4:M4"/>
    <mergeCell ref="N4:Y4"/>
    <mergeCell ref="D5:H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scale="58" orientation="portrait" r:id="rId1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Meld inn i Domenet</cp:lastModifiedBy>
  <dcterms:created xsi:type="dcterms:W3CDTF">2021-06-02T05:13:08Z</dcterms:created>
  <dcterms:modified xsi:type="dcterms:W3CDTF">2021-06-02T05:16:38Z</dcterms:modified>
</cp:coreProperties>
</file>