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nnkjøpstjenester\Konkurransegjennomføring\07 - Samkjøp\Gulvmatter\2021-2024\7 Kontrakter\Elis\"/>
    </mc:Choice>
  </mc:AlternateContent>
  <bookViews>
    <workbookView xWindow="0" yWindow="0" windowWidth="28800" windowHeight="13692"/>
  </bookViews>
  <sheets>
    <sheet name="Veiledning" sheetId="7" r:id="rId1"/>
    <sheet name="Prisskjema" sheetId="1" r:id="rId2"/>
    <sheet name="Opsjon microfibermatte" sheetId="5" r:id="rId3"/>
    <sheet name="Opsjon mopper og kluter" sheetId="6" r:id="rId4"/>
    <sheet name="Rabatter øvrig sortiment" sheetId="4" r:id="rId5"/>
    <sheet name="Evalueringspris" sheetId="8" r:id="rId6"/>
    <sheet name="Ark1" sheetId="9"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6" l="1"/>
  <c r="F10" i="6"/>
  <c r="G10" i="6" s="1"/>
  <c r="E9" i="6"/>
  <c r="F9" i="6" s="1"/>
  <c r="G9" i="6" s="1"/>
  <c r="G25" i="5"/>
  <c r="G11" i="6" l="1"/>
  <c r="C8" i="8" s="1"/>
  <c r="F15" i="6"/>
  <c r="F16" i="6" s="1"/>
  <c r="C9" i="8" s="1"/>
  <c r="E5" i="6"/>
  <c r="F5" i="6" s="1"/>
  <c r="G5" i="6" s="1"/>
  <c r="E4" i="6"/>
  <c r="F4" i="6" s="1"/>
  <c r="G4" i="6" s="1"/>
  <c r="G6" i="6" l="1"/>
  <c r="C7" i="8" s="1"/>
  <c r="E39" i="5"/>
  <c r="E38" i="5"/>
  <c r="E37" i="5"/>
  <c r="E35" i="5"/>
  <c r="E34" i="5"/>
  <c r="E33" i="5"/>
  <c r="E31" i="5"/>
  <c r="E30" i="5"/>
  <c r="E29" i="5"/>
  <c r="E27" i="5"/>
  <c r="E26" i="5"/>
  <c r="E25" i="5"/>
  <c r="E19" i="5"/>
  <c r="E18" i="5"/>
  <c r="E17" i="5"/>
  <c r="E15" i="5"/>
  <c r="E14" i="5"/>
  <c r="E13" i="5"/>
  <c r="E11" i="5"/>
  <c r="E10" i="5"/>
  <c r="E9" i="5"/>
  <c r="E7" i="5"/>
  <c r="E6" i="5"/>
  <c r="E5" i="5"/>
  <c r="E5" i="1"/>
  <c r="E6" i="1"/>
  <c r="E7" i="1"/>
  <c r="E40" i="1"/>
  <c r="E39" i="1"/>
  <c r="E38" i="1"/>
  <c r="E36" i="1"/>
  <c r="E35" i="1"/>
  <c r="E34" i="1"/>
  <c r="E32" i="1"/>
  <c r="E31" i="1"/>
  <c r="E30" i="1"/>
  <c r="E28" i="1"/>
  <c r="E27" i="1"/>
  <c r="E26" i="1"/>
  <c r="E19" i="1"/>
  <c r="E18" i="1"/>
  <c r="E17" i="1"/>
  <c r="E15" i="1"/>
  <c r="E14" i="1"/>
  <c r="E13" i="1"/>
  <c r="E11" i="1"/>
  <c r="E10" i="1"/>
  <c r="E9" i="1"/>
  <c r="G39" i="5" l="1"/>
  <c r="G38" i="5"/>
  <c r="G37" i="5"/>
  <c r="G35" i="5"/>
  <c r="G34" i="5"/>
  <c r="G33" i="5"/>
  <c r="G31" i="5"/>
  <c r="G30" i="5"/>
  <c r="G29" i="5"/>
  <c r="G27" i="5"/>
  <c r="G26" i="5"/>
  <c r="G19" i="5"/>
  <c r="G18" i="5"/>
  <c r="G17" i="5"/>
  <c r="G15" i="5"/>
  <c r="G14" i="5"/>
  <c r="G13" i="5"/>
  <c r="G11" i="5"/>
  <c r="G10" i="5"/>
  <c r="G9" i="5"/>
  <c r="G7" i="5"/>
  <c r="G6" i="5"/>
  <c r="G5" i="5"/>
  <c r="G40" i="5" l="1"/>
  <c r="C6" i="8" s="1"/>
  <c r="G20" i="5"/>
  <c r="C5" i="8" s="1"/>
  <c r="G40" i="1"/>
  <c r="G39" i="1"/>
  <c r="G38" i="1"/>
  <c r="G36" i="1"/>
  <c r="G35" i="1"/>
  <c r="G34" i="1"/>
  <c r="G32" i="1"/>
  <c r="G31" i="1"/>
  <c r="G30" i="1"/>
  <c r="G28" i="1"/>
  <c r="G27" i="1"/>
  <c r="G26" i="1"/>
  <c r="G41" i="1" l="1"/>
  <c r="C4" i="8" s="1"/>
  <c r="G19" i="1" l="1"/>
  <c r="G18" i="1"/>
  <c r="G17" i="1"/>
  <c r="G15" i="1"/>
  <c r="G14" i="1"/>
  <c r="G13" i="1"/>
  <c r="G11" i="1"/>
  <c r="G10" i="1"/>
  <c r="G9" i="1"/>
  <c r="G7" i="1"/>
  <c r="G6" i="1"/>
  <c r="G5" i="1"/>
  <c r="G20" i="1" l="1"/>
  <c r="C3" i="8" s="1"/>
  <c r="C10" i="8" s="1"/>
</calcChain>
</file>

<file path=xl/sharedStrings.xml><?xml version="1.0" encoding="utf-8"?>
<sst xmlns="http://schemas.openxmlformats.org/spreadsheetml/2006/main" count="331" uniqueCount="100">
  <si>
    <t xml:space="preserve"> Bilag 3 A Prisskjema løse matter</t>
  </si>
  <si>
    <t>Veiledning</t>
  </si>
  <si>
    <t xml:space="preserve">Skjemaene må fylles ut korrekt. Avklaring i ettertid er ikke tillatt. Feil eller mangler kan medføre avvisning. 
Celler med gråfarge skal ikke fylles ut. 
Størrelsen på løse matter kan variere med inntil +/- 10 % i lengde og bredde. Avvik i størrelsen på mattene må oppgis. 
Oppdragsgiver forbeholder seg retten til å justere prisen ved andre mattestørrelser for å kunne sammenligne tilbudene.  </t>
  </si>
  <si>
    <t xml:space="preserve">                                                                </t>
  </si>
  <si>
    <t>Kolonne C – kolonnen skal ikke fylles ut</t>
  </si>
  <si>
    <t xml:space="preserve">·         Forbruket/volumet for hvert produkt er estimert forventet forbruk. </t>
  </si>
  <si>
    <t>·         Produktene oppgitt i prisskjemaet er de produktene oppdragsgiver har etterspurt mest siste år.</t>
  </si>
  <si>
    <t xml:space="preserve">·         Volumet er ikke bindende for oppdragsgiver i avtaleperioden. </t>
  </si>
  <si>
    <t>Kolonne D</t>
  </si>
  <si>
    <t xml:space="preserve">Oppgi pris per skift med skiftefrekvens hver uke, annenhver uke og hver fjerde uke.  
Sommerintervall er fra 1. mai til 30. september (22 uker). Vinterintervall er fra 1. oktober til 30. april (30 uker)
Det skal også være mulig med sommerstopp i perioden uke 26 – uke 33/34. Med sommerstopp kan gammel matte bli liggende over sommeren før den skiftes. Dette skal ikke koste noe for oppdragsgivers virksomheter.  
</t>
  </si>
  <si>
    <t>Kolonne E skal ikke fylles ut</t>
  </si>
  <si>
    <t xml:space="preserve"> Sum leiekostnad pr. mnd. </t>
  </si>
  <si>
    <t>Kolonne F skal ikke fylles ut</t>
  </si>
  <si>
    <t xml:space="preserve">Frekvensen per sesong. </t>
  </si>
  <si>
    <t>Kolonne G skal ikke fylles ut</t>
  </si>
  <si>
    <t>Sum leiekostnad for et år</t>
  </si>
  <si>
    <t>Kolonne H og I</t>
  </si>
  <si>
    <t>Fyll inn tilbyders produktnavn og artikkelnummer</t>
  </si>
  <si>
    <t>Kolonne J</t>
  </si>
  <si>
    <t>Fyll inn UNSPSC kode</t>
  </si>
  <si>
    <t>Rabatt</t>
  </si>
  <si>
    <t xml:space="preserve">·         Oppgi rabatt i prosent i forhold til prisliste eller eventuelt innlevert prisskjema. </t>
  </si>
  <si>
    <t>·         Rabatt vil ikke inngå i prisevalueringen</t>
  </si>
  <si>
    <t>Annet</t>
  </si>
  <si>
    <t>Dersom det er motstrid mellom opplysningene i prisskjemaet og i tilbudsbrevet, har opplysningene i tilbudsbrevet forrang. </t>
  </si>
  <si>
    <t>Prisskjema løse gulvmatter i nylon - 2021-2025</t>
  </si>
  <si>
    <r>
      <t>H</t>
    </r>
    <r>
      <rPr>
        <sz val="11"/>
        <rFont val="Calibri"/>
        <family val="2"/>
        <scheme val="minor"/>
      </rPr>
      <t>vite felt fylles ut (Kolonne D  og H til og med J)</t>
    </r>
  </si>
  <si>
    <t>Produkt</t>
  </si>
  <si>
    <t>Skiftefrekvens</t>
  </si>
  <si>
    <t>Antall</t>
  </si>
  <si>
    <t>Pris pr.
 skift</t>
  </si>
  <si>
    <t>Pris pr. mnd.</t>
  </si>
  <si>
    <t>Sommer
frekvens</t>
  </si>
  <si>
    <t>Sum pris</t>
  </si>
  <si>
    <t>Tilbyders produktnavn</t>
  </si>
  <si>
    <t>Tilbyderes artikkelnummer</t>
  </si>
  <si>
    <t>UNSPSC</t>
  </si>
  <si>
    <t>Kommentarer</t>
  </si>
  <si>
    <t>Løse matter  (Nylon)</t>
  </si>
  <si>
    <t>85/90 x 150 cm</t>
  </si>
  <si>
    <t>1. uke skift</t>
  </si>
  <si>
    <t>2. uke skift</t>
  </si>
  <si>
    <t>4. uke skift</t>
  </si>
  <si>
    <t>115/120 x 200 cm</t>
  </si>
  <si>
    <t>85/90 x 300 cm</t>
  </si>
  <si>
    <t>150 x 300 cm</t>
  </si>
  <si>
    <t>Evalueringssum 1 løse nylon matter (sommer)</t>
  </si>
  <si>
    <t>Vinter
frekvens</t>
  </si>
  <si>
    <t>Evalueringssum 2 løse nylon matter(vinter)</t>
  </si>
  <si>
    <t>Prisskjema løse gulvmatter i microfiber - 2021-2025</t>
  </si>
  <si>
    <t>Hvite felt fylles ut (Kolonne D  og H til og med J)</t>
  </si>
  <si>
    <t>Estimert
 antall</t>
  </si>
  <si>
    <t>Løse microfibermatter  (sommer)</t>
  </si>
  <si>
    <t>Evalueringssum 3 microfibermatter sommer</t>
  </si>
  <si>
    <t>Løsemicrofibermatter (vinter)</t>
  </si>
  <si>
    <t>Evalueringssum 4 microfibermatter vinter</t>
  </si>
  <si>
    <t>Prisskjema løse gulvmatter</t>
  </si>
  <si>
    <t>Estimert 
antall</t>
  </si>
  <si>
    <t>Pris pr.
 stk.</t>
  </si>
  <si>
    <t>Pris pr uke</t>
  </si>
  <si>
    <t>Sum pris 
pr. mnd.</t>
  </si>
  <si>
    <t>Sum pris 
pr. år</t>
  </si>
  <si>
    <t>Bomullsmopp
 med lommer (60 cm)</t>
  </si>
  <si>
    <t>ukentlig</t>
  </si>
  <si>
    <t>Microfiber mopp 
med lommer
(60 cm)</t>
  </si>
  <si>
    <t>Ukentlig</t>
  </si>
  <si>
    <t>Evalueringssum 5 mopper</t>
  </si>
  <si>
    <t>Microfiber klut</t>
  </si>
  <si>
    <t xml:space="preserve">Blå microfiber klut </t>
  </si>
  <si>
    <t xml:space="preserve">Rosa microfiber klut </t>
  </si>
  <si>
    <t>Evalueringssum 6 microfiberkluter</t>
  </si>
  <si>
    <t>Tilleggs-
pris</t>
  </si>
  <si>
    <t>Gebyr hastebestillinger*</t>
  </si>
  <si>
    <t>Evalueringssum 7 hastebestillinger</t>
  </si>
  <si>
    <t>*Prisen er i tillegg til inngitt mattepris</t>
  </si>
  <si>
    <t>Rabatter øvrig sortiment</t>
  </si>
  <si>
    <t>Prosent</t>
  </si>
  <si>
    <t>Mopper (rabatt %)</t>
  </si>
  <si>
    <t xml:space="preserve"> </t>
  </si>
  <si>
    <t>Kluter (rabatt %)</t>
  </si>
  <si>
    <t>Avlastningsmatter (rabatt %)</t>
  </si>
  <si>
    <t>Andre mattestørrelser (rabatt %)</t>
  </si>
  <si>
    <t>Andre mattetyper (rabatt %)</t>
  </si>
  <si>
    <t>Evalueringssum</t>
  </si>
  <si>
    <t>Pris pr. år</t>
  </si>
  <si>
    <t>Løse nylon matter (sommer)</t>
  </si>
  <si>
    <t>Løse nylon matter(vinter)</t>
  </si>
  <si>
    <t>Microfibermatter sommer</t>
  </si>
  <si>
    <t>Microfibermatter vinter</t>
  </si>
  <si>
    <t>Mopper</t>
  </si>
  <si>
    <t>Microfiberkluter</t>
  </si>
  <si>
    <t>Hastebestillinger</t>
  </si>
  <si>
    <t>Total evalueringspris</t>
  </si>
  <si>
    <t>DIRTTECH</t>
  </si>
  <si>
    <t>MICROTECH</t>
  </si>
  <si>
    <t>MIKROFIBERMOPP</t>
  </si>
  <si>
    <t>BOMULLSMOPP</t>
  </si>
  <si>
    <t>MIKROFIBERKLUT ROSA</t>
  </si>
  <si>
    <t>MIKROFIBERKLUT BLÅ</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</si>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</sst>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4" x14ac:knownFonts="1">
    <font>
      <sz val="11"/>
      <color theme="1"/>
      <name val="Calibri"/>
      <family val="2"/>
      <scheme val="minor"/>
    </font>
    <font>
      <b/>
      <sz val="11"/>
      <color theme="1"/>
      <name val="Calibri"/>
      <family val="2"/>
      <scheme val="minor"/>
    </font>
    <font>
      <sz val="8"/>
      <name val="Arial"/>
      <family val="2"/>
    </font>
    <font>
      <b/>
      <sz val="12"/>
      <name val="Arial"/>
      <family val="2"/>
    </font>
    <font>
      <sz val="11"/>
      <color theme="1"/>
      <name val="Calibri"/>
      <family val="2"/>
      <scheme val="minor"/>
    </font>
    <font>
      <sz val="11"/>
      <color rgb="FFFF0000"/>
      <name val="Calibri"/>
      <family val="2"/>
      <scheme val="minor"/>
    </font>
    <font>
      <b/>
      <sz val="11"/>
      <color rgb="FFFF0000"/>
      <name val="Calibri"/>
      <family val="2"/>
      <scheme val="minor"/>
    </font>
    <font>
      <sz val="11"/>
      <color theme="4"/>
      <name val="Calibri"/>
      <family val="2"/>
      <scheme val="minor"/>
    </font>
    <font>
      <b/>
      <sz val="11"/>
      <name val="Calibri"/>
      <family val="2"/>
      <scheme val="minor"/>
    </font>
    <font>
      <sz val="11"/>
      <name val="Calibri"/>
      <family val="2"/>
      <scheme val="minor"/>
    </font>
    <font>
      <b/>
      <sz val="16"/>
      <color theme="1"/>
      <name val="Calibri"/>
      <family val="2"/>
      <scheme val="minor"/>
    </font>
    <font>
      <sz val="11"/>
      <color rgb="FF00B050"/>
      <name val="Calibri"/>
      <family val="2"/>
      <scheme val="minor"/>
    </font>
    <font>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12" fillId="0" borderId="0"/>
  </cellStyleXfs>
  <cellXfs count="129">
    <xf numFmtId="0" fontId="0" fillId="0" borderId="0" xfId="0"/>
    <xf numFmtId="0" fontId="1" fillId="0" borderId="0" xfId="0" applyFont="1"/>
    <xf numFmtId="4" fontId="0" fillId="0" borderId="1" xfId="0" applyNumberFormat="1" applyBorder="1"/>
    <xf numFmtId="0" fontId="0" fillId="0" borderId="1" xfId="0" applyBorder="1"/>
    <xf numFmtId="0" fontId="2" fillId="0" borderId="0" xfId="0" applyFont="1" applyBorder="1"/>
    <xf numFmtId="4" fontId="2" fillId="0" borderId="0" xfId="0" applyNumberFormat="1" applyFont="1"/>
    <xf numFmtId="0" fontId="2" fillId="0" borderId="0" xfId="0" applyFont="1"/>
    <xf numFmtId="0" fontId="2" fillId="0" borderId="0" xfId="0" applyFont="1" applyFill="1" applyBorder="1"/>
    <xf numFmtId="9" fontId="0" fillId="0" borderId="1" xfId="1" applyFont="1" applyBorder="1"/>
    <xf numFmtId="0" fontId="0" fillId="3" borderId="1" xfId="0" applyFill="1" applyBorder="1"/>
    <xf numFmtId="0" fontId="0" fillId="3" borderId="1" xfId="0" applyFill="1" applyBorder="1" applyAlignment="1">
      <alignment horizontal="center"/>
    </xf>
    <xf numFmtId="0" fontId="0" fillId="3" borderId="1" xfId="0" applyFill="1" applyBorder="1" applyAlignment="1">
      <alignment horizontal="right"/>
    </xf>
    <xf numFmtId="0" fontId="0" fillId="3" borderId="1" xfId="0" applyFill="1" applyBorder="1" applyAlignment="1">
      <alignment horizontal="center" wrapText="1"/>
    </xf>
    <xf numFmtId="0" fontId="1" fillId="3" borderId="1" xfId="0" applyFont="1" applyFill="1" applyBorder="1"/>
    <xf numFmtId="0" fontId="0" fillId="3" borderId="0" xfId="0" applyFill="1" applyAlignment="1">
      <alignment horizontal="center"/>
    </xf>
    <xf numFmtId="4" fontId="1" fillId="3" borderId="3" xfId="0" applyNumberFormat="1" applyFont="1" applyFill="1" applyBorder="1"/>
    <xf numFmtId="4" fontId="0" fillId="3" borderId="1" xfId="0" applyNumberFormat="1" applyFill="1" applyBorder="1"/>
    <xf numFmtId="164" fontId="0" fillId="3" borderId="1" xfId="0" applyNumberFormat="1" applyFont="1" applyFill="1" applyBorder="1" applyAlignment="1">
      <alignment horizontal="right"/>
    </xf>
    <xf numFmtId="0" fontId="5" fillId="3" borderId="1" xfId="0" quotePrefix="1" applyFont="1" applyFill="1" applyBorder="1" applyAlignment="1">
      <alignment horizontal="center"/>
    </xf>
    <xf numFmtId="0" fontId="5" fillId="3" borderId="0" xfId="0" applyFont="1" applyFill="1" applyAlignment="1">
      <alignment horizontal="center"/>
    </xf>
    <xf numFmtId="0" fontId="6" fillId="0" borderId="0" xfId="0" applyFont="1"/>
    <xf numFmtId="0" fontId="1" fillId="0" borderId="0" xfId="0" applyFont="1" applyFill="1"/>
    <xf numFmtId="0" fontId="0" fillId="0" borderId="0" xfId="0" applyFill="1"/>
    <xf numFmtId="4" fontId="0" fillId="3" borderId="7" xfId="0" applyNumberFormat="1" applyFill="1" applyBorder="1"/>
    <xf numFmtId="4" fontId="0" fillId="0" borderId="3" xfId="0" applyNumberFormat="1" applyBorder="1"/>
    <xf numFmtId="0" fontId="0" fillId="3" borderId="7" xfId="0" applyFill="1" applyBorder="1" applyAlignment="1">
      <alignment wrapText="1"/>
    </xf>
    <xf numFmtId="0" fontId="0" fillId="3" borderId="7" xfId="0" applyFill="1" applyBorder="1" applyAlignment="1">
      <alignment horizontal="center"/>
    </xf>
    <xf numFmtId="0" fontId="5" fillId="3" borderId="7" xfId="0" quotePrefix="1" applyFont="1" applyFill="1" applyBorder="1" applyAlignment="1">
      <alignment horizontal="center"/>
    </xf>
    <xf numFmtId="0" fontId="6" fillId="0" borderId="0" xfId="0" applyFont="1" applyFill="1" applyBorder="1"/>
    <xf numFmtId="4" fontId="0" fillId="0" borderId="0" xfId="0" applyNumberFormat="1" applyFill="1" applyBorder="1"/>
    <xf numFmtId="0" fontId="0" fillId="3" borderId="1" xfId="0" applyFill="1" applyBorder="1" applyAlignment="1">
      <alignment horizontal="right" wrapText="1"/>
    </xf>
    <xf numFmtId="0" fontId="0" fillId="0" borderId="0" xfId="0" applyBorder="1"/>
    <xf numFmtId="0" fontId="0" fillId="0" borderId="0" xfId="0" applyFill="1" applyBorder="1"/>
    <xf numFmtId="0" fontId="5" fillId="0" borderId="0" xfId="0" quotePrefix="1" applyFont="1" applyFill="1" applyBorder="1" applyAlignment="1">
      <alignment horizontal="center"/>
    </xf>
    <xf numFmtId="0" fontId="0" fillId="0" borderId="7" xfId="0" applyBorder="1"/>
    <xf numFmtId="4" fontId="2" fillId="0" borderId="0" xfId="0" applyNumberFormat="1" applyFont="1" applyFill="1" applyBorder="1"/>
    <xf numFmtId="0" fontId="1" fillId="0" borderId="0" xfId="0" applyFont="1" applyFill="1" applyBorder="1"/>
    <xf numFmtId="0" fontId="0" fillId="0" borderId="0" xfId="0" applyFill="1" applyBorder="1" applyAlignment="1">
      <alignment horizontal="center"/>
    </xf>
    <xf numFmtId="0" fontId="0" fillId="0" borderId="0" xfId="0" applyFill="1" applyBorder="1" applyAlignment="1">
      <alignment horizontal="right"/>
    </xf>
    <xf numFmtId="0" fontId="0" fillId="0" borderId="0" xfId="0" applyFill="1" applyBorder="1" applyAlignment="1">
      <alignment horizontal="center" wrapText="1"/>
    </xf>
    <xf numFmtId="0" fontId="5" fillId="0" borderId="0" xfId="0" quotePrefix="1" applyFont="1" applyFill="1" applyBorder="1" applyAlignment="1">
      <alignment horizontal="right"/>
    </xf>
    <xf numFmtId="0" fontId="5" fillId="0" borderId="0" xfId="0" applyFont="1" applyFill="1" applyBorder="1" applyAlignment="1">
      <alignment horizontal="right"/>
    </xf>
    <xf numFmtId="0" fontId="5" fillId="0" borderId="0" xfId="0" applyFont="1" applyFill="1" applyBorder="1" applyAlignment="1">
      <alignment horizontal="center"/>
    </xf>
    <xf numFmtId="4" fontId="1" fillId="0" borderId="0" xfId="0" applyNumberFormat="1" applyFont="1" applyFill="1" applyBorder="1"/>
    <xf numFmtId="0" fontId="3" fillId="0" borderId="0" xfId="0" applyFont="1" applyFill="1" applyBorder="1"/>
    <xf numFmtId="0" fontId="0" fillId="0" borderId="0" xfId="0" applyFill="1" applyBorder="1" applyAlignment="1">
      <alignment wrapText="1"/>
    </xf>
    <xf numFmtId="0" fontId="0" fillId="0" borderId="0" xfId="0" applyFill="1" applyBorder="1" applyAlignment="1">
      <alignment horizontal="left"/>
    </xf>
    <xf numFmtId="0" fontId="10" fillId="0" borderId="0" xfId="0" applyFont="1" applyFill="1" applyBorder="1" applyAlignment="1">
      <alignment horizontal="center"/>
    </xf>
    <xf numFmtId="0" fontId="1" fillId="0" borderId="0" xfId="0" applyFont="1" applyFill="1" applyBorder="1" applyAlignment="1">
      <alignment horizontal="left"/>
    </xf>
    <xf numFmtId="4" fontId="0" fillId="0" borderId="0" xfId="0" applyNumberFormat="1"/>
    <xf numFmtId="2" fontId="0" fillId="0" borderId="0" xfId="2" applyNumberFormat="1" applyFont="1"/>
    <xf numFmtId="0" fontId="5" fillId="0" borderId="0" xfId="0" applyFont="1" applyFill="1" applyBorder="1"/>
    <xf numFmtId="0" fontId="7" fillId="3" borderId="0" xfId="0" applyFont="1" applyFill="1" applyAlignment="1">
      <alignment horizontal="center"/>
    </xf>
    <xf numFmtId="2" fontId="9" fillId="3" borderId="7" xfId="0" quotePrefix="1" applyNumberFormat="1" applyFont="1" applyFill="1" applyBorder="1" applyAlignment="1"/>
    <xf numFmtId="0" fontId="11" fillId="3" borderId="0" xfId="0" applyFont="1" applyFill="1" applyAlignment="1">
      <alignment horizontal="center"/>
    </xf>
    <xf numFmtId="4" fontId="0" fillId="3" borderId="0" xfId="0" applyNumberFormat="1" applyFill="1" applyAlignment="1">
      <alignment horizontal="center"/>
    </xf>
    <xf numFmtId="4" fontId="0" fillId="0" borderId="0" xfId="0" applyNumberFormat="1" applyBorder="1"/>
    <xf numFmtId="0" fontId="0" fillId="3" borderId="7" xfId="0" applyFill="1" applyBorder="1" applyAlignment="1">
      <alignment horizontal="right"/>
    </xf>
    <xf numFmtId="2" fontId="0" fillId="0" borderId="0" xfId="0" applyNumberFormat="1" applyFill="1" applyBorder="1"/>
    <xf numFmtId="0" fontId="0" fillId="3" borderId="7" xfId="0" applyFill="1" applyBorder="1"/>
    <xf numFmtId="0" fontId="0" fillId="3" borderId="0" xfId="0" applyFill="1" applyBorder="1" applyAlignment="1">
      <alignment horizontal="center"/>
    </xf>
    <xf numFmtId="4" fontId="0" fillId="0" borderId="0" xfId="0" applyNumberFormat="1" applyFill="1"/>
    <xf numFmtId="0" fontId="9" fillId="3" borderId="7" xfId="0" quotePrefix="1" applyFont="1" applyFill="1" applyBorder="1" applyAlignment="1">
      <alignment horizontal="right"/>
    </xf>
    <xf numFmtId="3" fontId="9" fillId="3" borderId="7" xfId="0" quotePrefix="1" applyNumberFormat="1" applyFont="1" applyFill="1" applyBorder="1" applyAlignment="1">
      <alignment horizontal="right"/>
    </xf>
    <xf numFmtId="0" fontId="9" fillId="3" borderId="1" xfId="0" applyFont="1" applyFill="1" applyBorder="1" applyAlignment="1">
      <alignment horizontal="right" wrapText="1"/>
    </xf>
    <xf numFmtId="0" fontId="9" fillId="0" borderId="7" xfId="0" applyFont="1" applyFill="1" applyBorder="1"/>
    <xf numFmtId="0" fontId="9" fillId="3" borderId="2" xfId="0" applyFont="1" applyFill="1" applyBorder="1" applyAlignment="1">
      <alignment horizontal="left" wrapText="1"/>
    </xf>
    <xf numFmtId="0" fontId="9" fillId="3" borderId="1" xfId="0" quotePrefix="1" applyFont="1" applyFill="1" applyBorder="1" applyAlignment="1">
      <alignment horizontal="right"/>
    </xf>
    <xf numFmtId="0" fontId="9" fillId="3" borderId="0" xfId="0" applyFont="1" applyFill="1" applyAlignment="1">
      <alignment horizontal="right"/>
    </xf>
    <xf numFmtId="0" fontId="9" fillId="3" borderId="1" xfId="0" quotePrefix="1" applyFont="1" applyFill="1" applyBorder="1" applyAlignment="1">
      <alignment horizontal="center"/>
    </xf>
    <xf numFmtId="0" fontId="9" fillId="3" borderId="0" xfId="0" applyFont="1" applyFill="1" applyAlignment="1">
      <alignment horizontal="center"/>
    </xf>
    <xf numFmtId="4" fontId="9" fillId="3" borderId="1" xfId="0" applyNumberFormat="1" applyFont="1" applyFill="1" applyBorder="1"/>
    <xf numFmtId="4" fontId="9" fillId="3" borderId="7" xfId="0" applyNumberFormat="1" applyFont="1" applyFill="1" applyBorder="1"/>
    <xf numFmtId="0" fontId="0" fillId="0" borderId="4" xfId="0" applyFill="1" applyBorder="1"/>
    <xf numFmtId="0" fontId="0" fillId="0" borderId="5" xfId="0" applyFill="1" applyBorder="1"/>
    <xf numFmtId="0" fontId="5" fillId="0" borderId="5" xfId="0" applyFont="1" applyFill="1" applyBorder="1"/>
    <xf numFmtId="0" fontId="0" fillId="0" borderId="6" xfId="0" applyFill="1" applyBorder="1"/>
    <xf numFmtId="0" fontId="9" fillId="3" borderId="7" xfId="0" quotePrefix="1" applyFont="1" applyFill="1" applyBorder="1" applyAlignment="1">
      <alignment horizontal="center"/>
    </xf>
    <xf numFmtId="4" fontId="0" fillId="0" borderId="3" xfId="0" applyNumberFormat="1" applyFill="1" applyBorder="1"/>
    <xf numFmtId="0" fontId="9" fillId="3" borderId="1" xfId="0" applyFont="1" applyFill="1" applyBorder="1" applyAlignment="1">
      <alignment horizontal="center"/>
    </xf>
    <xf numFmtId="0" fontId="6" fillId="0" borderId="5" xfId="0" applyFont="1" applyFill="1" applyBorder="1"/>
    <xf numFmtId="4" fontId="0" fillId="0" borderId="6" xfId="0" applyNumberFormat="1" applyFill="1" applyBorder="1"/>
    <xf numFmtId="0" fontId="8" fillId="0" borderId="4" xfId="0" applyFont="1" applyFill="1" applyBorder="1"/>
    <xf numFmtId="0" fontId="8" fillId="0" borderId="5" xfId="0" applyFont="1" applyFill="1" applyBorder="1"/>
    <xf numFmtId="0" fontId="8" fillId="0" borderId="0" xfId="0" applyFont="1" applyFill="1" applyBorder="1"/>
    <xf numFmtId="4" fontId="9" fillId="0" borderId="6" xfId="0" applyNumberFormat="1" applyFont="1" applyFill="1" applyBorder="1"/>
    <xf numFmtId="0" fontId="9" fillId="0" borderId="6" xfId="0" applyFont="1" applyFill="1" applyBorder="1"/>
    <xf numFmtId="0" fontId="9" fillId="0" borderId="5" xfId="0" applyFont="1" applyFill="1" applyBorder="1"/>
    <xf numFmtId="0" fontId="9" fillId="0" borderId="6" xfId="0" quotePrefix="1" applyFont="1" applyFill="1" applyBorder="1" applyAlignment="1">
      <alignment horizontal="center"/>
    </xf>
    <xf numFmtId="2" fontId="0" fillId="0" borderId="0" xfId="2" applyNumberFormat="1" applyFont="1" applyFill="1" applyBorder="1"/>
    <xf numFmtId="0" fontId="1" fillId="0" borderId="1" xfId="0" applyFont="1" applyBorder="1"/>
    <xf numFmtId="0" fontId="0" fillId="0" borderId="0" xfId="0" applyFont="1" applyFill="1" applyBorder="1" applyAlignment="1"/>
    <xf numFmtId="0" fontId="9" fillId="0" borderId="0" xfId="0" applyFont="1" applyAlignment="1">
      <alignment vertical="center"/>
    </xf>
    <xf numFmtId="0" fontId="0" fillId="3" borderId="2" xfId="0" applyFill="1" applyBorder="1" applyAlignment="1">
      <alignment horizontal="right" wrapText="1"/>
    </xf>
    <xf numFmtId="0" fontId="9" fillId="3" borderId="0" xfId="0" applyFont="1" applyFill="1" applyBorder="1" applyAlignment="1">
      <alignment horizontal="right" wrapText="1"/>
    </xf>
    <xf numFmtId="0" fontId="9" fillId="3" borderId="0" xfId="0" applyFont="1" applyFill="1" applyBorder="1" applyAlignment="1">
      <alignment horizontal="center" wrapText="1"/>
    </xf>
    <xf numFmtId="0" fontId="0" fillId="3" borderId="0" xfId="0" applyFill="1" applyBorder="1" applyAlignment="1">
      <alignment horizontal="center" wrapText="1"/>
    </xf>
    <xf numFmtId="0" fontId="0" fillId="3" borderId="0" xfId="0" applyFill="1" applyBorder="1" applyAlignment="1">
      <alignment horizontal="right" wrapText="1"/>
    </xf>
    <xf numFmtId="0" fontId="1" fillId="3" borderId="10" xfId="0" applyFont="1" applyFill="1" applyBorder="1"/>
    <xf numFmtId="0" fontId="8" fillId="0" borderId="1" xfId="0" applyFont="1" applyBorder="1"/>
    <xf numFmtId="0" fontId="0" fillId="0" borderId="1" xfId="0" applyBorder="1" applyAlignment="1">
      <alignment horizontal="left"/>
    </xf>
    <xf numFmtId="0" fontId="0" fillId="4" borderId="2" xfId="0" applyFill="1" applyBorder="1"/>
    <xf numFmtId="2" fontId="0" fillId="0" borderId="3" xfId="2" applyNumberFormat="1" applyFont="1" applyFill="1" applyBorder="1"/>
    <xf numFmtId="2" fontId="0" fillId="0" borderId="7" xfId="0" applyNumberFormat="1" applyBorder="1"/>
    <xf numFmtId="4" fontId="11" fillId="0" borderId="1" xfId="0" applyNumberFormat="1" applyFont="1" applyBorder="1" applyProtection="1">
      <protection locked="0"/>
    </xf>
    <xf numFmtId="0" fontId="0" fillId="0" borderId="1" xfId="0" applyBorder="1" applyProtection="1">
      <protection locked="0"/>
    </xf>
    <xf numFmtId="0" fontId="0" fillId="3" borderId="0" xfId="0" applyFill="1" applyAlignment="1" applyProtection="1">
      <alignment horizontal="center"/>
      <protection locked="0"/>
    </xf>
    <xf numFmtId="0" fontId="11" fillId="3" borderId="0" xfId="0" applyFont="1" applyFill="1" applyAlignment="1" applyProtection="1">
      <alignment horizontal="center"/>
      <protection locked="0"/>
    </xf>
    <xf numFmtId="4" fontId="11" fillId="0" borderId="7" xfId="0" applyNumberFormat="1" applyFont="1" applyBorder="1" applyProtection="1">
      <protection locked="0"/>
    </xf>
    <xf numFmtId="4" fontId="9" fillId="0" borderId="1" xfId="0" applyNumberFormat="1" applyFont="1" applyBorder="1" applyProtection="1">
      <protection locked="0"/>
    </xf>
    <xf numFmtId="0" fontId="11" fillId="0" borderId="7" xfId="0" applyFont="1" applyBorder="1" applyProtection="1">
      <protection locked="0"/>
    </xf>
    <xf numFmtId="2" fontId="0" fillId="3" borderId="7" xfId="2" applyNumberFormat="1" applyFont="1" applyFill="1" applyBorder="1"/>
    <xf numFmtId="0" fontId="1" fillId="0" borderId="0" xfId="0" applyFont="1" applyFill="1" applyBorder="1" applyAlignment="1"/>
    <xf numFmtId="0" fontId="13" fillId="0" borderId="1" xfId="3" applyFont="1" applyBorder="1" applyAlignment="1" applyProtection="1">
      <alignment horizontal="left"/>
      <protection locked="0"/>
    </xf>
    <xf numFmtId="0" fontId="1" fillId="0" borderId="0" xfId="0" applyFont="1" applyFill="1" applyBorder="1" applyAlignment="1"/>
    <xf numFmtId="0" fontId="8" fillId="0" borderId="0" xfId="0" applyFont="1" applyFill="1" applyBorder="1" applyAlignment="1"/>
    <xf numFmtId="0" fontId="1" fillId="0" borderId="4" xfId="0" applyFont="1" applyFill="1" applyBorder="1" applyAlignment="1"/>
    <xf numFmtId="0" fontId="1" fillId="0" borderId="5" xfId="0" applyFont="1" applyFill="1" applyBorder="1" applyAlignment="1"/>
    <xf numFmtId="0" fontId="1" fillId="0" borderId="6" xfId="0" applyFont="1" applyFill="1" applyBorder="1" applyAlignment="1"/>
    <xf numFmtId="0" fontId="8" fillId="0" borderId="4" xfId="0" applyFont="1" applyFill="1" applyBorder="1" applyAlignment="1"/>
    <xf numFmtId="0" fontId="8" fillId="0" borderId="5" xfId="0" applyFont="1" applyFill="1" applyBorder="1" applyAlignment="1"/>
    <xf numFmtId="0" fontId="8" fillId="0" borderId="6" xfId="0" applyFont="1" applyFill="1" applyBorder="1" applyAlignment="1"/>
    <xf numFmtId="0" fontId="0" fillId="0" borderId="1" xfId="0" applyFont="1" applyFill="1" applyBorder="1" applyAlignment="1">
      <alignment horizontal="left"/>
    </xf>
    <xf numFmtId="0" fontId="1" fillId="3" borderId="1" xfId="0" applyFont="1" applyFill="1" applyBorder="1" applyAlignment="1">
      <alignment horizontal="left"/>
    </xf>
    <xf numFmtId="0" fontId="1" fillId="3" borderId="1" xfId="0" applyFont="1" applyFill="1" applyBorder="1" applyAlignment="1"/>
    <xf numFmtId="0" fontId="0" fillId="3" borderId="1" xfId="0" applyFill="1" applyBorder="1" applyAlignment="1"/>
    <xf numFmtId="0" fontId="0" fillId="2" borderId="2" xfId="0" applyFont="1" applyFill="1" applyBorder="1" applyAlignment="1">
      <alignment horizontal="left"/>
    </xf>
    <xf numFmtId="0" fontId="0" fillId="2" borderId="8" xfId="0" applyFont="1" applyFill="1" applyBorder="1" applyAlignment="1">
      <alignment horizontal="left"/>
    </xf>
    <xf numFmtId="0" fontId="0" fillId="2" borderId="9" xfId="0" applyFont="1" applyFill="1" applyBorder="1" applyAlignment="1">
      <alignment horizontal="left"/>
    </xf>
  </cellXfs>
  <cellStyles count="4">
    <cellStyle name="Komma" xfId="2" builtinId="3"/>
    <cellStyle name="Normal" xfId="0" builtinId="0"/>
    <cellStyle name="Normal 3" xfId="3"/>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tabSelected="1" topLeftCell="A13" workbookViewId="0">
      <selection activeCell="F25" sqref="F25"/>
    </sheetView>
  </sheetViews>
  <sheetFormatPr baseColWidth="10" defaultColWidth="11.44140625" defaultRowHeight="14.4" x14ac:dyDescent="0.3"/>
  <cols>
    <col min="1" max="1" width="116.88671875" bestFit="1" customWidth="1"/>
    <col min="2" max="2" width="13.88671875" bestFit="1" customWidth="1"/>
    <col min="3" max="3" width="9.109375" customWidth="1"/>
    <col min="4" max="4" width="8.88671875" customWidth="1"/>
    <col min="5" max="5" width="9.109375" customWidth="1"/>
    <col min="6" max="6" width="12.5546875" customWidth="1"/>
    <col min="7" max="7" width="16.5546875" customWidth="1"/>
    <col min="8" max="8" width="16.109375" customWidth="1"/>
    <col min="9" max="9" width="17" customWidth="1"/>
    <col min="10" max="10" width="18.6640625" customWidth="1"/>
  </cols>
  <sheetData>
    <row r="1" spans="1:11" ht="21" x14ac:dyDescent="0.4">
      <c r="A1" s="47" t="s">
        <v>0</v>
      </c>
      <c r="B1" s="36"/>
      <c r="C1" s="32"/>
      <c r="D1" s="32"/>
      <c r="E1" s="36"/>
      <c r="F1" s="32"/>
      <c r="G1" s="32"/>
      <c r="H1" s="32"/>
      <c r="I1" s="32"/>
      <c r="J1" s="32"/>
      <c r="K1" s="32"/>
    </row>
    <row r="2" spans="1:11" x14ac:dyDescent="0.3">
      <c r="A2" s="32"/>
      <c r="B2" s="32"/>
      <c r="C2" s="32"/>
      <c r="D2" s="32"/>
      <c r="E2" s="32"/>
      <c r="F2" s="32"/>
      <c r="G2" s="32"/>
      <c r="H2" s="32"/>
      <c r="I2" s="32"/>
      <c r="J2" s="32"/>
      <c r="K2" s="32"/>
    </row>
    <row r="3" spans="1:11" x14ac:dyDescent="0.3">
      <c r="A3" s="36" t="s">
        <v>1</v>
      </c>
      <c r="B3" s="37"/>
      <c r="C3" s="38"/>
      <c r="D3" s="38"/>
      <c r="E3" s="39"/>
      <c r="F3" s="38"/>
      <c r="G3" s="39"/>
      <c r="H3" s="39"/>
      <c r="I3" s="39"/>
      <c r="J3" s="39"/>
      <c r="K3" s="32"/>
    </row>
    <row r="4" spans="1:11" ht="57.6" x14ac:dyDescent="0.3">
      <c r="A4" s="45" t="s">
        <v>2</v>
      </c>
      <c r="B4" s="37"/>
      <c r="C4" s="40"/>
      <c r="D4" s="29"/>
      <c r="E4" s="33"/>
      <c r="F4" s="29"/>
      <c r="G4" s="32"/>
      <c r="H4" s="32"/>
      <c r="I4" s="32"/>
      <c r="J4" s="32"/>
      <c r="K4" s="32"/>
    </row>
    <row r="5" spans="1:11" x14ac:dyDescent="0.3">
      <c r="A5" s="32" t="s">
        <v>3</v>
      </c>
      <c r="B5" s="37"/>
      <c r="C5" s="40"/>
      <c r="D5" s="29"/>
      <c r="E5" s="33"/>
      <c r="F5" s="29"/>
      <c r="G5" s="32"/>
      <c r="H5" s="32"/>
      <c r="I5" s="32"/>
      <c r="J5" s="32"/>
      <c r="K5" s="32"/>
    </row>
    <row r="6" spans="1:11" x14ac:dyDescent="0.3">
      <c r="A6" s="48" t="s">
        <v>4</v>
      </c>
      <c r="B6" s="37"/>
      <c r="C6" s="41"/>
      <c r="D6" s="37"/>
      <c r="E6" s="42"/>
      <c r="F6" s="37"/>
      <c r="G6" s="37"/>
      <c r="H6" s="37"/>
      <c r="I6" s="37"/>
      <c r="J6" s="37"/>
      <c r="K6" s="32"/>
    </row>
    <row r="7" spans="1:11" x14ac:dyDescent="0.3">
      <c r="A7" s="32" t="s">
        <v>5</v>
      </c>
      <c r="B7" s="37"/>
      <c r="C7" s="40"/>
      <c r="D7" s="29"/>
      <c r="E7" s="33"/>
      <c r="F7" s="29"/>
      <c r="G7" s="32"/>
      <c r="H7" s="32"/>
      <c r="I7" s="32"/>
      <c r="J7" s="32"/>
      <c r="K7" s="32"/>
    </row>
    <row r="8" spans="1:11" x14ac:dyDescent="0.3">
      <c r="A8" s="32" t="s">
        <v>6</v>
      </c>
      <c r="B8" s="37"/>
      <c r="C8" s="40"/>
      <c r="D8" s="29"/>
      <c r="E8" s="33"/>
      <c r="F8" s="29"/>
      <c r="G8" s="32"/>
      <c r="H8" s="32"/>
      <c r="I8" s="32"/>
      <c r="J8" s="32"/>
      <c r="K8" s="32"/>
    </row>
    <row r="9" spans="1:11" x14ac:dyDescent="0.3">
      <c r="A9" s="32" t="s">
        <v>7</v>
      </c>
      <c r="B9" s="37"/>
      <c r="C9" s="40"/>
      <c r="D9" s="29"/>
      <c r="E9" s="33"/>
      <c r="F9" s="29"/>
      <c r="G9" s="32"/>
      <c r="H9" s="32"/>
      <c r="I9" s="32"/>
      <c r="J9" s="32"/>
      <c r="K9" s="32"/>
    </row>
    <row r="10" spans="1:11" x14ac:dyDescent="0.3">
      <c r="A10" s="37"/>
      <c r="B10" s="37"/>
      <c r="C10" s="41"/>
      <c r="D10" s="37"/>
      <c r="E10" s="42"/>
      <c r="F10" s="37"/>
      <c r="G10" s="37"/>
      <c r="H10" s="37"/>
      <c r="I10" s="37"/>
      <c r="J10" s="37"/>
      <c r="K10" s="32"/>
    </row>
    <row r="11" spans="1:11" x14ac:dyDescent="0.3">
      <c r="A11" s="36" t="s">
        <v>8</v>
      </c>
      <c r="B11" s="37"/>
      <c r="C11" s="40"/>
      <c r="D11" s="29"/>
      <c r="E11" s="33"/>
      <c r="F11" s="29"/>
      <c r="G11" s="32"/>
      <c r="H11" s="32"/>
      <c r="I11" s="32"/>
      <c r="J11" s="32"/>
      <c r="K11" s="32"/>
    </row>
    <row r="12" spans="1:11" ht="72" x14ac:dyDescent="0.3">
      <c r="A12" s="45" t="s">
        <v>9</v>
      </c>
      <c r="B12" s="37"/>
      <c r="C12" s="40"/>
      <c r="D12" s="29"/>
      <c r="E12" s="33"/>
      <c r="F12" s="29"/>
      <c r="G12" s="32"/>
      <c r="H12" s="32"/>
      <c r="I12" s="32"/>
      <c r="J12" s="32"/>
      <c r="K12" s="32"/>
    </row>
    <row r="13" spans="1:11" x14ac:dyDescent="0.3">
      <c r="A13" s="114" t="s">
        <v>10</v>
      </c>
      <c r="B13" s="114"/>
      <c r="C13" s="114"/>
      <c r="D13" s="114"/>
      <c r="E13" s="114"/>
      <c r="F13" s="43"/>
      <c r="G13" s="37"/>
      <c r="H13" s="37"/>
      <c r="I13" s="37"/>
      <c r="J13" s="37"/>
      <c r="K13" s="32"/>
    </row>
    <row r="14" spans="1:11" x14ac:dyDescent="0.3">
      <c r="A14" s="46" t="s">
        <v>11</v>
      </c>
      <c r="B14" s="37"/>
      <c r="C14" s="37"/>
      <c r="D14" s="37"/>
      <c r="E14" s="37"/>
      <c r="F14" s="37"/>
      <c r="G14" s="37"/>
      <c r="H14" s="37"/>
      <c r="I14" s="37"/>
      <c r="J14" s="37"/>
      <c r="K14" s="32"/>
    </row>
    <row r="15" spans="1:11" x14ac:dyDescent="0.3">
      <c r="B15" s="37"/>
      <c r="C15" s="37"/>
      <c r="D15" s="37"/>
      <c r="E15" s="37"/>
      <c r="F15" s="37"/>
      <c r="G15" s="37"/>
      <c r="H15" s="37"/>
      <c r="I15" s="37"/>
      <c r="J15" s="37"/>
      <c r="K15" s="32"/>
    </row>
    <row r="16" spans="1:11" x14ac:dyDescent="0.3">
      <c r="A16" s="114" t="s">
        <v>12</v>
      </c>
      <c r="B16" s="114"/>
      <c r="C16" s="114"/>
      <c r="D16" s="114"/>
      <c r="E16" s="114"/>
      <c r="F16" s="37"/>
      <c r="G16" s="37"/>
      <c r="H16" s="37"/>
      <c r="I16" s="37"/>
      <c r="J16" s="37"/>
      <c r="K16" s="32"/>
    </row>
    <row r="17" spans="1:11" x14ac:dyDescent="0.3">
      <c r="A17" s="32" t="s">
        <v>13</v>
      </c>
      <c r="B17" s="37"/>
      <c r="C17" s="38"/>
      <c r="D17" s="38"/>
      <c r="E17" s="39"/>
      <c r="F17" s="38"/>
      <c r="G17" s="39"/>
      <c r="H17" s="39"/>
      <c r="I17" s="39"/>
      <c r="J17" s="39"/>
      <c r="K17" s="32"/>
    </row>
    <row r="18" spans="1:11" x14ac:dyDescent="0.3">
      <c r="A18" s="32"/>
      <c r="B18" s="37"/>
      <c r="C18" s="38"/>
      <c r="D18" s="38"/>
      <c r="E18" s="39"/>
      <c r="F18" s="38"/>
      <c r="G18" s="39"/>
      <c r="H18" s="39"/>
      <c r="I18" s="39"/>
      <c r="J18" s="39"/>
      <c r="K18" s="32"/>
    </row>
    <row r="19" spans="1:11" x14ac:dyDescent="0.3">
      <c r="A19" s="114" t="s">
        <v>14</v>
      </c>
      <c r="B19" s="114"/>
      <c r="C19" s="114"/>
      <c r="D19" s="114"/>
      <c r="E19" s="114"/>
      <c r="F19" s="37"/>
      <c r="G19" s="37"/>
      <c r="H19" s="37"/>
      <c r="I19" s="37"/>
      <c r="J19" s="37"/>
      <c r="K19" s="32"/>
    </row>
    <row r="20" spans="1:11" x14ac:dyDescent="0.3">
      <c r="A20" s="91" t="s">
        <v>15</v>
      </c>
      <c r="B20" s="112"/>
      <c r="C20" s="112"/>
      <c r="D20" s="112"/>
      <c r="E20" s="112"/>
      <c r="F20" s="37"/>
      <c r="G20" s="37"/>
      <c r="H20" s="37"/>
      <c r="I20" s="37"/>
      <c r="J20" s="37"/>
      <c r="K20" s="32"/>
    </row>
    <row r="21" spans="1:11" x14ac:dyDescent="0.3">
      <c r="A21" s="91"/>
      <c r="B21" s="112"/>
      <c r="C21" s="112"/>
      <c r="D21" s="112"/>
      <c r="E21" s="112"/>
      <c r="F21" s="37"/>
      <c r="G21" s="37"/>
      <c r="H21" s="37"/>
      <c r="I21" s="37"/>
      <c r="J21" s="37"/>
      <c r="K21" s="32"/>
    </row>
    <row r="22" spans="1:11" x14ac:dyDescent="0.3">
      <c r="A22" s="36" t="s">
        <v>16</v>
      </c>
      <c r="B22" s="37"/>
      <c r="C22" s="40"/>
      <c r="D22" s="29"/>
      <c r="E22" s="33"/>
      <c r="F22" s="29"/>
      <c r="G22" s="32"/>
      <c r="H22" s="32"/>
      <c r="I22" s="32"/>
      <c r="J22" s="32"/>
      <c r="K22" s="32"/>
    </row>
    <row r="23" spans="1:11" x14ac:dyDescent="0.3">
      <c r="A23" s="92" t="s">
        <v>17</v>
      </c>
      <c r="B23" s="37"/>
      <c r="C23" s="40"/>
      <c r="D23" s="29"/>
      <c r="E23" s="33"/>
      <c r="F23" s="29"/>
      <c r="G23" s="32"/>
      <c r="H23" s="32"/>
      <c r="I23" s="32"/>
      <c r="J23" s="32"/>
      <c r="K23" s="32"/>
    </row>
    <row r="24" spans="1:11" x14ac:dyDescent="0.3">
      <c r="A24" s="37"/>
      <c r="B24" s="37"/>
      <c r="C24" s="41"/>
      <c r="D24" s="37"/>
      <c r="E24" s="42"/>
      <c r="F24" s="37"/>
      <c r="G24" s="37"/>
      <c r="H24" s="37"/>
      <c r="I24" s="37"/>
      <c r="J24" s="37"/>
      <c r="K24" s="32"/>
    </row>
    <row r="25" spans="1:11" x14ac:dyDescent="0.3">
      <c r="A25" s="36" t="s">
        <v>18</v>
      </c>
      <c r="B25" s="37"/>
      <c r="C25" s="40"/>
      <c r="D25" s="29"/>
      <c r="E25" s="33"/>
      <c r="F25" s="29"/>
      <c r="G25" s="32"/>
      <c r="H25" s="32"/>
      <c r="I25" s="32"/>
      <c r="J25" s="32"/>
      <c r="K25" s="32"/>
    </row>
    <row r="26" spans="1:11" x14ac:dyDescent="0.3">
      <c r="A26" s="92" t="s">
        <v>19</v>
      </c>
      <c r="B26" s="37"/>
      <c r="C26" s="40"/>
      <c r="D26" s="29"/>
      <c r="E26" s="33"/>
      <c r="F26" s="29"/>
      <c r="G26" s="32"/>
      <c r="H26" s="32"/>
      <c r="I26" s="32"/>
      <c r="J26" s="32"/>
      <c r="K26" s="32"/>
    </row>
    <row r="27" spans="1:11" x14ac:dyDescent="0.3">
      <c r="A27" s="32"/>
      <c r="B27" s="37"/>
      <c r="C27" s="40"/>
      <c r="D27" s="29"/>
      <c r="E27" s="33"/>
      <c r="F27" s="29"/>
      <c r="G27" s="32"/>
      <c r="H27" s="32"/>
      <c r="I27" s="32"/>
      <c r="J27" s="32"/>
      <c r="K27" s="32"/>
    </row>
    <row r="28" spans="1:11" x14ac:dyDescent="0.3">
      <c r="A28" s="48" t="s">
        <v>20</v>
      </c>
      <c r="B28" s="37"/>
      <c r="C28" s="41"/>
      <c r="D28" s="37"/>
      <c r="E28" s="42"/>
      <c r="F28" s="37"/>
      <c r="G28" s="37"/>
      <c r="H28" s="37"/>
      <c r="I28" s="37"/>
      <c r="J28" s="37"/>
      <c r="K28" s="32"/>
    </row>
    <row r="29" spans="1:11" x14ac:dyDescent="0.3">
      <c r="A29" s="32" t="s">
        <v>21</v>
      </c>
      <c r="B29" s="37"/>
      <c r="C29" s="40"/>
      <c r="D29" s="29"/>
      <c r="E29" s="33"/>
      <c r="F29" s="29"/>
      <c r="G29" s="32"/>
      <c r="H29" s="32"/>
      <c r="I29" s="32"/>
      <c r="J29" s="32"/>
      <c r="K29" s="32"/>
    </row>
    <row r="30" spans="1:11" x14ac:dyDescent="0.3">
      <c r="A30" s="32" t="s">
        <v>22</v>
      </c>
      <c r="B30" s="37"/>
      <c r="C30" s="40"/>
      <c r="D30" s="29"/>
      <c r="E30" s="33"/>
      <c r="F30" s="29"/>
      <c r="G30" s="32"/>
      <c r="H30" s="32"/>
      <c r="I30" s="32"/>
      <c r="J30" s="32"/>
      <c r="K30" s="32"/>
    </row>
    <row r="31" spans="1:11" x14ac:dyDescent="0.3">
      <c r="A31" s="32"/>
      <c r="B31" s="37"/>
      <c r="C31" s="40"/>
      <c r="D31" s="29"/>
      <c r="E31" s="33"/>
      <c r="F31" s="29"/>
      <c r="G31" s="32"/>
      <c r="H31" s="32"/>
      <c r="I31" s="32"/>
      <c r="J31" s="32"/>
      <c r="K31" s="32"/>
    </row>
    <row r="32" spans="1:11" x14ac:dyDescent="0.3">
      <c r="A32" s="48" t="s">
        <v>23</v>
      </c>
      <c r="B32" s="37"/>
      <c r="C32" s="41"/>
      <c r="D32" s="37"/>
      <c r="E32" s="42"/>
      <c r="F32" s="37"/>
      <c r="G32" s="37"/>
      <c r="H32" s="37"/>
      <c r="I32" s="37"/>
      <c r="J32" s="37"/>
      <c r="K32" s="32"/>
    </row>
    <row r="33" spans="1:11" x14ac:dyDescent="0.3">
      <c r="A33" s="32" t="s">
        <v>24</v>
      </c>
      <c r="B33" s="37"/>
      <c r="C33" s="40"/>
      <c r="D33" s="29"/>
      <c r="E33" s="33"/>
      <c r="F33" s="29"/>
      <c r="G33" s="32"/>
      <c r="H33" s="32"/>
      <c r="I33" s="32"/>
      <c r="J33" s="32"/>
      <c r="K33" s="32"/>
    </row>
    <row r="34" spans="1:11" x14ac:dyDescent="0.3">
      <c r="A34" s="32"/>
      <c r="B34" s="37"/>
      <c r="C34" s="40"/>
      <c r="D34" s="29"/>
      <c r="E34" s="33"/>
      <c r="F34" s="29"/>
      <c r="G34" s="32"/>
      <c r="H34" s="32"/>
      <c r="I34" s="32"/>
      <c r="J34" s="32"/>
      <c r="K34" s="32"/>
    </row>
    <row r="35" spans="1:11" x14ac:dyDescent="0.3">
      <c r="A35" s="32"/>
      <c r="B35" s="37"/>
      <c r="C35" s="40"/>
      <c r="D35" s="29"/>
      <c r="E35" s="33"/>
      <c r="F35" s="29"/>
      <c r="G35" s="32"/>
      <c r="H35" s="32"/>
      <c r="I35" s="32"/>
      <c r="J35" s="32"/>
      <c r="K35" s="32"/>
    </row>
    <row r="36" spans="1:11" x14ac:dyDescent="0.3">
      <c r="A36" s="115"/>
      <c r="B36" s="115"/>
      <c r="C36" s="115"/>
      <c r="D36" s="115"/>
      <c r="E36" s="115"/>
      <c r="F36" s="43"/>
      <c r="G36" s="37"/>
      <c r="H36" s="37"/>
      <c r="I36" s="37"/>
      <c r="J36" s="37"/>
      <c r="K36" s="32"/>
    </row>
    <row r="37" spans="1:11" x14ac:dyDescent="0.3">
      <c r="A37" s="32"/>
      <c r="B37" s="32"/>
      <c r="C37" s="32"/>
      <c r="D37" s="32"/>
      <c r="E37" s="32"/>
      <c r="F37" s="32"/>
      <c r="G37" s="32"/>
      <c r="H37" s="32"/>
      <c r="I37" s="32"/>
      <c r="J37" s="32"/>
      <c r="K37" s="32"/>
    </row>
    <row r="38" spans="1:11" x14ac:dyDescent="0.3">
      <c r="A38" s="32"/>
      <c r="B38" s="32"/>
      <c r="C38" s="32"/>
      <c r="D38" s="32"/>
      <c r="E38" s="32"/>
      <c r="F38" s="32"/>
      <c r="G38" s="32"/>
      <c r="H38" s="32"/>
      <c r="I38" s="32"/>
      <c r="J38" s="32"/>
      <c r="K38" s="32"/>
    </row>
    <row r="39" spans="1:11" ht="15.6" x14ac:dyDescent="0.3">
      <c r="A39" s="7"/>
      <c r="B39" s="44"/>
      <c r="C39" s="7"/>
      <c r="D39" s="7"/>
      <c r="E39" s="44"/>
      <c r="F39" s="7"/>
      <c r="G39" s="35"/>
      <c r="H39" s="35"/>
      <c r="I39" s="35"/>
      <c r="J39" s="32"/>
      <c r="K39" s="32"/>
    </row>
    <row r="40" spans="1:11" x14ac:dyDescent="0.3">
      <c r="A40" s="7"/>
      <c r="B40" s="7"/>
      <c r="C40" s="7"/>
      <c r="D40" s="7"/>
      <c r="E40" s="7"/>
      <c r="F40" s="7"/>
      <c r="G40" s="35"/>
      <c r="H40" s="35"/>
      <c r="I40" s="35"/>
      <c r="J40" s="32"/>
      <c r="K40" s="32"/>
    </row>
    <row r="41" spans="1:11" x14ac:dyDescent="0.3">
      <c r="A41" s="7"/>
      <c r="B41" s="7"/>
      <c r="C41" s="7"/>
      <c r="D41" s="7"/>
      <c r="E41" s="7"/>
      <c r="F41" s="7"/>
      <c r="G41" s="35"/>
      <c r="H41" s="35"/>
      <c r="I41" s="35"/>
      <c r="J41" s="32"/>
      <c r="K41" s="32"/>
    </row>
    <row r="42" spans="1:11" x14ac:dyDescent="0.3">
      <c r="A42" s="32"/>
      <c r="B42" s="32"/>
      <c r="C42" s="32"/>
      <c r="D42" s="32"/>
      <c r="E42" s="32"/>
      <c r="F42" s="32"/>
      <c r="G42" s="32"/>
      <c r="H42" s="32"/>
      <c r="I42" s="32"/>
      <c r="J42" s="32"/>
      <c r="K42" s="32"/>
    </row>
    <row r="43" spans="1:11" x14ac:dyDescent="0.3">
      <c r="A43" s="32"/>
      <c r="B43" s="32"/>
      <c r="C43" s="32"/>
      <c r="D43" s="32"/>
      <c r="E43" s="32"/>
      <c r="F43" s="32"/>
      <c r="G43" s="32"/>
      <c r="H43" s="32"/>
      <c r="I43" s="32"/>
      <c r="J43" s="32"/>
      <c r="K43" s="32"/>
    </row>
    <row r="44" spans="1:11" x14ac:dyDescent="0.3">
      <c r="A44" s="32"/>
      <c r="B44" s="32"/>
      <c r="C44" s="32"/>
      <c r="D44" s="32"/>
      <c r="E44" s="32"/>
      <c r="F44" s="32"/>
      <c r="G44" s="32"/>
      <c r="H44" s="32"/>
      <c r="I44" s="32"/>
      <c r="J44" s="32"/>
      <c r="K44" s="32"/>
    </row>
    <row r="45" spans="1:11" x14ac:dyDescent="0.3">
      <c r="A45" s="32"/>
      <c r="B45" s="32"/>
      <c r="C45" s="32"/>
      <c r="D45" s="32"/>
      <c r="E45" s="32"/>
      <c r="F45" s="32"/>
      <c r="G45" s="32"/>
      <c r="H45" s="32"/>
      <c r="I45" s="32"/>
      <c r="J45" s="32"/>
      <c r="K45" s="32"/>
    </row>
    <row r="46" spans="1:11" x14ac:dyDescent="0.3">
      <c r="A46" s="32"/>
      <c r="B46" s="32"/>
      <c r="C46" s="32"/>
      <c r="D46" s="32"/>
      <c r="E46" s="32"/>
      <c r="F46" s="32"/>
      <c r="G46" s="32"/>
      <c r="H46" s="32"/>
      <c r="I46" s="32"/>
      <c r="J46" s="32"/>
      <c r="K46" s="32"/>
    </row>
    <row r="47" spans="1:11" x14ac:dyDescent="0.3">
      <c r="A47" s="32"/>
      <c r="B47" s="32"/>
      <c r="C47" s="32"/>
      <c r="D47" s="32"/>
      <c r="E47" s="32"/>
      <c r="F47" s="32"/>
      <c r="G47" s="32"/>
      <c r="H47" s="32"/>
      <c r="I47" s="32"/>
      <c r="J47" s="32"/>
      <c r="K47" s="32"/>
    </row>
    <row r="48" spans="1:11" x14ac:dyDescent="0.3">
      <c r="A48" s="32"/>
      <c r="B48" s="32"/>
      <c r="C48" s="32"/>
      <c r="D48" s="32"/>
      <c r="E48" s="32"/>
      <c r="F48" s="32"/>
      <c r="G48" s="32"/>
      <c r="H48" s="32"/>
      <c r="I48" s="32"/>
      <c r="J48" s="32"/>
      <c r="K48" s="32"/>
    </row>
    <row r="49" spans="1:11" x14ac:dyDescent="0.3">
      <c r="A49" s="32"/>
      <c r="B49" s="32"/>
      <c r="C49" s="32"/>
      <c r="D49" s="32"/>
      <c r="E49" s="32"/>
      <c r="F49" s="32"/>
      <c r="G49" s="32"/>
      <c r="H49" s="32"/>
      <c r="I49" s="32"/>
      <c r="J49" s="32"/>
      <c r="K49" s="32"/>
    </row>
    <row r="50" spans="1:11" x14ac:dyDescent="0.3">
      <c r="A50" s="32"/>
      <c r="B50" s="32"/>
      <c r="C50" s="32"/>
      <c r="D50" s="32"/>
      <c r="E50" s="32"/>
      <c r="F50" s="32"/>
      <c r="G50" s="32"/>
      <c r="H50" s="32"/>
      <c r="I50" s="32"/>
      <c r="J50" s="32"/>
      <c r="K50" s="32"/>
    </row>
    <row r="51" spans="1:11" x14ac:dyDescent="0.3">
      <c r="A51" s="32"/>
      <c r="B51" s="32"/>
      <c r="C51" s="32"/>
      <c r="D51" s="32"/>
      <c r="E51" s="32"/>
      <c r="F51" s="32"/>
      <c r="G51" s="32"/>
      <c r="H51" s="32"/>
      <c r="I51" s="32"/>
      <c r="J51" s="32"/>
      <c r="K51" s="32"/>
    </row>
    <row r="52" spans="1:11" x14ac:dyDescent="0.3">
      <c r="A52" s="32"/>
      <c r="B52" s="32"/>
      <c r="C52" s="32"/>
      <c r="D52" s="32"/>
      <c r="E52" s="32"/>
      <c r="F52" s="32"/>
      <c r="G52" s="32"/>
      <c r="H52" s="32"/>
      <c r="I52" s="32"/>
      <c r="J52" s="32"/>
      <c r="K52" s="32"/>
    </row>
    <row r="53" spans="1:11" x14ac:dyDescent="0.3">
      <c r="A53" s="32"/>
      <c r="B53" s="32"/>
      <c r="C53" s="32"/>
      <c r="D53" s="32"/>
      <c r="E53" s="32"/>
      <c r="F53" s="32"/>
      <c r="G53" s="32"/>
      <c r="H53" s="32"/>
      <c r="I53" s="32"/>
      <c r="J53" s="32"/>
      <c r="K53" s="32"/>
    </row>
    <row r="54" spans="1:11" x14ac:dyDescent="0.3">
      <c r="A54" s="32"/>
      <c r="B54" s="32"/>
      <c r="C54" s="32"/>
      <c r="D54" s="32"/>
      <c r="E54" s="32"/>
      <c r="F54" s="32"/>
      <c r="G54" s="32"/>
      <c r="H54" s="32"/>
      <c r="I54" s="32"/>
      <c r="J54" s="32"/>
      <c r="K54" s="32"/>
    </row>
    <row r="55" spans="1:11" x14ac:dyDescent="0.3">
      <c r="A55" s="32"/>
      <c r="B55" s="32"/>
      <c r="C55" s="32"/>
      <c r="D55" s="32"/>
      <c r="E55" s="32"/>
      <c r="F55" s="32"/>
      <c r="G55" s="32"/>
      <c r="H55" s="32"/>
      <c r="I55" s="32"/>
      <c r="J55" s="32"/>
      <c r="K55" s="32"/>
    </row>
    <row r="56" spans="1:11" x14ac:dyDescent="0.3">
      <c r="A56" s="32"/>
      <c r="B56" s="32"/>
      <c r="C56" s="32"/>
      <c r="D56" s="32"/>
      <c r="E56" s="32"/>
      <c r="F56" s="32"/>
      <c r="G56" s="32"/>
      <c r="H56" s="32"/>
      <c r="I56" s="32"/>
      <c r="J56" s="32"/>
      <c r="K56" s="32"/>
    </row>
    <row r="57" spans="1:11" x14ac:dyDescent="0.3">
      <c r="A57" s="32"/>
      <c r="B57" s="32"/>
      <c r="C57" s="32"/>
      <c r="D57" s="32"/>
      <c r="E57" s="32"/>
      <c r="F57" s="32"/>
      <c r="G57" s="32"/>
      <c r="H57" s="32"/>
      <c r="I57" s="32"/>
      <c r="J57" s="32"/>
      <c r="K57" s="32"/>
    </row>
    <row r="58" spans="1:11" x14ac:dyDescent="0.3">
      <c r="A58" s="32"/>
      <c r="B58" s="32"/>
      <c r="C58" s="32"/>
      <c r="D58" s="32"/>
      <c r="E58" s="32"/>
      <c r="F58" s="32"/>
      <c r="G58" s="32"/>
      <c r="H58" s="32"/>
      <c r="I58" s="32"/>
      <c r="J58" s="32"/>
      <c r="K58" s="32"/>
    </row>
    <row r="59" spans="1:11" x14ac:dyDescent="0.3">
      <c r="A59" s="32"/>
      <c r="B59" s="32"/>
      <c r="C59" s="32"/>
      <c r="D59" s="32"/>
      <c r="E59" s="32"/>
      <c r="F59" s="32"/>
      <c r="G59" s="32"/>
      <c r="H59" s="32"/>
      <c r="I59" s="32"/>
      <c r="J59" s="32"/>
      <c r="K59" s="32"/>
    </row>
    <row r="60" spans="1:11" x14ac:dyDescent="0.3">
      <c r="A60" s="32"/>
      <c r="B60" s="32"/>
      <c r="C60" s="32"/>
      <c r="D60" s="32"/>
      <c r="E60" s="32"/>
      <c r="F60" s="32"/>
      <c r="G60" s="32"/>
      <c r="H60" s="32"/>
      <c r="I60" s="32"/>
      <c r="J60" s="32"/>
      <c r="K60" s="32"/>
    </row>
    <row r="61" spans="1:11" x14ac:dyDescent="0.3">
      <c r="A61" s="32"/>
      <c r="B61" s="32"/>
      <c r="C61" s="32"/>
      <c r="D61" s="32"/>
      <c r="E61" s="32"/>
      <c r="F61" s="32"/>
      <c r="G61" s="32"/>
      <c r="H61" s="32"/>
      <c r="I61" s="32"/>
      <c r="J61" s="32"/>
      <c r="K61" s="32"/>
    </row>
    <row r="62" spans="1:11" x14ac:dyDescent="0.3">
      <c r="A62" s="32"/>
      <c r="B62" s="32"/>
      <c r="C62" s="32"/>
      <c r="D62" s="32"/>
      <c r="E62" s="32"/>
      <c r="F62" s="32"/>
      <c r="G62" s="32"/>
      <c r="H62" s="32"/>
      <c r="I62" s="32"/>
      <c r="J62" s="32"/>
      <c r="K62" s="32"/>
    </row>
    <row r="63" spans="1:11" x14ac:dyDescent="0.3">
      <c r="A63" s="32"/>
      <c r="B63" s="32"/>
      <c r="C63" s="32"/>
      <c r="D63" s="32"/>
      <c r="E63" s="32"/>
      <c r="F63" s="32"/>
      <c r="G63" s="32"/>
      <c r="H63" s="32"/>
      <c r="I63" s="32"/>
      <c r="J63" s="32"/>
      <c r="K63" s="32"/>
    </row>
    <row r="64" spans="1:11" x14ac:dyDescent="0.3">
      <c r="A64" s="32"/>
      <c r="B64" s="32"/>
      <c r="C64" s="32"/>
      <c r="D64" s="32"/>
      <c r="E64" s="32"/>
      <c r="F64" s="32"/>
      <c r="G64" s="32"/>
      <c r="H64" s="32"/>
      <c r="I64" s="32"/>
      <c r="J64" s="32"/>
      <c r="K64" s="32"/>
    </row>
    <row r="65" spans="1:11" x14ac:dyDescent="0.3">
      <c r="A65" s="32"/>
      <c r="B65" s="32"/>
      <c r="C65" s="32"/>
      <c r="D65" s="32"/>
      <c r="E65" s="32"/>
      <c r="F65" s="32"/>
      <c r="G65" s="32"/>
      <c r="H65" s="32"/>
      <c r="I65" s="32"/>
      <c r="J65" s="32"/>
      <c r="K65" s="32"/>
    </row>
    <row r="66" spans="1:11" x14ac:dyDescent="0.3">
      <c r="A66" s="32"/>
      <c r="B66" s="32"/>
      <c r="C66" s="32"/>
      <c r="D66" s="32"/>
      <c r="E66" s="32"/>
      <c r="F66" s="32"/>
      <c r="G66" s="32"/>
      <c r="H66" s="32"/>
      <c r="I66" s="32"/>
      <c r="J66" s="32"/>
      <c r="K66" s="32"/>
    </row>
    <row r="67" spans="1:11" x14ac:dyDescent="0.3">
      <c r="A67" s="32"/>
      <c r="B67" s="32"/>
      <c r="C67" s="32"/>
      <c r="D67" s="32"/>
      <c r="E67" s="32"/>
      <c r="F67" s="32"/>
      <c r="G67" s="32"/>
      <c r="H67" s="32"/>
      <c r="I67" s="32"/>
      <c r="J67" s="32"/>
      <c r="K67" s="32"/>
    </row>
    <row r="68" spans="1:11" x14ac:dyDescent="0.3">
      <c r="A68" s="32"/>
      <c r="B68" s="32"/>
      <c r="C68" s="32"/>
      <c r="D68" s="32"/>
      <c r="E68" s="32"/>
      <c r="F68" s="32"/>
      <c r="G68" s="32"/>
      <c r="H68" s="32"/>
      <c r="I68" s="32"/>
      <c r="J68" s="32"/>
      <c r="K68" s="32"/>
    </row>
    <row r="69" spans="1:11" x14ac:dyDescent="0.3">
      <c r="A69" s="32"/>
      <c r="B69" s="32"/>
      <c r="C69" s="32"/>
      <c r="D69" s="32"/>
      <c r="E69" s="32"/>
      <c r="F69" s="32"/>
      <c r="G69" s="32"/>
      <c r="H69" s="32"/>
      <c r="I69" s="32"/>
      <c r="J69" s="32"/>
      <c r="K69" s="32"/>
    </row>
    <row r="70" spans="1:11" x14ac:dyDescent="0.3">
      <c r="A70" s="32"/>
      <c r="B70" s="32"/>
      <c r="C70" s="32"/>
      <c r="D70" s="32"/>
      <c r="E70" s="32"/>
      <c r="F70" s="32"/>
      <c r="G70" s="32"/>
      <c r="H70" s="32"/>
      <c r="I70" s="32"/>
      <c r="J70" s="32"/>
      <c r="K70" s="32"/>
    </row>
    <row r="71" spans="1:11" x14ac:dyDescent="0.3">
      <c r="A71" s="32"/>
      <c r="B71" s="32"/>
      <c r="C71" s="32"/>
      <c r="D71" s="32"/>
      <c r="E71" s="32"/>
      <c r="F71" s="32"/>
      <c r="G71" s="32"/>
      <c r="H71" s="32"/>
      <c r="I71" s="32"/>
      <c r="J71" s="32"/>
      <c r="K71" s="32"/>
    </row>
    <row r="72" spans="1:11" x14ac:dyDescent="0.3">
      <c r="A72" s="32"/>
      <c r="B72" s="32"/>
      <c r="C72" s="32"/>
      <c r="D72" s="32"/>
      <c r="E72" s="32"/>
      <c r="F72" s="32"/>
      <c r="G72" s="32"/>
      <c r="H72" s="32"/>
      <c r="I72" s="32"/>
      <c r="J72" s="32"/>
      <c r="K72" s="32"/>
    </row>
    <row r="73" spans="1:11" x14ac:dyDescent="0.3">
      <c r="A73" s="32"/>
      <c r="B73" s="32"/>
      <c r="C73" s="32"/>
      <c r="D73" s="32"/>
      <c r="E73" s="32"/>
      <c r="F73" s="32"/>
      <c r="G73" s="32"/>
      <c r="H73" s="32"/>
      <c r="I73" s="32"/>
      <c r="J73" s="32"/>
      <c r="K73" s="32"/>
    </row>
    <row r="74" spans="1:11" x14ac:dyDescent="0.3">
      <c r="A74" s="32"/>
      <c r="B74" s="32"/>
      <c r="C74" s="32"/>
      <c r="D74" s="32"/>
      <c r="E74" s="32"/>
      <c r="F74" s="32"/>
      <c r="G74" s="32"/>
      <c r="H74" s="32"/>
      <c r="I74" s="32"/>
      <c r="J74" s="32"/>
      <c r="K74" s="32"/>
    </row>
    <row r="75" spans="1:11" x14ac:dyDescent="0.3">
      <c r="A75" s="32"/>
      <c r="B75" s="32"/>
      <c r="C75" s="32"/>
      <c r="D75" s="32"/>
      <c r="E75" s="32"/>
      <c r="F75" s="32"/>
      <c r="G75" s="32"/>
      <c r="H75" s="32"/>
      <c r="I75" s="32"/>
      <c r="J75" s="32"/>
      <c r="K75" s="32"/>
    </row>
    <row r="76" spans="1:11" x14ac:dyDescent="0.3">
      <c r="A76" s="32"/>
      <c r="B76" s="32"/>
      <c r="C76" s="32"/>
      <c r="D76" s="32"/>
      <c r="E76" s="32"/>
      <c r="F76" s="32"/>
      <c r="G76" s="32"/>
      <c r="H76" s="32"/>
      <c r="I76" s="32"/>
      <c r="J76" s="32"/>
      <c r="K76" s="32"/>
    </row>
    <row r="77" spans="1:11" x14ac:dyDescent="0.3">
      <c r="A77" s="32"/>
      <c r="B77" s="32"/>
      <c r="C77" s="32"/>
      <c r="D77" s="32"/>
      <c r="E77" s="32"/>
      <c r="F77" s="32"/>
      <c r="G77" s="32"/>
      <c r="H77" s="32"/>
      <c r="I77" s="32"/>
      <c r="J77" s="32"/>
      <c r="K77" s="32"/>
    </row>
    <row r="78" spans="1:11" x14ac:dyDescent="0.3">
      <c r="A78" s="32"/>
      <c r="B78" s="32"/>
      <c r="C78" s="32"/>
      <c r="D78" s="32"/>
      <c r="E78" s="32"/>
      <c r="F78" s="32"/>
      <c r="G78" s="32"/>
      <c r="H78" s="32"/>
      <c r="I78" s="32"/>
      <c r="J78" s="32"/>
      <c r="K78" s="32"/>
    </row>
    <row r="79" spans="1:11" x14ac:dyDescent="0.3">
      <c r="A79" s="32"/>
      <c r="B79" s="32"/>
      <c r="C79" s="32"/>
      <c r="D79" s="32"/>
      <c r="E79" s="32"/>
      <c r="F79" s="32"/>
      <c r="G79" s="32"/>
      <c r="H79" s="32"/>
      <c r="I79" s="32"/>
      <c r="J79" s="32"/>
      <c r="K79" s="32"/>
    </row>
    <row r="80" spans="1:11" x14ac:dyDescent="0.3">
      <c r="A80" s="32"/>
      <c r="B80" s="32"/>
      <c r="C80" s="32"/>
      <c r="D80" s="32"/>
      <c r="E80" s="32"/>
      <c r="F80" s="32"/>
      <c r="G80" s="32"/>
      <c r="H80" s="32"/>
      <c r="I80" s="32"/>
      <c r="J80" s="32"/>
      <c r="K80" s="32"/>
    </row>
    <row r="81" spans="1:11" x14ac:dyDescent="0.3">
      <c r="A81" s="32"/>
      <c r="B81" s="32"/>
      <c r="C81" s="32"/>
      <c r="D81" s="32"/>
      <c r="E81" s="32"/>
      <c r="F81" s="32"/>
      <c r="G81" s="32"/>
      <c r="H81" s="32"/>
      <c r="I81" s="32"/>
      <c r="J81" s="32"/>
      <c r="K81" s="32"/>
    </row>
    <row r="82" spans="1:11" x14ac:dyDescent="0.3">
      <c r="A82" s="32"/>
      <c r="B82" s="32"/>
      <c r="C82" s="32"/>
      <c r="D82" s="32"/>
      <c r="E82" s="32"/>
      <c r="F82" s="32"/>
      <c r="G82" s="32"/>
      <c r="H82" s="32"/>
      <c r="I82" s="32"/>
      <c r="J82" s="32"/>
      <c r="K82" s="32"/>
    </row>
    <row r="83" spans="1:11" x14ac:dyDescent="0.3">
      <c r="A83" s="32"/>
      <c r="B83" s="32"/>
      <c r="C83" s="32"/>
      <c r="D83" s="32"/>
      <c r="E83" s="32"/>
      <c r="F83" s="32"/>
      <c r="G83" s="32"/>
      <c r="H83" s="32"/>
      <c r="I83" s="32"/>
      <c r="J83" s="32"/>
      <c r="K83" s="32"/>
    </row>
  </sheetData>
  <mergeCells count="4">
    <mergeCell ref="A13:E13"/>
    <mergeCell ref="A36:E36"/>
    <mergeCell ref="A16:E16"/>
    <mergeCell ref="A19:E19"/>
  </mergeCells>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election activeCell="K17" sqref="K17"/>
    </sheetView>
  </sheetViews>
  <sheetFormatPr baseColWidth="10" defaultColWidth="11.44140625" defaultRowHeight="14.4" x14ac:dyDescent="0.3"/>
  <cols>
    <col min="1" max="1" width="15.6640625" customWidth="1"/>
    <col min="2" max="2" width="13.88671875" bestFit="1" customWidth="1"/>
    <col min="3" max="3" width="9.109375" customWidth="1"/>
    <col min="4" max="5" width="8.88671875" customWidth="1"/>
    <col min="6" max="6" width="9.109375" customWidth="1"/>
    <col min="7" max="7" width="12.5546875" customWidth="1"/>
    <col min="8" max="8" width="16.5546875" customWidth="1"/>
    <col min="9" max="9" width="16.109375" customWidth="1"/>
    <col min="10" max="10" width="17" customWidth="1"/>
    <col min="11" max="11" width="18.6640625" customWidth="1"/>
  </cols>
  <sheetData>
    <row r="1" spans="1:11" x14ac:dyDescent="0.3">
      <c r="A1" s="1" t="s">
        <v>25</v>
      </c>
      <c r="B1" s="1"/>
      <c r="F1" s="1"/>
    </row>
    <row r="2" spans="1:11" x14ac:dyDescent="0.3">
      <c r="A2" t="s">
        <v>26</v>
      </c>
    </row>
    <row r="3" spans="1:11" ht="28.8" x14ac:dyDescent="0.3">
      <c r="A3" s="9" t="s">
        <v>27</v>
      </c>
      <c r="B3" s="10" t="s">
        <v>28</v>
      </c>
      <c r="C3" s="11" t="s">
        <v>29</v>
      </c>
      <c r="D3" s="66" t="s">
        <v>30</v>
      </c>
      <c r="E3" s="66" t="s">
        <v>31</v>
      </c>
      <c r="F3" s="12" t="s">
        <v>32</v>
      </c>
      <c r="G3" s="11" t="s">
        <v>33</v>
      </c>
      <c r="H3" s="12" t="s">
        <v>34</v>
      </c>
      <c r="I3" s="12" t="s">
        <v>35</v>
      </c>
      <c r="J3" s="12" t="s">
        <v>36</v>
      </c>
      <c r="K3" s="12" t="s">
        <v>37</v>
      </c>
    </row>
    <row r="4" spans="1:11" x14ac:dyDescent="0.3">
      <c r="A4" s="13" t="s">
        <v>38</v>
      </c>
      <c r="B4" s="14"/>
      <c r="C4" s="14"/>
      <c r="D4" s="14"/>
      <c r="E4" s="52"/>
      <c r="F4" s="14"/>
      <c r="G4" s="14"/>
      <c r="H4" s="14"/>
      <c r="I4" s="14"/>
      <c r="J4" s="14"/>
      <c r="K4" s="14"/>
    </row>
    <row r="5" spans="1:11" x14ac:dyDescent="0.3">
      <c r="A5" s="9" t="s">
        <v>39</v>
      </c>
      <c r="B5" s="10" t="s">
        <v>40</v>
      </c>
      <c r="C5" s="67">
        <v>200</v>
      </c>
      <c r="D5" s="104">
        <v>26</v>
      </c>
      <c r="E5" s="71">
        <f>D5*4</f>
        <v>104</v>
      </c>
      <c r="F5" s="69">
        <v>22</v>
      </c>
      <c r="G5" s="16">
        <f>SUM(C5*D5*F5)</f>
        <v>114400</v>
      </c>
      <c r="H5" s="105" t="s">
        <v>93</v>
      </c>
      <c r="I5" s="113">
        <v>6826</v>
      </c>
      <c r="J5" s="105" t="s">
        <v>99</v>
      </c>
      <c r="K5" s="105"/>
    </row>
    <row r="6" spans="1:11" x14ac:dyDescent="0.3">
      <c r="A6" s="9" t="s">
        <v>39</v>
      </c>
      <c r="B6" s="10" t="s">
        <v>41</v>
      </c>
      <c r="C6" s="67">
        <v>350</v>
      </c>
      <c r="D6" s="104">
        <v>28</v>
      </c>
      <c r="E6" s="71">
        <f>D6*2</f>
        <v>56</v>
      </c>
      <c r="F6" s="69">
        <v>11</v>
      </c>
      <c r="G6" s="16">
        <f t="shared" ref="G6:G7" si="0">SUM(C6*D6*F6)</f>
        <v>107800</v>
      </c>
      <c r="H6" s="105" t="s">
        <v>93</v>
      </c>
      <c r="I6" s="113">
        <v>6826</v>
      </c>
      <c r="J6" s="105" t="s">
        <v>99</v>
      </c>
      <c r="K6" s="105"/>
    </row>
    <row r="7" spans="1:11" x14ac:dyDescent="0.3">
      <c r="A7" s="9" t="s">
        <v>39</v>
      </c>
      <c r="B7" s="10" t="s">
        <v>42</v>
      </c>
      <c r="C7" s="67">
        <v>50</v>
      </c>
      <c r="D7" s="104">
        <v>35</v>
      </c>
      <c r="E7" s="71">
        <f>D7</f>
        <v>35</v>
      </c>
      <c r="F7" s="69">
        <v>5.5</v>
      </c>
      <c r="G7" s="16">
        <f t="shared" si="0"/>
        <v>9625</v>
      </c>
      <c r="H7" s="105" t="s">
        <v>93</v>
      </c>
      <c r="I7" s="113">
        <v>6826</v>
      </c>
      <c r="J7" s="105" t="s">
        <v>99</v>
      </c>
      <c r="K7" s="105"/>
    </row>
    <row r="8" spans="1:11" x14ac:dyDescent="0.3">
      <c r="A8" s="14"/>
      <c r="B8" s="14"/>
      <c r="C8" s="68"/>
      <c r="D8" s="54"/>
      <c r="E8" s="70"/>
      <c r="F8" s="70"/>
      <c r="G8" s="14"/>
      <c r="H8" s="106"/>
      <c r="I8" s="106"/>
      <c r="J8" s="106"/>
      <c r="K8" s="106"/>
    </row>
    <row r="9" spans="1:11" x14ac:dyDescent="0.3">
      <c r="A9" s="9" t="s">
        <v>43</v>
      </c>
      <c r="B9" s="10" t="s">
        <v>40</v>
      </c>
      <c r="C9" s="67">
        <v>250</v>
      </c>
      <c r="D9" s="104">
        <v>45</v>
      </c>
      <c r="E9" s="71">
        <f>D9*4</f>
        <v>180</v>
      </c>
      <c r="F9" s="69">
        <v>22</v>
      </c>
      <c r="G9" s="16">
        <f>SUM(C9*D9*F9)</f>
        <v>247500</v>
      </c>
      <c r="H9" s="105" t="s">
        <v>93</v>
      </c>
      <c r="I9" s="113">
        <v>6828</v>
      </c>
      <c r="J9" s="105" t="s">
        <v>99</v>
      </c>
      <c r="K9" s="105"/>
    </row>
    <row r="10" spans="1:11" x14ac:dyDescent="0.3">
      <c r="A10" s="9" t="s">
        <v>43</v>
      </c>
      <c r="B10" s="10" t="s">
        <v>41</v>
      </c>
      <c r="C10" s="67">
        <v>350</v>
      </c>
      <c r="D10" s="104">
        <v>50</v>
      </c>
      <c r="E10" s="71">
        <f>D10*2</f>
        <v>100</v>
      </c>
      <c r="F10" s="69">
        <v>11</v>
      </c>
      <c r="G10" s="16">
        <f t="shared" ref="G10:G11" si="1">SUM(C10*D10*F10)</f>
        <v>192500</v>
      </c>
      <c r="H10" s="105" t="s">
        <v>93</v>
      </c>
      <c r="I10" s="113">
        <v>6828</v>
      </c>
      <c r="J10" s="105" t="s">
        <v>99</v>
      </c>
      <c r="K10" s="105"/>
    </row>
    <row r="11" spans="1:11" x14ac:dyDescent="0.3">
      <c r="A11" s="9" t="s">
        <v>43</v>
      </c>
      <c r="B11" s="10" t="s">
        <v>42</v>
      </c>
      <c r="C11" s="67">
        <v>70</v>
      </c>
      <c r="D11" s="104">
        <v>57</v>
      </c>
      <c r="E11" s="71">
        <f>D11</f>
        <v>57</v>
      </c>
      <c r="F11" s="69">
        <v>5.5</v>
      </c>
      <c r="G11" s="16">
        <f t="shared" si="1"/>
        <v>21945</v>
      </c>
      <c r="H11" s="105" t="s">
        <v>93</v>
      </c>
      <c r="I11" s="113">
        <v>6828</v>
      </c>
      <c r="J11" s="105" t="s">
        <v>99</v>
      </c>
      <c r="K11" s="105"/>
    </row>
    <row r="12" spans="1:11" x14ac:dyDescent="0.3">
      <c r="A12" s="14"/>
      <c r="B12" s="14"/>
      <c r="C12" s="68"/>
      <c r="D12" s="54"/>
      <c r="E12" s="70"/>
      <c r="F12" s="70"/>
      <c r="G12" s="14"/>
      <c r="H12" s="106"/>
      <c r="I12" s="106"/>
      <c r="J12" s="106"/>
      <c r="K12" s="106"/>
    </row>
    <row r="13" spans="1:11" x14ac:dyDescent="0.3">
      <c r="A13" s="9" t="s">
        <v>44</v>
      </c>
      <c r="B13" s="10" t="s">
        <v>40</v>
      </c>
      <c r="C13" s="67">
        <v>110</v>
      </c>
      <c r="D13" s="104">
        <v>49</v>
      </c>
      <c r="E13" s="71">
        <f>D13*4</f>
        <v>196</v>
      </c>
      <c r="F13" s="69">
        <v>22</v>
      </c>
      <c r="G13" s="16">
        <f>SUM(C13*D13*F13)</f>
        <v>118580</v>
      </c>
      <c r="H13" s="105" t="s">
        <v>93</v>
      </c>
      <c r="I13" s="113">
        <v>6827</v>
      </c>
      <c r="J13" s="105" t="s">
        <v>99</v>
      </c>
      <c r="K13" s="105"/>
    </row>
    <row r="14" spans="1:11" x14ac:dyDescent="0.3">
      <c r="A14" s="9" t="s">
        <v>44</v>
      </c>
      <c r="B14" s="10" t="s">
        <v>41</v>
      </c>
      <c r="C14" s="67">
        <v>140</v>
      </c>
      <c r="D14" s="104">
        <v>55</v>
      </c>
      <c r="E14" s="71">
        <f>D14*2</f>
        <v>110</v>
      </c>
      <c r="F14" s="69">
        <v>11</v>
      </c>
      <c r="G14" s="16">
        <f t="shared" ref="G14:G15" si="2">SUM(C14*D14*F14)</f>
        <v>84700</v>
      </c>
      <c r="H14" s="105" t="s">
        <v>93</v>
      </c>
      <c r="I14" s="113">
        <v>6827</v>
      </c>
      <c r="J14" s="105" t="s">
        <v>99</v>
      </c>
      <c r="K14" s="105"/>
    </row>
    <row r="15" spans="1:11" x14ac:dyDescent="0.3">
      <c r="A15" s="9" t="s">
        <v>44</v>
      </c>
      <c r="B15" s="10" t="s">
        <v>42</v>
      </c>
      <c r="C15" s="67">
        <v>40</v>
      </c>
      <c r="D15" s="104">
        <v>62</v>
      </c>
      <c r="E15" s="71">
        <f>D15</f>
        <v>62</v>
      </c>
      <c r="F15" s="69">
        <v>5.5</v>
      </c>
      <c r="G15" s="16">
        <f t="shared" si="2"/>
        <v>13640</v>
      </c>
      <c r="H15" s="105" t="s">
        <v>93</v>
      </c>
      <c r="I15" s="113">
        <v>6827</v>
      </c>
      <c r="J15" s="105" t="s">
        <v>99</v>
      </c>
      <c r="K15" s="105"/>
    </row>
    <row r="16" spans="1:11" x14ac:dyDescent="0.3">
      <c r="A16" s="14"/>
      <c r="B16" s="14"/>
      <c r="C16" s="68"/>
      <c r="D16" s="54"/>
      <c r="E16" s="70"/>
      <c r="F16" s="70"/>
      <c r="G16" s="14"/>
      <c r="H16" s="106"/>
      <c r="I16" s="106"/>
      <c r="J16" s="106"/>
      <c r="K16" s="106"/>
    </row>
    <row r="17" spans="1:11" x14ac:dyDescent="0.3">
      <c r="A17" s="9" t="s">
        <v>45</v>
      </c>
      <c r="B17" s="10" t="s">
        <v>40</v>
      </c>
      <c r="C17" s="67">
        <v>130</v>
      </c>
      <c r="D17" s="104">
        <v>69</v>
      </c>
      <c r="E17" s="71">
        <f>D17*4</f>
        <v>276</v>
      </c>
      <c r="F17" s="69">
        <v>22</v>
      </c>
      <c r="G17" s="16">
        <f>SUM(C17*D17*F17)</f>
        <v>197340</v>
      </c>
      <c r="H17" s="105" t="s">
        <v>93</v>
      </c>
      <c r="I17" s="113">
        <v>7887</v>
      </c>
      <c r="J17" s="105" t="s">
        <v>99</v>
      </c>
      <c r="K17" s="105"/>
    </row>
    <row r="18" spans="1:11" x14ac:dyDescent="0.3">
      <c r="A18" s="9" t="s">
        <v>45</v>
      </c>
      <c r="B18" s="10" t="s">
        <v>41</v>
      </c>
      <c r="C18" s="67">
        <v>110</v>
      </c>
      <c r="D18" s="104">
        <v>78</v>
      </c>
      <c r="E18" s="71">
        <f>D18*2</f>
        <v>156</v>
      </c>
      <c r="F18" s="69">
        <v>11</v>
      </c>
      <c r="G18" s="16">
        <f t="shared" ref="G18:G19" si="3">SUM(C18*D18*F18)</f>
        <v>94380</v>
      </c>
      <c r="H18" s="105" t="s">
        <v>93</v>
      </c>
      <c r="I18" s="113">
        <v>7887</v>
      </c>
      <c r="J18" s="105" t="s">
        <v>99</v>
      </c>
      <c r="K18" s="105"/>
    </row>
    <row r="19" spans="1:11" ht="15" thickBot="1" x14ac:dyDescent="0.35">
      <c r="A19" s="9" t="s">
        <v>45</v>
      </c>
      <c r="B19" s="10" t="s">
        <v>42</v>
      </c>
      <c r="C19" s="67">
        <v>40</v>
      </c>
      <c r="D19" s="104">
        <v>89</v>
      </c>
      <c r="E19" s="71">
        <f>D19</f>
        <v>89</v>
      </c>
      <c r="F19" s="69">
        <v>5.5</v>
      </c>
      <c r="G19" s="16">
        <f t="shared" si="3"/>
        <v>19580</v>
      </c>
      <c r="H19" s="105" t="s">
        <v>93</v>
      </c>
      <c r="I19" s="113">
        <v>7887</v>
      </c>
      <c r="J19" s="105" t="s">
        <v>99</v>
      </c>
      <c r="K19" s="105"/>
    </row>
    <row r="20" spans="1:11" ht="15" thickBot="1" x14ac:dyDescent="0.35">
      <c r="A20" s="116" t="s">
        <v>46</v>
      </c>
      <c r="B20" s="117"/>
      <c r="C20" s="117"/>
      <c r="D20" s="117"/>
      <c r="E20" s="117"/>
      <c r="F20" s="118"/>
      <c r="G20" s="15">
        <f>SUM(G5:G19)</f>
        <v>1221990</v>
      </c>
      <c r="H20" s="14"/>
      <c r="I20" s="14"/>
      <c r="J20" s="14"/>
      <c r="K20" s="14"/>
    </row>
    <row r="21" spans="1:11" x14ac:dyDescent="0.3">
      <c r="A21" s="14"/>
      <c r="B21" s="14"/>
      <c r="C21" s="14"/>
      <c r="D21" s="14"/>
      <c r="E21" s="14"/>
      <c r="F21" s="14"/>
      <c r="G21" s="14"/>
      <c r="H21" s="14"/>
      <c r="I21" s="14"/>
      <c r="J21" s="14"/>
      <c r="K21" s="14"/>
    </row>
    <row r="22" spans="1:11" x14ac:dyDescent="0.3">
      <c r="A22" s="14"/>
      <c r="B22" s="14"/>
      <c r="C22" s="14"/>
      <c r="D22" s="14"/>
      <c r="E22" s="14"/>
      <c r="F22" s="14"/>
      <c r="G22" s="14"/>
      <c r="H22" s="14"/>
      <c r="I22" s="14"/>
      <c r="J22" s="14"/>
      <c r="K22" s="14"/>
    </row>
    <row r="23" spans="1:11" x14ac:dyDescent="0.3">
      <c r="A23" s="14"/>
      <c r="B23" s="14"/>
      <c r="C23" s="14"/>
      <c r="D23" s="14"/>
      <c r="E23" s="14"/>
      <c r="F23" s="14"/>
      <c r="G23" s="14"/>
      <c r="H23" s="14"/>
      <c r="I23" s="14"/>
      <c r="J23" s="14"/>
      <c r="K23" s="14"/>
    </row>
    <row r="24" spans="1:11" ht="28.8" x14ac:dyDescent="0.3">
      <c r="A24" s="9" t="s">
        <v>27</v>
      </c>
      <c r="B24" s="10" t="s">
        <v>28</v>
      </c>
      <c r="C24" s="11" t="s">
        <v>29</v>
      </c>
      <c r="D24" s="66" t="s">
        <v>30</v>
      </c>
      <c r="E24" s="66" t="s">
        <v>31</v>
      </c>
      <c r="F24" s="12" t="s">
        <v>47</v>
      </c>
      <c r="G24" s="11" t="s">
        <v>33</v>
      </c>
      <c r="H24" s="12" t="s">
        <v>34</v>
      </c>
      <c r="I24" s="12" t="s">
        <v>35</v>
      </c>
      <c r="J24" s="12" t="s">
        <v>36</v>
      </c>
      <c r="K24" s="12" t="s">
        <v>37</v>
      </c>
    </row>
    <row r="25" spans="1:11" x14ac:dyDescent="0.3">
      <c r="A25" s="13" t="s">
        <v>38</v>
      </c>
      <c r="B25" s="14"/>
      <c r="C25" s="14"/>
      <c r="D25" s="54"/>
      <c r="E25" s="14"/>
      <c r="F25" s="14"/>
      <c r="G25" s="14"/>
      <c r="H25" s="14"/>
      <c r="I25" s="14"/>
      <c r="J25" s="14"/>
      <c r="K25" s="14"/>
    </row>
    <row r="26" spans="1:11" x14ac:dyDescent="0.3">
      <c r="A26" s="9" t="s">
        <v>39</v>
      </c>
      <c r="B26" s="10" t="s">
        <v>40</v>
      </c>
      <c r="C26" s="67">
        <v>200</v>
      </c>
      <c r="D26" s="104">
        <v>26</v>
      </c>
      <c r="E26" s="71">
        <f>D26*4</f>
        <v>104</v>
      </c>
      <c r="F26" s="69">
        <v>30</v>
      </c>
      <c r="G26" s="16">
        <f>SUM(C26*D26*F26)</f>
        <v>156000</v>
      </c>
      <c r="H26" s="105" t="s">
        <v>93</v>
      </c>
      <c r="I26" s="113">
        <v>6826</v>
      </c>
      <c r="J26" s="105" t="s">
        <v>99</v>
      </c>
      <c r="K26" s="105"/>
    </row>
    <row r="27" spans="1:11" x14ac:dyDescent="0.3">
      <c r="A27" s="9" t="s">
        <v>39</v>
      </c>
      <c r="B27" s="10" t="s">
        <v>41</v>
      </c>
      <c r="C27" s="67">
        <v>350</v>
      </c>
      <c r="D27" s="104">
        <v>28</v>
      </c>
      <c r="E27" s="71">
        <f>D27*2</f>
        <v>56</v>
      </c>
      <c r="F27" s="69">
        <v>15</v>
      </c>
      <c r="G27" s="16">
        <f t="shared" ref="G27:G28" si="4">SUM(C27*D27*F27)</f>
        <v>147000</v>
      </c>
      <c r="H27" s="105" t="s">
        <v>93</v>
      </c>
      <c r="I27" s="113">
        <v>6826</v>
      </c>
      <c r="J27" s="105" t="s">
        <v>99</v>
      </c>
      <c r="K27" s="105"/>
    </row>
    <row r="28" spans="1:11" x14ac:dyDescent="0.3">
      <c r="A28" s="9" t="s">
        <v>39</v>
      </c>
      <c r="B28" s="10" t="s">
        <v>42</v>
      </c>
      <c r="C28" s="67">
        <v>50</v>
      </c>
      <c r="D28" s="104">
        <v>35</v>
      </c>
      <c r="E28" s="71">
        <f>D28</f>
        <v>35</v>
      </c>
      <c r="F28" s="69">
        <v>7.5</v>
      </c>
      <c r="G28" s="16">
        <f t="shared" si="4"/>
        <v>13125</v>
      </c>
      <c r="H28" s="105" t="s">
        <v>93</v>
      </c>
      <c r="I28" s="113">
        <v>6826</v>
      </c>
      <c r="J28" s="105" t="s">
        <v>99</v>
      </c>
      <c r="K28" s="105"/>
    </row>
    <row r="29" spans="1:11" x14ac:dyDescent="0.3">
      <c r="A29" s="14"/>
      <c r="B29" s="14"/>
      <c r="C29" s="68"/>
      <c r="D29" s="107"/>
      <c r="E29" s="70"/>
      <c r="F29" s="70"/>
      <c r="G29" s="14"/>
      <c r="H29" s="106"/>
      <c r="I29" s="106"/>
      <c r="J29" s="106"/>
      <c r="K29" s="106"/>
    </row>
    <row r="30" spans="1:11" x14ac:dyDescent="0.3">
      <c r="A30" s="9" t="s">
        <v>43</v>
      </c>
      <c r="B30" s="10" t="s">
        <v>40</v>
      </c>
      <c r="C30" s="67">
        <v>250</v>
      </c>
      <c r="D30" s="104">
        <v>45</v>
      </c>
      <c r="E30" s="71">
        <f>D30*4</f>
        <v>180</v>
      </c>
      <c r="F30" s="69">
        <v>30</v>
      </c>
      <c r="G30" s="16">
        <f>SUM(C30*D30*F30)</f>
        <v>337500</v>
      </c>
      <c r="H30" s="105" t="s">
        <v>93</v>
      </c>
      <c r="I30" s="113">
        <v>6828</v>
      </c>
      <c r="J30" s="105" t="s">
        <v>99</v>
      </c>
      <c r="K30" s="105"/>
    </row>
    <row r="31" spans="1:11" x14ac:dyDescent="0.3">
      <c r="A31" s="9" t="s">
        <v>43</v>
      </c>
      <c r="B31" s="10" t="s">
        <v>41</v>
      </c>
      <c r="C31" s="67">
        <v>350</v>
      </c>
      <c r="D31" s="104">
        <v>50</v>
      </c>
      <c r="E31" s="71">
        <f>D31*2</f>
        <v>100</v>
      </c>
      <c r="F31" s="69">
        <v>15</v>
      </c>
      <c r="G31" s="16">
        <f t="shared" ref="G31:G32" si="5">SUM(C31*D31*F31)</f>
        <v>262500</v>
      </c>
      <c r="H31" s="105" t="s">
        <v>93</v>
      </c>
      <c r="I31" s="113">
        <v>6828</v>
      </c>
      <c r="J31" s="105" t="s">
        <v>99</v>
      </c>
      <c r="K31" s="105"/>
    </row>
    <row r="32" spans="1:11" x14ac:dyDescent="0.3">
      <c r="A32" s="9" t="s">
        <v>43</v>
      </c>
      <c r="B32" s="10" t="s">
        <v>42</v>
      </c>
      <c r="C32" s="67">
        <v>70</v>
      </c>
      <c r="D32" s="104">
        <v>57</v>
      </c>
      <c r="E32" s="71">
        <f>D32</f>
        <v>57</v>
      </c>
      <c r="F32" s="69">
        <v>7.5</v>
      </c>
      <c r="G32" s="16">
        <f t="shared" si="5"/>
        <v>29925</v>
      </c>
      <c r="H32" s="105" t="s">
        <v>93</v>
      </c>
      <c r="I32" s="113">
        <v>6828</v>
      </c>
      <c r="J32" s="105" t="s">
        <v>99</v>
      </c>
      <c r="K32" s="105"/>
    </row>
    <row r="33" spans="1:11" x14ac:dyDescent="0.3">
      <c r="A33" s="14"/>
      <c r="B33" s="14"/>
      <c r="C33" s="68"/>
      <c r="D33" s="107"/>
      <c r="E33" s="70"/>
      <c r="F33" s="70"/>
      <c r="G33" s="14"/>
      <c r="H33" s="106"/>
      <c r="I33" s="106"/>
      <c r="J33" s="106"/>
      <c r="K33" s="106"/>
    </row>
    <row r="34" spans="1:11" x14ac:dyDescent="0.3">
      <c r="A34" s="9" t="s">
        <v>44</v>
      </c>
      <c r="B34" s="10" t="s">
        <v>40</v>
      </c>
      <c r="C34" s="67">
        <v>110</v>
      </c>
      <c r="D34" s="104">
        <v>49</v>
      </c>
      <c r="E34" s="71">
        <f>D34*4</f>
        <v>196</v>
      </c>
      <c r="F34" s="69">
        <v>30</v>
      </c>
      <c r="G34" s="16">
        <f>SUM(C34*D34*F34)</f>
        <v>161700</v>
      </c>
      <c r="H34" s="105" t="s">
        <v>93</v>
      </c>
      <c r="I34" s="113">
        <v>6827</v>
      </c>
      <c r="J34" s="105" t="s">
        <v>99</v>
      </c>
      <c r="K34" s="105"/>
    </row>
    <row r="35" spans="1:11" x14ac:dyDescent="0.3">
      <c r="A35" s="9" t="s">
        <v>44</v>
      </c>
      <c r="B35" s="10" t="s">
        <v>41</v>
      </c>
      <c r="C35" s="67">
        <v>140</v>
      </c>
      <c r="D35" s="104">
        <v>55</v>
      </c>
      <c r="E35" s="71">
        <f>D35*2</f>
        <v>110</v>
      </c>
      <c r="F35" s="69">
        <v>15</v>
      </c>
      <c r="G35" s="16">
        <f t="shared" ref="G35:G36" si="6">SUM(C35*D35*F35)</f>
        <v>115500</v>
      </c>
      <c r="H35" s="105" t="s">
        <v>93</v>
      </c>
      <c r="I35" s="113">
        <v>6827</v>
      </c>
      <c r="J35" s="105" t="s">
        <v>99</v>
      </c>
      <c r="K35" s="105"/>
    </row>
    <row r="36" spans="1:11" x14ac:dyDescent="0.3">
      <c r="A36" s="9" t="s">
        <v>44</v>
      </c>
      <c r="B36" s="10" t="s">
        <v>42</v>
      </c>
      <c r="C36" s="67">
        <v>40</v>
      </c>
      <c r="D36" s="104">
        <v>62</v>
      </c>
      <c r="E36" s="71">
        <f>D36</f>
        <v>62</v>
      </c>
      <c r="F36" s="69">
        <v>7.5</v>
      </c>
      <c r="G36" s="16">
        <f t="shared" si="6"/>
        <v>18600</v>
      </c>
      <c r="H36" s="105" t="s">
        <v>93</v>
      </c>
      <c r="I36" s="113">
        <v>6827</v>
      </c>
      <c r="J36" s="105" t="s">
        <v>99</v>
      </c>
      <c r="K36" s="105"/>
    </row>
    <row r="37" spans="1:11" x14ac:dyDescent="0.3">
      <c r="A37" s="14"/>
      <c r="B37" s="14"/>
      <c r="C37" s="68"/>
      <c r="D37" s="107"/>
      <c r="E37" s="70"/>
      <c r="F37" s="70"/>
      <c r="G37" s="14"/>
      <c r="H37" s="106"/>
      <c r="I37" s="106"/>
      <c r="J37" s="106"/>
      <c r="K37" s="106"/>
    </row>
    <row r="38" spans="1:11" x14ac:dyDescent="0.3">
      <c r="A38" s="9" t="s">
        <v>45</v>
      </c>
      <c r="B38" s="10" t="s">
        <v>40</v>
      </c>
      <c r="C38" s="67">
        <v>130</v>
      </c>
      <c r="D38" s="104">
        <v>69</v>
      </c>
      <c r="E38" s="71">
        <f>D38*4</f>
        <v>276</v>
      </c>
      <c r="F38" s="69">
        <v>30</v>
      </c>
      <c r="G38" s="16">
        <f>SUM(C38*D38*F38)</f>
        <v>269100</v>
      </c>
      <c r="H38" s="105" t="s">
        <v>93</v>
      </c>
      <c r="I38" s="113">
        <v>7887</v>
      </c>
      <c r="J38" s="105" t="s">
        <v>99</v>
      </c>
      <c r="K38" s="105"/>
    </row>
    <row r="39" spans="1:11" x14ac:dyDescent="0.3">
      <c r="A39" s="9" t="s">
        <v>45</v>
      </c>
      <c r="B39" s="10" t="s">
        <v>41</v>
      </c>
      <c r="C39" s="67">
        <v>110</v>
      </c>
      <c r="D39" s="104">
        <v>78</v>
      </c>
      <c r="E39" s="71">
        <f>D39*2</f>
        <v>156</v>
      </c>
      <c r="F39" s="69">
        <v>15</v>
      </c>
      <c r="G39" s="16">
        <f t="shared" ref="G39:G40" si="7">SUM(C39*D39*F39)</f>
        <v>128700</v>
      </c>
      <c r="H39" s="105" t="s">
        <v>93</v>
      </c>
      <c r="I39" s="113">
        <v>7887</v>
      </c>
      <c r="J39" s="105" t="s">
        <v>99</v>
      </c>
      <c r="K39" s="105"/>
    </row>
    <row r="40" spans="1:11" ht="15" thickBot="1" x14ac:dyDescent="0.35">
      <c r="A40" s="9" t="s">
        <v>45</v>
      </c>
      <c r="B40" s="10" t="s">
        <v>42</v>
      </c>
      <c r="C40" s="67">
        <v>40</v>
      </c>
      <c r="D40" s="104">
        <v>89</v>
      </c>
      <c r="E40" s="71">
        <f>D40</f>
        <v>89</v>
      </c>
      <c r="F40" s="69">
        <v>7.5</v>
      </c>
      <c r="G40" s="16">
        <f t="shared" si="7"/>
        <v>26700</v>
      </c>
      <c r="H40" s="105" t="s">
        <v>93</v>
      </c>
      <c r="I40" s="113">
        <v>7887</v>
      </c>
      <c r="J40" s="105" t="s">
        <v>99</v>
      </c>
      <c r="K40" s="105"/>
    </row>
    <row r="41" spans="1:11" ht="15" thickBot="1" x14ac:dyDescent="0.35">
      <c r="A41" s="119" t="s">
        <v>48</v>
      </c>
      <c r="B41" s="120"/>
      <c r="C41" s="120"/>
      <c r="D41" s="120"/>
      <c r="E41" s="120"/>
      <c r="F41" s="121"/>
      <c r="G41" s="15">
        <f>SUM(G26:G40)</f>
        <v>1666350</v>
      </c>
      <c r="H41" s="14"/>
      <c r="I41" s="14"/>
      <c r="J41" s="14"/>
      <c r="K41" s="14"/>
    </row>
  </sheetData>
  <sheetProtection algorithmName="SHA-512" hashValue="b1D58FxL6h9WGygTcTyPLRo8GHerTKMuCTNcljMqa2QdbegtXemLs1K8oDwmq/7/rzj28bJenFYxDLGsGjVuJw==" saltValue="4tiqylLMlIpFCsTdE3HYcA==" spinCount="100000" sheet="1" objects="1" scenarios="1" selectLockedCells="1"/>
  <mergeCells count="2">
    <mergeCell ref="A20:F20"/>
    <mergeCell ref="A41:F41"/>
  </mergeCells>
  <pageMargins left="0" right="0" top="0" bottom="0" header="0" footer="0"/>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K5" sqref="K5"/>
    </sheetView>
  </sheetViews>
  <sheetFormatPr baseColWidth="10" defaultColWidth="11.44140625" defaultRowHeight="14.4" x14ac:dyDescent="0.3"/>
  <cols>
    <col min="1" max="1" width="15.6640625" customWidth="1"/>
    <col min="2" max="2" width="13.88671875" bestFit="1" customWidth="1"/>
    <col min="3" max="3" width="9.109375" customWidth="1"/>
    <col min="4" max="5" width="8.88671875" customWidth="1"/>
    <col min="6" max="6" width="9.109375" customWidth="1"/>
    <col min="7" max="7" width="12.5546875" customWidth="1"/>
    <col min="8" max="8" width="16.5546875" customWidth="1"/>
    <col min="9" max="9" width="16.109375" customWidth="1"/>
    <col min="10" max="10" width="16.33203125" customWidth="1"/>
    <col min="11" max="11" width="18.6640625" customWidth="1"/>
  </cols>
  <sheetData>
    <row r="1" spans="1:11" x14ac:dyDescent="0.3">
      <c r="A1" s="21" t="s">
        <v>49</v>
      </c>
      <c r="B1" s="21"/>
      <c r="C1" s="22"/>
      <c r="D1" s="22"/>
      <c r="E1" s="22"/>
      <c r="F1" s="20"/>
    </row>
    <row r="2" spans="1:11" x14ac:dyDescent="0.3">
      <c r="A2" t="s">
        <v>50</v>
      </c>
    </row>
    <row r="3" spans="1:11" ht="51" customHeight="1" x14ac:dyDescent="0.3">
      <c r="A3" s="9" t="s">
        <v>27</v>
      </c>
      <c r="B3" s="10" t="s">
        <v>28</v>
      </c>
      <c r="C3" s="30" t="s">
        <v>51</v>
      </c>
      <c r="D3" s="66" t="s">
        <v>30</v>
      </c>
      <c r="E3" s="66" t="s">
        <v>31</v>
      </c>
      <c r="F3" s="12" t="s">
        <v>32</v>
      </c>
      <c r="G3" s="11" t="s">
        <v>33</v>
      </c>
      <c r="H3" s="12" t="s">
        <v>34</v>
      </c>
      <c r="I3" s="12" t="s">
        <v>35</v>
      </c>
      <c r="J3" s="12" t="s">
        <v>36</v>
      </c>
      <c r="K3" s="12" t="s">
        <v>37</v>
      </c>
    </row>
    <row r="4" spans="1:11" x14ac:dyDescent="0.3">
      <c r="A4" s="13" t="s">
        <v>52</v>
      </c>
      <c r="B4" s="14"/>
      <c r="C4" s="14"/>
      <c r="D4" s="14"/>
      <c r="E4" s="14"/>
      <c r="F4" s="14"/>
      <c r="G4" s="14"/>
      <c r="H4" s="14"/>
      <c r="I4" s="14"/>
      <c r="J4" s="14"/>
      <c r="K4" s="14"/>
    </row>
    <row r="5" spans="1:11" x14ac:dyDescent="0.3">
      <c r="A5" s="9" t="s">
        <v>39</v>
      </c>
      <c r="B5" s="10" t="s">
        <v>40</v>
      </c>
      <c r="C5" s="67">
        <v>180</v>
      </c>
      <c r="D5" s="104">
        <v>29</v>
      </c>
      <c r="E5" s="71">
        <f>D5*4</f>
        <v>116</v>
      </c>
      <c r="F5" s="69">
        <v>22</v>
      </c>
      <c r="G5" s="16">
        <f>SUM(C5*D5*F5)</f>
        <v>114840</v>
      </c>
      <c r="H5" s="105" t="s">
        <v>94</v>
      </c>
      <c r="I5" s="113">
        <v>12590</v>
      </c>
      <c r="J5" s="105" t="s">
        <v>99</v>
      </c>
      <c r="K5" s="105"/>
    </row>
    <row r="6" spans="1:11" x14ac:dyDescent="0.3">
      <c r="A6" s="9" t="s">
        <v>39</v>
      </c>
      <c r="B6" s="10" t="s">
        <v>41</v>
      </c>
      <c r="C6" s="67">
        <v>300</v>
      </c>
      <c r="D6" s="104">
        <v>33</v>
      </c>
      <c r="E6" s="71">
        <f>D6*2</f>
        <v>66</v>
      </c>
      <c r="F6" s="69">
        <v>11</v>
      </c>
      <c r="G6" s="16">
        <f>SUM(C6*D6*F6)</f>
        <v>108900</v>
      </c>
      <c r="H6" s="105" t="s">
        <v>94</v>
      </c>
      <c r="I6" s="113">
        <v>12590</v>
      </c>
      <c r="J6" s="105" t="s">
        <v>99</v>
      </c>
      <c r="K6" s="105"/>
    </row>
    <row r="7" spans="1:11" x14ac:dyDescent="0.3">
      <c r="A7" s="9" t="s">
        <v>39</v>
      </c>
      <c r="B7" s="10" t="s">
        <v>42</v>
      </c>
      <c r="C7" s="67">
        <v>30</v>
      </c>
      <c r="D7" s="104">
        <v>39</v>
      </c>
      <c r="E7" s="71">
        <f>D7</f>
        <v>39</v>
      </c>
      <c r="F7" s="69">
        <v>5.5</v>
      </c>
      <c r="G7" s="16">
        <f>SUM(C7*D7*F7)</f>
        <v>6435</v>
      </c>
      <c r="H7" s="105" t="s">
        <v>94</v>
      </c>
      <c r="I7" s="113">
        <v>12590</v>
      </c>
      <c r="J7" s="105" t="s">
        <v>99</v>
      </c>
      <c r="K7" s="105"/>
    </row>
    <row r="8" spans="1:11" x14ac:dyDescent="0.3">
      <c r="A8" s="14"/>
      <c r="B8" s="14"/>
      <c r="C8" s="68"/>
      <c r="D8" s="107"/>
      <c r="E8" s="70"/>
      <c r="F8" s="70"/>
      <c r="G8" s="14"/>
      <c r="H8" s="106"/>
      <c r="I8" s="106"/>
      <c r="J8" s="106"/>
      <c r="K8" s="106"/>
    </row>
    <row r="9" spans="1:11" x14ac:dyDescent="0.3">
      <c r="A9" s="9" t="s">
        <v>43</v>
      </c>
      <c r="B9" s="10" t="s">
        <v>40</v>
      </c>
      <c r="C9" s="67">
        <v>200</v>
      </c>
      <c r="D9" s="104">
        <v>49</v>
      </c>
      <c r="E9" s="71">
        <f>D9*4</f>
        <v>196</v>
      </c>
      <c r="F9" s="69">
        <v>22</v>
      </c>
      <c r="G9" s="16">
        <f>SUM(C9*D9*F9)</f>
        <v>215600</v>
      </c>
      <c r="H9" s="105" t="s">
        <v>94</v>
      </c>
      <c r="I9" s="113">
        <v>12588</v>
      </c>
      <c r="J9" s="105" t="s">
        <v>99</v>
      </c>
      <c r="K9" s="105"/>
    </row>
    <row r="10" spans="1:11" x14ac:dyDescent="0.3">
      <c r="A10" s="9" t="s">
        <v>43</v>
      </c>
      <c r="B10" s="10" t="s">
        <v>41</v>
      </c>
      <c r="C10" s="67">
        <v>300</v>
      </c>
      <c r="D10" s="104">
        <v>55</v>
      </c>
      <c r="E10" s="71">
        <f>D10*2</f>
        <v>110</v>
      </c>
      <c r="F10" s="69">
        <v>11</v>
      </c>
      <c r="G10" s="16">
        <f>SUM(C10*D10*F10)</f>
        <v>181500</v>
      </c>
      <c r="H10" s="105" t="s">
        <v>94</v>
      </c>
      <c r="I10" s="113">
        <v>12588</v>
      </c>
      <c r="J10" s="105" t="s">
        <v>99</v>
      </c>
      <c r="K10" s="105"/>
    </row>
    <row r="11" spans="1:11" x14ac:dyDescent="0.3">
      <c r="A11" s="9" t="s">
        <v>43</v>
      </c>
      <c r="B11" s="10" t="s">
        <v>42</v>
      </c>
      <c r="C11" s="67">
        <v>50</v>
      </c>
      <c r="D11" s="104">
        <v>63</v>
      </c>
      <c r="E11" s="71">
        <f>D11</f>
        <v>63</v>
      </c>
      <c r="F11" s="69">
        <v>5.5</v>
      </c>
      <c r="G11" s="16">
        <f>SUM(C11*D11*F11)</f>
        <v>17325</v>
      </c>
      <c r="H11" s="105" t="s">
        <v>94</v>
      </c>
      <c r="I11" s="113">
        <v>12588</v>
      </c>
      <c r="J11" s="105" t="s">
        <v>99</v>
      </c>
      <c r="K11" s="105"/>
    </row>
    <row r="12" spans="1:11" x14ac:dyDescent="0.3">
      <c r="A12" s="14"/>
      <c r="B12" s="14"/>
      <c r="C12" s="68"/>
      <c r="D12" s="107"/>
      <c r="E12" s="70"/>
      <c r="F12" s="70"/>
      <c r="G12" s="14"/>
      <c r="H12" s="106"/>
      <c r="I12" s="106"/>
      <c r="J12" s="106"/>
      <c r="K12" s="106"/>
    </row>
    <row r="13" spans="1:11" x14ac:dyDescent="0.3">
      <c r="A13" s="9" t="s">
        <v>44</v>
      </c>
      <c r="B13" s="10" t="s">
        <v>40</v>
      </c>
      <c r="C13" s="67">
        <v>90</v>
      </c>
      <c r="D13" s="104">
        <v>57</v>
      </c>
      <c r="E13" s="71">
        <f>D13*4</f>
        <v>228</v>
      </c>
      <c r="F13" s="69">
        <v>22</v>
      </c>
      <c r="G13" s="16">
        <f>SUM(C13*D13*F13)</f>
        <v>112860</v>
      </c>
      <c r="H13" s="105" t="s">
        <v>94</v>
      </c>
      <c r="I13" s="113">
        <v>12587</v>
      </c>
      <c r="J13" s="105" t="s">
        <v>99</v>
      </c>
      <c r="K13" s="105"/>
    </row>
    <row r="14" spans="1:11" x14ac:dyDescent="0.3">
      <c r="A14" s="9" t="s">
        <v>44</v>
      </c>
      <c r="B14" s="10" t="s">
        <v>41</v>
      </c>
      <c r="C14" s="67">
        <v>120</v>
      </c>
      <c r="D14" s="104">
        <v>63</v>
      </c>
      <c r="E14" s="71">
        <f>D14*2</f>
        <v>126</v>
      </c>
      <c r="F14" s="69">
        <v>11</v>
      </c>
      <c r="G14" s="16">
        <f>SUM(C14*D14*F14)</f>
        <v>83160</v>
      </c>
      <c r="H14" s="105" t="s">
        <v>94</v>
      </c>
      <c r="I14" s="113">
        <v>12587</v>
      </c>
      <c r="J14" s="105" t="s">
        <v>99</v>
      </c>
      <c r="K14" s="105"/>
    </row>
    <row r="15" spans="1:11" x14ac:dyDescent="0.3">
      <c r="A15" s="9" t="s">
        <v>44</v>
      </c>
      <c r="B15" s="10" t="s">
        <v>42</v>
      </c>
      <c r="C15" s="67">
        <v>20</v>
      </c>
      <c r="D15" s="104">
        <v>72</v>
      </c>
      <c r="E15" s="71">
        <f>D15</f>
        <v>72</v>
      </c>
      <c r="F15" s="69">
        <v>5.5</v>
      </c>
      <c r="G15" s="16">
        <f>SUM(C15*D15*F15)</f>
        <v>7920</v>
      </c>
      <c r="H15" s="105" t="s">
        <v>94</v>
      </c>
      <c r="I15" s="113">
        <v>12587</v>
      </c>
      <c r="J15" s="105" t="s">
        <v>99</v>
      </c>
      <c r="K15" s="105"/>
    </row>
    <row r="16" spans="1:11" x14ac:dyDescent="0.3">
      <c r="A16" s="14"/>
      <c r="B16" s="14"/>
      <c r="C16" s="68"/>
      <c r="D16" s="107"/>
      <c r="E16" s="70"/>
      <c r="F16" s="70"/>
      <c r="G16" s="14"/>
      <c r="H16" s="106"/>
      <c r="I16" s="106"/>
      <c r="J16" s="106"/>
      <c r="K16" s="106"/>
    </row>
    <row r="17" spans="1:11" x14ac:dyDescent="0.3">
      <c r="A17" s="9" t="s">
        <v>45</v>
      </c>
      <c r="B17" s="10" t="s">
        <v>40</v>
      </c>
      <c r="C17" s="67">
        <v>100</v>
      </c>
      <c r="D17" s="104">
        <v>79</v>
      </c>
      <c r="E17" s="71">
        <f>D17*4</f>
        <v>316</v>
      </c>
      <c r="F17" s="69">
        <v>22</v>
      </c>
      <c r="G17" s="16">
        <f>SUM(C17*D17*F17)</f>
        <v>173800</v>
      </c>
      <c r="H17" s="105" t="s">
        <v>94</v>
      </c>
      <c r="I17" s="113">
        <v>12654</v>
      </c>
      <c r="J17" s="105" t="s">
        <v>99</v>
      </c>
      <c r="K17" s="105"/>
    </row>
    <row r="18" spans="1:11" x14ac:dyDescent="0.3">
      <c r="A18" s="9" t="s">
        <v>45</v>
      </c>
      <c r="B18" s="10" t="s">
        <v>41</v>
      </c>
      <c r="C18" s="67">
        <v>90</v>
      </c>
      <c r="D18" s="104">
        <v>88</v>
      </c>
      <c r="E18" s="71">
        <f>D18*2</f>
        <v>176</v>
      </c>
      <c r="F18" s="69">
        <v>11</v>
      </c>
      <c r="G18" s="16">
        <f>SUM(C18*D18*F18)</f>
        <v>87120</v>
      </c>
      <c r="H18" s="105" t="s">
        <v>94</v>
      </c>
      <c r="I18" s="113">
        <v>12654</v>
      </c>
      <c r="J18" s="105" t="s">
        <v>99</v>
      </c>
      <c r="K18" s="105"/>
    </row>
    <row r="19" spans="1:11" ht="15" thickBot="1" x14ac:dyDescent="0.35">
      <c r="A19" s="59" t="s">
        <v>45</v>
      </c>
      <c r="B19" s="26" t="s">
        <v>42</v>
      </c>
      <c r="C19" s="62">
        <v>20</v>
      </c>
      <c r="D19" s="108">
        <v>99</v>
      </c>
      <c r="E19" s="72">
        <f>D19</f>
        <v>99</v>
      </c>
      <c r="F19" s="77">
        <v>5.5</v>
      </c>
      <c r="G19" s="23">
        <f>SUM(C19*D19*F19)</f>
        <v>10890</v>
      </c>
      <c r="H19" s="105" t="s">
        <v>94</v>
      </c>
      <c r="I19" s="113">
        <v>12654</v>
      </c>
      <c r="J19" s="105" t="s">
        <v>99</v>
      </c>
      <c r="K19" s="105"/>
    </row>
    <row r="20" spans="1:11" s="22" customFormat="1" ht="15" thickBot="1" x14ac:dyDescent="0.35">
      <c r="A20" s="73" t="s">
        <v>53</v>
      </c>
      <c r="B20" s="74"/>
      <c r="C20" s="75"/>
      <c r="D20" s="74"/>
      <c r="E20" s="74"/>
      <c r="F20" s="76"/>
      <c r="G20" s="78">
        <f>SUM(G5:G19)</f>
        <v>1120350</v>
      </c>
    </row>
    <row r="21" spans="1:11" x14ac:dyDescent="0.3">
      <c r="A21" s="14"/>
      <c r="B21" s="14"/>
      <c r="C21" s="19"/>
      <c r="D21" s="14"/>
      <c r="E21" s="14"/>
      <c r="F21" s="14"/>
      <c r="G21" s="55"/>
      <c r="H21" s="14"/>
      <c r="I21" s="14"/>
      <c r="J21" s="14"/>
      <c r="K21" s="14"/>
    </row>
    <row r="22" spans="1:11" x14ac:dyDescent="0.3">
      <c r="A22" s="14"/>
      <c r="B22" s="14"/>
      <c r="C22" s="19"/>
      <c r="D22" s="14"/>
      <c r="E22" s="14"/>
      <c r="F22" s="14"/>
      <c r="G22" s="14"/>
      <c r="H22" s="14"/>
      <c r="I22" s="14"/>
      <c r="J22" s="14"/>
      <c r="K22" s="14"/>
    </row>
    <row r="23" spans="1:11" ht="51" customHeight="1" x14ac:dyDescent="0.3">
      <c r="A23" s="9" t="s">
        <v>27</v>
      </c>
      <c r="B23" s="10" t="s">
        <v>28</v>
      </c>
      <c r="C23" s="64" t="s">
        <v>51</v>
      </c>
      <c r="D23" s="66" t="s">
        <v>30</v>
      </c>
      <c r="E23" s="66" t="s">
        <v>31</v>
      </c>
      <c r="F23" s="12" t="s">
        <v>47</v>
      </c>
      <c r="G23" s="11" t="s">
        <v>33</v>
      </c>
      <c r="H23" s="12" t="s">
        <v>34</v>
      </c>
      <c r="I23" s="12" t="s">
        <v>35</v>
      </c>
      <c r="J23" s="12" t="s">
        <v>36</v>
      </c>
      <c r="K23" s="12" t="s">
        <v>37</v>
      </c>
    </row>
    <row r="24" spans="1:11" x14ac:dyDescent="0.3">
      <c r="A24" s="13" t="s">
        <v>54</v>
      </c>
      <c r="B24" s="14"/>
      <c r="C24" s="19"/>
      <c r="D24" s="14"/>
      <c r="E24" s="14"/>
      <c r="F24" s="14"/>
      <c r="G24" s="14"/>
      <c r="H24" s="14"/>
      <c r="I24" s="14"/>
      <c r="J24" s="14"/>
      <c r="K24" s="14"/>
    </row>
    <row r="25" spans="1:11" x14ac:dyDescent="0.3">
      <c r="A25" s="9" t="s">
        <v>39</v>
      </c>
      <c r="B25" s="10" t="s">
        <v>40</v>
      </c>
      <c r="C25" s="67">
        <v>180</v>
      </c>
      <c r="D25" s="104">
        <v>29</v>
      </c>
      <c r="E25" s="71">
        <f>D25*4</f>
        <v>116</v>
      </c>
      <c r="F25" s="69">
        <v>30</v>
      </c>
      <c r="G25" s="16">
        <f>SUM(C25*D25*F25)</f>
        <v>156600</v>
      </c>
      <c r="H25" s="105" t="s">
        <v>94</v>
      </c>
      <c r="I25" s="113">
        <v>12590</v>
      </c>
      <c r="J25" s="105" t="s">
        <v>99</v>
      </c>
      <c r="K25" s="105"/>
    </row>
    <row r="26" spans="1:11" x14ac:dyDescent="0.3">
      <c r="A26" s="9" t="s">
        <v>39</v>
      </c>
      <c r="B26" s="10" t="s">
        <v>41</v>
      </c>
      <c r="C26" s="67">
        <v>300</v>
      </c>
      <c r="D26" s="104">
        <v>33</v>
      </c>
      <c r="E26" s="71">
        <f>D26*2</f>
        <v>66</v>
      </c>
      <c r="F26" s="69">
        <v>15</v>
      </c>
      <c r="G26" s="16">
        <f>SUM(C26*D26*F26)</f>
        <v>148500</v>
      </c>
      <c r="H26" s="105" t="s">
        <v>94</v>
      </c>
      <c r="I26" s="113">
        <v>12590</v>
      </c>
      <c r="J26" s="105" t="s">
        <v>99</v>
      </c>
      <c r="K26" s="105"/>
    </row>
    <row r="27" spans="1:11" x14ac:dyDescent="0.3">
      <c r="A27" s="9" t="s">
        <v>39</v>
      </c>
      <c r="B27" s="10" t="s">
        <v>42</v>
      </c>
      <c r="C27" s="67">
        <v>30</v>
      </c>
      <c r="D27" s="104">
        <v>39</v>
      </c>
      <c r="E27" s="71">
        <f>D27</f>
        <v>39</v>
      </c>
      <c r="F27" s="69">
        <v>7.5</v>
      </c>
      <c r="G27" s="16">
        <f>SUM(C27*D27*F27)</f>
        <v>8775</v>
      </c>
      <c r="H27" s="105" t="s">
        <v>94</v>
      </c>
      <c r="I27" s="113">
        <v>12590</v>
      </c>
      <c r="J27" s="105" t="s">
        <v>99</v>
      </c>
      <c r="K27" s="105"/>
    </row>
    <row r="28" spans="1:11" x14ac:dyDescent="0.3">
      <c r="A28" s="14"/>
      <c r="B28" s="14"/>
      <c r="C28" s="68"/>
      <c r="D28" s="107"/>
      <c r="E28" s="70"/>
      <c r="F28" s="70"/>
      <c r="G28" s="14"/>
      <c r="H28" s="106"/>
      <c r="I28" s="106"/>
      <c r="J28" s="106"/>
      <c r="K28" s="106"/>
    </row>
    <row r="29" spans="1:11" x14ac:dyDescent="0.3">
      <c r="A29" s="9" t="s">
        <v>43</v>
      </c>
      <c r="B29" s="10" t="s">
        <v>40</v>
      </c>
      <c r="C29" s="67">
        <v>200</v>
      </c>
      <c r="D29" s="104">
        <v>49</v>
      </c>
      <c r="E29" s="71">
        <f>D29*4</f>
        <v>196</v>
      </c>
      <c r="F29" s="69">
        <v>30</v>
      </c>
      <c r="G29" s="16">
        <f>SUM(C29*D29*F29)</f>
        <v>294000</v>
      </c>
      <c r="H29" s="105" t="s">
        <v>94</v>
      </c>
      <c r="I29" s="113">
        <v>12588</v>
      </c>
      <c r="J29" s="105" t="s">
        <v>99</v>
      </c>
      <c r="K29" s="105"/>
    </row>
    <row r="30" spans="1:11" x14ac:dyDescent="0.3">
      <c r="A30" s="9" t="s">
        <v>43</v>
      </c>
      <c r="B30" s="10" t="s">
        <v>41</v>
      </c>
      <c r="C30" s="67">
        <v>300</v>
      </c>
      <c r="D30" s="104">
        <v>55</v>
      </c>
      <c r="E30" s="71">
        <f>D30*2</f>
        <v>110</v>
      </c>
      <c r="F30" s="69">
        <v>15</v>
      </c>
      <c r="G30" s="16">
        <f>SUM(C30*D30*F30)</f>
        <v>247500</v>
      </c>
      <c r="H30" s="105" t="s">
        <v>94</v>
      </c>
      <c r="I30" s="113">
        <v>12588</v>
      </c>
      <c r="J30" s="105" t="s">
        <v>99</v>
      </c>
      <c r="K30" s="105"/>
    </row>
    <row r="31" spans="1:11" x14ac:dyDescent="0.3">
      <c r="A31" s="9" t="s">
        <v>43</v>
      </c>
      <c r="B31" s="10" t="s">
        <v>42</v>
      </c>
      <c r="C31" s="67">
        <v>50</v>
      </c>
      <c r="D31" s="104">
        <v>63</v>
      </c>
      <c r="E31" s="71">
        <f>D31</f>
        <v>63</v>
      </c>
      <c r="F31" s="69">
        <v>7.5</v>
      </c>
      <c r="G31" s="16">
        <f>SUM(C31*D31*F31)</f>
        <v>23625</v>
      </c>
      <c r="H31" s="105" t="s">
        <v>94</v>
      </c>
      <c r="I31" s="113">
        <v>12588</v>
      </c>
      <c r="J31" s="105" t="s">
        <v>99</v>
      </c>
      <c r="K31" s="105"/>
    </row>
    <row r="32" spans="1:11" x14ac:dyDescent="0.3">
      <c r="A32" s="14"/>
      <c r="B32" s="14"/>
      <c r="C32" s="68"/>
      <c r="D32" s="107"/>
      <c r="E32" s="70"/>
      <c r="F32" s="70"/>
      <c r="G32" s="14"/>
      <c r="H32" s="106"/>
      <c r="I32" s="106"/>
      <c r="J32" s="106"/>
      <c r="K32" s="106"/>
    </row>
    <row r="33" spans="1:12" x14ac:dyDescent="0.3">
      <c r="A33" s="9" t="s">
        <v>44</v>
      </c>
      <c r="B33" s="10" t="s">
        <v>40</v>
      </c>
      <c r="C33" s="67">
        <v>90</v>
      </c>
      <c r="D33" s="104">
        <v>57</v>
      </c>
      <c r="E33" s="71">
        <f>D33*4</f>
        <v>228</v>
      </c>
      <c r="F33" s="69">
        <v>30</v>
      </c>
      <c r="G33" s="16">
        <f>SUM(C33*D33*F33)</f>
        <v>153900</v>
      </c>
      <c r="H33" s="105" t="s">
        <v>94</v>
      </c>
      <c r="I33" s="113">
        <v>12587</v>
      </c>
      <c r="J33" s="105" t="s">
        <v>99</v>
      </c>
      <c r="K33" s="105"/>
    </row>
    <row r="34" spans="1:12" x14ac:dyDescent="0.3">
      <c r="A34" s="9" t="s">
        <v>44</v>
      </c>
      <c r="B34" s="10" t="s">
        <v>41</v>
      </c>
      <c r="C34" s="67">
        <v>120</v>
      </c>
      <c r="D34" s="104">
        <v>63</v>
      </c>
      <c r="E34" s="71">
        <f>D34*2</f>
        <v>126</v>
      </c>
      <c r="F34" s="69">
        <v>15</v>
      </c>
      <c r="G34" s="16">
        <f>SUM(C34*D34*F34)</f>
        <v>113400</v>
      </c>
      <c r="H34" s="105" t="s">
        <v>94</v>
      </c>
      <c r="I34" s="113">
        <v>12587</v>
      </c>
      <c r="J34" s="105" t="s">
        <v>99</v>
      </c>
      <c r="K34" s="105"/>
    </row>
    <row r="35" spans="1:12" x14ac:dyDescent="0.3">
      <c r="A35" s="9" t="s">
        <v>44</v>
      </c>
      <c r="B35" s="10" t="s">
        <v>42</v>
      </c>
      <c r="C35" s="67">
        <v>20</v>
      </c>
      <c r="D35" s="104">
        <v>72</v>
      </c>
      <c r="E35" s="71">
        <f>D35</f>
        <v>72</v>
      </c>
      <c r="F35" s="69">
        <v>7.5</v>
      </c>
      <c r="G35" s="16">
        <f>SUM(C35*D35*F35)</f>
        <v>10800</v>
      </c>
      <c r="H35" s="105" t="s">
        <v>94</v>
      </c>
      <c r="I35" s="113">
        <v>12587</v>
      </c>
      <c r="J35" s="105" t="s">
        <v>99</v>
      </c>
      <c r="K35" s="105"/>
    </row>
    <row r="36" spans="1:12" x14ac:dyDescent="0.3">
      <c r="A36" s="14"/>
      <c r="B36" s="14"/>
      <c r="C36" s="68"/>
      <c r="D36" s="107"/>
      <c r="E36" s="70"/>
      <c r="F36" s="70"/>
      <c r="G36" s="14"/>
      <c r="H36" s="106"/>
      <c r="I36" s="106"/>
      <c r="J36" s="106"/>
      <c r="K36" s="106"/>
    </row>
    <row r="37" spans="1:12" x14ac:dyDescent="0.3">
      <c r="A37" s="9" t="s">
        <v>45</v>
      </c>
      <c r="B37" s="10" t="s">
        <v>40</v>
      </c>
      <c r="C37" s="67">
        <v>100</v>
      </c>
      <c r="D37" s="104">
        <v>79</v>
      </c>
      <c r="E37" s="71">
        <f>D37*4</f>
        <v>316</v>
      </c>
      <c r="F37" s="69">
        <v>30</v>
      </c>
      <c r="G37" s="16">
        <f>SUM(C37*D37*F37)</f>
        <v>237000</v>
      </c>
      <c r="H37" s="105" t="s">
        <v>94</v>
      </c>
      <c r="I37" s="113">
        <v>12654</v>
      </c>
      <c r="J37" s="105" t="s">
        <v>99</v>
      </c>
      <c r="K37" s="105"/>
    </row>
    <row r="38" spans="1:12" x14ac:dyDescent="0.3">
      <c r="A38" s="9" t="s">
        <v>45</v>
      </c>
      <c r="B38" s="10" t="s">
        <v>41</v>
      </c>
      <c r="C38" s="67">
        <v>90</v>
      </c>
      <c r="D38" s="104">
        <v>88</v>
      </c>
      <c r="E38" s="71">
        <f>D38*2</f>
        <v>176</v>
      </c>
      <c r="F38" s="69">
        <v>15</v>
      </c>
      <c r="G38" s="16">
        <f>SUM(C38*D38*F38)</f>
        <v>118800</v>
      </c>
      <c r="H38" s="105" t="s">
        <v>94</v>
      </c>
      <c r="I38" s="113">
        <v>12654</v>
      </c>
      <c r="J38" s="105" t="s">
        <v>99</v>
      </c>
      <c r="K38" s="105"/>
    </row>
    <row r="39" spans="1:12" ht="15" thickBot="1" x14ac:dyDescent="0.35">
      <c r="A39" s="59" t="s">
        <v>45</v>
      </c>
      <c r="B39" s="26" t="s">
        <v>42</v>
      </c>
      <c r="C39" s="62">
        <v>20</v>
      </c>
      <c r="D39" s="108">
        <v>99</v>
      </c>
      <c r="E39" s="72">
        <f>D39</f>
        <v>99</v>
      </c>
      <c r="F39" s="77">
        <v>7.5</v>
      </c>
      <c r="G39" s="23">
        <f>SUM(C39*D39*F39)</f>
        <v>14850</v>
      </c>
      <c r="H39" s="105" t="s">
        <v>94</v>
      </c>
      <c r="I39" s="113">
        <v>12654</v>
      </c>
      <c r="J39" s="105" t="s">
        <v>99</v>
      </c>
      <c r="K39" s="105"/>
    </row>
    <row r="40" spans="1:12" s="22" customFormat="1" ht="15" thickBot="1" x14ac:dyDescent="0.35">
      <c r="A40" s="73" t="s">
        <v>55</v>
      </c>
      <c r="B40" s="74"/>
      <c r="C40" s="75"/>
      <c r="D40" s="74"/>
      <c r="E40" s="74"/>
      <c r="F40" s="76"/>
      <c r="G40" s="78">
        <f>SUM(G25:G39)</f>
        <v>1527750</v>
      </c>
    </row>
    <row r="41" spans="1:12" x14ac:dyDescent="0.3">
      <c r="A41" s="31"/>
      <c r="B41" s="31"/>
      <c r="C41" s="51"/>
      <c r="D41" s="32"/>
      <c r="E41" s="32"/>
      <c r="F41" s="33"/>
      <c r="G41" s="32"/>
      <c r="H41" s="33"/>
      <c r="I41" s="33"/>
      <c r="J41" s="33"/>
      <c r="K41" s="33"/>
      <c r="L41" s="22"/>
    </row>
  </sheetData>
  <sheetProtection algorithmName="SHA-512" hashValue="CWxmKAqM5IWIYsMXXL9cT7Iv2SIAwvYiE7pRaMO+QO2RMbt+vfMFdvQvHodCgf5ISEgA0S5A7ADxhQ0K90zIhg==" saltValue="ETgx+ts+WwsEq9TLRfzphw==" spinCount="100000" sheet="1" objects="1" scenarios="1" selectLockedCells="1"/>
  <pageMargins left="0" right="0" top="0" bottom="0" header="0" footer="0"/>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7" workbookViewId="0">
      <selection activeCell="H9" sqref="H9"/>
    </sheetView>
  </sheetViews>
  <sheetFormatPr baseColWidth="10" defaultColWidth="11.44140625" defaultRowHeight="14.4" x14ac:dyDescent="0.3"/>
  <cols>
    <col min="1" max="1" width="15.6640625" customWidth="1"/>
    <col min="2" max="2" width="13.88671875" bestFit="1" customWidth="1"/>
    <col min="3" max="3" width="9.109375" customWidth="1"/>
    <col min="4" max="4" width="8.88671875" customWidth="1"/>
    <col min="5" max="5" width="9.109375" customWidth="1"/>
    <col min="6" max="7" width="12.5546875" customWidth="1"/>
    <col min="8" max="8" width="16.5546875" customWidth="1"/>
    <col min="9" max="9" width="16.109375" customWidth="1"/>
    <col min="10" max="10" width="16.33203125" customWidth="1"/>
    <col min="11" max="11" width="18.6640625" customWidth="1"/>
  </cols>
  <sheetData>
    <row r="1" spans="1:12" x14ac:dyDescent="0.3">
      <c r="A1" s="1" t="s">
        <v>56</v>
      </c>
      <c r="B1" s="1"/>
      <c r="E1" s="1"/>
    </row>
    <row r="2" spans="1:12" x14ac:dyDescent="0.3">
      <c r="A2" t="s">
        <v>50</v>
      </c>
    </row>
    <row r="3" spans="1:12" ht="51" customHeight="1" x14ac:dyDescent="0.3">
      <c r="A3" s="9" t="s">
        <v>27</v>
      </c>
      <c r="B3" s="10" t="s">
        <v>28</v>
      </c>
      <c r="C3" s="30" t="s">
        <v>57</v>
      </c>
      <c r="D3" s="93" t="s">
        <v>58</v>
      </c>
      <c r="E3" s="12" t="s">
        <v>59</v>
      </c>
      <c r="F3" s="30" t="s">
        <v>60</v>
      </c>
      <c r="G3" s="30" t="s">
        <v>61</v>
      </c>
      <c r="H3" s="12" t="s">
        <v>34</v>
      </c>
      <c r="I3" s="12" t="s">
        <v>35</v>
      </c>
      <c r="J3" s="12" t="s">
        <v>36</v>
      </c>
      <c r="K3" s="12" t="s">
        <v>37</v>
      </c>
    </row>
    <row r="4" spans="1:12" ht="43.2" x14ac:dyDescent="0.3">
      <c r="A4" s="25" t="s">
        <v>62</v>
      </c>
      <c r="B4" s="26" t="s">
        <v>63</v>
      </c>
      <c r="C4" s="62">
        <v>200</v>
      </c>
      <c r="D4" s="108">
        <v>3</v>
      </c>
      <c r="E4" s="23">
        <f>C4*D4</f>
        <v>600</v>
      </c>
      <c r="F4" s="23">
        <f>E4*4</f>
        <v>2400</v>
      </c>
      <c r="G4" s="16">
        <f>F4*12</f>
        <v>28800</v>
      </c>
      <c r="H4" s="105" t="s">
        <v>96</v>
      </c>
      <c r="I4" s="105">
        <v>1008</v>
      </c>
      <c r="J4" s="105">
        <v>47131618</v>
      </c>
      <c r="K4" s="105"/>
    </row>
    <row r="5" spans="1:12" ht="43.8" thickBot="1" x14ac:dyDescent="0.35">
      <c r="A5" s="25" t="s">
        <v>64</v>
      </c>
      <c r="B5" s="26" t="s">
        <v>65</v>
      </c>
      <c r="C5" s="63">
        <v>200</v>
      </c>
      <c r="D5" s="108">
        <v>3</v>
      </c>
      <c r="E5" s="53">
        <f>C5*D5</f>
        <v>600</v>
      </c>
      <c r="F5" s="23">
        <f>E5*4</f>
        <v>2400</v>
      </c>
      <c r="G5" s="23">
        <f>F5*12</f>
        <v>28800</v>
      </c>
      <c r="H5" s="105" t="s">
        <v>95</v>
      </c>
      <c r="I5" s="105">
        <v>10833</v>
      </c>
      <c r="J5" s="105">
        <v>47131500</v>
      </c>
      <c r="K5" s="105"/>
    </row>
    <row r="6" spans="1:12" ht="15" thickBot="1" x14ac:dyDescent="0.35">
      <c r="A6" s="82" t="s">
        <v>66</v>
      </c>
      <c r="B6" s="83"/>
      <c r="C6" s="80"/>
      <c r="D6" s="80"/>
      <c r="E6" s="80"/>
      <c r="F6" s="81"/>
      <c r="G6" s="24">
        <f>SUM(G4:G5)</f>
        <v>57600</v>
      </c>
    </row>
    <row r="7" spans="1:12" s="22" customFormat="1" x14ac:dyDescent="0.3">
      <c r="A7" s="84"/>
      <c r="B7" s="84"/>
      <c r="C7" s="28"/>
      <c r="D7" s="28"/>
      <c r="E7" s="28"/>
      <c r="F7" s="29"/>
      <c r="G7" s="29"/>
    </row>
    <row r="8" spans="1:12" ht="27" customHeight="1" x14ac:dyDescent="0.3">
      <c r="A8" s="98" t="s">
        <v>67</v>
      </c>
      <c r="B8" s="60"/>
      <c r="C8" s="94"/>
      <c r="D8" s="95"/>
      <c r="E8" s="96"/>
      <c r="F8" s="97"/>
      <c r="G8" s="97"/>
      <c r="H8" s="14"/>
      <c r="I8" s="14"/>
      <c r="J8" s="14"/>
      <c r="K8" s="14"/>
    </row>
    <row r="9" spans="1:12" x14ac:dyDescent="0.3">
      <c r="A9" s="9" t="s">
        <v>68</v>
      </c>
      <c r="B9" s="79"/>
      <c r="C9" s="67">
        <v>40</v>
      </c>
      <c r="D9" s="109">
        <v>2</v>
      </c>
      <c r="E9" s="69">
        <f>C9*D9</f>
        <v>80</v>
      </c>
      <c r="F9" s="69">
        <f>E9*4</f>
        <v>320</v>
      </c>
      <c r="G9" s="71">
        <f>F9*12</f>
        <v>3840</v>
      </c>
      <c r="H9" s="105" t="s">
        <v>98</v>
      </c>
      <c r="I9" s="105">
        <v>10837</v>
      </c>
      <c r="J9" s="105">
        <v>47131501</v>
      </c>
      <c r="K9" s="105"/>
    </row>
    <row r="10" spans="1:12" ht="15" thickBot="1" x14ac:dyDescent="0.35">
      <c r="A10" s="9" t="s">
        <v>69</v>
      </c>
      <c r="B10" s="79"/>
      <c r="C10" s="67">
        <v>70</v>
      </c>
      <c r="D10" s="109">
        <v>2</v>
      </c>
      <c r="E10" s="69">
        <f>C10*D10</f>
        <v>140</v>
      </c>
      <c r="F10" s="69">
        <f>E10*4</f>
        <v>560</v>
      </c>
      <c r="G10" s="72">
        <f>F10*12</f>
        <v>6720</v>
      </c>
      <c r="H10" s="105" t="s">
        <v>97</v>
      </c>
      <c r="I10" s="105">
        <v>10838</v>
      </c>
      <c r="J10" s="105">
        <v>47131501</v>
      </c>
      <c r="K10" s="105"/>
    </row>
    <row r="11" spans="1:12" ht="15" thickBot="1" x14ac:dyDescent="0.35">
      <c r="A11" s="82" t="s">
        <v>70</v>
      </c>
      <c r="B11" s="83"/>
      <c r="C11" s="83"/>
      <c r="D11" s="83"/>
      <c r="E11" s="83"/>
      <c r="F11" s="85"/>
      <c r="G11" s="24">
        <f>SUM(G9:G10)</f>
        <v>10560</v>
      </c>
    </row>
    <row r="12" spans="1:12" s="22" customFormat="1" x14ac:dyDescent="0.3">
      <c r="A12" s="28"/>
      <c r="B12" s="28"/>
      <c r="C12" s="28"/>
      <c r="D12" s="28"/>
      <c r="E12" s="28"/>
      <c r="F12" s="29"/>
      <c r="G12" s="29"/>
    </row>
    <row r="13" spans="1:12" s="22" customFormat="1" x14ac:dyDescent="0.3">
      <c r="A13" s="28"/>
      <c r="B13" s="28"/>
      <c r="C13" s="28"/>
      <c r="D13" s="28"/>
      <c r="E13" s="28"/>
      <c r="F13" s="29"/>
      <c r="G13" s="29"/>
    </row>
    <row r="14" spans="1:12" ht="28.8" x14ac:dyDescent="0.3">
      <c r="C14" s="64" t="s">
        <v>51</v>
      </c>
      <c r="D14" s="30" t="s">
        <v>71</v>
      </c>
      <c r="E14" s="27"/>
      <c r="F14" s="11" t="s">
        <v>33</v>
      </c>
      <c r="G14" s="57"/>
      <c r="H14" s="27"/>
      <c r="I14" s="27"/>
      <c r="J14" s="27"/>
      <c r="K14" s="27"/>
    </row>
    <row r="15" spans="1:12" ht="15" thickBot="1" x14ac:dyDescent="0.35">
      <c r="A15" s="34" t="s">
        <v>72</v>
      </c>
      <c r="B15" s="34"/>
      <c r="C15" s="65">
        <v>100</v>
      </c>
      <c r="D15" s="110">
        <v>79</v>
      </c>
      <c r="E15" s="27"/>
      <c r="F15" s="111">
        <f>C15*D15</f>
        <v>7900</v>
      </c>
      <c r="G15" s="11"/>
      <c r="H15" s="18"/>
      <c r="I15" s="18"/>
      <c r="J15" s="18"/>
      <c r="K15" s="18"/>
    </row>
    <row r="16" spans="1:12" ht="15" thickBot="1" x14ac:dyDescent="0.35">
      <c r="A16" s="82" t="s">
        <v>73</v>
      </c>
      <c r="B16" s="86"/>
      <c r="C16" s="87"/>
      <c r="D16" s="87"/>
      <c r="E16" s="88"/>
      <c r="F16" s="102">
        <f>F15</f>
        <v>7900</v>
      </c>
      <c r="G16" s="58"/>
      <c r="H16" s="33"/>
      <c r="I16" s="33"/>
      <c r="J16" s="33"/>
      <c r="K16" s="33"/>
      <c r="L16" s="22"/>
    </row>
    <row r="17" spans="1:7" x14ac:dyDescent="0.3">
      <c r="A17" s="32" t="s">
        <v>74</v>
      </c>
    </row>
    <row r="18" spans="1:7" x14ac:dyDescent="0.3">
      <c r="A18" s="32"/>
    </row>
    <row r="20" spans="1:7" x14ac:dyDescent="0.3">
      <c r="F20" s="49"/>
      <c r="G20" s="49"/>
    </row>
    <row r="21" spans="1:7" x14ac:dyDescent="0.3">
      <c r="F21" s="49"/>
      <c r="G21" s="49"/>
    </row>
    <row r="22" spans="1:7" x14ac:dyDescent="0.3">
      <c r="F22" s="61"/>
      <c r="G22" s="61"/>
    </row>
    <row r="23" spans="1:7" x14ac:dyDescent="0.3">
      <c r="F23" s="61"/>
      <c r="G23" s="61"/>
    </row>
    <row r="24" spans="1:7" x14ac:dyDescent="0.3">
      <c r="F24" s="29"/>
      <c r="G24" s="49"/>
    </row>
    <row r="25" spans="1:7" x14ac:dyDescent="0.3">
      <c r="F25" s="29"/>
      <c r="G25" s="49"/>
    </row>
    <row r="26" spans="1:7" x14ac:dyDescent="0.3">
      <c r="F26" s="89"/>
      <c r="G26" s="50"/>
    </row>
    <row r="27" spans="1:7" x14ac:dyDescent="0.3">
      <c r="A27" s="1"/>
      <c r="F27" s="29"/>
      <c r="G27" s="56"/>
    </row>
    <row r="28" spans="1:7" x14ac:dyDescent="0.3">
      <c r="F28" s="32"/>
    </row>
  </sheetData>
  <sheetProtection algorithmName="SHA-512" hashValue="VHDuD7bE1ceGll97szDfxFW4+Bt7TygctaiBFFyRyZ7qTbSUhcr5LdQzh/MlGNbTS28oYIXRo/bN8vop6tzPgg==" saltValue="OW55jSHndUqycuHjgdlqHQ==" spinCount="100000" sheet="1" objects="1" scenarios="1" selectLockedCells="1"/>
  <pageMargins left="0" right="0" top="0" bottom="0" header="0" footer="0"/>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workbookViewId="0">
      <selection activeCell="D7" sqref="D7"/>
    </sheetView>
  </sheetViews>
  <sheetFormatPr baseColWidth="10" defaultColWidth="11.44140625" defaultRowHeight="14.4" x14ac:dyDescent="0.3"/>
  <cols>
    <col min="1" max="1" width="15.6640625" customWidth="1"/>
    <col min="2" max="2" width="12.109375" customWidth="1"/>
    <col min="3" max="3" width="9.109375" customWidth="1"/>
    <col min="4" max="4" width="8.88671875" customWidth="1"/>
    <col min="5" max="5" width="9.109375" customWidth="1"/>
    <col min="6" max="6" width="12.5546875" customWidth="1"/>
    <col min="7" max="7" width="16.5546875" customWidth="1"/>
    <col min="8" max="8" width="16.109375" customWidth="1"/>
    <col min="9" max="9" width="16.33203125" customWidth="1"/>
    <col min="10" max="10" width="18.6640625" customWidth="1"/>
    <col min="11" max="11" width="20.6640625" customWidth="1"/>
    <col min="12" max="12" width="22.5546875" customWidth="1"/>
  </cols>
  <sheetData>
    <row r="1" spans="1:13" x14ac:dyDescent="0.3">
      <c r="A1" s="123" t="s">
        <v>75</v>
      </c>
      <c r="B1" s="124"/>
      <c r="C1" s="125"/>
      <c r="D1" s="17" t="s">
        <v>76</v>
      </c>
      <c r="E1" s="14"/>
      <c r="F1" s="14"/>
      <c r="G1" s="14"/>
      <c r="H1" s="14"/>
      <c r="I1" s="14"/>
      <c r="J1" s="14"/>
      <c r="K1" s="14"/>
      <c r="L1" s="14"/>
    </row>
    <row r="2" spans="1:13" x14ac:dyDescent="0.3">
      <c r="A2" s="126" t="s">
        <v>77</v>
      </c>
      <c r="B2" s="127"/>
      <c r="C2" s="128"/>
      <c r="D2" s="8">
        <v>0.55000000000000004</v>
      </c>
      <c r="E2" s="14"/>
      <c r="F2" s="14" t="s">
        <v>78</v>
      </c>
      <c r="G2" s="14" t="s">
        <v>78</v>
      </c>
      <c r="H2" s="14"/>
      <c r="I2" s="14"/>
      <c r="J2" s="14"/>
      <c r="K2" s="14"/>
      <c r="L2" s="14"/>
    </row>
    <row r="3" spans="1:13" x14ac:dyDescent="0.3">
      <c r="A3" s="126" t="s">
        <v>79</v>
      </c>
      <c r="B3" s="127"/>
      <c r="C3" s="128"/>
      <c r="D3" s="8">
        <v>0.55000000000000004</v>
      </c>
      <c r="E3" s="14"/>
      <c r="F3" s="14"/>
      <c r="G3" s="14"/>
      <c r="H3" s="14"/>
      <c r="I3" s="14"/>
      <c r="J3" s="14"/>
      <c r="K3" s="14"/>
      <c r="L3" s="14"/>
    </row>
    <row r="4" spans="1:13" x14ac:dyDescent="0.3">
      <c r="A4" s="122" t="s">
        <v>80</v>
      </c>
      <c r="B4" s="122"/>
      <c r="C4" s="122" t="s">
        <v>78</v>
      </c>
      <c r="D4" s="8">
        <v>0.55000000000000004</v>
      </c>
      <c r="E4" s="14"/>
      <c r="F4" s="14" t="s">
        <v>78</v>
      </c>
      <c r="G4" s="14" t="s">
        <v>78</v>
      </c>
      <c r="H4" s="14"/>
      <c r="I4" s="14"/>
      <c r="J4" s="14"/>
      <c r="K4" s="14"/>
      <c r="L4" s="14"/>
    </row>
    <row r="5" spans="1:13" x14ac:dyDescent="0.3">
      <c r="A5" s="122" t="s">
        <v>81</v>
      </c>
      <c r="B5" s="122"/>
      <c r="C5" s="122" t="s">
        <v>78</v>
      </c>
      <c r="D5" s="8">
        <v>0.55000000000000004</v>
      </c>
      <c r="E5" s="14"/>
      <c r="F5" s="14"/>
      <c r="G5" s="14"/>
      <c r="H5" s="14"/>
      <c r="I5" s="14"/>
      <c r="J5" s="14"/>
      <c r="K5" s="14"/>
      <c r="L5" s="14"/>
    </row>
    <row r="6" spans="1:13" x14ac:dyDescent="0.3">
      <c r="A6" s="122" t="s">
        <v>82</v>
      </c>
      <c r="B6" s="122"/>
      <c r="C6" s="122" t="s">
        <v>78</v>
      </c>
      <c r="D6" s="8">
        <v>0.55000000000000004</v>
      </c>
      <c r="E6" s="14"/>
      <c r="F6" s="14" t="s">
        <v>78</v>
      </c>
      <c r="G6" s="14" t="s">
        <v>78</v>
      </c>
      <c r="H6" s="14"/>
      <c r="I6" s="14"/>
      <c r="J6" s="14"/>
      <c r="K6" s="14"/>
      <c r="L6" s="14"/>
    </row>
    <row r="7" spans="1:13" x14ac:dyDescent="0.3">
      <c r="A7" s="4"/>
      <c r="B7" s="4"/>
      <c r="C7" s="4"/>
      <c r="D7" s="4"/>
      <c r="E7" s="4"/>
      <c r="F7" s="4"/>
      <c r="G7" s="5"/>
      <c r="H7" s="5"/>
      <c r="I7" s="5"/>
      <c r="L7" s="6"/>
      <c r="M7" s="6"/>
    </row>
    <row r="8" spans="1:13" x14ac:dyDescent="0.3">
      <c r="A8" s="7"/>
      <c r="B8" s="7"/>
      <c r="C8" s="7"/>
      <c r="D8" s="7"/>
      <c r="E8" s="7"/>
      <c r="F8" s="7"/>
      <c r="G8" s="5"/>
      <c r="H8" s="5"/>
      <c r="I8" s="5"/>
      <c r="J8" s="5"/>
      <c r="K8" s="6"/>
      <c r="L8" s="6"/>
    </row>
  </sheetData>
  <mergeCells count="6">
    <mergeCell ref="A6:C6"/>
    <mergeCell ref="A1:C1"/>
    <mergeCell ref="A2:C2"/>
    <mergeCell ref="A3:C3"/>
    <mergeCell ref="A4:C4"/>
    <mergeCell ref="A5:C5"/>
  </mergeCells>
  <pageMargins left="0" right="0" top="0" bottom="0" header="0" footer="0"/>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F26" sqref="F26"/>
    </sheetView>
  </sheetViews>
  <sheetFormatPr baseColWidth="10" defaultColWidth="11.44140625" defaultRowHeight="14.4" x14ac:dyDescent="0.3"/>
  <cols>
    <col min="1" max="1" width="19.5546875" bestFit="1" customWidth="1"/>
    <col min="2" max="2" width="42.33203125" bestFit="1" customWidth="1"/>
    <col min="3" max="3" width="17.6640625" customWidth="1"/>
    <col min="4" max="4" width="18.6640625" customWidth="1"/>
    <col min="5" max="5" width="9.109375" customWidth="1"/>
    <col min="6" max="7" width="12.5546875" customWidth="1"/>
    <col min="8" max="8" width="16.5546875" customWidth="1"/>
    <col min="9" max="9" width="16.109375" customWidth="1"/>
    <col min="10" max="10" width="16.33203125" customWidth="1"/>
    <col min="11" max="11" width="18.6640625" customWidth="1"/>
  </cols>
  <sheetData>
    <row r="1" spans="1:7" x14ac:dyDescent="0.3">
      <c r="A1" s="32"/>
      <c r="D1" s="31"/>
    </row>
    <row r="2" spans="1:7" x14ac:dyDescent="0.3">
      <c r="A2" s="99" t="s">
        <v>83</v>
      </c>
      <c r="B2" s="3"/>
      <c r="C2" s="3" t="s">
        <v>84</v>
      </c>
      <c r="D2" s="31"/>
    </row>
    <row r="3" spans="1:7" x14ac:dyDescent="0.3">
      <c r="A3" s="100">
        <v>1</v>
      </c>
      <c r="B3" s="3" t="s">
        <v>85</v>
      </c>
      <c r="C3" s="2">
        <f>Prisskjema!G20</f>
        <v>1221990</v>
      </c>
      <c r="D3" s="31"/>
      <c r="F3" s="49"/>
      <c r="G3" s="49"/>
    </row>
    <row r="4" spans="1:7" x14ac:dyDescent="0.3">
      <c r="A4" s="100">
        <v>2</v>
      </c>
      <c r="B4" s="3" t="s">
        <v>86</v>
      </c>
      <c r="C4" s="2">
        <f>Prisskjema!G41</f>
        <v>1666350</v>
      </c>
      <c r="D4" s="31"/>
      <c r="F4" s="49"/>
      <c r="G4" s="49"/>
    </row>
    <row r="5" spans="1:7" x14ac:dyDescent="0.3">
      <c r="A5" s="100">
        <v>3</v>
      </c>
      <c r="B5" s="3" t="s">
        <v>87</v>
      </c>
      <c r="C5" s="2">
        <f>'Opsjon microfibermatte'!G20</f>
        <v>1120350</v>
      </c>
      <c r="D5" s="31"/>
      <c r="F5" s="61"/>
      <c r="G5" s="61"/>
    </row>
    <row r="6" spans="1:7" x14ac:dyDescent="0.3">
      <c r="A6" s="100">
        <v>4</v>
      </c>
      <c r="B6" s="3" t="s">
        <v>88</v>
      </c>
      <c r="C6" s="2">
        <f>'Opsjon microfibermatte'!G40</f>
        <v>1527750</v>
      </c>
      <c r="D6" s="31"/>
      <c r="F6" s="61"/>
      <c r="G6" s="61"/>
    </row>
    <row r="7" spans="1:7" x14ac:dyDescent="0.3">
      <c r="A7" s="100">
        <v>5</v>
      </c>
      <c r="B7" s="3" t="s">
        <v>89</v>
      </c>
      <c r="C7" s="2">
        <f>'Opsjon mopper og kluter'!G6</f>
        <v>57600</v>
      </c>
      <c r="D7" s="31"/>
      <c r="F7" s="49"/>
      <c r="G7" s="49"/>
    </row>
    <row r="8" spans="1:7" x14ac:dyDescent="0.3">
      <c r="A8" s="100">
        <v>6</v>
      </c>
      <c r="B8" s="3" t="s">
        <v>90</v>
      </c>
      <c r="C8" s="2">
        <f>'Opsjon mopper og kluter'!G11</f>
        <v>10560</v>
      </c>
      <c r="D8" s="31"/>
      <c r="F8" s="49"/>
      <c r="G8" s="49"/>
    </row>
    <row r="9" spans="1:7" ht="15" thickBot="1" x14ac:dyDescent="0.35">
      <c r="A9" s="100">
        <v>7</v>
      </c>
      <c r="B9" s="3" t="s">
        <v>91</v>
      </c>
      <c r="C9" s="103">
        <f>'Opsjon mopper og kluter'!F16</f>
        <v>7900</v>
      </c>
      <c r="D9" s="31"/>
      <c r="F9" s="50"/>
      <c r="G9" s="50"/>
    </row>
    <row r="10" spans="1:7" ht="15" thickBot="1" x14ac:dyDescent="0.35">
      <c r="A10" s="90" t="s">
        <v>92</v>
      </c>
      <c r="B10" s="101"/>
      <c r="C10" s="24">
        <f>SUM(C3:C9)</f>
        <v>5612500</v>
      </c>
      <c r="D10" s="31"/>
      <c r="F10" s="24"/>
      <c r="G10" s="56"/>
    </row>
  </sheetData>
  <pageMargins left="0" right="0" top="0" bottom="0" header="0" footer="0"/>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ColWidth="9.109375"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2E49F63F4CD4D47B415AFE6879E701A" ma:contentTypeVersion="11" ma:contentTypeDescription="Opprett et nytt dokument." ma:contentTypeScope="" ma:versionID="f20e1b44d086d0c06239ccccdae4c215">
  <xsd:schema xmlns:xsd="http://www.w3.org/2001/XMLSchema" xmlns:xs="http://www.w3.org/2001/XMLSchema" xmlns:p="http://schemas.microsoft.com/office/2006/metadata/properties" xmlns:ns2="003afaa2-c0bd-4731-8b56-94b5fd7f0ea5" targetNamespace="http://schemas.microsoft.com/office/2006/metadata/properties" ma:root="true" ma:fieldsID="de94f57298a26d2a605f61ccfa40234d" ns2:_="">
    <xsd:import namespace="003afaa2-c0bd-4731-8b56-94b5fd7f0e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afaa2-c0bd-4731-8b56-94b5fd7f0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8566E9-C432-4ED1-A311-FDD7D35F4678}">
  <ds:schemaRefs>
    <ds:schemaRef ds:uri="http://schemas.microsoft.com/sharepoint/v3/contenttype/forms"/>
  </ds:schemaRefs>
</ds:datastoreItem>
</file>

<file path=customXml/itemProps2.xml><?xml version="1.0" encoding="utf-8"?>
<ds:datastoreItem xmlns:ds="http://schemas.openxmlformats.org/officeDocument/2006/customXml" ds:itemID="{342535F7-5524-49E3-8785-E955D2A86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afaa2-c0bd-4731-8b56-94b5fd7f0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046498-2F89-471C-ABFB-19C95CB122B8}">
  <ds:schemaRefs>
    <ds:schemaRef ds:uri="http://purl.org/dc/elements/1.1/"/>
    <ds:schemaRef ds:uri="http://schemas.microsoft.com/office/2006/metadata/properties"/>
    <ds:schemaRef ds:uri="003afaa2-c0bd-4731-8b56-94b5fd7f0e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Veiledning</vt:lpstr>
      <vt:lpstr>Prisskjema</vt:lpstr>
      <vt:lpstr>Opsjon microfibermatte</vt:lpstr>
      <vt:lpstr>Opsjon mopper og kluter</vt:lpstr>
      <vt:lpstr>Rabatter øvrig sortiment</vt:lpstr>
      <vt:lpstr>Evalueringspris</vt:lpstr>
      <vt:lpstr>Ark1</vt:lpstr>
    </vt:vector>
  </TitlesOfParts>
  <Manager/>
  <Company>Oslo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Prisskjema matter 2017</dc:title>
  <dc:subject/>
  <dc:creator>Jens Veberg</dc:creator>
  <cp:keywords/>
  <dc:description/>
  <cp:lastModifiedBy>Cecilie Trehjørningen</cp:lastModifiedBy>
  <cp:revision/>
  <dcterms:created xsi:type="dcterms:W3CDTF">2013-02-04T08:49:24Z</dcterms:created>
  <dcterms:modified xsi:type="dcterms:W3CDTF">2021-09-28T08:02:59Z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0x010100B2E49F63F4CD4D47B415AFE6879E701A</vt:lpwstr>
  </property>
</Properties>
</file>