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slokommune-my.sharepoint.com/personal/trond_bue_byr_oslo_kommune_no/Documents/Documents/Rundskriv og fellesskriv/"/>
    </mc:Choice>
  </mc:AlternateContent>
  <bookViews>
    <workbookView xWindow="0" yWindow="0" windowWidth="38400" windowHeight="17700"/>
  </bookViews>
  <sheets>
    <sheet name="Eksempel bydel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" l="1"/>
  <c r="G38" i="2"/>
  <c r="E22" i="2" l="1"/>
  <c r="E24" i="2" s="1"/>
  <c r="G24" i="2" s="1"/>
  <c r="G18" i="2"/>
  <c r="E16" i="2"/>
  <c r="D16" i="2"/>
  <c r="G15" i="2"/>
  <c r="G32" i="2" s="1"/>
  <c r="G14" i="2"/>
  <c r="G31" i="2" s="1"/>
  <c r="E9" i="2"/>
  <c r="D9" i="2"/>
  <c r="C9" i="2"/>
  <c r="G8" i="2"/>
  <c r="G7" i="2"/>
  <c r="G9" i="2" l="1"/>
  <c r="G16" i="2"/>
  <c r="G19" i="2" l="1"/>
  <c r="G26" i="2" s="1"/>
  <c r="G29" i="2" l="1"/>
  <c r="G30" i="2"/>
  <c r="G33" i="2" l="1"/>
</calcChain>
</file>

<file path=xl/sharedStrings.xml><?xml version="1.0" encoding="utf-8"?>
<sst xmlns="http://schemas.openxmlformats.org/spreadsheetml/2006/main" count="64" uniqueCount="54">
  <si>
    <t>BYDELER</t>
  </si>
  <si>
    <t>Excelerator</t>
  </si>
  <si>
    <t>Alle årstall i skjema fylles ut automatisk fra valg i rapportspørring</t>
  </si>
  <si>
    <t>Denne filen er kun ment som eksempel med forklaring til postene.</t>
  </si>
  <si>
    <t>Kapittel &lt;fylles ut automatisk&gt;</t>
  </si>
  <si>
    <t>Kapittel fylles ut automatisk fra valg i rapportspørring.</t>
  </si>
  <si>
    <t>Ved utarbeidelse av beregningsskjema benytter du exceleratorrapport i UBW.</t>
  </si>
  <si>
    <t>I hele  kroner</t>
  </si>
  <si>
    <t>Artsgruppe</t>
  </si>
  <si>
    <t>Dok. 3</t>
  </si>
  <si>
    <t>Justert budsjett</t>
  </si>
  <si>
    <t>Regnskap</t>
  </si>
  <si>
    <t>Avvik</t>
  </si>
  <si>
    <t>Denne finner du under Egne menyer:</t>
  </si>
  <si>
    <t>Bestillingsbilde for rapport:</t>
  </si>
  <si>
    <t>Netto driftsramme</t>
  </si>
  <si>
    <t>F0,1 F02A, F02B, F02C, F03, F04A og F04B</t>
  </si>
  <si>
    <t>Nettoramme ytelse til livsopphold</t>
  </si>
  <si>
    <t>F04C (dvs kun funksjon 281)</t>
  </si>
  <si>
    <t>Beregnet netto driftsresultat</t>
  </si>
  <si>
    <t>Korrigeringer:</t>
  </si>
  <si>
    <t>Særskilte øremerkede midler fordelt på:</t>
  </si>
  <si>
    <t>Statlige/kommunale/andre kilder</t>
  </si>
  <si>
    <t>Manuelt</t>
  </si>
  <si>
    <t>Iht note 21</t>
  </si>
  <si>
    <t>Rent kommunale</t>
  </si>
  <si>
    <t>- Sum særskilt øremerkede midler</t>
  </si>
  <si>
    <t>- Resultat fond</t>
  </si>
  <si>
    <t>Fond som er regnskapsført som driftsinntekt/-utgift (fondsarter 15* og 19*) skal trekkes fra her.</t>
  </si>
  <si>
    <t>Korrigerte netto driftsutgifter</t>
  </si>
  <si>
    <t>Beregning av 4-prosentgrense:</t>
  </si>
  <si>
    <t>Rapporteringsår kommer opp automatisk med fjoråret som</t>
  </si>
  <si>
    <t>Netto driftsramme artsgruppe 11 - Dok. 3:</t>
  </si>
  <si>
    <t>forslag, da rapport skal kjøres i nytt kalenderår.</t>
  </si>
  <si>
    <t>- Budsjett særskilte øremerkede midler - Dok. 3:</t>
  </si>
  <si>
    <t>Kun aktuelt dersom kapittelet har særskilte midler i Dok 3 - kap 9 Øremerkede driftsmidler</t>
  </si>
  <si>
    <t>Legg inn bydelens kapittel.</t>
  </si>
  <si>
    <t>Grunnlag:</t>
  </si>
  <si>
    <t>Avvik korrigerte netto driftsutgifter:</t>
  </si>
  <si>
    <t>Besparelse:</t>
  </si>
  <si>
    <t>Overskridelse:</t>
  </si>
  <si>
    <t>+Besparelse særskilte øremerkede midler:</t>
  </si>
  <si>
    <t>Dersom bydelen i medhold av økonomireglementet har omdisponert fra driftsbudsjettet til  investeringsbudsjettet skal følgende tabell fylles ut:</t>
  </si>
  <si>
    <t>Investeringsprosjekt (nummer og navn)</t>
  </si>
  <si>
    <t>Skjema fylles ut hvis aktuelt. Utvides med nødvendig antall linjer.</t>
  </si>
  <si>
    <r>
      <t xml:space="preserve">Kolonnen </t>
    </r>
    <r>
      <rPr>
        <u/>
        <sz val="10"/>
        <color rgb="FFFF0000"/>
        <rFont val="Times New Roman"/>
        <family val="1"/>
      </rPr>
      <t xml:space="preserve">Beløp overført fra drift 2022: </t>
    </r>
    <r>
      <rPr>
        <sz val="10"/>
        <color rgb="FFFF0000"/>
        <rFont val="Times New Roman"/>
        <family val="1"/>
      </rPr>
      <t>Her føres det opp beløp som er lokalt vedtatt overført fra eget driftsbudsjett.</t>
    </r>
  </si>
  <si>
    <r>
      <t xml:space="preserve">Kolonnen </t>
    </r>
    <r>
      <rPr>
        <u/>
        <sz val="10"/>
        <color rgb="FFFF0000"/>
        <rFont val="Times New Roman"/>
        <family val="1"/>
      </rPr>
      <t>Justert budsjett 2022:</t>
    </r>
    <r>
      <rPr>
        <sz val="10"/>
        <color rgb="FFFF0000"/>
        <rFont val="Times New Roman"/>
        <family val="1"/>
      </rPr>
      <t xml:space="preserve"> Her føres det opp det totale budsjettet for prosjektet. Dette inkluderer alle vedtak (lokalt og sentralt)</t>
    </r>
  </si>
  <si>
    <t>Beløp overført fra drift i 2022</t>
  </si>
  <si>
    <t>Justert budsjett 2022</t>
  </si>
  <si>
    <t>Regnskap 2022</t>
  </si>
  <si>
    <t>Beregnet y-disp 2023</t>
  </si>
  <si>
    <t>Sum overføring 2023</t>
  </si>
  <si>
    <t>Overføring til 2023 (avrundet nedover til nærmeste hele tusen kroner):</t>
  </si>
  <si>
    <t>Beregning av fremføring av merforbruk eller mindreforbruk fra 2022 til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</si>
</sst>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b/>
      <i/>
      <sz val="9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u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0" borderId="3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0" fontId="4" fillId="1" borderId="0" xfId="0" applyFont="1" applyFill="1" applyAlignment="1">
      <alignment vertical="center" wrapText="1"/>
    </xf>
    <xf numFmtId="3" fontId="4" fillId="1" borderId="0" xfId="0" applyNumberFormat="1" applyFont="1" applyFill="1" applyAlignment="1">
      <alignment vertical="center" wrapText="1"/>
    </xf>
    <xf numFmtId="3" fontId="4" fillId="1" borderId="0" xfId="0" applyNumberFormat="1" applyFont="1" applyFill="1" applyAlignment="1" applyProtection="1">
      <alignment vertical="center" wrapText="1"/>
      <protection locked="0"/>
    </xf>
    <xf numFmtId="0" fontId="7" fillId="0" borderId="0" xfId="0" applyFont="1" applyAlignment="1">
      <alignment vertical="center" wrapText="1"/>
    </xf>
    <xf numFmtId="0" fontId="3" fillId="0" borderId="0" xfId="0" quotePrefix="1" applyFont="1" applyAlignment="1">
      <alignment vertical="center"/>
    </xf>
    <xf numFmtId="3" fontId="4" fillId="0" borderId="0" xfId="0" applyNumberFormat="1" applyFont="1" applyAlignment="1" applyProtection="1">
      <alignment vertical="center" wrapText="1"/>
      <protection locked="0"/>
    </xf>
    <xf numFmtId="0" fontId="3" fillId="0" borderId="4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4" fillId="0" borderId="0" xfId="0" quotePrefix="1" applyFont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8" fillId="0" borderId="5" xfId="0" applyFont="1" applyBorder="1"/>
    <xf numFmtId="0" fontId="3" fillId="0" borderId="6" xfId="0" applyFont="1" applyBorder="1"/>
    <xf numFmtId="0" fontId="3" fillId="0" borderId="7" xfId="0" applyFont="1" applyBorder="1"/>
    <xf numFmtId="38" fontId="3" fillId="0" borderId="5" xfId="1" applyNumberFormat="1" applyFont="1" applyBorder="1" applyProtection="1">
      <protection locked="0"/>
    </xf>
    <xf numFmtId="3" fontId="4" fillId="2" borderId="0" xfId="0" applyNumberFormat="1" applyFont="1" applyFill="1" applyAlignment="1" applyProtection="1">
      <alignment vertical="center" wrapText="1"/>
      <protection locked="0"/>
    </xf>
    <xf numFmtId="3" fontId="4" fillId="2" borderId="1" xfId="0" applyNumberFormat="1" applyFont="1" applyFill="1" applyBorder="1" applyAlignment="1" applyProtection="1">
      <alignment vertical="center" wrapText="1"/>
      <protection locked="0"/>
    </xf>
    <xf numFmtId="38" fontId="3" fillId="3" borderId="5" xfId="1" applyNumberFormat="1" applyFont="1" applyFill="1" applyBorder="1" applyProtection="1">
      <protection locked="0"/>
    </xf>
    <xf numFmtId="0" fontId="9" fillId="0" borderId="0" xfId="0" applyFont="1"/>
    <xf numFmtId="3" fontId="3" fillId="3" borderId="0" xfId="0" applyNumberFormat="1" applyFont="1" applyFill="1" applyAlignment="1">
      <alignment vertical="center"/>
    </xf>
    <xf numFmtId="3" fontId="4" fillId="3" borderId="0" xfId="0" applyNumberFormat="1" applyFont="1" applyFill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9" fontId="6" fillId="0" borderId="1" xfId="2" applyFont="1" applyBorder="1" applyAlignment="1">
      <alignment horizontal="center" vertical="center" wrapText="1"/>
    </xf>
    <xf numFmtId="0" fontId="1" fillId="4" borderId="0" xfId="3"/>
    <xf numFmtId="0" fontId="1" fillId="4" borderId="0" xfId="3" applyAlignment="1">
      <alignment vertical="top"/>
    </xf>
    <xf numFmtId="0" fontId="8" fillId="0" borderId="5" xfId="0" applyFont="1" applyBorder="1" applyAlignment="1">
      <alignment horizontal="right" vertical="top" wrapText="1"/>
    </xf>
    <xf numFmtId="3" fontId="8" fillId="0" borderId="5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4" borderId="0" xfId="3" applyFont="1"/>
    <xf numFmtId="0" fontId="10" fillId="0" borderId="0" xfId="0" applyFont="1"/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right" vertical="top" wrapText="1"/>
    </xf>
    <xf numFmtId="3" fontId="4" fillId="0" borderId="2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quotePrefix="1" applyFont="1" applyAlignment="1">
      <alignment vertical="center" wrapText="1"/>
    </xf>
    <xf numFmtId="0" fontId="4" fillId="0" borderId="0" xfId="0" quotePrefix="1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8" fillId="0" borderId="0" xfId="0" applyFont="1" applyAlignment="1">
      <alignment vertical="top" wrapText="1"/>
    </xf>
    <xf numFmtId="0" fontId="3" fillId="3" borderId="6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 applyProtection="1">
      <alignment horizontal="left"/>
      <protection locked="0"/>
    </xf>
  </cellXfs>
  <cellStyles count="4">
    <cellStyle name="20 % - uthevingsfarge 1" xfId="3" builtinId="30"/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colors>
    <mruColors>
      <color rgb="FF0054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259080</xdr:colOff>
      <xdr:row>4</xdr:row>
      <xdr:rowOff>251460</xdr:rowOff>
    </xdr:from>
    <xdr:to>
      <xdr:col>15</xdr:col>
      <xdr:colOff>381296</xdr:colOff>
      <xdr:row>18</xdr:row>
      <xdr:rowOff>175521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09420" y="1036320"/>
          <a:ext cx="3414056" cy="3010161"/>
        </a:xfrm>
        <a:prstGeom prst="rect">
          <a:avLst/>
        </a:prstGeom>
      </xdr:spPr>
    </xdr:pic>
    <xdr:clientData/>
  </xdr:twoCellAnchor>
  <xdr:twoCellAnchor>
    <xdr:from>
      <xdr:col>10</xdr:col>
      <xdr:colOff>99060</xdr:colOff>
      <xdr:row>5</xdr:row>
      <xdr:rowOff>15240</xdr:rowOff>
    </xdr:from>
    <xdr:to>
      <xdr:col>10</xdr:col>
      <xdr:colOff>2446020</xdr:colOff>
      <xdr:row>23</xdr:row>
      <xdr:rowOff>322</xdr:rowOff>
    </xdr:to>
    <xdr:grpSp>
      <xdr:nvGrpSpPr>
        <xdr:cNvPr id="11" name="Grupp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1500485" y="1120140"/>
          <a:ext cx="2346960" cy="3842707"/>
          <a:chOff x="11490960" y="998220"/>
          <a:chExt cx="2346960" cy="3711262"/>
        </a:xfrm>
      </xdr:grpSpPr>
      <xdr:grpSp>
        <xdr:nvGrpSpPr>
          <xdr:cNvPr id="7" name="Grupp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pSpPr/>
        </xdr:nvGrpSpPr>
        <xdr:grpSpPr>
          <a:xfrm>
            <a:off x="11490960" y="998220"/>
            <a:ext cx="2346960" cy="3711262"/>
            <a:chOff x="11452860" y="1074420"/>
            <a:chExt cx="2346960" cy="3711262"/>
          </a:xfrm>
        </xdr:grpSpPr>
        <xdr:pic>
          <xdr:nvPicPr>
            <xdr:cNvPr id="8" name="Bild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452860" y="1074420"/>
              <a:ext cx="2278577" cy="3711262"/>
            </a:xfrm>
            <a:prstGeom prst="rect">
              <a:avLst/>
            </a:prstGeom>
          </xdr:spPr>
        </xdr:pic>
        <xdr:sp macro="" textlink="">
          <xdr:nvSpPr>
            <xdr:cNvPr id="9" name="Avrundet rektangel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>
              <a:off x="11513820" y="1478280"/>
              <a:ext cx="2286000" cy="647700"/>
            </a:xfrm>
            <a:prstGeom prst="round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nb-NO" sz="1100"/>
            </a:p>
          </xdr:txBody>
        </xdr:sp>
      </xdr:grpSp>
      <xdr:sp macro="" textlink="">
        <xdr:nvSpPr>
          <xdr:cNvPr id="10" name="Avrundet rektangel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1940540" y="1729740"/>
            <a:ext cx="952500" cy="160020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b-NO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activeCell="A4" sqref="A4"/>
    </sheetView>
  </sheetViews>
  <sheetFormatPr baseColWidth="10" defaultColWidth="11.42578125" defaultRowHeight="15" x14ac:dyDescent="0.25"/>
  <cols>
    <col min="8" max="8" width="11.28515625" style="45" customWidth="1"/>
    <col min="9" max="9" width="75.42578125" style="35" bestFit="1" customWidth="1"/>
    <col min="10" max="10" width="4.28515625" style="35" customWidth="1"/>
    <col min="11" max="11" width="36.85546875" style="35" customWidth="1"/>
    <col min="12" max="12" width="3.42578125" style="35" customWidth="1"/>
    <col min="13" max="13" width="4.28515625" customWidth="1"/>
    <col min="14" max="14" width="32.28515625" customWidth="1"/>
  </cols>
  <sheetData>
    <row r="1" spans="1:16" ht="15.75" x14ac:dyDescent="0.25">
      <c r="A1" s="1" t="s">
        <v>0</v>
      </c>
      <c r="B1" s="2"/>
      <c r="C1" s="2"/>
      <c r="D1" s="2"/>
      <c r="E1" s="2"/>
      <c r="F1" s="2"/>
      <c r="G1" s="2"/>
      <c r="K1" s="41"/>
      <c r="L1" s="41"/>
      <c r="M1" s="41"/>
      <c r="N1" s="41"/>
      <c r="O1" s="41"/>
      <c r="P1" s="41"/>
    </row>
    <row r="2" spans="1:16" ht="15.75" x14ac:dyDescent="0.25">
      <c r="A2" s="49" t="s">
        <v>53</v>
      </c>
      <c r="B2" s="49"/>
      <c r="C2" s="49"/>
      <c r="D2" s="49"/>
      <c r="E2" s="49"/>
      <c r="F2" s="49"/>
      <c r="G2" s="49"/>
      <c r="H2" s="45" t="s">
        <v>1</v>
      </c>
      <c r="I2" s="35" t="s">
        <v>2</v>
      </c>
      <c r="K2" s="41" t="s">
        <v>3</v>
      </c>
      <c r="L2" s="41"/>
      <c r="M2" s="41"/>
      <c r="N2" s="41"/>
      <c r="O2" s="41"/>
      <c r="P2" s="41"/>
    </row>
    <row r="3" spans="1:16" ht="15.75" x14ac:dyDescent="0.25">
      <c r="A3" s="50" t="s">
        <v>4</v>
      </c>
      <c r="B3" s="50"/>
      <c r="C3" s="50"/>
      <c r="D3" s="50"/>
      <c r="E3" s="50"/>
      <c r="F3" s="50"/>
      <c r="G3" s="50"/>
      <c r="H3" s="45" t="s">
        <v>1</v>
      </c>
      <c r="I3" s="35" t="s">
        <v>5</v>
      </c>
      <c r="K3" s="41" t="s">
        <v>6</v>
      </c>
      <c r="L3" s="41"/>
      <c r="M3" s="41"/>
      <c r="N3" s="41"/>
      <c r="O3" s="41"/>
      <c r="P3" s="41"/>
    </row>
    <row r="4" spans="1:16" ht="15.75" thickBot="1" x14ac:dyDescent="0.3">
      <c r="A4" s="3"/>
      <c r="B4" s="4"/>
      <c r="C4" s="4"/>
      <c r="D4" s="4"/>
      <c r="E4" s="4"/>
      <c r="F4" s="51" t="s">
        <v>7</v>
      </c>
      <c r="G4" s="51"/>
      <c r="K4" s="41"/>
      <c r="L4" s="41"/>
      <c r="M4" s="41"/>
      <c r="N4" s="41"/>
      <c r="O4" s="41"/>
      <c r="P4" s="41"/>
    </row>
    <row r="5" spans="1:16" ht="24" x14ac:dyDescent="0.25">
      <c r="A5" s="5" t="s">
        <v>8</v>
      </c>
      <c r="B5" s="6"/>
      <c r="C5" s="6" t="s">
        <v>9</v>
      </c>
      <c r="D5" s="6" t="s">
        <v>10</v>
      </c>
      <c r="E5" s="6" t="s">
        <v>11</v>
      </c>
      <c r="F5" s="6"/>
      <c r="G5" s="6" t="s">
        <v>12</v>
      </c>
      <c r="K5" s="42" t="s">
        <v>13</v>
      </c>
      <c r="L5" s="41"/>
      <c r="M5" s="41"/>
      <c r="N5" s="42" t="s">
        <v>14</v>
      </c>
      <c r="O5" s="41"/>
      <c r="P5" s="41"/>
    </row>
    <row r="6" spans="1:16" ht="15.75" thickBot="1" x14ac:dyDescent="0.3">
      <c r="A6" s="3"/>
      <c r="B6" s="4"/>
      <c r="C6" s="7">
        <v>2021</v>
      </c>
      <c r="D6" s="7">
        <v>2021</v>
      </c>
      <c r="E6" s="7">
        <v>2021</v>
      </c>
      <c r="F6" s="7"/>
      <c r="G6" s="7"/>
      <c r="K6" s="41"/>
      <c r="L6" s="41"/>
      <c r="M6" s="41"/>
      <c r="N6" s="41"/>
      <c r="O6" s="41"/>
      <c r="P6" s="41"/>
    </row>
    <row r="7" spans="1:16" ht="24" x14ac:dyDescent="0.25">
      <c r="A7" s="8">
        <v>11</v>
      </c>
      <c r="B7" s="9" t="s">
        <v>15</v>
      </c>
      <c r="C7" s="32">
        <v>679575000</v>
      </c>
      <c r="D7" s="32">
        <v>782474000</v>
      </c>
      <c r="E7" s="32">
        <v>838426837</v>
      </c>
      <c r="F7" s="52"/>
      <c r="G7" s="10">
        <f t="shared" ref="G7:G9" si="0">D7-E7</f>
        <v>-55952837</v>
      </c>
      <c r="H7" s="46" t="s">
        <v>1</v>
      </c>
      <c r="I7" s="15" t="s">
        <v>16</v>
      </c>
      <c r="J7" s="15"/>
      <c r="K7" s="41"/>
      <c r="L7" s="41"/>
      <c r="M7" s="41"/>
      <c r="N7" s="41"/>
      <c r="O7" s="41"/>
      <c r="P7" s="41"/>
    </row>
    <row r="8" spans="1:16" ht="36.75" thickBot="1" x14ac:dyDescent="0.3">
      <c r="A8" s="11">
        <v>14</v>
      </c>
      <c r="B8" s="12" t="s">
        <v>17</v>
      </c>
      <c r="C8" s="33">
        <v>76832000</v>
      </c>
      <c r="D8" s="33">
        <v>57153000</v>
      </c>
      <c r="E8" s="33">
        <v>58534283</v>
      </c>
      <c r="F8" s="53"/>
      <c r="G8" s="10">
        <f t="shared" si="0"/>
        <v>-1381283</v>
      </c>
      <c r="H8" s="46" t="s">
        <v>1</v>
      </c>
      <c r="I8" s="15" t="s">
        <v>18</v>
      </c>
      <c r="J8" s="15"/>
      <c r="K8" s="41"/>
      <c r="L8" s="41"/>
      <c r="M8" s="41"/>
      <c r="N8" s="41"/>
      <c r="O8" s="41"/>
      <c r="P8" s="41"/>
    </row>
    <row r="9" spans="1:16" x14ac:dyDescent="0.25">
      <c r="A9" s="54" t="s">
        <v>19</v>
      </c>
      <c r="B9" s="54"/>
      <c r="C9" s="13">
        <f>SUM(C7:C8)</f>
        <v>756407000</v>
      </c>
      <c r="D9" s="13">
        <f>SUM(D7:D8)</f>
        <v>839627000</v>
      </c>
      <c r="E9" s="13">
        <f>SUM(E7:E8)</f>
        <v>896961120</v>
      </c>
      <c r="F9" s="13"/>
      <c r="G9" s="13">
        <f t="shared" si="0"/>
        <v>-57334120</v>
      </c>
      <c r="K9" s="41"/>
      <c r="L9" s="41"/>
      <c r="M9" s="41"/>
      <c r="N9" s="41"/>
      <c r="O9" s="41"/>
      <c r="P9" s="41"/>
    </row>
    <row r="10" spans="1:16" x14ac:dyDescent="0.25">
      <c r="A10" s="18"/>
      <c r="B10" s="18"/>
      <c r="C10" s="19"/>
      <c r="D10" s="20"/>
      <c r="E10" s="20"/>
      <c r="F10" s="19"/>
      <c r="G10" s="19"/>
      <c r="K10" s="41"/>
      <c r="L10" s="41"/>
      <c r="M10" s="41"/>
      <c r="N10" s="41"/>
      <c r="O10" s="41"/>
      <c r="P10" s="41"/>
    </row>
    <row r="11" spans="1:16" x14ac:dyDescent="0.25">
      <c r="A11" s="57" t="s">
        <v>20</v>
      </c>
      <c r="B11" s="57"/>
      <c r="C11" s="57"/>
      <c r="D11" s="57"/>
      <c r="E11" s="57"/>
      <c r="F11" s="57"/>
      <c r="G11" s="57"/>
      <c r="K11" s="41"/>
      <c r="L11" s="41"/>
      <c r="M11" s="41"/>
      <c r="N11" s="41"/>
      <c r="O11" s="41"/>
      <c r="P11" s="41"/>
    </row>
    <row r="12" spans="1:16" x14ac:dyDescent="0.25">
      <c r="A12" s="18"/>
      <c r="B12" s="18"/>
      <c r="C12" s="19"/>
      <c r="D12" s="20"/>
      <c r="E12" s="20"/>
      <c r="F12" s="19"/>
      <c r="G12" s="19"/>
      <c r="K12" s="41"/>
      <c r="L12" s="41"/>
      <c r="M12" s="41"/>
      <c r="N12" s="41"/>
      <c r="O12" s="41"/>
      <c r="P12" s="41"/>
    </row>
    <row r="13" spans="1:16" x14ac:dyDescent="0.25">
      <c r="A13" s="57" t="s">
        <v>21</v>
      </c>
      <c r="B13" s="57"/>
      <c r="C13" s="57"/>
      <c r="D13" s="57"/>
      <c r="E13" s="21"/>
      <c r="F13" s="57"/>
      <c r="G13" s="21"/>
      <c r="K13" s="41"/>
      <c r="L13" s="41"/>
      <c r="M13" s="41"/>
      <c r="N13" s="41"/>
      <c r="O13" s="41"/>
      <c r="P13" s="41"/>
    </row>
    <row r="14" spans="1:16" x14ac:dyDescent="0.25">
      <c r="A14" s="58" t="s">
        <v>22</v>
      </c>
      <c r="B14" s="59"/>
      <c r="C14" s="59"/>
      <c r="D14" s="36">
        <v>4024000</v>
      </c>
      <c r="E14" s="36">
        <v>2069499</v>
      </c>
      <c r="F14" s="57"/>
      <c r="G14" s="14">
        <f t="shared" ref="G14:G16" si="1">D14-E14</f>
        <v>1954501</v>
      </c>
      <c r="H14" s="45" t="s">
        <v>23</v>
      </c>
      <c r="I14" s="2" t="s">
        <v>24</v>
      </c>
      <c r="K14" s="41"/>
      <c r="L14" s="41"/>
      <c r="M14" s="41"/>
      <c r="N14" s="41"/>
      <c r="O14" s="41"/>
      <c r="P14" s="41"/>
    </row>
    <row r="15" spans="1:16" x14ac:dyDescent="0.25">
      <c r="A15" s="58" t="s">
        <v>25</v>
      </c>
      <c r="B15" s="59"/>
      <c r="C15" s="59"/>
      <c r="D15" s="36">
        <v>32827576</v>
      </c>
      <c r="E15" s="36">
        <v>18767139</v>
      </c>
      <c r="F15" s="57"/>
      <c r="G15" s="14">
        <f t="shared" si="1"/>
        <v>14060437</v>
      </c>
      <c r="H15" s="45" t="s">
        <v>23</v>
      </c>
      <c r="I15" s="2" t="s">
        <v>24</v>
      </c>
      <c r="K15" s="41"/>
      <c r="L15" s="41"/>
      <c r="M15" s="41"/>
      <c r="N15" s="41"/>
      <c r="O15" s="41"/>
      <c r="P15" s="41"/>
    </row>
    <row r="16" spans="1:16" x14ac:dyDescent="0.25">
      <c r="A16" s="22" t="s">
        <v>26</v>
      </c>
      <c r="B16" s="15"/>
      <c r="C16" s="15"/>
      <c r="D16" s="14">
        <f>D14+D15</f>
        <v>36851576</v>
      </c>
      <c r="E16" s="14">
        <f t="shared" ref="E16" si="2">E14+E15</f>
        <v>20836638</v>
      </c>
      <c r="F16" s="57"/>
      <c r="G16" s="14">
        <f t="shared" si="1"/>
        <v>16014938</v>
      </c>
      <c r="K16" s="41"/>
      <c r="L16" s="41"/>
      <c r="M16" s="41"/>
      <c r="N16" s="41"/>
      <c r="O16" s="41"/>
      <c r="P16" s="41"/>
    </row>
    <row r="17" spans="1:16" x14ac:dyDescent="0.25">
      <c r="A17" s="18"/>
      <c r="B17" s="18"/>
      <c r="C17" s="19"/>
      <c r="D17" s="20"/>
      <c r="E17" s="20"/>
      <c r="F17" s="19"/>
      <c r="G17" s="19"/>
      <c r="K17" s="41"/>
      <c r="L17" s="41"/>
      <c r="M17" s="41"/>
      <c r="N17" s="41"/>
      <c r="O17" s="41"/>
      <c r="P17" s="41"/>
    </row>
    <row r="18" spans="1:16" ht="15.75" thickBot="1" x14ac:dyDescent="0.3">
      <c r="A18" s="60" t="s">
        <v>27</v>
      </c>
      <c r="B18" s="60"/>
      <c r="C18" s="60"/>
      <c r="D18" s="23"/>
      <c r="E18" s="23">
        <v>-18523</v>
      </c>
      <c r="F18" s="10"/>
      <c r="G18" s="36">
        <f>E18</f>
        <v>-18523</v>
      </c>
      <c r="H18" s="45" t="s">
        <v>23</v>
      </c>
      <c r="I18" s="35" t="s">
        <v>28</v>
      </c>
      <c r="K18" s="41"/>
      <c r="L18" s="41"/>
      <c r="M18" s="41"/>
      <c r="N18" s="41"/>
      <c r="O18" s="41"/>
      <c r="P18" s="41"/>
    </row>
    <row r="19" spans="1:16" ht="15.75" thickBot="1" x14ac:dyDescent="0.3">
      <c r="A19" s="24" t="s">
        <v>29</v>
      </c>
      <c r="B19" s="24"/>
      <c r="C19" s="24"/>
      <c r="D19" s="25"/>
      <c r="E19" s="25"/>
      <c r="F19" s="25"/>
      <c r="G19" s="25">
        <f>G9-G16-G18</f>
        <v>-73330535</v>
      </c>
      <c r="K19" s="41"/>
      <c r="L19" s="41"/>
      <c r="M19" s="41"/>
      <c r="N19" s="41"/>
      <c r="O19" s="41"/>
      <c r="P19" s="41"/>
    </row>
    <row r="20" spans="1:16" x14ac:dyDescent="0.25">
      <c r="A20" s="9"/>
      <c r="B20" s="9"/>
      <c r="C20" s="9"/>
      <c r="D20" s="9"/>
      <c r="E20" s="9"/>
      <c r="F20" s="9"/>
      <c r="G20" s="9"/>
      <c r="K20" s="41"/>
      <c r="L20" s="41"/>
      <c r="M20" s="41"/>
      <c r="N20" s="41"/>
      <c r="O20" s="41"/>
      <c r="P20" s="41"/>
    </row>
    <row r="21" spans="1:16" x14ac:dyDescent="0.25">
      <c r="A21" s="57" t="s">
        <v>30</v>
      </c>
      <c r="B21" s="57"/>
      <c r="C21" s="57"/>
      <c r="D21" s="57"/>
      <c r="E21" s="57"/>
      <c r="F21" s="57"/>
      <c r="G21" s="57"/>
      <c r="K21" s="41"/>
      <c r="L21" s="41"/>
      <c r="M21" s="41"/>
      <c r="N21" s="47" t="s">
        <v>31</v>
      </c>
      <c r="O21" s="41"/>
      <c r="P21" s="41"/>
    </row>
    <row r="22" spans="1:16" x14ac:dyDescent="0.25">
      <c r="A22" s="56" t="s">
        <v>32</v>
      </c>
      <c r="B22" s="56"/>
      <c r="C22" s="56"/>
      <c r="D22" s="56"/>
      <c r="E22" s="10">
        <f>C7</f>
        <v>679575000</v>
      </c>
      <c r="F22" s="9"/>
      <c r="G22" s="9"/>
      <c r="K22" s="41"/>
      <c r="L22" s="41"/>
      <c r="M22" s="41"/>
      <c r="N22" s="47" t="s">
        <v>33</v>
      </c>
      <c r="O22" s="41"/>
      <c r="P22" s="41"/>
    </row>
    <row r="23" spans="1:16" ht="15.75" thickBot="1" x14ac:dyDescent="0.3">
      <c r="A23" s="60" t="s">
        <v>34</v>
      </c>
      <c r="B23" s="56"/>
      <c r="C23" s="56"/>
      <c r="D23" s="56"/>
      <c r="E23" s="37">
        <v>25000000</v>
      </c>
      <c r="F23" s="9"/>
      <c r="G23" s="9"/>
      <c r="H23" s="45" t="s">
        <v>23</v>
      </c>
      <c r="I23" s="35" t="s">
        <v>35</v>
      </c>
      <c r="K23" s="41"/>
      <c r="L23" s="41"/>
      <c r="M23" s="41"/>
      <c r="N23" s="41" t="s">
        <v>36</v>
      </c>
      <c r="O23" s="41"/>
      <c r="P23" s="41"/>
    </row>
    <row r="24" spans="1:16" ht="15.75" thickBot="1" x14ac:dyDescent="0.3">
      <c r="A24" s="9"/>
      <c r="B24" s="26"/>
      <c r="C24" s="9"/>
      <c r="D24" s="9" t="s">
        <v>37</v>
      </c>
      <c r="E24" s="17">
        <f>E22-E23</f>
        <v>654575000</v>
      </c>
      <c r="F24" s="40">
        <v>0.04</v>
      </c>
      <c r="G24" s="39">
        <f>TRUNC($E$24*F24,-3)</f>
        <v>26183000</v>
      </c>
      <c r="K24" s="41"/>
      <c r="L24" s="41"/>
      <c r="M24" s="41"/>
      <c r="N24" s="41"/>
      <c r="O24" s="41"/>
      <c r="P24" s="41"/>
    </row>
    <row r="25" spans="1:16" x14ac:dyDescent="0.25">
      <c r="A25" s="9"/>
      <c r="B25" s="9"/>
      <c r="C25" s="9"/>
      <c r="D25" s="9"/>
      <c r="E25" s="9"/>
      <c r="F25" s="9"/>
      <c r="G25" s="10"/>
    </row>
    <row r="26" spans="1:16" ht="15.75" thickBot="1" x14ac:dyDescent="0.3">
      <c r="A26" s="9"/>
      <c r="B26" s="9"/>
      <c r="C26" s="9"/>
      <c r="D26" s="56" t="s">
        <v>38</v>
      </c>
      <c r="E26" s="56"/>
      <c r="F26" s="56"/>
      <c r="G26" s="16">
        <f>TRUNC(G19,-3)</f>
        <v>-73330000</v>
      </c>
    </row>
    <row r="27" spans="1:16" x14ac:dyDescent="0.25">
      <c r="A27" s="9"/>
      <c r="B27" s="9"/>
      <c r="C27" s="9"/>
      <c r="D27" s="9"/>
      <c r="E27" s="9"/>
      <c r="F27" s="9"/>
      <c r="G27" s="10"/>
    </row>
    <row r="28" spans="1:16" x14ac:dyDescent="0.25">
      <c r="A28" s="57" t="s">
        <v>52</v>
      </c>
      <c r="B28" s="57"/>
      <c r="C28" s="57"/>
      <c r="D28" s="57"/>
      <c r="E28" s="57"/>
      <c r="F28" s="57"/>
      <c r="G28" s="57"/>
    </row>
    <row r="29" spans="1:16" x14ac:dyDescent="0.25">
      <c r="A29" s="9"/>
      <c r="B29" s="9"/>
      <c r="C29" s="9"/>
      <c r="D29" s="9"/>
      <c r="E29" s="9" t="s">
        <v>39</v>
      </c>
      <c r="F29" s="9"/>
      <c r="G29" s="38">
        <f>IF(G26&gt;0,IF(G26&gt;G24,G24,G26),0)</f>
        <v>0</v>
      </c>
    </row>
    <row r="30" spans="1:16" x14ac:dyDescent="0.25">
      <c r="A30" s="9"/>
      <c r="B30" s="9"/>
      <c r="C30" s="9"/>
      <c r="D30" s="9"/>
      <c r="E30" s="9" t="s">
        <v>40</v>
      </c>
      <c r="F30" s="9"/>
      <c r="G30" s="38">
        <f>IF(G26&lt;0,IF(ABS(G26)&lt;G24,G26,-G24),0)</f>
        <v>-26183000</v>
      </c>
    </row>
    <row r="31" spans="1:16" x14ac:dyDescent="0.25">
      <c r="A31" s="55" t="s">
        <v>41</v>
      </c>
      <c r="B31" s="55"/>
      <c r="C31" s="55"/>
      <c r="D31" s="55"/>
      <c r="E31" s="56" t="s">
        <v>22</v>
      </c>
      <c r="F31" s="56"/>
      <c r="G31" s="10">
        <f>TRUNC(G14,-3)</f>
        <v>1954000</v>
      </c>
    </row>
    <row r="32" spans="1:16" ht="15.75" thickBot="1" x14ac:dyDescent="0.3">
      <c r="A32" s="9"/>
      <c r="B32" s="9"/>
      <c r="C32" s="9"/>
      <c r="D32" s="9"/>
      <c r="E32" s="61" t="s">
        <v>25</v>
      </c>
      <c r="F32" s="61"/>
      <c r="G32" s="16">
        <f>TRUNC(G15,-3)</f>
        <v>14060000</v>
      </c>
    </row>
    <row r="33" spans="1:9" ht="15.75" thickBot="1" x14ac:dyDescent="0.3">
      <c r="A33" s="9"/>
      <c r="B33" s="9"/>
      <c r="C33" s="9"/>
      <c r="D33" s="9"/>
      <c r="E33" s="62" t="s">
        <v>51</v>
      </c>
      <c r="F33" s="62"/>
      <c r="G33" s="27">
        <f>SUM(G29:G32)</f>
        <v>-10169000</v>
      </c>
    </row>
    <row r="34" spans="1:9" x14ac:dyDescent="0.25">
      <c r="A34" s="2"/>
      <c r="B34" s="2"/>
      <c r="C34" s="2"/>
      <c r="D34" s="2"/>
      <c r="E34" s="2"/>
      <c r="F34" s="2"/>
      <c r="G34" s="2"/>
    </row>
    <row r="35" spans="1:9" ht="27.75" customHeight="1" x14ac:dyDescent="0.25">
      <c r="A35" s="63" t="s">
        <v>42</v>
      </c>
      <c r="B35" s="63"/>
      <c r="C35" s="63"/>
      <c r="D35" s="63"/>
      <c r="E35" s="63"/>
      <c r="F35" s="63"/>
      <c r="G35" s="63"/>
    </row>
    <row r="36" spans="1:9" ht="38.25" x14ac:dyDescent="0.25">
      <c r="A36" s="28" t="s">
        <v>43</v>
      </c>
      <c r="B36" s="29"/>
      <c r="C36" s="30"/>
      <c r="D36" s="43" t="s">
        <v>47</v>
      </c>
      <c r="E36" s="43" t="s">
        <v>48</v>
      </c>
      <c r="F36" s="44" t="s">
        <v>49</v>
      </c>
      <c r="G36" s="44" t="s">
        <v>50</v>
      </c>
    </row>
    <row r="37" spans="1:9" x14ac:dyDescent="0.25">
      <c r="A37" s="64"/>
      <c r="B37" s="65"/>
      <c r="C37" s="66"/>
      <c r="D37" s="34"/>
      <c r="E37" s="34"/>
      <c r="F37" s="34"/>
      <c r="G37" s="31">
        <f>E37-F37</f>
        <v>0</v>
      </c>
      <c r="H37" s="45" t="s">
        <v>23</v>
      </c>
      <c r="I37" s="35" t="s">
        <v>44</v>
      </c>
    </row>
    <row r="38" spans="1:9" x14ac:dyDescent="0.25">
      <c r="A38" s="64"/>
      <c r="B38" s="65"/>
      <c r="C38" s="66"/>
      <c r="D38" s="34"/>
      <c r="E38" s="34"/>
      <c r="F38" s="34"/>
      <c r="G38" s="31">
        <f>E38-F38</f>
        <v>0</v>
      </c>
      <c r="I38" s="48" t="s">
        <v>45</v>
      </c>
    </row>
    <row r="39" spans="1:9" x14ac:dyDescent="0.25">
      <c r="I39" s="48" t="s">
        <v>46</v>
      </c>
    </row>
  </sheetData>
  <mergeCells count="23">
    <mergeCell ref="E32:F32"/>
    <mergeCell ref="E33:F33"/>
    <mergeCell ref="A35:G35"/>
    <mergeCell ref="A37:C37"/>
    <mergeCell ref="A38:C38"/>
    <mergeCell ref="A31:D31"/>
    <mergeCell ref="E31:F31"/>
    <mergeCell ref="A11:G11"/>
    <mergeCell ref="A13:D13"/>
    <mergeCell ref="F13:F16"/>
    <mergeCell ref="A14:C14"/>
    <mergeCell ref="A15:C15"/>
    <mergeCell ref="A18:C18"/>
    <mergeCell ref="A21:G21"/>
    <mergeCell ref="A22:D22"/>
    <mergeCell ref="A23:D23"/>
    <mergeCell ref="D26:F26"/>
    <mergeCell ref="A28:G28"/>
    <mergeCell ref="A2:G2"/>
    <mergeCell ref="A3:G3"/>
    <mergeCell ref="F4:G4"/>
    <mergeCell ref="F7:F8"/>
    <mergeCell ref="A9:B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DC27A78E525240AB36E494151E225C" ma:contentTypeVersion="8" ma:contentTypeDescription="Create a new document." ma:contentTypeScope="" ma:versionID="ebaacabea92ca95c46f93bdd9f332a70">
  <xsd:schema xmlns:xsd="http://www.w3.org/2001/XMLSchema" xmlns:xs="http://www.w3.org/2001/XMLSchema" xmlns:p="http://schemas.microsoft.com/office/2006/metadata/properties" xmlns:ns3="60ff40d1-171c-48df-99a4-45356be02e25" targetNamespace="http://schemas.microsoft.com/office/2006/metadata/properties" ma:root="true" ma:fieldsID="186f178a586188bb3786a638329b7cee" ns3:_="">
    <xsd:import namespace="60ff40d1-171c-48df-99a4-45356be02e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f40d1-171c-48df-99a4-45356be02e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3E8EF8-FC9C-4433-B5F9-A9378EB7CBA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0ff40d1-171c-48df-99a4-45356be02e25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32D952-D421-4BAA-88F1-07740945DF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F88685-636E-4F85-8D5D-F763E395C0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f40d1-171c-48df-99a4-45356be02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Eksempel bydel</vt:lpstr>
    </vt:vector>
  </TitlesOfParts>
  <Manager/>
  <Company>Oslo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Trond Bue</cp:lastModifiedBy>
  <cp:revision/>
  <dcterms:created xsi:type="dcterms:W3CDTF">2014-11-24T09:40:30Z</dcterms:created>
  <dcterms:modified xsi:type="dcterms:W3CDTF">2022-11-17T09:18:05Z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0x010100F1DC27A78E525240AB36E494151E225C</vt:lpwstr>
  </property>
  <property fmtid="{D5CDD505-2E9C-101B-9397-08002B2CF9AE}" pid="3" name="Order">
    <vt:r8>100</vt:r8>
  </property>
  <property fmtid="{D5CDD505-2E9C-101B-9397-08002B2CF9AE}" pid="4" name="MSIP_Label_7a2396b7-5846-48ff-8468-5f49f8ad722a_Enabled">
    <vt:lpwstr>true</vt:lpwstr>
  </property>
  <property fmtid="{D5CDD505-2E9C-101B-9397-08002B2CF9AE}" pid="5" name="MSIP_Label_7a2396b7-5846-48ff-8468-5f49f8ad722a_SetDate">
    <vt:lpwstr>2022-11-02T10:24:48Z</vt:lpwstr>
  </property>
  <property fmtid="{D5CDD505-2E9C-101B-9397-08002B2CF9AE}" pid="6" name="MSIP_Label_7a2396b7-5846-48ff-8468-5f49f8ad722a_Method">
    <vt:lpwstr>Standard</vt:lpwstr>
  </property>
  <property fmtid="{D5CDD505-2E9C-101B-9397-08002B2CF9AE}" pid="7" name="MSIP_Label_7a2396b7-5846-48ff-8468-5f49f8ad722a_Name">
    <vt:lpwstr>Lav</vt:lpwstr>
  </property>
  <property fmtid="{D5CDD505-2E9C-101B-9397-08002B2CF9AE}" pid="8" name="MSIP_Label_7a2396b7-5846-48ff-8468-5f49f8ad722a_SiteId">
    <vt:lpwstr>e6795081-6391-442e-9ab4-5e9ef74f18ea</vt:lpwstr>
  </property>
  <property fmtid="{D5CDD505-2E9C-101B-9397-08002B2CF9AE}" pid="9" name="MSIP_Label_7a2396b7-5846-48ff-8468-5f49f8ad722a_ActionId">
    <vt:lpwstr>57d148ca-853b-43e4-9688-2c1909c5ab3f</vt:lpwstr>
  </property>
  <property fmtid="{D5CDD505-2E9C-101B-9397-08002B2CF9AE}" pid="10" name="MSIP_Label_7a2396b7-5846-48ff-8468-5f49f8ad722a_ContentBits">
    <vt:lpwstr>0</vt:lpwstr>
  </property>
</Properties>
</file>