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05"/>
  <workbookPr defaultThemeVersion="124226"/>
  <mc:AlternateContent xmlns:mc="http://schemas.openxmlformats.org/markup-compatibility/2006">
    <mc:Choice Requires="x15">
      <x15ac:absPath xmlns:x15ac="http://schemas.microsoft.com/office/spreadsheetml/2010/11/ac" url="https://oslokommune.sharepoint.com/sites/4c6f1/SOS Begrenset 2/Rapportering/2022/Årsberetning/Rundskriv og fellesskriv/"/>
    </mc:Choice>
  </mc:AlternateContent>
  <xr:revisionPtr revIDLastSave="2" documentId="11_25837F4FD47B4774C301A0549DC3B2943991E44C" xr6:coauthVersionLast="47" xr6:coauthVersionMax="47" xr10:uidLastSave="{4659546F-69AC-41DA-A5C7-763CA6C5AAB9}"/>
  <bookViews>
    <workbookView xWindow="19215" yWindow="690" windowWidth="19065" windowHeight="16470" tabRatio="817" firstSheet="9" activeTab="9" xr2:uid="{00000000-000D-0000-FFFF-FFFF00000000}"/>
  </bookViews>
  <sheets>
    <sheet name="2 Bemanning" sheetId="30" r:id="rId1"/>
    <sheet name="3.1 Nøkkeltall" sheetId="68" r:id="rId2"/>
    <sheet name="3.2.Måltall" sheetId="81" r:id="rId3"/>
    <sheet name="3.3 Internkontroll" sheetId="119" r:id="rId4"/>
    <sheet name="4.1 Driftsregnsk" sheetId="26" r:id="rId5"/>
    <sheet name="4.2.1 Invest.regnsk." sheetId="28" r:id="rId6"/>
    <sheet name="4.2.2 Kategorisering avvik" sheetId="63" r:id="rId7"/>
    <sheet name="4.3 Balanse kommunel" sheetId="37" r:id="rId8"/>
    <sheet name="5.3 Handl plan funksj nedsett" sheetId="55" r:id="rId9"/>
    <sheet name="5.5 Folkehelsetiltak" sheetId="91" r:id="rId10"/>
    <sheet name="5.6 Diskriminering" sheetId="111" r:id="rId11"/>
    <sheet name="5.7.1 Likestilling og mangfold" sheetId="97" r:id="rId12"/>
    <sheet name="5.7.2 Kjønn og lønn" sheetId="98" r:id="rId13"/>
    <sheet name="5.7.3 Heltid, deltid mv." sheetId="118" r:id="rId14"/>
    <sheet name="5.7.4 Likestillingsredegjørelse" sheetId="100" r:id="rId15"/>
    <sheet name="5.7.5 HMS" sheetId="106" r:id="rId16"/>
    <sheet name="5.7.6 Sykefravær" sheetId="102" r:id="rId17"/>
    <sheet name="5.9.1 Konsulentbruk DRIFT" sheetId="75" r:id="rId18"/>
    <sheet name="5.9.2 Konsulentbruk INVESTERING" sheetId="76" r:id="rId19"/>
    <sheet name="Faktorer 2022" sheetId="114" state="hidden" r:id="rId20"/>
    <sheet name="6.1 Miljø og klima oppsumme " sheetId="115" r:id="rId21"/>
    <sheet name="6.2 Klimabudsjett" sheetId="116" r:id="rId22"/>
    <sheet name="6.3 Miljø- og klimarapportering" sheetId="117" r:id="rId23"/>
    <sheet name="Faktorer" sheetId="96" state="hidden" r:id="rId24"/>
  </sheets>
  <definedNames>
    <definedName name="_xlnm.Print_Area" localSheetId="0">'2 Bemanning'!$B$3:$E$5</definedName>
    <definedName name="_xlnm.Print_Area" localSheetId="1">'3.1 Nøkkeltall'!$B$1:$G$11</definedName>
    <definedName name="_xlnm.Print_Area" localSheetId="2">'3.2.Måltall'!$B$1:$G$8</definedName>
    <definedName name="_xlnm.Print_Area" localSheetId="4">'4.1 Driftsregnsk'!$B$1:$G$47</definedName>
    <definedName name="_xlnm.Print_Area" localSheetId="5">'4.2.1 Invest.regnsk.'!$B$1:$G$39</definedName>
    <definedName name="_xlnm.Print_Area" localSheetId="6">'4.2.2 Kategorisering avvik'!$A$4:$E$9</definedName>
    <definedName name="_xlnm.Print_Area" localSheetId="7">'4.3 Balanse kommunel'!$B$1:$E$63</definedName>
    <definedName name="_xlnm.Print_Area" localSheetId="8">'5.3 Handl plan funksj nedsett'!$B$3:$C$17</definedName>
    <definedName name="_xlnm.Print_Area" localSheetId="9">'5.5 Folkehelsetiltak'!$A$1:$G$26</definedName>
    <definedName name="_xlnm.Print_Area" localSheetId="10">'5.6 Diskriminering'!$B$2:$E$18</definedName>
    <definedName name="_xlnm.Print_Area" localSheetId="11">'5.7.1 Likestilling og mangfold'!$B$2:$E$8</definedName>
    <definedName name="_xlnm.Print_Area" localSheetId="13">'5.7.3 Heltid, deltid mv.'!$A$1:$O$16</definedName>
    <definedName name="_xlnm.Print_Area" localSheetId="14">'5.7.4 Likestillingsredegjørelse'!$B$2:$F$11</definedName>
    <definedName name="_xlnm.Print_Area" localSheetId="15">'5.7.5 HMS'!$B$3:$E$12</definedName>
    <definedName name="_xlnm.Print_Area" localSheetId="16">'5.7.6 Sykefravær'!$B$3:$E$6</definedName>
    <definedName name="_xlnm.Print_Area" localSheetId="17">'5.9.1 Konsulentbruk DRIFT'!$B$2:$F$33</definedName>
    <definedName name="_xlnm.Print_Area" localSheetId="18">'5.9.2 Konsulentbruk INVESTERING'!$B$2:$F$33</definedName>
    <definedName name="_xlnm.Print_Area" localSheetId="21">'6.2 Klimabudsjett'!$B$15:$H$33</definedName>
    <definedName name="_xlnm.Print_Area" localSheetId="22">'6.3 Miljø- og klimarapportering'!$B$2:$L$226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9" i="117" l="1"/>
  <c r="C180" i="117" s="1"/>
  <c r="F153" i="117"/>
  <c r="E153" i="117"/>
  <c r="D153" i="117"/>
  <c r="C153" i="117"/>
  <c r="G152" i="117"/>
  <c r="G151" i="117"/>
  <c r="G150" i="117"/>
  <c r="G149" i="117"/>
  <c r="G148" i="117"/>
  <c r="G153" i="117" s="1"/>
  <c r="F137" i="117"/>
  <c r="G136" i="117"/>
  <c r="E136" i="117"/>
  <c r="G135" i="117"/>
  <c r="E135" i="117"/>
  <c r="G134" i="117"/>
  <c r="E134" i="117"/>
  <c r="G133" i="117"/>
  <c r="E133" i="117"/>
  <c r="G132" i="117"/>
  <c r="E132" i="117"/>
  <c r="G131" i="117"/>
  <c r="E131" i="117"/>
  <c r="E137" i="117" s="1"/>
  <c r="K107" i="117"/>
  <c r="H107" i="117"/>
  <c r="G107" i="117"/>
  <c r="F107" i="117"/>
  <c r="E107" i="117"/>
  <c r="D107" i="117"/>
  <c r="C107" i="117"/>
  <c r="L106" i="117"/>
  <c r="L105" i="117"/>
  <c r="L104" i="117"/>
  <c r="L103" i="117"/>
  <c r="L102" i="117"/>
  <c r="L101" i="117"/>
  <c r="L100" i="117"/>
  <c r="F84" i="117"/>
  <c r="E84" i="117"/>
  <c r="D84" i="117"/>
  <c r="C84" i="117"/>
  <c r="G83" i="117"/>
  <c r="G82" i="117"/>
  <c r="G81" i="117"/>
  <c r="G80" i="117"/>
  <c r="G79" i="117"/>
  <c r="G78" i="117"/>
  <c r="G84" i="117" s="1"/>
  <c r="F61" i="117"/>
  <c r="G60" i="117"/>
  <c r="E60" i="117"/>
  <c r="G59" i="117"/>
  <c r="E59" i="117"/>
  <c r="G58" i="117"/>
  <c r="E58" i="117"/>
  <c r="G57" i="117"/>
  <c r="E57" i="117"/>
  <c r="G56" i="117"/>
  <c r="E56" i="117"/>
  <c r="G55" i="117"/>
  <c r="E55" i="117"/>
  <c r="E61" i="117" s="1"/>
  <c r="D43" i="117"/>
  <c r="C43" i="117"/>
  <c r="F18" i="117"/>
  <c r="E18" i="117"/>
  <c r="F17" i="117"/>
  <c r="E17" i="117"/>
  <c r="F16" i="117"/>
  <c r="E16" i="117"/>
  <c r="F15" i="117"/>
  <c r="E15" i="117"/>
  <c r="F14" i="117"/>
  <c r="E14" i="117"/>
  <c r="F13" i="117"/>
  <c r="E13" i="117"/>
  <c r="F12" i="117"/>
  <c r="F19" i="117" s="1"/>
  <c r="E12" i="117"/>
  <c r="E19" i="117" l="1"/>
  <c r="E21" i="117" s="1"/>
  <c r="L107" i="117"/>
  <c r="C52" i="37"/>
  <c r="D45" i="37"/>
  <c r="C45" i="37"/>
  <c r="D33" i="37"/>
  <c r="C33" i="37"/>
  <c r="D37" i="37"/>
  <c r="C37" i="37"/>
  <c r="D41" i="37"/>
  <c r="C41" i="37"/>
  <c r="E41" i="37"/>
  <c r="D26" i="37"/>
  <c r="C26" i="37"/>
  <c r="E26" i="37"/>
  <c r="C21" i="37"/>
  <c r="D21" i="37"/>
  <c r="E21" i="37" s="1"/>
  <c r="D19" i="37"/>
  <c r="D12" i="37"/>
  <c r="C12" i="37"/>
  <c r="D9" i="37"/>
  <c r="C9" i="37"/>
  <c r="D32" i="37"/>
  <c r="C19" i="37"/>
  <c r="E37" i="37"/>
  <c r="E12" i="37"/>
  <c r="C8" i="37"/>
  <c r="E33" i="37"/>
  <c r="E9" i="37"/>
  <c r="D8" i="37"/>
  <c r="E8" i="37"/>
  <c r="C30" i="37"/>
  <c r="C35" i="28"/>
  <c r="D27" i="28"/>
  <c r="E27" i="28"/>
  <c r="F27" i="28"/>
  <c r="G27" i="28"/>
  <c r="C27" i="28"/>
  <c r="C41" i="26"/>
  <c r="M26" i="96"/>
  <c r="M25" i="96"/>
  <c r="M24" i="96"/>
  <c r="M23" i="96"/>
  <c r="M22" i="96"/>
  <c r="M21" i="96"/>
  <c r="F18" i="96"/>
  <c r="K17" i="96"/>
  <c r="F16" i="96"/>
  <c r="E16" i="96"/>
  <c r="F15" i="96"/>
  <c r="F14" i="96"/>
  <c r="E11" i="96"/>
  <c r="E10" i="96"/>
  <c r="F9" i="96"/>
  <c r="F8" i="96"/>
  <c r="F7" i="96"/>
  <c r="L6" i="96"/>
  <c r="K6" i="96"/>
  <c r="M5" i="96"/>
  <c r="M4" i="96"/>
  <c r="F4" i="96"/>
  <c r="M6" i="96"/>
  <c r="F6" i="63"/>
  <c r="F7" i="63"/>
  <c r="F8" i="63"/>
  <c r="F5" i="63"/>
  <c r="F9" i="63"/>
  <c r="G35" i="28"/>
  <c r="E35" i="28"/>
  <c r="D35" i="28"/>
  <c r="G23" i="28"/>
  <c r="E23" i="28"/>
  <c r="D23" i="28"/>
  <c r="C23" i="28"/>
  <c r="G15" i="28"/>
  <c r="G36" i="28" s="1"/>
  <c r="E15" i="28"/>
  <c r="E36" i="28" s="1"/>
  <c r="D15" i="28"/>
  <c r="D36" i="28" s="1"/>
  <c r="C15" i="28"/>
  <c r="C36" i="28" s="1"/>
  <c r="F23" i="28"/>
  <c r="F15" i="28"/>
  <c r="F35" i="28"/>
  <c r="G41" i="26"/>
  <c r="E41" i="26"/>
  <c r="D41" i="26"/>
  <c r="G31" i="26"/>
  <c r="E31" i="26"/>
  <c r="D31" i="26"/>
  <c r="C31" i="26"/>
  <c r="G21" i="26"/>
  <c r="E21" i="26"/>
  <c r="D21" i="26"/>
  <c r="C21" i="26"/>
  <c r="G15" i="26"/>
  <c r="E15" i="26"/>
  <c r="D15" i="26"/>
  <c r="C15" i="26"/>
  <c r="E22" i="26"/>
  <c r="F15" i="26"/>
  <c r="G22" i="26"/>
  <c r="C22" i="26"/>
  <c r="F21" i="26"/>
  <c r="D22" i="26"/>
  <c r="F31" i="26"/>
  <c r="F41" i="26"/>
  <c r="C33" i="26"/>
  <c r="C42" i="26" s="1"/>
  <c r="D33" i="26"/>
  <c r="D42" i="26" s="1"/>
  <c r="G33" i="26"/>
  <c r="G42" i="26" s="1"/>
  <c r="E33" i="26"/>
  <c r="E42" i="26" s="1"/>
  <c r="F22" i="26"/>
  <c r="F33" i="26"/>
  <c r="F42" i="26" s="1"/>
  <c r="E63" i="37"/>
  <c r="E62" i="37"/>
  <c r="E61" i="37"/>
  <c r="D60" i="37"/>
  <c r="C60" i="37"/>
  <c r="E57" i="37"/>
  <c r="E56" i="37"/>
  <c r="E55" i="37"/>
  <c r="E54" i="37"/>
  <c r="E53" i="37"/>
  <c r="D52" i="37"/>
  <c r="E52" i="37"/>
  <c r="E49" i="37"/>
  <c r="E48" i="37"/>
  <c r="E47" i="37"/>
  <c r="E46" i="37"/>
  <c r="E45" i="37"/>
  <c r="D30" i="37"/>
  <c r="E30" i="37"/>
  <c r="D58" i="37"/>
  <c r="E60" i="37"/>
  <c r="E19" i="37"/>
  <c r="F36" i="28" l="1"/>
  <c r="C32" i="37"/>
  <c r="C58" i="37" l="1"/>
  <c r="E58" i="37" s="1"/>
  <c r="E32" i="37"/>
</calcChain>
</file>

<file path=xl/sharedStrings.xml><?xml version="1.0" encoding="utf-8"?>
<sst xmlns="http://schemas.openxmlformats.org/spreadsheetml/2006/main" count="922" uniqueCount="604">
  <si>
    <t>Endring</t>
  </si>
  <si>
    <t>Ansatte</t>
  </si>
  <si>
    <t>Årsverk</t>
  </si>
  <si>
    <t>Nøkkeltall for tjenesteproduksjon for kap. …… (nr.+navn)</t>
  </si>
  <si>
    <t>Nøkkeltall</t>
  </si>
  <si>
    <t>Resultat 2018</t>
  </si>
  <si>
    <t>Resultat 2019</t>
  </si>
  <si>
    <t>Resultat 2020</t>
  </si>
  <si>
    <t>Resultat 2021</t>
  </si>
  <si>
    <t>Resultat 2022</t>
  </si>
  <si>
    <t>Måltall for tjenesteproduksjon for kap. …… (nr.+navn)</t>
  </si>
  <si>
    <t>Resultatindikator</t>
  </si>
  <si>
    <t>Måltall 2022</t>
  </si>
  <si>
    <t>Avvik 2022</t>
  </si>
  <si>
    <t>Spørsmål</t>
  </si>
  <si>
    <t>Ja</t>
  </si>
  <si>
    <t>Delvis</t>
  </si>
  <si>
    <t>Nei</t>
  </si>
  <si>
    <t>Hvis nei, kommenter</t>
  </si>
  <si>
    <t>Er det etablert et risikobasert helhetlig system for internkontroll i virksomheten?</t>
  </si>
  <si>
    <t xml:space="preserve">Er det etablert tiltak og kontrollaktiviteter som følge av risikovurderingen og er tiltakene fulgt opp? </t>
  </si>
  <si>
    <t xml:space="preserve">Er det utarbeidet nødvendige rutiner og prosedyrer på viktige områder/prosesser basert på en vurdering av risiko? </t>
  </si>
  <si>
    <t>Etterleves rutinene og prosedyrene  i virksomheten?</t>
  </si>
  <si>
    <t>Er alle vesentlige avvik, spesielle hendelser og svakheter fulgt opp?</t>
  </si>
  <si>
    <t>Er alle anmerkninger fra tilsyn, eksternrevisor, internrevisor og lignende fulgt opp?</t>
  </si>
  <si>
    <t>Oppsummert: Internkontrollen er utformet slik at virksomheten har målrettet og effektiv drift, pålitelig rapportering og overholder lover og regler.</t>
  </si>
  <si>
    <t>Tabell for driftsregnskap etter kommuneloven</t>
  </si>
  <si>
    <t>Driftsregnskap for kap. …… (nr.+navn)</t>
  </si>
  <si>
    <t>I</t>
  </si>
  <si>
    <t>II</t>
  </si>
  <si>
    <t>III</t>
  </si>
  <si>
    <t>IV</t>
  </si>
  <si>
    <t>V</t>
  </si>
  <si>
    <t>Regnskap 2022</t>
  </si>
  <si>
    <t>Dok. 3 2022*</t>
  </si>
  <si>
    <t>Regulert bud. 2022</t>
  </si>
  <si>
    <t>Regnskap 2021</t>
  </si>
  <si>
    <t>Avvik 2022 (III-I)</t>
  </si>
  <si>
    <t>Rammetilskudd</t>
  </si>
  <si>
    <t>Inntekts- og formueskatt</t>
  </si>
  <si>
    <t>Eiendomsskatt</t>
  </si>
  <si>
    <t>Andre skatteinntekter</t>
  </si>
  <si>
    <t>Andre overføringer og tilskudd fra staten</t>
  </si>
  <si>
    <t>Overføringer og tilskudd fra andre</t>
  </si>
  <si>
    <t>Brukerbetalinger</t>
  </si>
  <si>
    <t>Salgs- og leieinntekter</t>
  </si>
  <si>
    <t>Sum driftsinntekter</t>
  </si>
  <si>
    <t>Lønnsutgifter</t>
  </si>
  <si>
    <t>Sosiale utgifter</t>
  </si>
  <si>
    <t>Kjøp av varer og tjenester</t>
  </si>
  <si>
    <t>Overføringer og tilskudd til andre</t>
  </si>
  <si>
    <t>Avskrivninger</t>
  </si>
  <si>
    <t>Sum driftsutgifter</t>
  </si>
  <si>
    <t>Brutto driftsresultat</t>
  </si>
  <si>
    <t>Renteinntekter</t>
  </si>
  <si>
    <t>Konserninterne renteinntekter</t>
  </si>
  <si>
    <t>Utbytter</t>
  </si>
  <si>
    <t>Gevinster og tap på finansielle omløpsmidler</t>
  </si>
  <si>
    <t>Renteutgifter</t>
  </si>
  <si>
    <t>Konserninterne renteutgifter</t>
  </si>
  <si>
    <t>Avdrag på lån</t>
  </si>
  <si>
    <t>Konserninterne avdrag på lån</t>
  </si>
  <si>
    <t>Netto finansutgifter</t>
  </si>
  <si>
    <t>Motpost avskrivninger</t>
  </si>
  <si>
    <t>Netto driftsresultat *</t>
  </si>
  <si>
    <t>Disponering eller dekning av netto driftsresultat:</t>
  </si>
  <si>
    <t>Overføring til investering</t>
  </si>
  <si>
    <t>Bruk av bundne driftsfond</t>
  </si>
  <si>
    <t>Avsetninger til bundne driftsfond</t>
  </si>
  <si>
    <t>Bruk av disposisjonsfond</t>
  </si>
  <si>
    <t>Avsetning til disposisjonsfond</t>
  </si>
  <si>
    <t>Dekning av tidligere års merforbruk</t>
  </si>
  <si>
    <t>Sum disponering eller dekning av netto driftsresultat</t>
  </si>
  <si>
    <t>Fremført til dekning i senere år (merforbruk)</t>
  </si>
  <si>
    <t>* Bystyret har kun vedtatt krav til netto driftsresultat</t>
  </si>
  <si>
    <t>Tabell for investeringsregnskap etter kommuneloven</t>
  </si>
  <si>
    <t>Investeringsregnskap for kap. …… (nr.+navn)</t>
  </si>
  <si>
    <t>Artsgrupper</t>
  </si>
  <si>
    <t>Dok. 3 2022</t>
  </si>
  <si>
    <t>Investeringer i varige driftsmidler</t>
  </si>
  <si>
    <t>Fordelte utgifter/internsalg</t>
  </si>
  <si>
    <t>Tilskudd til andres investeringer</t>
  </si>
  <si>
    <t>Investeringer i aksjer og andeler i selskaper</t>
  </si>
  <si>
    <t>Eksterne utlån av egne midler</t>
  </si>
  <si>
    <t>Interne utlån av enge midler</t>
  </si>
  <si>
    <t>Eksterne avdrag på lån</t>
  </si>
  <si>
    <t>Interne avdrag på lån</t>
  </si>
  <si>
    <t>Sum investeringsutgifter</t>
  </si>
  <si>
    <t>Kompensasjon for merverdiavgift</t>
  </si>
  <si>
    <t>Tilskudd fra andre</t>
  </si>
  <si>
    <t>Salg av varige driftsmidler</t>
  </si>
  <si>
    <t>Salg av finansielle anleggsmidler</t>
  </si>
  <si>
    <t>Utdeling fra selskaper</t>
  </si>
  <si>
    <t>Mottatte ekserne avdrag på utlån av egne midler</t>
  </si>
  <si>
    <t>Bruk av interne lån</t>
  </si>
  <si>
    <t>Sum investeringsinntekter</t>
  </si>
  <si>
    <t>Videreulån</t>
  </si>
  <si>
    <t>Bruk av lån til videreutlån</t>
  </si>
  <si>
    <t>Avdrag på lån til videreutlån</t>
  </si>
  <si>
    <t>Netto utgifter videreutlån</t>
  </si>
  <si>
    <t>Overføring fra drift - generell</t>
  </si>
  <si>
    <t>Overføring fra drift - fond</t>
  </si>
  <si>
    <t>Bruk av bundne investeringsfond</t>
  </si>
  <si>
    <t>Avsetning til bundne investeringsfond</t>
  </si>
  <si>
    <t>Bruk av ubundet investeringsfond</t>
  </si>
  <si>
    <t>Avsetning til ubundet investeringsfond</t>
  </si>
  <si>
    <t>Dekning av tidligere års udekket beløp</t>
  </si>
  <si>
    <t>Sum overføring fra drift og netto avsetninger</t>
  </si>
  <si>
    <t>Fremført til dekning i senere år udekket beløp</t>
  </si>
  <si>
    <t>* Det enkelte foretak bes tilpasse radene for investeringsutgiftene i tabellen slik at de samsvarer med de kategorier/porteføljer som fremgår av bystyrets budsjettvedtak, jf. dok 3/2022. Det må i den sammenheng også tas hensyn til y-disp. fra 2021 og nye budsjettreguleringer i løpet av 2022.</t>
  </si>
  <si>
    <t>1. Periodiserings-avvik, men innenfor vedtatt tidsramme</t>
  </si>
  <si>
    <t>2. Reelle netto besparelser på ferdige prosjekter</t>
  </si>
  <si>
    <t>3. Reelle forsinkelser iht. vedtatt tidsplan</t>
  </si>
  <si>
    <t>4. Uforutsigbare avsetninger</t>
  </si>
  <si>
    <t>Sum prosjekt</t>
  </si>
  <si>
    <t>Prosjekt x</t>
  </si>
  <si>
    <t>Sum</t>
  </si>
  <si>
    <t>Tabell for balanseregnskap etter kommuneloven</t>
  </si>
  <si>
    <t>Foretakene må selv vurdere i hvilken grad det er behov for ytterligere spesifikasjon av balansen</t>
  </si>
  <si>
    <t>Balanseregnskap for kap. …… (nr.+navn)</t>
  </si>
  <si>
    <t>EIENDELER</t>
  </si>
  <si>
    <t>Sum anleggsmidler</t>
  </si>
  <si>
    <t>Sum varige driftsmidler</t>
  </si>
  <si>
    <t>Faste eiendommer og anlegg</t>
  </si>
  <si>
    <t>Utstyr, maskiner og transportmidler</t>
  </si>
  <si>
    <t>Sum finansielle anleggsmidler</t>
  </si>
  <si>
    <t>Aksjer og andeler</t>
  </si>
  <si>
    <t>Obligasjoner</t>
  </si>
  <si>
    <t>Eksterne utlån</t>
  </si>
  <si>
    <t>Konserninterne utlån</t>
  </si>
  <si>
    <t>Immaterielle eiendeler</t>
  </si>
  <si>
    <t>Pensjonsmidler</t>
  </si>
  <si>
    <t>Sum omløpsmidler</t>
  </si>
  <si>
    <t>Bankinnskudd og kontanter</t>
  </si>
  <si>
    <t>Sum finansielle omløpsmidler</t>
  </si>
  <si>
    <t>Sertifikater</t>
  </si>
  <si>
    <t>Derivater</t>
  </si>
  <si>
    <t>Sum kortsiktige fordringer</t>
  </si>
  <si>
    <t>Kundefordringer</t>
  </si>
  <si>
    <t>Andre kortsiktige fordringer</t>
  </si>
  <si>
    <t>Premieavvik</t>
  </si>
  <si>
    <t>SUM EIENDELER</t>
  </si>
  <si>
    <t>EGENKAPITAL OG GJELD</t>
  </si>
  <si>
    <t>Sum egenkapital</t>
  </si>
  <si>
    <t>Egenkapital drift</t>
  </si>
  <si>
    <t>Disposisjonsfond</t>
  </si>
  <si>
    <t>Bundne driftsfond</t>
  </si>
  <si>
    <t>Merforbruk i driftsregnskapet</t>
  </si>
  <si>
    <t>Egenkapital investering</t>
  </si>
  <si>
    <t>Ubundet investeringsfond</t>
  </si>
  <si>
    <t>Bundne investeringsfond</t>
  </si>
  <si>
    <t>Udekket beløp i investeringsregnskapet</t>
  </si>
  <si>
    <t>Annen egenkapital</t>
  </si>
  <si>
    <t>Kapitalkonto</t>
  </si>
  <si>
    <t>Endring i regnskapsprinsipp som påvirker AK (drift)</t>
  </si>
  <si>
    <t>Endring i regnskapsprinsipp som påvirker AK (inv)</t>
  </si>
  <si>
    <t>Sum langsiktig gjeld</t>
  </si>
  <si>
    <t>Lån</t>
  </si>
  <si>
    <t>Ekstern lagnsiktig gjeld</t>
  </si>
  <si>
    <t>Konsernintern langsiktig gjeld</t>
  </si>
  <si>
    <t>Obligasjonslån</t>
  </si>
  <si>
    <t>Sertifikatlån</t>
  </si>
  <si>
    <t>Pensjonsforpliktelser</t>
  </si>
  <si>
    <t>Sum kortsiktig gjeld</t>
  </si>
  <si>
    <t>Leverandørgjeld</t>
  </si>
  <si>
    <t>Likviditetslån</t>
  </si>
  <si>
    <t>Annen kortsiktig gjeld</t>
  </si>
  <si>
    <t>SUM EGENKAPITAL OG GJELD</t>
  </si>
  <si>
    <t>MEMORIAKONTI</t>
  </si>
  <si>
    <t>Memoriakonti</t>
  </si>
  <si>
    <t>Ubrukte lånemidler</t>
  </si>
  <si>
    <t>Andre memoriakonti</t>
  </si>
  <si>
    <t>Motkonto for memoriakontiene</t>
  </si>
  <si>
    <t>Områder fra handlingsplanen</t>
  </si>
  <si>
    <t>Ja/nei</t>
  </si>
  <si>
    <t>Har virksomheten utarbeidet handlingsplan for mennesker med funksjonsnedsettelser?</t>
  </si>
  <si>
    <t>Er det utarbeidet konkrete tiltak på handlingsplanens satsingsområder? 1)</t>
  </si>
  <si>
    <t>Tiltak gjennomført i 2022</t>
  </si>
  <si>
    <t>XXX</t>
  </si>
  <si>
    <t>1.</t>
  </si>
  <si>
    <t>2.</t>
  </si>
  <si>
    <t xml:space="preserve">3. </t>
  </si>
  <si>
    <t>1) Aktuelle tiltak kan eksempelvis være innenfor følgnde temaer:</t>
  </si>
  <si>
    <t>Kunnskap om mennesker med funsjonsnedsettelser</t>
  </si>
  <si>
    <t>Rehabilitering og habilitering</t>
  </si>
  <si>
    <t>Arbeid og sysselsetting</t>
  </si>
  <si>
    <t>Bolig - eget hjem</t>
  </si>
  <si>
    <t>Individuell plan</t>
  </si>
  <si>
    <t>Transport</t>
  </si>
  <si>
    <t>Frivillighet</t>
  </si>
  <si>
    <t>Rapportering på tiltak i tråd med Folkehelseplan for Oslo 2017-2020. Årsberetning 2022.</t>
  </si>
  <si>
    <r>
      <rPr>
        <b/>
        <sz val="11"/>
        <color rgb="FFFF0000"/>
        <rFont val="Oslo Sans Office"/>
      </rPr>
      <t>Viktig informasjon til virksomheten før utfylling av tabellen:</t>
    </r>
    <r>
      <rPr>
        <b/>
        <sz val="11"/>
        <rFont val="Oslo Sans Office"/>
      </rPr>
      <t xml:space="preserve">
 - Alle virksomheter i Oslo kommune skal rapportere på tiltak i tråd med Folkehelseplan for Oslo 2017-2020 i sin årsberetning 2020.
 - Se på tiltaksplanene i Folkehelseplan for Oslo 2017-2020 og rapporter på tiltak der virksomheten er oppført som hovedansvarlig eller samarbeidspartner. Med virksomhet menes bydel, etat eller kommunalt foretak.
 - Sett inn flere rader ved behov for å beskrive flere tiltak.
 - Folkehelsekontakten i virksomheten bør involveres i rapporteringen.
 - Det skal kun rapporteres på igangsatte/gjennomførte tiltak som kan knyttes til tiltak i Folkehelseplanen for Oslo 2017-2020.</t>
    </r>
  </si>
  <si>
    <t>Link til Folkehelseplan for Oslo 2017-2020</t>
  </si>
  <si>
    <t>Strategi 1  Folkehelse der folk lever sine liv</t>
  </si>
  <si>
    <t xml:space="preserve">Hovedsatsing 1 - Trygg og sunn oppvekst for alle barn og unge </t>
  </si>
  <si>
    <t>Hvilket/ hvilke tiltak i Folkehelseplan for Oslo er virksomhetens tiltak forankret i, oppgi tiltaksnummer.</t>
  </si>
  <si>
    <t xml:space="preserve">Virksomhetens navn på tiltak  </t>
  </si>
  <si>
    <t>Hovedansvarlig og samarbeidspartnere i det aktuelle tiltaket</t>
  </si>
  <si>
    <t>Årstall for start og slutt, eller løpende</t>
  </si>
  <si>
    <t>Målsetning og målgruppe  for tiltaket</t>
  </si>
  <si>
    <t xml:space="preserve">Kort beskrivelse av tiltaket     </t>
  </si>
  <si>
    <t>Blir tiltaket evaluert? Hvis ja, beskriv hvilken type evaluering</t>
  </si>
  <si>
    <t>Tiltaksnummer:</t>
  </si>
  <si>
    <t xml:space="preserve">Hovedsatsing 2 - En grønn og aktiv by som fremmer fysisk og psykisk helse </t>
  </si>
  <si>
    <t xml:space="preserve">Virksomhetens navn på tiltak   </t>
  </si>
  <si>
    <t>Målsetning og målgruppe for tiltaket</t>
  </si>
  <si>
    <t>Eksempel: 7</t>
  </si>
  <si>
    <t>Pilot skolemåltid</t>
  </si>
  <si>
    <t xml:space="preserve">Skoleetaten og Bydel frisk  </t>
  </si>
  <si>
    <t>2018-2020</t>
  </si>
  <si>
    <t>Skolemåltidet skal fremme helse, trivsel og læring. Ungdomskoleelever.</t>
  </si>
  <si>
    <t>Gratis lunsj til alle i kantinen. Elevene bidrar i matlaging og tilrettelegging av skolemåltidet.</t>
  </si>
  <si>
    <t>Ja, intern evaluering.</t>
  </si>
  <si>
    <t xml:space="preserve">Hovedsatsing 3 - En inkluderende by som fremmer deltakelse og medborgerskap og forebygger ensomhet </t>
  </si>
  <si>
    <t xml:space="preserve">Kort beskrivelse av tiltaket   </t>
  </si>
  <si>
    <t xml:space="preserve">Strategi 2  Folkehelsearbeid - et felles ansvar </t>
  </si>
  <si>
    <t xml:space="preserve">Strategi 2 inneholder mål og tiltak rettet mot kommunens virksomheter til støtte for strategi 1. </t>
  </si>
  <si>
    <t>Virksomhetens navn på tiltak/ oppgave</t>
  </si>
  <si>
    <t>Målsetning og målgruppe for tiltaket/ oppgaven</t>
  </si>
  <si>
    <t xml:space="preserve">Kort beskrivelse av tiltaket/ oppgaven    </t>
  </si>
  <si>
    <t>Eksempel: 10</t>
  </si>
  <si>
    <t>Folkehelsekontakt i virksomheten</t>
  </si>
  <si>
    <t>Stjerneetaten</t>
  </si>
  <si>
    <t>Løpende</t>
  </si>
  <si>
    <t>Alle kommunens virksomheter skal ha en kontaktperson for folkehelsearbeid</t>
  </si>
  <si>
    <t>Utpekt folkehelsekontakt i egen virksomhet. Deltar i Fagnettverk for folkhelsekontakter.</t>
  </si>
  <si>
    <t xml:space="preserve">Ja </t>
  </si>
  <si>
    <t>Har virksomheten laget en plan for mangfold og likeverd - og mot diskriminering?</t>
  </si>
  <si>
    <t xml:space="preserve">Hvis ja - er dette </t>
  </si>
  <si>
    <t>I en egen plan</t>
  </si>
  <si>
    <t>I overordnede planer</t>
  </si>
  <si>
    <t>Hvis ja - gjelder plan og mål tiltak for alle diskrimineringsgrunnlag?</t>
  </si>
  <si>
    <t>Hvis nei, glelder planen (mulig å krysse av flere)?</t>
  </si>
  <si>
    <t>Ferkulturelt mangfold</t>
  </si>
  <si>
    <t xml:space="preserve">Kjønns- og seksualitetsmangfold </t>
  </si>
  <si>
    <t>Funksjonsmangfold /universell utforming</t>
  </si>
  <si>
    <t>Har virksomheten gjennomført opplæring for sine ansatte?</t>
  </si>
  <si>
    <t>Hvis ja - gjelder dette (mulig å krysse av flere)?</t>
  </si>
  <si>
    <t>Likeverdige tjenester</t>
  </si>
  <si>
    <t>Representativ rekruttering</t>
  </si>
  <si>
    <t>Holdningsarbeid</t>
  </si>
  <si>
    <t>Har virksomheten har oppnevnt en OXLO-kontakt?</t>
  </si>
  <si>
    <t>Har virksomheten deltatt som mentor  i OXLO-mentorordning?</t>
  </si>
  <si>
    <t>Beskriv kort ett (eller flere) eksempel på beste praksis?</t>
  </si>
  <si>
    <t>LIKESTILLINGSTILTAK</t>
  </si>
  <si>
    <t>Tilstandsanalyse</t>
  </si>
  <si>
    <t>Hvis nei, hvorfor ikke?</t>
  </si>
  <si>
    <t>Har virksomheten i løpet av 2022 undersøkt om det finnes risiko for diskriminering eller andre hindre for likestilling?*</t>
  </si>
  <si>
    <t xml:space="preserve">*Virksomhetene skal svare på om de i 2022 har undersøkt om det finnes risiko for diskriminering eller andre hindre for likestilling, jf. Lov om likestillings- og diskriminering § 26 annet ledd, bokstav a). </t>
  </si>
  <si>
    <t>Kjønnsbalanse</t>
  </si>
  <si>
    <t>Lønnsbalanse</t>
  </si>
  <si>
    <t>Kategori</t>
  </si>
  <si>
    <t>Menn
 %</t>
  </si>
  <si>
    <t>Kvinner 
%</t>
  </si>
  <si>
    <t>Total 
(N)</t>
  </si>
  <si>
    <t>Menn
 (kr)</t>
  </si>
  <si>
    <t>Kvinner 
(kr)</t>
  </si>
  <si>
    <t>Kvinner andel 
av menn %</t>
  </si>
  <si>
    <t>Totalt i virksomheten</t>
  </si>
  <si>
    <t>Toppleders ledergruppe inkl. toppleder</t>
  </si>
  <si>
    <t xml:space="preserve">Stillingskategori 1 
</t>
  </si>
  <si>
    <t xml:space="preserve">Stillingskategori 2
</t>
  </si>
  <si>
    <t>Stillingskategori 3</t>
  </si>
  <si>
    <t xml:space="preserve">Veiledning til tabellen </t>
  </si>
  <si>
    <r>
      <t>Stillingskategorier:</t>
    </r>
    <r>
      <rPr>
        <b/>
        <sz val="10"/>
        <rFont val="Arial"/>
        <family val="2"/>
      </rPr>
      <t xml:space="preserve"> </t>
    </r>
    <r>
      <rPr>
        <sz val="10"/>
        <rFont val="Arial"/>
        <family val="2"/>
      </rPr>
      <t xml:space="preserve"> </t>
    </r>
  </si>
  <si>
    <t>Kjønns- og lønnsbalanse kan variere i ulike deler av virksomheten. Det skal rapporteres for totalantallet i virksomheten, toppleders ledergruppe inkl. toppleder. Det skal i tillegg rapporteres på minst 3 stillingskategorier. Kategoriene skal omfatte stillinger som utfører «likt arbeid» eller «arbeid av lik verdi». Hvilke kategorier av stillinger som benyttes er opp til virksomheten, men bør representere større og sammenlignbare grupper av ansatte. Ledere skal alltid inngå som en egen kategori. Det skal spesifiseres hvilke stillinger som inngår i de ulike kategoriene.</t>
  </si>
  <si>
    <r>
      <t xml:space="preserve">Kjønnsbalanse: </t>
    </r>
    <r>
      <rPr>
        <b/>
        <sz val="10"/>
        <rFont val="Arial"/>
        <family val="2"/>
      </rPr>
      <t xml:space="preserve"> </t>
    </r>
  </si>
  <si>
    <t xml:space="preserve">Alle ansatte i virksomheten skal tas med i oversikten (fast, midlertidig, timeansatte etc.), og det skal rapporteres for alle kategorier. Forrige års kjønnsbalanse skal også fremgå for å synliggjøre en eventuell utvikling/endring. </t>
  </si>
  <si>
    <r>
      <t xml:space="preserve">Lønnsbalanse: </t>
    </r>
    <r>
      <rPr>
        <sz val="10"/>
        <rFont val="Arial"/>
        <family val="2"/>
      </rPr>
      <t xml:space="preserve"> </t>
    </r>
  </si>
  <si>
    <t>Gjennomsnittslønn oppgis for hvert kjønn. Lønn vil si både grunnlønn og ev. tillegg. For ansatte i deltidsstillinger skal lønn omregnes til heltidsstilling. Kvinners lønn i prosent av menns lønn rapporteres på hver stillingskategori. Forrige års lønnsbalanse skal også fremgå for å synliggjøre en eventuell utvikling/endring.</t>
  </si>
  <si>
    <t xml:space="preserve">Åpenbare ulikheter skal kommenteres.  </t>
  </si>
  <si>
    <r>
      <t xml:space="preserve">Rapportering av </t>
    </r>
    <r>
      <rPr>
        <b/>
        <u/>
        <sz val="9"/>
        <color theme="1"/>
        <rFont val="Oslo Sans Office"/>
      </rPr>
      <t>fast</t>
    </r>
    <r>
      <rPr>
        <b/>
        <sz val="9"/>
        <color theme="1"/>
        <rFont val="Oslo Sans Office"/>
      </rPr>
      <t xml:space="preserve"> ansatte på heltid og deltid</t>
    </r>
  </si>
  <si>
    <t>Alle ansatte</t>
  </si>
  <si>
    <t>Heltid</t>
  </si>
  <si>
    <t>Deltid</t>
  </si>
  <si>
    <t>Ufrivillig deltid</t>
  </si>
  <si>
    <t>Midlertidig ansatte</t>
  </si>
  <si>
    <t xml:space="preserve">Totalt </t>
  </si>
  <si>
    <t>Totalt</t>
  </si>
  <si>
    <t>Menn %</t>
  </si>
  <si>
    <t>Kvinner %</t>
  </si>
  <si>
    <t>(N)</t>
  </si>
  <si>
    <t>%</t>
  </si>
  <si>
    <t>Veiledning til tabellen</t>
  </si>
  <si>
    <r>
      <t xml:space="preserve">Alle ansatte: </t>
    </r>
    <r>
      <rPr>
        <sz val="9"/>
        <color rgb="FF000000"/>
        <rFont val="Oslo Sans Office"/>
      </rPr>
      <t>Oppgi totalt antalle ansatte (N)</t>
    </r>
  </si>
  <si>
    <r>
      <t>Heltid:</t>
    </r>
    <r>
      <rPr>
        <sz val="9"/>
        <color rgb="FF000000"/>
        <rFont val="Oslo Sans Office"/>
      </rPr>
      <t xml:space="preserve"> Oppgi totalt antall ansatte i heltidsstillinger (N) og prosentfordeling mellom kjønn i heltidsstillinger (100%). Gjelder kun fast ansatte</t>
    </r>
  </si>
  <si>
    <r>
      <t xml:space="preserve">Deltid: </t>
    </r>
    <r>
      <rPr>
        <sz val="9"/>
        <color rgb="FF000000"/>
        <rFont val="Oslo Sans Office"/>
      </rPr>
      <t>Oppgi totalt antall ansatte deltidsstillinger (N) og p</t>
    </r>
    <r>
      <rPr>
        <sz val="9"/>
        <color indexed="8"/>
        <rFont val="Oslo Sans Office"/>
      </rPr>
      <t>rosentfordeling mellom kjønn i deltidsstillinger, dvs. mindre enn 100%. Gjelder kun fast ansatte</t>
    </r>
  </si>
  <si>
    <r>
      <t xml:space="preserve">Ufrivillig deltid: </t>
    </r>
    <r>
      <rPr>
        <sz val="9"/>
        <color rgb="FF000000"/>
        <rFont val="Oslo Sans Office"/>
      </rPr>
      <t>Oppgi totalt antall ansatte i ufrivillige deltidsstillinger (N) og p</t>
    </r>
    <r>
      <rPr>
        <sz val="9"/>
        <color indexed="8"/>
        <rFont val="Oslo Sans Office"/>
      </rPr>
      <t>rosentfordeling mellom kjønnene som arbeider ufrivillig deltid, dvs. mindre enn 100%. Gjelder kun fast ansatte</t>
    </r>
  </si>
  <si>
    <r>
      <t>Midlertidig ansatte:</t>
    </r>
    <r>
      <rPr>
        <sz val="9"/>
        <color rgb="FF000000"/>
        <rFont val="Oslo Sans Office"/>
      </rPr>
      <t xml:space="preserve"> Oppgi totalt antall ansatte som er midlertidig ansatt (N) og prosentfordeling mellom kjønnene.  Dette gjelder både vikariater og engasjementer. </t>
    </r>
  </si>
  <si>
    <t xml:space="preserve">Virksomhetene skal fylle ut tabellen og redegjøre for tiltak som er iverksatt for å redusere deltidsarbeid og etablere en heltidskultur. </t>
  </si>
  <si>
    <t>Likestillings- og mangfoldstiltak*</t>
  </si>
  <si>
    <t>Bakgrunn/tilstand</t>
  </si>
  <si>
    <t>Mål for tiltaket</t>
  </si>
  <si>
    <t>Beskrivelse av tiltaket</t>
  </si>
  <si>
    <t>Status på rapporterings-tidspunktet/måloppnåelse</t>
  </si>
  <si>
    <t>Tiltak 1 omfatter…(se under)</t>
  </si>
  <si>
    <t>Tiltak 2 omfatter…(se under)</t>
  </si>
  <si>
    <t>Tiltak 3 omfatter…(se under)</t>
  </si>
  <si>
    <t>* Med likestillings- og mangfoldstiltak menes tiltak som er egnet til å motvirke diskriminering, og bidra til økt likestilling og mangfold i virksomheten. Arbeidet kan omfatte rekruttering, lønns- og arbeidsvilkår, karriere- og utviklingsmuligheter, tilrettelegging, mulighet for å kombinere arbeid og familieliv og forebygging av trakassering.Virksomheten skal ha et virksomhetstilpasset mål med tiltak for etnisk mangfold på arbeidsplassen, jf. Mangfoldets muligheter – om OXLO, Oslo Extra Large. 
Virksomheten skal redegjøre for den faktiske tiltstanden når det gjelder kjønnslikestilling i virkomheten og hva som er gjort for å oppfylle aktivitetsplikten etter likestillings- og diskrimineringslovens § 26.
Dersom det ikke er iverksatt eller planlagt tiltak, skal det gis en redegjørelse for det.</t>
  </si>
  <si>
    <t>HR/HMS-området</t>
  </si>
  <si>
    <t>Hvis nei, kommentarer</t>
  </si>
  <si>
    <t>Er det fastsatt oppdaterte mål på HMS-området for 2022?</t>
  </si>
  <si>
    <t>Med utgangspunkt i målformuleringene, er det utarbeidet tiltaksplaner/handlingsplaner?</t>
  </si>
  <si>
    <t>Er handlingsplaner/tiltaksplaner innpasset i de årlige budsjetter og økonomiplaner?</t>
  </si>
  <si>
    <t>ARBEIDSTID</t>
  </si>
  <si>
    <t>Har virksomheten etablert rutiner og internkontroll for å sikre etterlevelse av arbeidsmiljølovens arbeidstids- bestemmelser og som fanger opp og retter eventuelle avvik som fremkommer, jf. rundskriv  31/2020?</t>
  </si>
  <si>
    <t>Har virksomheten løpende kontroll med arbeidstiden, både for å sikre at rammene for arbeidstid blir fulgt og for å sikre en vurdering av at arbeidstidsordningene er forsvarlig?</t>
  </si>
  <si>
    <t xml:space="preserve">Virksomheten bes oppgi antall brudd på arbeidmiljølovens arbeidstidsbestemmelser i 2022. </t>
  </si>
  <si>
    <t>Antall:</t>
  </si>
  <si>
    <t>Kommentar:</t>
  </si>
  <si>
    <t>Hvordan har virksomheten behandlet  bruddene i AMU?</t>
  </si>
  <si>
    <t>Har virksomheten involvert vernetjensten i arbeidet med oppfølging av brudd på arbeidstidsbestemmelsene?</t>
  </si>
  <si>
    <t>TRAKASSERING</t>
  </si>
  <si>
    <t>Hva gjør virksomheten for å hindre trakassering, seksuell trakassering og kjønnsbasert vold?</t>
  </si>
  <si>
    <t>VOLD OG TRUSLER</t>
  </si>
  <si>
    <t>Har virksomheten gjennomført risikovurdering som omhandler vold og trusler ved utførelse av arbeidet?</t>
  </si>
  <si>
    <t>Har virksomheten etablert rutiner som sikrer opplæring og øvelse i forebygging og håndtering av vold- og trusselsituasjoner?</t>
  </si>
  <si>
    <t>Har virksomheten iverksatt tiltak for å redusere risiko for vold og trusler?</t>
  </si>
  <si>
    <t>Har virksomheten rutiner for å sikre registrering av vold og trusler i HMS-modulen i HR-systemet?</t>
  </si>
  <si>
    <t>Har virksomheten etablert rutiner som sikrer nødvendig oppfølging av arbeidstaker som har vært utsatt for vold og trussel om vold?</t>
  </si>
  <si>
    <t>Har virksomheten rutiner for å sikre varsling av dødsulykker og alvorlige ulykker til Arbeidstilsynet og nærmeste politimyndighet?</t>
  </si>
  <si>
    <t>Sykefravær i %</t>
  </si>
  <si>
    <t>Mål 2022</t>
  </si>
  <si>
    <t>Menn</t>
  </si>
  <si>
    <t>Kvinner</t>
  </si>
  <si>
    <t>Bruk av ekstern konsulentbistand i kommunens virksomheter - DRIFTSREGNSKAPET</t>
  </si>
  <si>
    <t>(Sett kryss)</t>
  </si>
  <si>
    <t>Har virksomheten utarbeidet en strategi for bruk av konsulenter?</t>
  </si>
  <si>
    <r>
      <t xml:space="preserve">             </t>
    </r>
    <r>
      <rPr>
        <i/>
        <sz val="9"/>
        <color indexed="8"/>
        <rFont val="Oslo Sans Office"/>
      </rPr>
      <t>Tall i mill. kr.</t>
    </r>
  </si>
  <si>
    <t>Pålagt ekstern evaluering / behov for uavhengighet</t>
  </si>
  <si>
    <t>Øvrig ekstern konsulentbistand i stedet for egenrekruttering</t>
  </si>
  <si>
    <t>Kategori av kjøp /                                     Type konsulenttjeneste</t>
  </si>
  <si>
    <t>Prosjektering</t>
  </si>
  <si>
    <t>Regnskap pr. 31.12. i mill kr</t>
  </si>
  <si>
    <t>Byggeledelse</t>
  </si>
  <si>
    <t>Kvalitet og kontroll</t>
  </si>
  <si>
    <t>IT</t>
  </si>
  <si>
    <t>Organisasjon og organisasjonsutvikling</t>
  </si>
  <si>
    <t>HMS</t>
  </si>
  <si>
    <t>Andre konsulenttjenester</t>
  </si>
  <si>
    <t xml:space="preserve">Kommentarer </t>
  </si>
  <si>
    <t>Bruk av ekstern konsulentbistand i kommunens virksomheter - INVESTERINGSREGNSKAPET</t>
  </si>
  <si>
    <t>Utslippsfaktorer 2022</t>
  </si>
  <si>
    <t>Kilde: miljødirektoratet (2020)</t>
  </si>
  <si>
    <t>Energiinnhold</t>
  </si>
  <si>
    <t>[kWh/liter]</t>
  </si>
  <si>
    <r>
      <t>[kg CO</t>
    </r>
    <r>
      <rPr>
        <b/>
        <vertAlign val="subscript"/>
        <sz val="11"/>
        <color rgb="FF000000"/>
        <rFont val="Calibri"/>
        <family val="2"/>
      </rPr>
      <t>2</t>
    </r>
    <r>
      <rPr>
        <b/>
        <sz val="11"/>
        <color rgb="FF000000"/>
        <rFont val="Calibri"/>
        <family val="2"/>
      </rPr>
      <t>-ekv/kWh]</t>
    </r>
  </si>
  <si>
    <r>
      <t>[kg CO</t>
    </r>
    <r>
      <rPr>
        <b/>
        <vertAlign val="subscript"/>
        <sz val="11"/>
        <color rgb="FF000000"/>
        <rFont val="Calibri"/>
        <family val="2"/>
      </rPr>
      <t>2</t>
    </r>
    <r>
      <rPr>
        <b/>
        <sz val="11"/>
        <color rgb="FF000000"/>
        <rFont val="Calibri"/>
        <family val="2"/>
      </rPr>
      <t>-ekv/liter]/     [kg CO2-ekv/S(N)m3]</t>
    </r>
  </si>
  <si>
    <t>OPPVARMING</t>
  </si>
  <si>
    <t xml:space="preserve">kWh/liter </t>
  </si>
  <si>
    <r>
      <t>[kg CO</t>
    </r>
    <r>
      <rPr>
        <b/>
        <vertAlign val="subscript"/>
        <sz val="11"/>
        <color rgb="FF000000"/>
        <rFont val="Calibri"/>
        <family val="2"/>
      </rPr>
      <t>2</t>
    </r>
    <r>
      <rPr>
        <b/>
        <sz val="11"/>
        <color rgb="FF000000"/>
        <rFont val="Calibri"/>
        <family val="2"/>
      </rPr>
      <t>-ekv/liter]</t>
    </r>
  </si>
  <si>
    <t>Biogass</t>
  </si>
  <si>
    <t>Olje, parafin</t>
  </si>
  <si>
    <t>fyringsolje:</t>
  </si>
  <si>
    <t xml:space="preserve">I klimabudsjett operer vi i 2019 med følgende utslippsfaktorer </t>
  </si>
  <si>
    <t>Elektrisitet</t>
  </si>
  <si>
    <t>[kWh]</t>
  </si>
  <si>
    <t>Fyringsparafin:</t>
  </si>
  <si>
    <t>Generell (basert på kjøretøyparksammensetning) [g CO2-ekv/km]</t>
  </si>
  <si>
    <t>Biogass [g CO2-ekv/km]</t>
  </si>
  <si>
    <t>Alternativ utslippsfaktor fra HBEFA 4.0 beta</t>
  </si>
  <si>
    <t>Fjernvarme</t>
  </si>
  <si>
    <t>Gjennomsnitt</t>
  </si>
  <si>
    <t>Buss</t>
  </si>
  <si>
    <t>Biofyringsolje</t>
  </si>
  <si>
    <t>Naturgass (LNG) [kWh/Sm3]</t>
  </si>
  <si>
    <t>Personbil</t>
  </si>
  <si>
    <t>Pellets eller annen fast  biobrensel</t>
  </si>
  <si>
    <t>[kg]</t>
  </si>
  <si>
    <t>Bioolje</t>
  </si>
  <si>
    <t>Varebil</t>
  </si>
  <si>
    <t>Gass</t>
  </si>
  <si>
    <t>[kWh/Sm3]</t>
  </si>
  <si>
    <t>Biodiesel</t>
  </si>
  <si>
    <t>Tunge kjøretøy</t>
  </si>
  <si>
    <t>Bensin</t>
  </si>
  <si>
    <t>(12,5 %innblanding bioetanol)</t>
  </si>
  <si>
    <t>Anleggsdiesel</t>
  </si>
  <si>
    <t xml:space="preserve">Utslippsstatistikken til Mdir belager seg på g CO2-ekv/km og ikke CO2-ekv-utslipp per energienhet eller volum drivstoff. </t>
  </si>
  <si>
    <t>Diesel</t>
  </si>
  <si>
    <t>(15 % innblanding biodiesel)</t>
  </si>
  <si>
    <t>Kilde: Miljødirektoratet (2017)</t>
  </si>
  <si>
    <t>Hydrogen</t>
  </si>
  <si>
    <t xml:space="preserve">- </t>
  </si>
  <si>
    <r>
      <t>(kg CO</t>
    </r>
    <r>
      <rPr>
        <b/>
        <vertAlign val="subscript"/>
        <sz val="11"/>
        <rFont val="Calibri"/>
        <family val="2"/>
      </rPr>
      <t>2</t>
    </r>
    <r>
      <rPr>
        <b/>
        <sz val="11"/>
        <rFont val="Calibri"/>
        <family val="2"/>
      </rPr>
      <t>-ekv./kWh)</t>
    </r>
  </si>
  <si>
    <t>kWh/kg</t>
  </si>
  <si>
    <t>Estimat for forbruk for tunge biogass kjøretøy:</t>
  </si>
  <si>
    <t>Etanol</t>
  </si>
  <si>
    <t>Trepellets, fyrkjel</t>
  </si>
  <si>
    <t>Biltype</t>
  </si>
  <si>
    <t>Eksempelmodell</t>
  </si>
  <si>
    <t>Forbruk</t>
  </si>
  <si>
    <t>Utslippsfaktor Mdir, 2019 [kg CO2-ekv/kWh]</t>
  </si>
  <si>
    <t>Utslippsfaktor HBEFA 4.0 beta [kg CO2-ekv/kWh]</t>
  </si>
  <si>
    <t>(kWh/100 km)</t>
  </si>
  <si>
    <t>[kWh/Nm3]</t>
  </si>
  <si>
    <t>Trebriketter, fyrkjel</t>
  </si>
  <si>
    <t>VW Caddy Maxi</t>
  </si>
  <si>
    <t>Biogass (veitrafikk)</t>
  </si>
  <si>
    <t>Trebriketter, husholdningsovn</t>
  </si>
  <si>
    <t>Minibuss</t>
  </si>
  <si>
    <t>IVECO Daily</t>
  </si>
  <si>
    <t>Bioetanol E85: 85% etanol &amp; 15 % bensin</t>
  </si>
  <si>
    <t>Flis, fyrkjel</t>
  </si>
  <si>
    <t>Liten distribusjonsbil</t>
  </si>
  <si>
    <t>IVECO Daily Bus</t>
  </si>
  <si>
    <t>Biodiesel B30: 30% biodiesel &amp; 70% diesel</t>
  </si>
  <si>
    <t>Ved, husholdningsovn</t>
  </si>
  <si>
    <t>Stor distribusjonsbil</t>
  </si>
  <si>
    <t>Scania R eller G serie</t>
  </si>
  <si>
    <t>*denne utslippsfaktoren gjelder egentlig ikke for slike typer kjøretøy</t>
  </si>
  <si>
    <t>Biodiesel B100: 100% biodiesel</t>
  </si>
  <si>
    <t>Buss Euro V</t>
  </si>
  <si>
    <t>Fra Tøi</t>
  </si>
  <si>
    <t>Gass LPG</t>
  </si>
  <si>
    <t>[kWh/kg]</t>
  </si>
  <si>
    <t>Buss Euro VI</t>
  </si>
  <si>
    <t>Kilde: Miljødirektoratet (2020)</t>
  </si>
  <si>
    <t>Drivstoff</t>
  </si>
  <si>
    <t>Energiinnhold NCV (kWh/kg)</t>
  </si>
  <si>
    <t>Tetthet (kg/liter)</t>
  </si>
  <si>
    <t>Kilder: Miljødirektoratet (2017) Tiltaksberegninger Oppvarming, Biodirvstoff, Veitrafikk</t>
  </si>
  <si>
    <t>Kjøretøy</t>
  </si>
  <si>
    <t>Innblandingsprosent</t>
  </si>
  <si>
    <t>Innblanding av hva</t>
  </si>
  <si>
    <t>Klimagasser i alt</t>
  </si>
  <si>
    <r>
      <t>(kg CO</t>
    </r>
    <r>
      <rPr>
        <b/>
        <vertAlign val="subscript"/>
        <sz val="11"/>
        <rFont val="Calibri"/>
        <family val="2"/>
      </rPr>
      <t>2</t>
    </r>
    <r>
      <rPr>
        <b/>
        <sz val="11"/>
        <rFont val="Calibri"/>
        <family val="2"/>
      </rPr>
      <t>-ekv./liter)</t>
    </r>
  </si>
  <si>
    <t>Autodiesel</t>
  </si>
  <si>
    <t>Anleggsmaskiner</t>
  </si>
  <si>
    <t>biodiesel</t>
  </si>
  <si>
    <t>Personbiler</t>
  </si>
  <si>
    <t>bioetanol</t>
  </si>
  <si>
    <t>Bioetanol</t>
  </si>
  <si>
    <t>Varebiler</t>
  </si>
  <si>
    <t>Utslippsfaktorer for Biodiesel B30 og Bioetanol er beregnet ut ifra kjente utslippsfaktorer for etanol, biodisel B100, besnin og diesel</t>
  </si>
  <si>
    <t>Lastebiler</t>
  </si>
  <si>
    <t>Busser</t>
  </si>
  <si>
    <t>Renovasjonsbiler</t>
  </si>
  <si>
    <t>Oppsummering av miljø- og klimaarbeid i 2022</t>
  </si>
  <si>
    <t xml:space="preserve">I tekstboksen under skal det gis en kortfattet og oppsummerende beskrivelse av miljø- og klimaarbeidet som er gjennomført i 2022. Dette skal også inn i virksomhetens egen årsberetning. </t>
  </si>
  <si>
    <t>Klimabudsjett 2022</t>
  </si>
  <si>
    <r>
      <rPr>
        <i/>
        <sz val="10"/>
        <color rgb="FF000000"/>
        <rFont val="Oslo Sans Office"/>
      </rPr>
      <t>Tabellene under skal brukes til å rapportere på tiltak i klimabudsjett 2022.</t>
    </r>
    <r>
      <rPr>
        <i/>
        <strike/>
        <sz val="10"/>
        <color rgb="FF000000"/>
        <rFont val="Oslo Sans Office"/>
      </rPr>
      <t xml:space="preserve"> </t>
    </r>
    <r>
      <rPr>
        <i/>
        <sz val="10"/>
        <color rgb="FF000000"/>
        <rFont val="Oslo Sans Office"/>
      </rPr>
      <t>Rapporteringen vil bli sammenstilt og inngå i byrådets årsberetning.</t>
    </r>
  </si>
  <si>
    <r>
      <t xml:space="preserve">Tiltak 1-27 (fra tabell 2.2a og 2.2b i klimabudsjettet) skal rapporteres på i </t>
    </r>
    <r>
      <rPr>
        <b/>
        <i/>
        <sz val="10"/>
        <color rgb="FF000000"/>
        <rFont val="Oslo Sans Office"/>
      </rPr>
      <t>Tabell A.</t>
    </r>
    <r>
      <rPr>
        <i/>
        <sz val="10"/>
        <color rgb="FF000000"/>
        <rFont val="Oslo Sans Office"/>
      </rPr>
      <t xml:space="preserve">Tiltak 6, 11, 13, 18 og 25 gjelder kommunens egen drift, og alle virksomheter med relevante aktiviteter skal derfor rapportere på disse. Virksomhetene må selv legge inn tiltak de er ansvarlig for og som ikke allerede ligger i tabellen. </t>
    </r>
  </si>
  <si>
    <r>
      <rPr>
        <i/>
        <sz val="10"/>
        <color rgb="FF000000"/>
        <rFont val="Oslo Sans Office"/>
      </rPr>
      <t xml:space="preserve">Tiltak A-Q (fra tabell 2.3 i klimabudsjettet) skal rapporteres på i </t>
    </r>
    <r>
      <rPr>
        <b/>
        <i/>
        <sz val="10"/>
        <color rgb="FF000000"/>
        <rFont val="Oslo Sans Office"/>
      </rPr>
      <t>Tabell B</t>
    </r>
    <r>
      <rPr>
        <i/>
        <sz val="10"/>
        <color rgb="FF000000"/>
        <rFont val="Oslo Sans Office"/>
      </rPr>
      <t xml:space="preserve">. Virksomheter som er ansvarlig for gjennomføring av tiltak i tabell 2.3 bes gi en statusrapportering på gjennomføringen av tiltaket, viktige milepæler som er nådd og om det er faktorer som påvirker gjennomføringen positivt eller negativt. Dersom det har oppstått uforutsette hendelser, tiltaket er forsinket eller det er andre faktorer som påvirker fremdriften, skal dette omtales. </t>
    </r>
  </si>
  <si>
    <t>Tiltak 11 og 25 viser til standard klima- og miljøkrav for anskaffelser innen bygg og anlegg (hyperkobling).</t>
  </si>
  <si>
    <t>Tiltak 18 viser til standard klima- og miljøkrav til transport (hyperkobling).</t>
  </si>
  <si>
    <t>TABELL A</t>
  </si>
  <si>
    <t>Tiltak fra tabell 2.2a og 2.2b i klimabudsjett 2022</t>
  </si>
  <si>
    <t>Status 1.kvartal</t>
  </si>
  <si>
    <t>Status 2.tertial</t>
  </si>
  <si>
    <t>Status pr. 31.12.22</t>
  </si>
  <si>
    <t>Årsak til avvik</t>
  </si>
  <si>
    <t>6: Nullutslipp/bærekraftig biodrivstoff i kommunens kjøretøy</t>
  </si>
  <si>
    <t>Andel nullutslippskjøretøy av total kjøretøypark under 3,5 tonn</t>
  </si>
  <si>
    <t>Andel kjøretøy som går på bærekraftig biodrivstoff av total kjøretøypark under 3,5 tonn</t>
  </si>
  <si>
    <t>Andel nullutslippskjøretøy av total kjøretøypark over 3,5 tonn</t>
  </si>
  <si>
    <t>Andel kjøretøy på bærekraftig biodrivstoff av total kjøretøypark over 3,5 tonn</t>
  </si>
  <si>
    <t>11: Nullutslipp/bærekraftig biodrivstoff i transport av masser og avfall fra bygge- og anleggsplasser på oppdrag for Oslo kommune</t>
  </si>
  <si>
    <t>Andel nye kontrakter som innebærer transport av masser og avfall hvor det stilles krav til utslippsfrie kjøretøy eller kjøretøy som går på bærekraftig biodrivstoff</t>
  </si>
  <si>
    <t>13: Nullutslipp/bærekraftig biodrivstoff i kommunens maskinpark</t>
  </si>
  <si>
    <t>Andel nullutslippsmaskiner  av total maskinpark</t>
  </si>
  <si>
    <t>Andel maskiner som går på bærekraftig biodrivstoff av total maskinpark</t>
  </si>
  <si>
    <t>18: Nullutslipp/bærekraftig biodrivstoff i transport ved innkjøp av varer og tjenester</t>
  </si>
  <si>
    <t>Andel nye kontrakter som innebærer transport hvor det  stilles standard miljøkrav til transport</t>
  </si>
  <si>
    <t>25: Nullutslipp/bærekraftig biodrivstoff i maskiner til bygge- og anleggsvirksomhet på oppdrag for Oslo kommune</t>
  </si>
  <si>
    <t>Andel nye kontrakter som innebærer bruk av  maskiner hvor det stilles krav til utslippsfrie maskiner</t>
  </si>
  <si>
    <t>[Sett inn flere linjer ved behov]</t>
  </si>
  <si>
    <t>TABELL B</t>
  </si>
  <si>
    <t>Tiltak fra tabell 2.3 i klimabudsjett 2022</t>
  </si>
  <si>
    <t>Miljø- og klimarapportering</t>
  </si>
  <si>
    <t>Energibruk i bygg som brukes av kommunale virksomheter i 2022</t>
  </si>
  <si>
    <t xml:space="preserve"> </t>
  </si>
  <si>
    <t>Rapporteringen omfatter energibruk til oppvarming, ventilasjon, belysning o.l. i bygg som virksomheten disponerer. For å unngå dobbeltrapportering, skal den som betaler for og bruker energien rapportere inn energibruken. Energibruk i bygg som leies ut av virksomheten skal ikke rapporteres. I leide bygg hvor energikostnadene inngår i husleien, må tall på energibruk innhentes fra utleier. Elektrisitet til ladin av elbiler rapporteres under Utslipp fra kjøretøy. Oppvarmet areal er areal med romtemperatur over 15 grader celsius. Nasjonalt forbud mot bruk av fossil fyringsolje og parafin til oppvarmingsformål trådte i kraft 1.1.2020.</t>
  </si>
  <si>
    <t>Energikilde</t>
  </si>
  <si>
    <t>Enhet</t>
  </si>
  <si>
    <t>[kWh/år]</t>
  </si>
  <si>
    <r>
      <t>[kg CO</t>
    </r>
    <r>
      <rPr>
        <b/>
        <vertAlign val="subscript"/>
        <sz val="10"/>
        <color theme="1"/>
        <rFont val="Oslo Sans Office"/>
      </rPr>
      <t>2</t>
    </r>
    <r>
      <rPr>
        <b/>
        <sz val="10"/>
        <color theme="1"/>
        <rFont val="Oslo Sans Office"/>
      </rPr>
      <t>-ekv/år]</t>
    </r>
  </si>
  <si>
    <t>[liter/år]</t>
  </si>
  <si>
    <t>Pellets eller annen fast biobrensel</t>
  </si>
  <si>
    <t>Gass (naturgass)</t>
  </si>
  <si>
    <r>
      <t>[Sm</t>
    </r>
    <r>
      <rPr>
        <vertAlign val="superscript"/>
        <sz val="10"/>
        <color theme="1"/>
        <rFont val="Oslo Sans Office"/>
      </rPr>
      <t>3</t>
    </r>
    <r>
      <rPr>
        <sz val="10"/>
        <color theme="1"/>
        <rFont val="Oslo Sans Office"/>
      </rPr>
      <t>/år]</t>
    </r>
  </si>
  <si>
    <r>
      <t>[Nm</t>
    </r>
    <r>
      <rPr>
        <vertAlign val="superscript"/>
        <sz val="10"/>
        <color theme="1"/>
        <rFont val="Oslo Sans Office"/>
      </rPr>
      <t>3</t>
    </r>
    <r>
      <rPr>
        <sz val="10"/>
        <color theme="1"/>
        <rFont val="Oslo Sans Office"/>
      </rPr>
      <t>/år]</t>
    </r>
  </si>
  <si>
    <t>Total</t>
  </si>
  <si>
    <t>Oppvarmet areal</t>
  </si>
  <si>
    <r>
      <t>[m</t>
    </r>
    <r>
      <rPr>
        <vertAlign val="superscript"/>
        <sz val="10"/>
        <color theme="1"/>
        <rFont val="Oslo Sans Office"/>
      </rPr>
      <t>2</t>
    </r>
    <r>
      <rPr>
        <sz val="10"/>
        <rFont val="Oslo Sans Office"/>
      </rPr>
      <t xml:space="preserve"> areal &gt; 15</t>
    </r>
    <r>
      <rPr>
        <sz val="10"/>
        <color theme="1"/>
        <rFont val="Oslo Sans Office"/>
      </rPr>
      <t>°C</t>
    </r>
    <r>
      <rPr>
        <sz val="10"/>
        <rFont val="Oslo Sans Office"/>
      </rPr>
      <t>]</t>
    </r>
  </si>
  <si>
    <t>Spesifikk energibruk</t>
  </si>
  <si>
    <r>
      <t>[kWh/m</t>
    </r>
    <r>
      <rPr>
        <vertAlign val="superscript"/>
        <sz val="10"/>
        <color theme="1"/>
        <rFont val="Oslo Sans Office"/>
      </rPr>
      <t>2</t>
    </r>
    <r>
      <rPr>
        <sz val="10"/>
        <rFont val="Oslo Sans Office"/>
      </rPr>
      <t>/år]</t>
    </r>
  </si>
  <si>
    <t>Hva slags tiltak er gjennomført eller skal gjennomføres i virksomheten for å redusere energibruk i bygg?</t>
  </si>
  <si>
    <t>Utslipp fra transportkjøretøy i 2022</t>
  </si>
  <si>
    <t>Rapporteringen omfatter virksomhetens egne og leasede transportkjøretøy. Transportkjøretøy er kjøretøy som hovedsakelig brukes til transport av personer eller gjenstander. Utslipp fra båter, traktorer og andre typer maskiner rapporteres under Anleggmaskiner lenger ned.  Kjøretøy under 3,5 tonn (totalvekt) regnes som lette kjøretøy og kjøretøy over 3,5 tonn (totalvekt) regnes som tunge kjøretøy.</t>
  </si>
  <si>
    <t>Lette (under 3,5 t)</t>
  </si>
  <si>
    <t>Tunge (over 3,5 t)</t>
  </si>
  <si>
    <t>Antall bensin- og dieselbiler</t>
  </si>
  <si>
    <t>Antall el-biler</t>
  </si>
  <si>
    <t>Antall  ladbare hybridbiler</t>
  </si>
  <si>
    <t>Antall biler på biodiesel</t>
  </si>
  <si>
    <t>Antall biogassbiler</t>
  </si>
  <si>
    <t>Antall hydrogenbiler</t>
  </si>
  <si>
    <t>Totalt antall transportkjøretøy virksomheten eier eller leaser</t>
  </si>
  <si>
    <t>Antall el-sykler</t>
  </si>
  <si>
    <t>I tabellen under skal det rapporteres på forbruk av drivstoff. Det skal rapporteres for alle av virksomhetenes egne og leasede transportkjøretøy. Virksomhetene må selv innhente data fra leasingselskapene dersom det er aktuelt.Elektrisitet til lading av elbiler rapporteres inn her.</t>
  </si>
  <si>
    <t>Årlig driv-stofforbruk</t>
  </si>
  <si>
    <t>Årlig klimautslipp fra drivstoff</t>
  </si>
  <si>
    <t>Antall kjørte kilometer</t>
  </si>
  <si>
    <r>
      <t>CO</t>
    </r>
    <r>
      <rPr>
        <b/>
        <vertAlign val="subscript"/>
        <sz val="10"/>
        <color theme="1"/>
        <rFont val="Oslo Sans Office"/>
      </rPr>
      <t>2</t>
    </r>
    <r>
      <rPr>
        <b/>
        <sz val="10"/>
        <color theme="1"/>
        <rFont val="Oslo Sans Office"/>
      </rPr>
      <t>-utslipp per kjørte km</t>
    </r>
  </si>
  <si>
    <t>Energibærer</t>
  </si>
  <si>
    <t>[-]</t>
  </si>
  <si>
    <t>[km/år]</t>
  </si>
  <si>
    <r>
      <t>[g CO</t>
    </r>
    <r>
      <rPr>
        <b/>
        <vertAlign val="subscript"/>
        <sz val="10"/>
        <color theme="1"/>
        <rFont val="Oslo Sans Office"/>
      </rPr>
      <t>2</t>
    </r>
    <r>
      <rPr>
        <b/>
        <sz val="10"/>
        <color theme="1"/>
        <rFont val="Oslo Sans Office"/>
      </rPr>
      <t>-ekv/km]</t>
    </r>
  </si>
  <si>
    <t>Elektrisitet (elbil)</t>
  </si>
  <si>
    <t>Biodiesel - B100/HVO</t>
  </si>
  <si>
    <t>-</t>
  </si>
  <si>
    <t xml:space="preserve"> - </t>
  </si>
  <si>
    <r>
      <t xml:space="preserve">Hva slags tiltak er gjennomført eller skal gjennomføres i virksomheten for å redusere </t>
    </r>
    <r>
      <rPr>
        <b/>
        <sz val="10"/>
        <color theme="1"/>
        <rFont val="Oslo Sans Office"/>
      </rPr>
      <t>utslipp fra virksomhetens kjøretøy?</t>
    </r>
  </si>
  <si>
    <t>Utslipp fra egne anleggsmaskiner i 2022</t>
  </si>
  <si>
    <r>
      <t xml:space="preserve">Rapporteringen omfatter utslipp som følger av drift av virksomhetens egne maskiner som ikke er transportkjøretøy. Det kan for eksempel være traktorer, gressklippere, parkmaskiner, båter, gravemaskiner, skogsmaskiner, brøytebiler, ismaskiner, knuseverk osv. som bruker drivstoff. I tabellen skal det fylles inn hvor mye drivstoff som er kjøpt inn til anleggsmaskiner. Spesifisér på type maskin i den grad det er mulig. </t>
    </r>
    <r>
      <rPr>
        <b/>
        <i/>
        <sz val="10"/>
        <color theme="1"/>
        <rFont val="Oslo Sans Office"/>
      </rPr>
      <t xml:space="preserve">OBS! Husk at det også skal rapporteres på all drivstofforbruk til mindre maskiner, slik som gressklippere. </t>
    </r>
  </si>
  <si>
    <t xml:space="preserve">Elektrisitet </t>
  </si>
  <si>
    <t xml:space="preserve">Diesel </t>
  </si>
  <si>
    <t>Biodiesel B100</t>
  </si>
  <si>
    <t>Utslipp</t>
  </si>
  <si>
    <t>Type maskin</t>
  </si>
  <si>
    <t/>
  </si>
  <si>
    <t>[Legg til flere linjer ved behov]</t>
  </si>
  <si>
    <t>Eventuelle kommentarer til bruk av egne anleggsmaskiner i 2022</t>
  </si>
  <si>
    <t>Annen energibruk i 2022</t>
  </si>
  <si>
    <t>Annen energibruk er energibruk relatert til virksomhetens tjenesteproduksjon som ikke går til oppvarming og drift av bygninger. Dette kan for eksempel være energibruk til vannrenseanlegg, pumpestasjoner, parkeringsautomater, tining av graver, produksjon av kunstis og lignende. Fyll inn de ulike tjenestene/prosessene og hvor mye energi virksomheten har kjøpt til de ulike. Utvid tabellen ved behov.</t>
  </si>
  <si>
    <t>Olje</t>
  </si>
  <si>
    <t xml:space="preserve">Biogass </t>
  </si>
  <si>
    <t>Gass (LPG)</t>
  </si>
  <si>
    <t>Tjeneste/prosess</t>
  </si>
  <si>
    <r>
      <t>[Nm</t>
    </r>
    <r>
      <rPr>
        <b/>
        <vertAlign val="superscript"/>
        <sz val="10"/>
        <color theme="1"/>
        <rFont val="Oslo Sans Office"/>
      </rPr>
      <t>3</t>
    </r>
    <r>
      <rPr>
        <b/>
        <sz val="10"/>
        <color theme="1"/>
        <rFont val="Oslo Sans Office"/>
      </rPr>
      <t>/år]</t>
    </r>
  </si>
  <si>
    <r>
      <t>[Sm</t>
    </r>
    <r>
      <rPr>
        <b/>
        <vertAlign val="superscript"/>
        <sz val="10"/>
        <color theme="1"/>
        <rFont val="Oslo Sans Office"/>
      </rPr>
      <t>3</t>
    </r>
    <r>
      <rPr>
        <b/>
        <sz val="10"/>
        <color theme="1"/>
        <rFont val="Oslo Sans Office"/>
      </rPr>
      <t>/år]</t>
    </r>
  </si>
  <si>
    <t>Hva slags tiltak er gjennomført eller skal gjennomføres i virksomheten for å redusere annen energibruk?</t>
  </si>
  <si>
    <t>Utslipp fra Oslo kommunes leverandører 2022</t>
  </si>
  <si>
    <t xml:space="preserve">I alle kontrakter som er inngått med leverandører (jfr tiltak 11, 18 og 25 i klimabudsjettet) om bruk av nullutslipp/biodrivstoff i kjøretøy og anleggsmaskiner, skal det bes bes om en rapportering på forbruk av fossilt drivstoff og biodrivstoff (i liter) og andre energikilder (f.eks. strøm i kWh) som følge av disse kravene. Tallene skal brukes til å estimere klimaeffekten som følger av klimakrav til leverandører. Vi ber om at  etater/foretak rapporterer på drivstofforbruk fra leverandører i 2022 i tabellene under. </t>
  </si>
  <si>
    <t>Utslipp fra leverandørers transportkjøretøy i 2022</t>
  </si>
  <si>
    <t>I tabellen under skal det fra 2022 rapporteres på forbruk av drivstoff fra leverandørers transportkjøretøy. Rapporteringen omfatter leverandørers transportkjøretøy. Transportkjøretøy er kjøretøy som hovedsakelig brukes til transport av personer eller gjenstander. Utslipp fra båter og andre typer maskiner og kjøretøy rapporteres under anleggsmaskiner nedenfor.</t>
  </si>
  <si>
    <t>Biodiesel- B100/HVO</t>
  </si>
  <si>
    <t>Utslipp fra leverandørers anleggsmaskiner i 2022</t>
  </si>
  <si>
    <r>
      <t xml:space="preserve">I tabellen under skal det rapporteres på forbruk av drivstoff fra leverandørers maskiner. Det kan for eksempel være traktorer, gressklippere, parkmaskiner, båter, gravemaskiner, skogsmaskiner, brøytebiler, ismaskiner, knuseverk osv. som bruker drivstoff. I tabellen skal det fylles inn hvor mye drivstoff som er kjøpt inn til anleggsmaskiner. Spesifisér på type maskin i den grad det er mulig. </t>
    </r>
    <r>
      <rPr>
        <b/>
        <i/>
        <sz val="10"/>
        <color theme="1"/>
        <rFont val="Oslo Sans Office"/>
      </rPr>
      <t xml:space="preserve">OBS! Husk at det også skal rapporteres på all drivstofforbruk til mindre maskiner, slik som gressklippere. </t>
    </r>
  </si>
  <si>
    <t>Eventuelle kommentarer til bruk av leverandørers anleggsmaskiner i 2022</t>
  </si>
  <si>
    <t>Miljørapportering</t>
  </si>
  <si>
    <t>Denne rapporteringen er en oppfølging av politiske vedtak, strategier, handlingsplaner og tiltakslister innenfor temaene bærekraftig mat, bærekraftig forbruk, utfasing av unødvendig engangsplast plast og forhindre marin forsøpling, avfallshåndtering og kildesortering i kommunenes egne virksomheter. Kommunen har et mål om 30% matsvinnreduksjon innen 2025 og 50% innen 2030. Andel økologisk mat skal være minimum 50% av det totale matinnkjøpet. Kjøttforbruket skal halveres  i Oslo kommunes kantiner og institusjoner innen utgangen av 2023. Kildesorteringsgraden skal økes for å sikre at Oslo kommune bidrar til målet om 65% materialgjenvinning. Ved bærekraftig forbruk skal kommunen ha fokus på å redusere, på å dele og sirkulere og erstatte. Andel plast som går til restavfall og brennes skal reduseres.</t>
  </si>
  <si>
    <t>Miljøsertifisering</t>
  </si>
  <si>
    <t>Både bystyremelding 3/2003 Grønn kommune: Innføring av miljøeffektivitet i Oslo kommune og Klimastrategien mot 2030 stadfester at alle kommunens virksomheter skal integrere miljøledelse i kommunale virksomheters virksomhetsstyring og være miljøsertifisert i hht ISO 14001 eller Miljøfyrtårn. I Sak 1/2022 Klimabudsjettet, vektlegger byrådet at arbeidet med bærekraftig mat inngår også i kommunens arbeid med urbant landbruk, i plast og marin forsøpling, samt arbeidet med miljøledelse og Miljøfyrtårnsertifisering i kommunen. Virksomhetene skal fylle ut antall godkjente og gjenstående miljøsertifiseringer. "Antall sertifiserbare tjenestesteder som gjenstår å sertifisere" skal ikke inkludere tjenestesteder som ikke kan sertifiseres. Summen av de tre radene som skal fylles inn skal til sammen bli totalt antall tjenestester.</t>
  </si>
  <si>
    <t>Antall tjenestesteder som har gyldig sertifikat i rapporteringsåret</t>
  </si>
  <si>
    <t>Antall sertifiserbare tjenestesteder som gjenstår å sertifisere</t>
  </si>
  <si>
    <t>Antall tjenestesteder som ikke kan sertifiseres pga manglende godkjenning etter Forskrift om miljørettet helsevern i skoler og barnehager</t>
  </si>
  <si>
    <t xml:space="preserve">Total antall tjenestesteder </t>
  </si>
  <si>
    <t>Andel sertifiserte av totalt antall tjenestesteder i virksomheten</t>
  </si>
  <si>
    <t>Forbruk og anskaffelser</t>
  </si>
  <si>
    <t>Antall</t>
  </si>
  <si>
    <t>Antall tjenestesteder som kjøper og serverer mat til brukere/kunder (barnehager, skoler, sykehjem, kommunalt drevne kantiner, boliger, fritidsklubber osv)</t>
  </si>
  <si>
    <t xml:space="preserve">Antall tjenestesteder som kjøper og serverer mat til brukere/kunder som gjennomfører minst én kjøttfri dag i uken* </t>
  </si>
  <si>
    <t>Antall tjenestesteder som har innført vegetarisk møtemat som standard.</t>
  </si>
  <si>
    <t>Antall tjenestesteder som kjøper og serverer mat til brukere/kunder som aktivt jobber med å redusere kjøttforbruket.</t>
  </si>
  <si>
    <t>Oppgi eksempler:</t>
  </si>
  <si>
    <t>Antall tjenestesteder som kjøper og serverer mat til brukere/kunder som jobber aktivt med å øke andelen økologisk mat og drikke**</t>
  </si>
  <si>
    <t>Antall tjenestesteder som kjøper og serverer mat til brukere/kunder som jobber aktivt med å redusere matsvinn, f.eks. ved å veie matavfallet/matsvinnet jevnlig?***</t>
  </si>
  <si>
    <t xml:space="preserve">Antall tjenestesteder som har utført reparasjon/redesign på møbler og inventar som erstatter nyinnkjøp. </t>
  </si>
  <si>
    <t>Antall tjenestesteder som har anskaffet noe brukt møbler og inventar som erstatter nyinnkjøp****</t>
  </si>
  <si>
    <t xml:space="preserve">Antall tjenestesteder med bestillings-/innkjøpsrutine som inkluderer vurdering av reparasjon og gjenbruk før nyinnkjøp </t>
  </si>
  <si>
    <t>Antall tjenesteder med rutine for ombruk av overskuddsutstyr/materiell*****</t>
  </si>
  <si>
    <t>Antall tjenestesteder/virksomheter  som bruker interne systemer for ombruk av IKT og EE-produkter******</t>
  </si>
  <si>
    <t>Antall tjenestesteder med rutiner for rullering av arbeidsklær*******</t>
  </si>
  <si>
    <r>
      <rPr>
        <b/>
        <sz val="10"/>
        <color rgb="FF000000"/>
        <rFont val="Oslo Sans Office"/>
      </rPr>
      <t>*</t>
    </r>
    <r>
      <rPr>
        <sz val="10"/>
        <color rgb="FF000000"/>
        <rFont val="Oslo Sans Office"/>
      </rPr>
      <t xml:space="preserve"> Kjøttfri dag er en dag hvor tjenestestedet aktivt planlegger å servere kun vegetarisk eller vegansk mat. I en personalkantine betyr dette at både varmrett, suppe, salatbar og brødmat er hel-vegetarisk eller - vegansk minst en gang per uke.                                                                                                                                                                                                                                                                                                                                                                                                                                                                                                                                                                                                                                                                                                                                                                                                                                                                                                        </t>
    </r>
  </si>
  <si>
    <r>
      <rPr>
        <b/>
        <sz val="10"/>
        <color rgb="FF000000"/>
        <rFont val="Oslo Sans Office"/>
      </rPr>
      <t>**</t>
    </r>
    <r>
      <rPr>
        <sz val="10"/>
        <color rgb="FF000000"/>
        <rFont val="Oslo Sans Office"/>
      </rPr>
      <t xml:space="preserve"> Forklaring: Betyr å øke andelen økologisk mat ved å jobbe aktivt for å oppnå minimum 50% andel økologisk mat målt i kroner.          </t>
    </r>
  </si>
  <si>
    <r>
      <rPr>
        <b/>
        <sz val="10"/>
        <color rgb="FF000000"/>
        <rFont val="Oslo Sans Office"/>
      </rPr>
      <t>***</t>
    </r>
    <r>
      <rPr>
        <sz val="10"/>
        <color rgb="FF000000"/>
        <rFont val="Oslo Sans Office"/>
      </rPr>
      <t xml:space="preserve"> Forklaring: Betyr å redusere matsvinnet til et minimum. Tjenestesteder skal veie matavfallet sitt minst to sammenhengende normaluker per år for å kartlegge hvor mye de kaster,  hva og hvorfor. Matavfall bør regnes per bruker til bords pr dag for å få et riktig bilde av utviklingen. </t>
    </r>
  </si>
  <si>
    <r>
      <rPr>
        <b/>
        <sz val="10"/>
        <color rgb="FF000000"/>
        <rFont val="Oslo Sans Office"/>
      </rPr>
      <t xml:space="preserve">**** </t>
    </r>
    <r>
      <rPr>
        <sz val="10"/>
        <color rgb="FF000000"/>
        <rFont val="Oslo Sans Office"/>
      </rPr>
      <t xml:space="preserve">Forklaring: Dette kan også inkludere mottak av brukt utstyr, møbler o.l. fra andre kommunale tjenestesteder.                         </t>
    </r>
  </si>
  <si>
    <r>
      <rPr>
        <b/>
        <sz val="10"/>
        <color rgb="FF000000"/>
        <rFont val="Oslo Sans Office"/>
      </rPr>
      <t xml:space="preserve">***** </t>
    </r>
    <r>
      <rPr>
        <sz val="10"/>
        <color rgb="FF000000"/>
        <rFont val="Oslo Sans Office"/>
      </rPr>
      <t xml:space="preserve">Overskuddsutstyr/materiell er utstyr/materiell som fortsatt er brukbart, men som tjenestestedet ikke skal benytte lengre. Rutine kan inkludere bruk av eksempelvis Workplace for videreformidling av overskuddsutstyr/materiell til andre kommunale tjenestesteder eller virksomheter, eller andre interne praksiser. For videreformidling til aktører utenfor kommunen vises til rundskriv 9/2014: Rutiner for kassasjon og salg av driftsmidler som tilhører kommunen.     </t>
    </r>
  </si>
  <si>
    <r>
      <rPr>
        <b/>
        <sz val="10"/>
        <color rgb="FF000000"/>
        <rFont val="Oslo Sans Office"/>
      </rPr>
      <t xml:space="preserve">****** </t>
    </r>
    <r>
      <rPr>
        <sz val="10"/>
        <color rgb="FF000000"/>
        <rFont val="Oslo Sans Office"/>
      </rPr>
      <t>Forklaring: Interne systemer kan inkludere bruk av samarbeidsavtale med OsloKollega AS om henting/gjenbruk av IKT-utstyr, "Tavla" eller liknende.</t>
    </r>
  </si>
  <si>
    <t>******* Definisjon av rullering av arbeidsklær er at arbeidsklær benyttes av mer enn en ansatt, og/eller ved endt ansettelse leveres klær tilbake for at andre ansatte kan benytte arbeidsklærne.</t>
  </si>
  <si>
    <t>Har virksomheten en innkjøpsrutine som inneholder tiltakspunkter som reduserer innkjøp av unødvendig engangsplast?*</t>
  </si>
  <si>
    <t>Ja/Nei</t>
  </si>
  <si>
    <t>Har virksomheten anskaffet alternative produkter til unødvendig engangsplast?</t>
  </si>
  <si>
    <t>Hvis ja; oppgi eksempler:</t>
  </si>
  <si>
    <t>NY</t>
  </si>
  <si>
    <t>Stilles det krav i nye kontrakter med private kantineaktørere om å ikke bruke unødvendig engangsplast?</t>
  </si>
  <si>
    <t>Hvilke engangsprodukter av plast skal virksomheten jobbe med å fase ut neste år?**</t>
  </si>
  <si>
    <t>* Med unødvendig engangsplast menes plastprodukter ment for engangsbruk, f.eks til bespisning, renhold, avfallshåndtering og emballasje</t>
  </si>
  <si>
    <t>**Her vil vi gjerne vite hva slags plastprodukter som er mest relevant for virksomheten å sette fokus på</t>
  </si>
  <si>
    <t>Kildesortering av avfall</t>
  </si>
  <si>
    <t>Antall tjenestesteder</t>
  </si>
  <si>
    <t>Antall tjenestesteder som ikke kildesorterer avfall?*</t>
  </si>
  <si>
    <t>For hvor mange tjenestesteder skyldes dette mangelfull fysisk mulighet for tilrettelegging?</t>
  </si>
  <si>
    <t>Antall tjenestesteder som kildesorterer plast?</t>
  </si>
  <si>
    <t>Antall tjenestesteder som kildesorterer matavfall?</t>
  </si>
  <si>
    <t>Antall tjenestesteder som kildesorterer papp og papir?</t>
  </si>
  <si>
    <t>Antall tjenestesteder som kildesorterer glass og metall?</t>
  </si>
  <si>
    <t>Antall tjenestesteder som kildesorterer elektrisk og elektronisk avfall?</t>
  </si>
  <si>
    <t>Antall tjenestesteder som har rutine for levering av farlig avfall til godkjent mottak?</t>
  </si>
  <si>
    <t>Antall tjenestesteder som leverer gjenstander til ombruk/gjenbruk?</t>
  </si>
  <si>
    <t>Antall tjenestesteder som leverer tekstil til ombruk/gjenbruk?</t>
  </si>
  <si>
    <r>
      <t xml:space="preserve">Antall tjenestesteder med </t>
    </r>
    <r>
      <rPr>
        <b/>
        <sz val="10"/>
        <color rgb="FF000000"/>
        <rFont val="Oslo Sans Office"/>
      </rPr>
      <t xml:space="preserve">avtale </t>
    </r>
    <r>
      <rPr>
        <sz val="10"/>
        <color rgb="FF000000"/>
        <rFont val="Oslo Sans Office"/>
      </rPr>
      <t>for avfallsinnhenting som ivaretar kildesortering av minimum avfallstypene papp/papir, glass/metall, elektrisk/elektronisk avfall og farlig avfall</t>
    </r>
  </si>
  <si>
    <r>
      <t xml:space="preserve">Antall tjenestesteder med </t>
    </r>
    <r>
      <rPr>
        <b/>
        <sz val="10"/>
        <color rgb="FF000000"/>
        <rFont val="Oslo Sans Office"/>
      </rPr>
      <t>avtale</t>
    </r>
    <r>
      <rPr>
        <sz val="10"/>
        <color rgb="FF000000"/>
        <rFont val="Oslo Sans Office"/>
      </rPr>
      <t xml:space="preserve"> for avfallsinnhenting som ivaretar kildesortering plast og matavfall</t>
    </r>
  </si>
  <si>
    <t>*Kildesortering defineres som at minst én type avfall (for eksempel papir, plast eller matavfall) sorteres ut av restavfallet.</t>
  </si>
  <si>
    <r>
      <t>[kg CO</t>
    </r>
    <r>
      <rPr>
        <b/>
        <vertAlign val="subscript"/>
        <sz val="11"/>
        <color theme="1"/>
        <rFont val="Calibri"/>
        <family val="2"/>
        <scheme val="minor"/>
      </rPr>
      <t>2</t>
    </r>
    <r>
      <rPr>
        <b/>
        <sz val="11"/>
        <color theme="1"/>
        <rFont val="Calibri"/>
        <family val="2"/>
        <scheme val="minor"/>
      </rPr>
      <t>-ekv/kWh]</t>
    </r>
  </si>
  <si>
    <r>
      <t>[kg CO</t>
    </r>
    <r>
      <rPr>
        <b/>
        <vertAlign val="subscript"/>
        <sz val="11"/>
        <color theme="1"/>
        <rFont val="Calibri"/>
        <family val="2"/>
        <scheme val="minor"/>
      </rPr>
      <t>2</t>
    </r>
    <r>
      <rPr>
        <b/>
        <sz val="11"/>
        <color theme="1"/>
        <rFont val="Calibri"/>
        <family val="2"/>
        <scheme val="minor"/>
      </rPr>
      <t>-ekv/liter]/     [kg CO2-ekv/S(N)m3]</t>
    </r>
  </si>
  <si>
    <t>kWh/liter</t>
  </si>
  <si>
    <r>
      <t>[kg CO</t>
    </r>
    <r>
      <rPr>
        <b/>
        <vertAlign val="subscript"/>
        <sz val="11"/>
        <color theme="1"/>
        <rFont val="Calibri"/>
        <family val="2"/>
        <scheme val="minor"/>
      </rPr>
      <t>2</t>
    </r>
    <r>
      <rPr>
        <b/>
        <sz val="11"/>
        <color theme="1"/>
        <rFont val="Calibri"/>
        <family val="2"/>
        <scheme val="minor"/>
      </rPr>
      <t>-ekv/liter]</t>
    </r>
  </si>
  <si>
    <t>(4 %innblanding bioetanol)</t>
  </si>
  <si>
    <t>(11,9 % innblanding biodiesel)</t>
  </si>
  <si>
    <t>Trepellets, husholdningsovn</t>
  </si>
  <si>
    <t>Marin gassolje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</si>
</sst>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 #,##0.00_ ;_ * \-#,##0.00_ ;_ * &quot;-&quot;??_ ;_ @_ "/>
    <numFmt numFmtId="166" formatCode="0%"/>
    <numFmt numFmtId="167" formatCode="[&lt;=9999]0000;General"/>
    <numFmt numFmtId="168" formatCode="#,##0.0"/>
    <numFmt numFmtId="169" formatCode="#,##0.000"/>
    <numFmt numFmtId="170" formatCode="#,##0.0000"/>
    <numFmt numFmtId="171" formatCode="0.0000"/>
    <numFmt numFmtId="172" formatCode="0.0"/>
    <numFmt numFmtId="173" formatCode="0.000"/>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name val="Courier New"/>
      <family val="3"/>
    </font>
    <font>
      <sz val="10"/>
      <name val="MS Sans Serif"/>
      <family val="2"/>
    </font>
    <font>
      <b/>
      <sz val="10"/>
      <color indexed="9"/>
      <name val="Arial"/>
      <family val="2"/>
    </font>
    <font>
      <sz val="11"/>
      <color theme="1"/>
      <name val="Calibri"/>
      <family val="2"/>
      <scheme val="minor"/>
    </font>
    <font>
      <sz val="10"/>
      <color theme="1"/>
      <name val="Arial"/>
      <family val="2"/>
    </font>
    <font>
      <sz val="10"/>
      <name val="Arial"/>
      <family val="2"/>
    </font>
    <font>
      <b/>
      <sz val="11"/>
      <color theme="1"/>
      <name val="Calibri"/>
      <family val="2"/>
      <scheme val="minor"/>
    </font>
    <font>
      <b/>
      <sz val="11"/>
      <color theme="1"/>
      <name val="Arial"/>
      <family val="2"/>
    </font>
    <font>
      <b/>
      <vertAlign val="subscript"/>
      <sz val="11"/>
      <color theme="1"/>
      <name val="Calibri"/>
      <family val="2"/>
      <scheme val="minor"/>
    </font>
    <font>
      <sz val="11"/>
      <color theme="1"/>
      <name val="Calibri"/>
      <family val="2"/>
    </font>
    <font>
      <sz val="10"/>
      <name val="Arial"/>
      <family val="2"/>
    </font>
    <font>
      <u/>
      <sz val="10"/>
      <color theme="10"/>
      <name val="Arial"/>
      <family val="2"/>
    </font>
    <font>
      <sz val="11"/>
      <color rgb="FF3F3F76"/>
      <name val="Calibri"/>
      <family val="2"/>
      <scheme val="minor"/>
    </font>
    <font>
      <sz val="11"/>
      <name val="Calibri"/>
      <family val="2"/>
      <scheme val="minor"/>
    </font>
    <font>
      <sz val="10"/>
      <color theme="1"/>
      <name val="Calibri"/>
      <family val="2"/>
      <scheme val="minor"/>
    </font>
    <font>
      <u/>
      <sz val="11"/>
      <color theme="10"/>
      <name val="Calibri"/>
      <family val="2"/>
      <scheme val="minor"/>
    </font>
    <font>
      <sz val="10"/>
      <name val="Oslo Sans Office"/>
    </font>
    <font>
      <sz val="9"/>
      <name val="Oslo Sans Office"/>
    </font>
    <font>
      <b/>
      <sz val="9"/>
      <name val="Oslo Sans Office"/>
    </font>
    <font>
      <sz val="10"/>
      <color theme="1"/>
      <name val="Oslo Sans Office"/>
    </font>
    <font>
      <b/>
      <sz val="10"/>
      <color theme="1"/>
      <name val="Oslo Sans Office"/>
    </font>
    <font>
      <sz val="9"/>
      <color theme="1"/>
      <name val="Oslo Sans Office"/>
    </font>
    <font>
      <b/>
      <sz val="9"/>
      <color theme="1"/>
      <name val="Oslo Sans Office"/>
    </font>
    <font>
      <b/>
      <sz val="12"/>
      <name val="Oslo Sans Office"/>
    </font>
    <font>
      <sz val="12"/>
      <name val="Oslo Sans Office"/>
    </font>
    <font>
      <b/>
      <sz val="12"/>
      <color rgb="FFFF0000"/>
      <name val="Oslo Sans Office"/>
    </font>
    <font>
      <b/>
      <sz val="11"/>
      <name val="Oslo Sans Office"/>
    </font>
    <font>
      <b/>
      <sz val="11"/>
      <color rgb="FFFF0000"/>
      <name val="Oslo Sans Office"/>
    </font>
    <font>
      <sz val="12"/>
      <color theme="1"/>
      <name val="Oslo Sans Office"/>
    </font>
    <font>
      <u/>
      <sz val="12"/>
      <color theme="10"/>
      <name val="Oslo Sans Office"/>
    </font>
    <font>
      <sz val="12"/>
      <color rgb="FFFF0000"/>
      <name val="Oslo Sans Office"/>
    </font>
    <font>
      <i/>
      <sz val="10"/>
      <name val="Oslo Sans Office"/>
    </font>
    <font>
      <i/>
      <sz val="9"/>
      <name val="Oslo Sans Office"/>
    </font>
    <font>
      <b/>
      <u/>
      <sz val="9"/>
      <color theme="1"/>
      <name val="Oslo Sans Office"/>
    </font>
    <font>
      <b/>
      <u/>
      <sz val="9"/>
      <color rgb="FF000000"/>
      <name val="Oslo Sans Office"/>
    </font>
    <font>
      <b/>
      <sz val="9"/>
      <color rgb="FF000000"/>
      <name val="Oslo Sans Office"/>
    </font>
    <font>
      <sz val="9"/>
      <color rgb="FF000000"/>
      <name val="Oslo Sans Office"/>
    </font>
    <font>
      <sz val="9"/>
      <color indexed="8"/>
      <name val="Oslo Sans Office"/>
    </font>
    <font>
      <i/>
      <sz val="10"/>
      <color theme="1"/>
      <name val="Oslo Sans Office"/>
    </font>
    <font>
      <i/>
      <sz val="9"/>
      <color theme="1"/>
      <name val="Oslo Sans Office"/>
    </font>
    <font>
      <i/>
      <sz val="9"/>
      <color indexed="8"/>
      <name val="Oslo Sans Office"/>
    </font>
    <font>
      <i/>
      <u/>
      <sz val="9"/>
      <color theme="1"/>
      <name val="Oslo Sans Office"/>
    </font>
    <font>
      <b/>
      <u/>
      <sz val="10"/>
      <color theme="1"/>
      <name val="Oslo Sans Office"/>
    </font>
    <font>
      <b/>
      <i/>
      <sz val="10"/>
      <color theme="1"/>
      <name val="Oslo Sans Office"/>
    </font>
    <font>
      <b/>
      <sz val="10"/>
      <color theme="1"/>
      <name val="Arial"/>
      <family val="2"/>
    </font>
    <font>
      <b/>
      <u/>
      <sz val="10"/>
      <name val="Arial"/>
      <family val="2"/>
    </font>
    <font>
      <i/>
      <sz val="10"/>
      <name val="Arial"/>
      <family val="2"/>
    </font>
    <font>
      <b/>
      <sz val="7"/>
      <name val="Oslo Sans Office"/>
    </font>
    <font>
      <u/>
      <sz val="10"/>
      <color indexed="12"/>
      <name val="Arial"/>
      <family val="2"/>
    </font>
    <font>
      <b/>
      <sz val="12"/>
      <color theme="1"/>
      <name val="Oslo Sans Office"/>
    </font>
    <font>
      <b/>
      <sz val="10"/>
      <name val="Oslo Sans Office"/>
    </font>
    <font>
      <b/>
      <sz val="20"/>
      <color theme="1"/>
      <name val="Oslo Sans Office"/>
    </font>
    <font>
      <b/>
      <vertAlign val="subscript"/>
      <sz val="10"/>
      <color theme="1"/>
      <name val="Oslo Sans Office"/>
    </font>
    <font>
      <vertAlign val="superscript"/>
      <sz val="10"/>
      <color theme="1"/>
      <name val="Oslo Sans Office"/>
    </font>
    <font>
      <b/>
      <vertAlign val="superscript"/>
      <sz val="10"/>
      <color theme="1"/>
      <name val="Oslo Sans Office"/>
    </font>
    <font>
      <sz val="11"/>
      <name val="Calibri"/>
      <family val="2"/>
    </font>
    <font>
      <sz val="10"/>
      <color rgb="FFFF0000"/>
      <name val="Oslo Sans Office"/>
    </font>
    <font>
      <b/>
      <sz val="10"/>
      <color rgb="FFFF0000"/>
      <name val="Oslo Sans Office"/>
    </font>
    <font>
      <strike/>
      <sz val="10"/>
      <color rgb="FFFF0000"/>
      <name val="Oslo Sans Office"/>
    </font>
    <font>
      <sz val="9"/>
      <color rgb="FFFF0000"/>
      <name val="Oslo Sans Office"/>
    </font>
    <font>
      <sz val="10"/>
      <name val="Arial"/>
    </font>
    <font>
      <sz val="20"/>
      <color rgb="FF000000"/>
      <name val="Calibri"/>
      <family val="2"/>
      <scheme val="minor"/>
    </font>
    <font>
      <sz val="11"/>
      <color rgb="FF000000"/>
      <name val="Calibri"/>
      <family val="2"/>
    </font>
    <font>
      <b/>
      <vertAlign val="subscript"/>
      <sz val="11"/>
      <color rgb="FF000000"/>
      <name val="Calibri"/>
      <family val="2"/>
    </font>
    <font>
      <b/>
      <sz val="11"/>
      <color rgb="FF000000"/>
      <name val="Calibri"/>
      <family val="2"/>
    </font>
    <font>
      <b/>
      <sz val="13"/>
      <color rgb="FF1F497D"/>
      <name val="Calibri"/>
      <family val="2"/>
    </font>
    <font>
      <b/>
      <sz val="11"/>
      <name val="Calibri"/>
      <family val="2"/>
    </font>
    <font>
      <b/>
      <vertAlign val="subscript"/>
      <sz val="11"/>
      <name val="Calibri"/>
      <family val="2"/>
    </font>
    <font>
      <b/>
      <sz val="12"/>
      <color rgb="FFFFFFFF"/>
      <name val="Calibri"/>
      <family val="2"/>
    </font>
    <font>
      <sz val="11"/>
      <color rgb="FFA6A6A6"/>
      <name val="Calibri"/>
      <family val="2"/>
    </font>
    <font>
      <sz val="10"/>
      <color rgb="FF000000"/>
      <name val="Calibri"/>
      <family val="2"/>
    </font>
    <font>
      <u/>
      <sz val="10"/>
      <color rgb="FF0000FF"/>
      <name val="Arial"/>
      <family val="2"/>
    </font>
    <font>
      <b/>
      <sz val="14"/>
      <color rgb="FF000000"/>
      <name val="Oslo Sans Office"/>
    </font>
    <font>
      <b/>
      <sz val="10"/>
      <color rgb="FF000000"/>
      <name val="Oslo Sans Office"/>
    </font>
    <font>
      <sz val="10"/>
      <color rgb="FF000000"/>
      <name val="Oslo Sans Office"/>
    </font>
    <font>
      <b/>
      <sz val="18"/>
      <color rgb="FF000000"/>
      <name val="Oslo Sans Office"/>
    </font>
    <font>
      <i/>
      <sz val="10"/>
      <color rgb="FF000000"/>
      <name val="Oslo Sans Office"/>
    </font>
    <font>
      <i/>
      <strike/>
      <sz val="10"/>
      <color rgb="FF000000"/>
      <name val="Oslo Sans Office"/>
    </font>
    <font>
      <b/>
      <i/>
      <sz val="10"/>
      <color rgb="FF000000"/>
      <name val="Oslo Sans Office"/>
    </font>
    <font>
      <u/>
      <sz val="10"/>
      <color theme="10"/>
      <name val="Oslo Sans Office"/>
    </font>
    <font>
      <b/>
      <u/>
      <sz val="11"/>
      <color rgb="FF000000"/>
      <name val="Oslo Sans Office"/>
    </font>
    <font>
      <b/>
      <u/>
      <sz val="10"/>
      <color rgb="FF000000"/>
      <name val="Oslo Sans Office"/>
    </font>
    <font>
      <strike/>
      <sz val="10"/>
      <color rgb="FF000000"/>
      <name val="Oslo Sans Office"/>
    </font>
  </fonts>
  <fills count="44">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rgb="FF000000"/>
      </patternFill>
    </fill>
    <fill>
      <patternFill patternType="solid">
        <fgColor theme="2" tint="-9.9978637043366805E-2"/>
        <bgColor rgb="FF000000"/>
      </patternFill>
    </fill>
    <fill>
      <patternFill patternType="solid">
        <fgColor rgb="FF92D050"/>
        <bgColor indexed="64"/>
      </patternFill>
    </fill>
    <fill>
      <patternFill patternType="solid">
        <fgColor rgb="FFFFFFCC"/>
        <bgColor indexed="64"/>
      </patternFill>
    </fill>
    <fill>
      <patternFill patternType="solid">
        <fgColor rgb="FFFEF3E0"/>
        <bgColor indexed="64"/>
      </patternFill>
    </fill>
    <fill>
      <patternFill patternType="solid">
        <fgColor rgb="FFB8CCE4"/>
        <bgColor rgb="FF000000"/>
      </patternFill>
    </fill>
    <fill>
      <patternFill patternType="solid">
        <fgColor rgb="FFDDD9C4"/>
        <bgColor rgb="FF000000"/>
      </patternFill>
    </fill>
    <fill>
      <patternFill patternType="solid">
        <fgColor rgb="FFFCD5B4"/>
        <bgColor rgb="FF000000"/>
      </patternFill>
    </fill>
    <fill>
      <patternFill patternType="solid">
        <fgColor rgb="FFD9D9D9"/>
        <bgColor rgb="FF000000"/>
      </patternFill>
    </fill>
    <fill>
      <patternFill patternType="solid">
        <fgColor rgb="FFFFFFFF"/>
        <bgColor rgb="FF000000"/>
      </patternFill>
    </fill>
    <fill>
      <patternFill patternType="solid">
        <fgColor rgb="FF76933C"/>
        <bgColor rgb="FF000000"/>
      </patternFill>
    </fill>
    <fill>
      <patternFill patternType="solid">
        <fgColor rgb="FF8DB4E2"/>
        <bgColor rgb="FF000000"/>
      </patternFill>
    </fill>
    <fill>
      <patternFill patternType="solid">
        <fgColor rgb="FF31869B"/>
        <bgColor rgb="FF000000"/>
      </patternFill>
    </fill>
    <fill>
      <patternFill patternType="solid">
        <fgColor rgb="FFDA9694"/>
        <bgColor rgb="FF000000"/>
      </patternFill>
    </fill>
    <fill>
      <patternFill patternType="solid">
        <fgColor rgb="FFBFBFBF"/>
        <bgColor rgb="FF000000"/>
      </patternFill>
    </fill>
    <fill>
      <patternFill patternType="solid">
        <fgColor rgb="FFD8E4BC"/>
        <bgColor rgb="FF000000"/>
      </patternFill>
    </fill>
    <fill>
      <patternFill patternType="solid">
        <fgColor rgb="FFFFC000"/>
        <bgColor rgb="FF000000"/>
      </patternFill>
    </fill>
    <fill>
      <patternFill patternType="solid">
        <fgColor rgb="FFFABF8F"/>
        <bgColor rgb="FF000000"/>
      </patternFill>
    </fill>
    <fill>
      <patternFill patternType="solid">
        <fgColor rgb="FFCCC0DA"/>
        <bgColor rgb="FF000000"/>
      </patternFill>
    </fill>
    <fill>
      <patternFill patternType="solid">
        <fgColor rgb="FFDCE6F1"/>
        <bgColor rgb="FF000000"/>
      </patternFill>
    </fill>
    <fill>
      <patternFill patternType="solid">
        <fgColor rgb="FF4F81BD"/>
        <bgColor rgb="FF4F81BD"/>
      </patternFill>
    </fill>
    <fill>
      <patternFill patternType="solid">
        <fgColor rgb="FFB8CCE4"/>
        <bgColor rgb="FFB8CCE4"/>
      </patternFill>
    </fill>
    <fill>
      <patternFill patternType="solid">
        <fgColor rgb="FF92D050"/>
        <bgColor rgb="FF000000"/>
      </patternFill>
    </fill>
    <fill>
      <patternFill patternType="solid">
        <fgColor rgb="FFA6A6A6"/>
        <bgColor rgb="FF000000"/>
      </patternFill>
    </fill>
    <fill>
      <patternFill patternType="solid">
        <fgColor rgb="FFDCE6F1"/>
        <bgColor rgb="FFDCE6F1"/>
      </patternFill>
    </fill>
    <fill>
      <patternFill patternType="solid">
        <fgColor rgb="FFB7DEE8"/>
        <bgColor rgb="FF000000"/>
      </patternFill>
    </fill>
    <fill>
      <patternFill patternType="solid">
        <fgColor rgb="FFEEECE1"/>
        <bgColor rgb="FF000000"/>
      </patternFill>
    </fill>
    <fill>
      <patternFill patternType="solid">
        <fgColor rgb="FFE6B8B7"/>
        <bgColor rgb="FF000000"/>
      </patternFill>
    </fill>
    <fill>
      <patternFill patternType="solid">
        <fgColor rgb="FFF8F0DD"/>
        <bgColor rgb="FF000000"/>
      </patternFill>
    </fill>
    <fill>
      <patternFill patternType="solid">
        <fgColor rgb="FFFFFFFF"/>
        <bgColor indexed="64"/>
      </patternFill>
    </fill>
    <fill>
      <patternFill patternType="solid">
        <fgColor rgb="FFE7E6E6"/>
        <bgColor indexed="64"/>
      </patternFill>
    </fill>
    <fill>
      <patternFill patternType="solid">
        <fgColor theme="5"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ck">
        <color rgb="FFA7BFDE"/>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ck">
        <color rgb="FFFFFFFF"/>
      </bottom>
      <diagonal/>
    </border>
    <border>
      <left style="thin">
        <color rgb="FFFFFFFF"/>
      </left>
      <right style="thin">
        <color rgb="FFFFFFFF"/>
      </right>
      <top/>
      <bottom style="thick">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38">
    <xf numFmtId="0" fontId="0" fillId="0" borderId="0"/>
    <xf numFmtId="165" fontId="17" fillId="0" borderId="0" applyFont="0" applyFill="0" applyBorder="0" applyAlignment="0" applyProtection="0"/>
    <xf numFmtId="0" fontId="11" fillId="2" borderId="1">
      <alignment horizontal="left" indent="1"/>
    </xf>
    <xf numFmtId="0" fontId="12" fillId="0" borderId="0"/>
    <xf numFmtId="0" fontId="14" fillId="0" borderId="0"/>
    <xf numFmtId="0" fontId="17" fillId="0" borderId="0"/>
    <xf numFmtId="0" fontId="16" fillId="3" borderId="1">
      <alignment horizontal="center" vertical="top" wrapText="1"/>
    </xf>
    <xf numFmtId="166" fontId="15" fillId="0" borderId="0" applyFont="0" applyFill="0" applyBorder="0" applyAlignment="0" applyProtection="0"/>
    <xf numFmtId="9" fontId="17" fillId="0" borderId="0" applyFont="0" applyFill="0" applyBorder="0" applyAlignment="0" applyProtection="0"/>
    <xf numFmtId="164"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0" fontId="15" fillId="0" borderId="0" applyFont="0" applyFill="0" applyBorder="0" applyAlignment="0" applyProtection="0"/>
    <xf numFmtId="0" fontId="19" fillId="0" borderId="0"/>
    <xf numFmtId="0" fontId="10" fillId="0" borderId="0"/>
    <xf numFmtId="0" fontId="15" fillId="0" borderId="0"/>
    <xf numFmtId="0" fontId="9" fillId="0" borderId="0"/>
    <xf numFmtId="9" fontId="12" fillId="0" borderId="0" applyFont="0" applyFill="0" applyBorder="0" applyAlignment="0" applyProtection="0"/>
    <xf numFmtId="9" fontId="12" fillId="0" borderId="0" applyFont="0" applyFill="0" applyBorder="0" applyAlignment="0" applyProtection="0"/>
    <xf numFmtId="0" fontId="24" fillId="0" borderId="0"/>
    <xf numFmtId="0" fontId="8" fillId="0" borderId="0"/>
    <xf numFmtId="0" fontId="25" fillId="0" borderId="0" applyNumberFormat="0" applyFill="0" applyBorder="0" applyAlignment="0" applyProtection="0"/>
    <xf numFmtId="0" fontId="7" fillId="0" borderId="0"/>
    <xf numFmtId="0" fontId="7" fillId="0" borderId="0"/>
    <xf numFmtId="0" fontId="29" fillId="0" borderId="0" applyNumberFormat="0" applyFill="0" applyBorder="0" applyAlignment="0" applyProtection="0"/>
    <xf numFmtId="0" fontId="26" fillId="15" borderId="0" applyNumberFormat="0" applyAlignment="0">
      <protection locked="0"/>
    </xf>
    <xf numFmtId="164" fontId="7" fillId="0" borderId="0" applyFont="0" applyFill="0" applyBorder="0" applyAlignment="0" applyProtection="0"/>
    <xf numFmtId="9" fontId="7" fillId="0" borderId="0" applyFont="0" applyFill="0" applyBorder="0" applyAlignment="0" applyProtection="0"/>
    <xf numFmtId="0" fontId="6" fillId="0" borderId="0"/>
    <xf numFmtId="0" fontId="62" fillId="0" borderId="0" applyNumberFormat="0" applyFill="0" applyBorder="0" applyAlignment="0" applyProtection="0">
      <alignment vertical="top"/>
      <protection locked="0"/>
    </xf>
    <xf numFmtId="0" fontId="5" fillId="0" borderId="0"/>
    <xf numFmtId="0" fontId="4" fillId="0" borderId="0"/>
    <xf numFmtId="0" fontId="3" fillId="0" borderId="0"/>
    <xf numFmtId="0" fontId="2" fillId="0" borderId="0"/>
    <xf numFmtId="0" fontId="74" fillId="0" borderId="0"/>
    <xf numFmtId="0" fontId="12" fillId="0" borderId="0"/>
    <xf numFmtId="0" fontId="2" fillId="0" borderId="0"/>
    <xf numFmtId="0" fontId="1" fillId="0" borderId="0"/>
  </cellStyleXfs>
  <cellXfs count="617">
    <xf numFmtId="0" fontId="0" fillId="0" borderId="0" xfId="0"/>
    <xf numFmtId="0" fontId="21" fillId="0" borderId="0" xfId="15" applyFont="1"/>
    <xf numFmtId="0" fontId="12" fillId="7" borderId="1" xfId="0" applyFont="1" applyFill="1" applyBorder="1" applyAlignment="1">
      <alignment vertical="center"/>
    </xf>
    <xf numFmtId="168" fontId="23" fillId="0" borderId="1" xfId="0" applyNumberFormat="1" applyFont="1" applyBorder="1" applyAlignment="1" applyProtection="1">
      <alignment horizontal="center" vertical="center"/>
      <protection locked="0"/>
    </xf>
    <xf numFmtId="169" fontId="23" fillId="0" borderId="1" xfId="0" applyNumberFormat="1" applyFont="1" applyBorder="1" applyAlignment="1" applyProtection="1">
      <alignment horizontal="center" vertical="center"/>
      <protection locked="0"/>
    </xf>
    <xf numFmtId="169" fontId="23" fillId="0" borderId="16" xfId="0" applyNumberFormat="1" applyFont="1" applyBorder="1" applyAlignment="1" applyProtection="1">
      <alignment horizontal="center" vertical="center"/>
      <protection locked="0"/>
    </xf>
    <xf numFmtId="0" fontId="18" fillId="0" borderId="0" xfId="22" applyFont="1"/>
    <xf numFmtId="169" fontId="23" fillId="0" borderId="1" xfId="0" applyNumberFormat="1" applyFont="1" applyBorder="1" applyAlignment="1" applyProtection="1">
      <alignment horizontal="center" vertical="center" wrapText="1"/>
      <protection locked="0"/>
    </xf>
    <xf numFmtId="0" fontId="0" fillId="8" borderId="1" xfId="0" applyFill="1" applyBorder="1" applyProtection="1">
      <protection locked="0"/>
    </xf>
    <xf numFmtId="171" fontId="27" fillId="8" borderId="1" xfId="0" applyNumberFormat="1" applyFont="1" applyFill="1" applyBorder="1"/>
    <xf numFmtId="172" fontId="0" fillId="8" borderId="13" xfId="0" applyNumberFormat="1" applyFill="1" applyBorder="1" applyAlignment="1">
      <alignment horizontal="right"/>
    </xf>
    <xf numFmtId="168" fontId="23" fillId="14" borderId="1" xfId="0" applyNumberFormat="1" applyFont="1" applyFill="1" applyBorder="1" applyAlignment="1" applyProtection="1">
      <alignment horizontal="center" vertical="center"/>
      <protection locked="0"/>
    </xf>
    <xf numFmtId="169" fontId="23" fillId="14" borderId="1" xfId="0" applyNumberFormat="1" applyFont="1" applyFill="1" applyBorder="1" applyAlignment="1" applyProtection="1">
      <alignment horizontal="center" vertical="center"/>
      <protection locked="0"/>
    </xf>
    <xf numFmtId="3" fontId="23" fillId="14" borderId="16" xfId="0" applyNumberFormat="1" applyFont="1" applyFill="1" applyBorder="1" applyAlignment="1" applyProtection="1">
      <alignment horizontal="center" vertical="center"/>
      <protection locked="0"/>
    </xf>
    <xf numFmtId="168" fontId="23" fillId="14" borderId="16" xfId="0" applyNumberFormat="1" applyFont="1" applyFill="1" applyBorder="1" applyAlignment="1" applyProtection="1">
      <alignment horizontal="center" vertical="center"/>
      <protection locked="0"/>
    </xf>
    <xf numFmtId="170" fontId="23" fillId="14" borderId="16" xfId="0" applyNumberFormat="1" applyFont="1" applyFill="1" applyBorder="1" applyAlignment="1" applyProtection="1">
      <alignment horizontal="center" vertical="center"/>
      <protection locked="0"/>
    </xf>
    <xf numFmtId="170" fontId="23" fillId="14" borderId="1" xfId="0" applyNumberFormat="1" applyFont="1" applyFill="1" applyBorder="1" applyAlignment="1" applyProtection="1">
      <alignment horizontal="center" vertical="center"/>
      <protection locked="0"/>
    </xf>
    <xf numFmtId="169" fontId="23" fillId="14" borderId="16" xfId="0" applyNumberFormat="1" applyFont="1" applyFill="1" applyBorder="1" applyAlignment="1" applyProtection="1">
      <alignment horizontal="center" vertical="center"/>
      <protection locked="0"/>
    </xf>
    <xf numFmtId="0" fontId="0" fillId="14" borderId="0" xfId="0" applyFill="1" applyAlignment="1">
      <alignment horizontal="center"/>
    </xf>
    <xf numFmtId="4" fontId="23" fillId="14" borderId="1" xfId="0" applyNumberFormat="1" applyFont="1" applyFill="1" applyBorder="1" applyAlignment="1" applyProtection="1">
      <alignment horizontal="center" vertical="center"/>
      <protection locked="0"/>
    </xf>
    <xf numFmtId="0" fontId="12" fillId="0" borderId="0" xfId="0" applyFont="1"/>
    <xf numFmtId="4" fontId="23" fillId="14" borderId="16" xfId="0" applyNumberFormat="1" applyFont="1" applyFill="1" applyBorder="1" applyAlignment="1" applyProtection="1">
      <alignment horizontal="center" vertical="center"/>
      <protection locked="0"/>
    </xf>
    <xf numFmtId="3" fontId="23" fillId="14" borderId="1" xfId="0" applyNumberFormat="1" applyFont="1" applyFill="1" applyBorder="1" applyAlignment="1" applyProtection="1">
      <alignment horizontal="center" vertical="center"/>
      <protection locked="0"/>
    </xf>
    <xf numFmtId="172" fontId="0" fillId="14" borderId="0" xfId="0" applyNumberFormat="1" applyFill="1" applyAlignment="1">
      <alignment horizontal="center"/>
    </xf>
    <xf numFmtId="172" fontId="27" fillId="8" borderId="1" xfId="0" applyNumberFormat="1" applyFont="1" applyFill="1" applyBorder="1"/>
    <xf numFmtId="172" fontId="0" fillId="0" borderId="0" xfId="0" applyNumberFormat="1"/>
    <xf numFmtId="0" fontId="20" fillId="8" borderId="1" xfId="23" applyFont="1" applyFill="1" applyBorder="1"/>
    <xf numFmtId="0" fontId="20" fillId="8" borderId="1" xfId="23" applyFont="1" applyFill="1" applyBorder="1" applyAlignment="1">
      <alignment wrapText="1"/>
    </xf>
    <xf numFmtId="0" fontId="25" fillId="0" borderId="0" xfId="21"/>
    <xf numFmtId="0" fontId="7" fillId="8" borderId="1" xfId="23" applyFill="1" applyBorder="1"/>
    <xf numFmtId="172" fontId="7" fillId="8" borderId="1" xfId="23" applyNumberFormat="1" applyFill="1" applyBorder="1"/>
    <xf numFmtId="173" fontId="7" fillId="8" borderId="1" xfId="23" applyNumberFormat="1" applyFill="1" applyBorder="1"/>
    <xf numFmtId="172" fontId="27" fillId="8" borderId="1" xfId="23" applyNumberFormat="1" applyFont="1" applyFill="1" applyBorder="1"/>
    <xf numFmtId="0" fontId="28" fillId="5" borderId="0" xfId="23" applyFont="1" applyFill="1"/>
    <xf numFmtId="0" fontId="7" fillId="5" borderId="0" xfId="23" applyFill="1"/>
    <xf numFmtId="0" fontId="31" fillId="4" borderId="1" xfId="0" applyFont="1" applyFill="1" applyBorder="1"/>
    <xf numFmtId="0" fontId="31" fillId="4" borderId="0" xfId="0" applyFont="1" applyFill="1"/>
    <xf numFmtId="0" fontId="31" fillId="0" borderId="1" xfId="0" applyFont="1" applyBorder="1" applyAlignment="1">
      <alignment horizontal="center"/>
    </xf>
    <xf numFmtId="0" fontId="32" fillId="0" borderId="0" xfId="0" applyFont="1"/>
    <xf numFmtId="0" fontId="31" fillId="0" borderId="0" xfId="0" applyFont="1"/>
    <xf numFmtId="0" fontId="31" fillId="5" borderId="0" xfId="0" applyFont="1" applyFill="1"/>
    <xf numFmtId="0" fontId="32" fillId="5" borderId="1" xfId="0" applyFont="1" applyFill="1" applyBorder="1" applyAlignment="1">
      <alignment horizontal="center" wrapText="1"/>
    </xf>
    <xf numFmtId="0" fontId="32" fillId="0" borderId="1" xfId="0" applyFont="1" applyBorder="1" applyAlignment="1">
      <alignment horizontal="center" wrapText="1"/>
    </xf>
    <xf numFmtId="0" fontId="32" fillId="5" borderId="0" xfId="0" applyFont="1" applyFill="1"/>
    <xf numFmtId="3" fontId="31" fillId="5" borderId="1" xfId="0" applyNumberFormat="1" applyFont="1" applyFill="1" applyBorder="1"/>
    <xf numFmtId="3" fontId="31" fillId="0" borderId="1" xfId="0" applyNumberFormat="1" applyFont="1" applyBorder="1"/>
    <xf numFmtId="0" fontId="35" fillId="5" borderId="14" xfId="5" applyFont="1" applyFill="1" applyBorder="1" applyAlignment="1">
      <alignment wrapText="1"/>
    </xf>
    <xf numFmtId="0" fontId="35" fillId="5" borderId="0" xfId="5" applyFont="1" applyFill="1" applyAlignment="1">
      <alignment wrapText="1"/>
    </xf>
    <xf numFmtId="0" fontId="35" fillId="5" borderId="9" xfId="5" applyFont="1" applyFill="1" applyBorder="1" applyAlignment="1">
      <alignment wrapText="1"/>
    </xf>
    <xf numFmtId="0" fontId="35" fillId="5" borderId="16" xfId="5" applyFont="1" applyFill="1" applyBorder="1" applyAlignment="1">
      <alignment wrapText="1"/>
    </xf>
    <xf numFmtId="0" fontId="35" fillId="5" borderId="11" xfId="5" applyFont="1" applyFill="1" applyBorder="1" applyAlignment="1">
      <alignment wrapText="1"/>
    </xf>
    <xf numFmtId="0" fontId="35" fillId="5" borderId="17" xfId="5" applyFont="1" applyFill="1" applyBorder="1" applyAlignment="1">
      <alignment wrapText="1"/>
    </xf>
    <xf numFmtId="0" fontId="32" fillId="4" borderId="0" xfId="0" applyFont="1" applyFill="1"/>
    <xf numFmtId="0" fontId="32" fillId="0" borderId="1" xfId="0" applyFont="1" applyBorder="1"/>
    <xf numFmtId="0" fontId="31" fillId="0" borderId="1" xfId="0" applyFont="1" applyBorder="1"/>
    <xf numFmtId="3" fontId="32" fillId="0" borderId="1" xfId="0" applyNumberFormat="1" applyFont="1" applyBorder="1"/>
    <xf numFmtId="0" fontId="31" fillId="4" borderId="0" xfId="3" applyFont="1" applyFill="1"/>
    <xf numFmtId="0" fontId="31" fillId="0" borderId="1" xfId="0" applyFont="1" applyBorder="1" applyAlignment="1">
      <alignment horizontal="center" wrapText="1"/>
    </xf>
    <xf numFmtId="0" fontId="31" fillId="5" borderId="1" xfId="0" applyFont="1" applyFill="1" applyBorder="1"/>
    <xf numFmtId="0" fontId="37" fillId="9" borderId="34" xfId="19" applyFont="1" applyFill="1" applyBorder="1" applyAlignment="1">
      <alignment vertical="center"/>
    </xf>
    <xf numFmtId="0" fontId="42" fillId="5" borderId="0" xfId="20" applyFont="1" applyFill="1"/>
    <xf numFmtId="0" fontId="42" fillId="5" borderId="0" xfId="20" applyFont="1" applyFill="1" applyAlignment="1">
      <alignment horizontal="left"/>
    </xf>
    <xf numFmtId="0" fontId="42" fillId="5" borderId="22" xfId="20" applyFont="1" applyFill="1" applyBorder="1" applyAlignment="1">
      <alignment horizontal="left"/>
    </xf>
    <xf numFmtId="0" fontId="37" fillId="9" borderId="33" xfId="19" applyFont="1" applyFill="1" applyBorder="1" applyAlignment="1">
      <alignment vertical="center"/>
    </xf>
    <xf numFmtId="0" fontId="37" fillId="9" borderId="35" xfId="19" applyFont="1" applyFill="1" applyBorder="1" applyAlignment="1">
      <alignment vertical="center"/>
    </xf>
    <xf numFmtId="0" fontId="42" fillId="0" borderId="0" xfId="20" applyFont="1"/>
    <xf numFmtId="0" fontId="37" fillId="10" borderId="21" xfId="19" applyFont="1" applyFill="1" applyBorder="1" applyAlignment="1">
      <alignment vertical="center"/>
    </xf>
    <xf numFmtId="0" fontId="37" fillId="10" borderId="22" xfId="19" applyFont="1" applyFill="1" applyBorder="1" applyAlignment="1">
      <alignment vertical="center"/>
    </xf>
    <xf numFmtId="0" fontId="37" fillId="11" borderId="24" xfId="19" applyFont="1" applyFill="1" applyBorder="1" applyAlignment="1">
      <alignment vertical="top" wrapText="1"/>
    </xf>
    <xf numFmtId="0" fontId="37" fillId="11" borderId="26" xfId="19" applyFont="1" applyFill="1" applyBorder="1" applyAlignment="1">
      <alignment vertical="top" wrapText="1"/>
    </xf>
    <xf numFmtId="0" fontId="37" fillId="11" borderId="36" xfId="19" applyFont="1" applyFill="1" applyBorder="1" applyAlignment="1">
      <alignment horizontal="left" vertical="top" wrapText="1"/>
    </xf>
    <xf numFmtId="0" fontId="37" fillId="11" borderId="37" xfId="19" applyFont="1" applyFill="1" applyBorder="1" applyAlignment="1">
      <alignment horizontal="left" vertical="top" wrapText="1"/>
    </xf>
    <xf numFmtId="0" fontId="37" fillId="11" borderId="25" xfId="20" applyFont="1" applyFill="1" applyBorder="1" applyAlignment="1">
      <alignment horizontal="left" vertical="top" wrapText="1"/>
    </xf>
    <xf numFmtId="0" fontId="37" fillId="11" borderId="26" xfId="20" applyFont="1" applyFill="1" applyBorder="1" applyAlignment="1">
      <alignment horizontal="left" vertical="top" wrapText="1"/>
    </xf>
    <xf numFmtId="0" fontId="37" fillId="11" borderId="36" xfId="20" applyFont="1" applyFill="1" applyBorder="1" applyAlignment="1">
      <alignment horizontal="left" vertical="top" wrapText="1"/>
    </xf>
    <xf numFmtId="0" fontId="37" fillId="0" borderId="27" xfId="19" applyFont="1" applyBorder="1" applyAlignment="1">
      <alignment vertical="top" wrapText="1"/>
    </xf>
    <xf numFmtId="0" fontId="37" fillId="0" borderId="16" xfId="19" applyFont="1" applyBorder="1" applyAlignment="1">
      <alignment vertical="top" wrapText="1"/>
    </xf>
    <xf numFmtId="0" fontId="37" fillId="0" borderId="16" xfId="19" applyFont="1" applyBorder="1" applyAlignment="1">
      <alignment horizontal="left" vertical="top" wrapText="1"/>
    </xf>
    <xf numFmtId="0" fontId="37" fillId="0" borderId="28" xfId="20" applyFont="1" applyBorder="1" applyAlignment="1">
      <alignment horizontal="left" vertical="top" wrapText="1"/>
    </xf>
    <xf numFmtId="0" fontId="37" fillId="0" borderId="2" xfId="19" applyFont="1" applyBorder="1" applyAlignment="1">
      <alignment vertical="top" wrapText="1"/>
    </xf>
    <xf numFmtId="0" fontId="37" fillId="0" borderId="1" xfId="19" applyFont="1" applyBorder="1" applyAlignment="1">
      <alignment vertical="top" wrapText="1"/>
    </xf>
    <xf numFmtId="0" fontId="37" fillId="0" borderId="1" xfId="19" applyFont="1" applyBorder="1" applyAlignment="1">
      <alignment horizontal="left" vertical="top" wrapText="1"/>
    </xf>
    <xf numFmtId="0" fontId="37" fillId="0" borderId="29" xfId="20" applyFont="1" applyBorder="1" applyAlignment="1">
      <alignment horizontal="left" vertical="top" wrapText="1"/>
    </xf>
    <xf numFmtId="0" fontId="37" fillId="0" borderId="3" xfId="19" applyFont="1" applyBorder="1" applyAlignment="1">
      <alignment vertical="top" wrapText="1"/>
    </xf>
    <xf numFmtId="0" fontId="37" fillId="0" borderId="4" xfId="19" applyFont="1" applyBorder="1" applyAlignment="1">
      <alignment horizontal="left" vertical="center" wrapText="1"/>
    </xf>
    <xf numFmtId="0" fontId="38" fillId="0" borderId="4" xfId="19" applyFont="1" applyBorder="1"/>
    <xf numFmtId="0" fontId="37" fillId="0" borderId="4" xfId="19" applyFont="1" applyBorder="1" applyAlignment="1">
      <alignment horizontal="left" vertical="top" wrapText="1"/>
    </xf>
    <xf numFmtId="0" fontId="38" fillId="0" borderId="4" xfId="19" applyFont="1" applyBorder="1" applyAlignment="1">
      <alignment horizontal="left" vertical="top" wrapText="1"/>
    </xf>
    <xf numFmtId="0" fontId="38" fillId="0" borderId="30" xfId="19" applyFont="1" applyBorder="1" applyAlignment="1">
      <alignment horizontal="left" vertical="top" wrapText="1"/>
    </xf>
    <xf numFmtId="0" fontId="37" fillId="10" borderId="23" xfId="19" applyFont="1" applyFill="1" applyBorder="1" applyAlignment="1">
      <alignment vertical="center"/>
    </xf>
    <xf numFmtId="0" fontId="37" fillId="11" borderId="25" xfId="19" applyFont="1" applyFill="1" applyBorder="1" applyAlignment="1">
      <alignment horizontal="left" vertical="top" wrapText="1"/>
    </xf>
    <xf numFmtId="0" fontId="44" fillId="5" borderId="0" xfId="20" applyFont="1" applyFill="1"/>
    <xf numFmtId="0" fontId="39" fillId="0" borderId="27" xfId="19" applyFont="1" applyBorder="1" applyAlignment="1">
      <alignment vertical="top" wrapText="1"/>
    </xf>
    <xf numFmtId="0" fontId="39" fillId="0" borderId="16" xfId="19" applyFont="1" applyBorder="1" applyAlignment="1">
      <alignment vertical="top" wrapText="1"/>
    </xf>
    <xf numFmtId="0" fontId="39" fillId="0" borderId="16" xfId="19" applyFont="1" applyBorder="1" applyAlignment="1">
      <alignment horizontal="left" vertical="top" wrapText="1"/>
    </xf>
    <xf numFmtId="0" fontId="39" fillId="0" borderId="28" xfId="20" applyFont="1" applyBorder="1" applyAlignment="1">
      <alignment horizontal="left" vertical="top" wrapText="1"/>
    </xf>
    <xf numFmtId="0" fontId="39" fillId="10" borderId="22" xfId="19" applyFont="1" applyFill="1" applyBorder="1" applyAlignment="1">
      <alignment vertical="center"/>
    </xf>
    <xf numFmtId="0" fontId="37" fillId="9" borderId="22" xfId="19" applyFont="1" applyFill="1" applyBorder="1" applyAlignment="1">
      <alignment horizontal="left" vertical="center"/>
    </xf>
    <xf numFmtId="0" fontId="37" fillId="9" borderId="23" xfId="19" applyFont="1" applyFill="1" applyBorder="1" applyAlignment="1">
      <alignment horizontal="left" vertical="center"/>
    </xf>
    <xf numFmtId="0" fontId="38" fillId="10" borderId="0" xfId="19" applyFont="1" applyFill="1" applyAlignment="1">
      <alignment vertical="center"/>
    </xf>
    <xf numFmtId="0" fontId="38" fillId="10" borderId="31" xfId="19" applyFont="1" applyFill="1" applyBorder="1" applyAlignment="1">
      <alignment vertical="center"/>
    </xf>
    <xf numFmtId="49" fontId="32" fillId="4" borderId="0" xfId="0" applyNumberFormat="1" applyFont="1" applyFill="1" applyAlignment="1" applyProtection="1">
      <alignment horizontal="left" vertical="top"/>
      <protection locked="0"/>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31" fillId="0" borderId="1" xfId="0" applyFont="1" applyBorder="1" applyAlignment="1">
      <alignment horizontal="center" vertical="top" wrapText="1"/>
    </xf>
    <xf numFmtId="0" fontId="32" fillId="4" borderId="0" xfId="3" applyFont="1" applyFill="1"/>
    <xf numFmtId="0" fontId="31" fillId="5" borderId="10" xfId="0" applyFont="1" applyFill="1" applyBorder="1" applyAlignment="1">
      <alignment horizontal="left"/>
    </xf>
    <xf numFmtId="0" fontId="35" fillId="4" borderId="0" xfId="3" applyFont="1" applyFill="1"/>
    <xf numFmtId="0" fontId="36" fillId="4" borderId="0" xfId="3" applyFont="1" applyFill="1"/>
    <xf numFmtId="0" fontId="48" fillId="5" borderId="5" xfId="0" applyFont="1" applyFill="1" applyBorder="1"/>
    <xf numFmtId="0" fontId="31" fillId="5" borderId="6" xfId="0" applyFont="1" applyFill="1" applyBorder="1"/>
    <xf numFmtId="0" fontId="31" fillId="5" borderId="6" xfId="3" applyFont="1" applyFill="1" applyBorder="1"/>
    <xf numFmtId="0" fontId="49" fillId="5" borderId="8" xfId="0" applyFont="1" applyFill="1" applyBorder="1"/>
    <xf numFmtId="0" fontId="31" fillId="5" borderId="0" xfId="3" applyFont="1" applyFill="1"/>
    <xf numFmtId="0" fontId="50" fillId="5" borderId="0" xfId="0" applyFont="1" applyFill="1"/>
    <xf numFmtId="0" fontId="32" fillId="4" borderId="0" xfId="0" applyFont="1" applyFill="1" applyAlignment="1">
      <alignment wrapText="1"/>
    </xf>
    <xf numFmtId="0" fontId="31" fillId="0" borderId="1" xfId="3" applyFont="1" applyBorder="1"/>
    <xf numFmtId="0" fontId="31" fillId="0" borderId="1" xfId="0" applyFont="1" applyBorder="1" applyAlignment="1">
      <alignment wrapText="1"/>
    </xf>
    <xf numFmtId="0" fontId="31" fillId="0" borderId="0" xfId="3" applyFont="1"/>
    <xf numFmtId="0" fontId="36" fillId="4" borderId="0" xfId="3" applyFont="1" applyFill="1" applyAlignment="1">
      <alignment horizontal="left" vertical="top" wrapText="1"/>
    </xf>
    <xf numFmtId="0" fontId="53" fillId="4" borderId="0" xfId="3" applyFont="1" applyFill="1" applyAlignment="1">
      <alignment horizontal="right" vertical="top" wrapText="1"/>
    </xf>
    <xf numFmtId="0" fontId="36" fillId="6" borderId="18" xfId="3" applyFont="1" applyFill="1" applyBorder="1" applyAlignment="1">
      <alignment horizontal="left" vertical="top" wrapText="1"/>
    </xf>
    <xf numFmtId="0" fontId="36" fillId="6" borderId="1" xfId="3" applyFont="1" applyFill="1" applyBorder="1" applyAlignment="1">
      <alignment horizontal="right" vertical="top" wrapText="1"/>
    </xf>
    <xf numFmtId="0" fontId="36" fillId="5" borderId="1" xfId="3" applyFont="1" applyFill="1" applyBorder="1" applyAlignment="1">
      <alignment vertical="top" wrapText="1"/>
    </xf>
    <xf numFmtId="0" fontId="31" fillId="0" borderId="16" xfId="3" applyFont="1" applyBorder="1" applyAlignment="1">
      <alignment vertical="top" wrapText="1"/>
    </xf>
    <xf numFmtId="0" fontId="35" fillId="4" borderId="0" xfId="3" applyFont="1" applyFill="1" applyAlignment="1">
      <alignment wrapText="1"/>
    </xf>
    <xf numFmtId="0" fontId="36" fillId="6" borderId="18" xfId="3" applyFont="1" applyFill="1" applyBorder="1" applyAlignment="1">
      <alignment horizontal="left" wrapText="1"/>
    </xf>
    <xf numFmtId="0" fontId="36" fillId="6" borderId="18" xfId="3" applyFont="1" applyFill="1" applyBorder="1" applyAlignment="1">
      <alignment horizontal="center" wrapText="1"/>
    </xf>
    <xf numFmtId="0" fontId="35" fillId="6" borderId="1" xfId="3" applyFont="1" applyFill="1" applyBorder="1" applyAlignment="1">
      <alignment wrapText="1"/>
    </xf>
    <xf numFmtId="4" fontId="35" fillId="0" borderId="1" xfId="3" applyNumberFormat="1" applyFont="1" applyBorder="1" applyAlignment="1">
      <alignment wrapText="1"/>
    </xf>
    <xf numFmtId="0" fontId="56" fillId="4" borderId="0" xfId="15" applyFont="1" applyFill="1"/>
    <xf numFmtId="3" fontId="31" fillId="5" borderId="16" xfId="0" applyNumberFormat="1" applyFont="1" applyFill="1" applyBorder="1"/>
    <xf numFmtId="3" fontId="31" fillId="5" borderId="18" xfId="0" applyNumberFormat="1" applyFont="1" applyFill="1" applyBorder="1"/>
    <xf numFmtId="0" fontId="12" fillId="4" borderId="0" xfId="3" applyFill="1"/>
    <xf numFmtId="0" fontId="58" fillId="0" borderId="1" xfId="3" applyFont="1" applyBorder="1"/>
    <xf numFmtId="0" fontId="58" fillId="0" borderId="29" xfId="3" applyFont="1" applyBorder="1"/>
    <xf numFmtId="0" fontId="58" fillId="0" borderId="4" xfId="3" applyFont="1" applyBorder="1"/>
    <xf numFmtId="0" fontId="58" fillId="0" borderId="30" xfId="3" applyFont="1" applyBorder="1"/>
    <xf numFmtId="0" fontId="59" fillId="5" borderId="5" xfId="0" applyFont="1" applyFill="1" applyBorder="1"/>
    <xf numFmtId="0" fontId="12" fillId="5" borderId="6" xfId="3" applyFill="1" applyBorder="1"/>
    <xf numFmtId="0" fontId="12" fillId="5" borderId="7" xfId="3" applyFill="1" applyBorder="1"/>
    <xf numFmtId="0" fontId="59" fillId="5" borderId="8" xfId="0" applyFont="1" applyFill="1" applyBorder="1"/>
    <xf numFmtId="0" fontId="12" fillId="5" borderId="0" xfId="3" applyFill="1"/>
    <xf numFmtId="0" fontId="12" fillId="5" borderId="9" xfId="3" applyFill="1" applyBorder="1"/>
    <xf numFmtId="0" fontId="12" fillId="5" borderId="8" xfId="0" applyFont="1" applyFill="1" applyBorder="1"/>
    <xf numFmtId="0" fontId="60" fillId="5" borderId="15" xfId="0" applyFont="1" applyFill="1" applyBorder="1"/>
    <xf numFmtId="0" fontId="12" fillId="5" borderId="11" xfId="3" applyFill="1" applyBorder="1"/>
    <xf numFmtId="0" fontId="12" fillId="5" borderId="17" xfId="3" applyFill="1" applyBorder="1"/>
    <xf numFmtId="0" fontId="48" fillId="5" borderId="6" xfId="0" applyFont="1" applyFill="1" applyBorder="1"/>
    <xf numFmtId="0" fontId="49" fillId="5" borderId="0" xfId="0" applyFont="1" applyFill="1"/>
    <xf numFmtId="0" fontId="62" fillId="4" borderId="0" xfId="29" applyFill="1" applyBorder="1" applyAlignment="1" applyProtection="1">
      <alignment horizontal="left" vertical="center" wrapText="1"/>
    </xf>
    <xf numFmtId="0" fontId="65" fillId="4" borderId="0" xfId="15" applyFont="1" applyFill="1"/>
    <xf numFmtId="3" fontId="30" fillId="7" borderId="14" xfId="17" applyNumberFormat="1" applyFont="1" applyFill="1" applyBorder="1" applyAlignment="1">
      <alignment horizontal="center" vertical="center"/>
    </xf>
    <xf numFmtId="3" fontId="30" fillId="7" borderId="13" xfId="17" applyNumberFormat="1" applyFont="1" applyFill="1" applyBorder="1" applyAlignment="1">
      <alignment horizontal="center" vertical="center"/>
    </xf>
    <xf numFmtId="3" fontId="30" fillId="7" borderId="1" xfId="17" applyNumberFormat="1" applyFont="1" applyFill="1" applyBorder="1" applyAlignment="1">
      <alignment horizontal="center" vertical="center"/>
    </xf>
    <xf numFmtId="3" fontId="30" fillId="7" borderId="16" xfId="17" applyNumberFormat="1" applyFont="1" applyFill="1" applyBorder="1" applyAlignment="1">
      <alignment horizontal="center" vertical="center"/>
    </xf>
    <xf numFmtId="9" fontId="30" fillId="7" borderId="16" xfId="18" applyFont="1" applyFill="1" applyBorder="1" applyAlignment="1">
      <alignment horizontal="center"/>
    </xf>
    <xf numFmtId="0" fontId="31" fillId="16" borderId="1" xfId="0" applyFont="1" applyFill="1" applyBorder="1"/>
    <xf numFmtId="14" fontId="32" fillId="16" borderId="1" xfId="0" applyNumberFormat="1" applyFont="1" applyFill="1" applyBorder="1" applyAlignment="1">
      <alignment horizontal="center"/>
    </xf>
    <xf numFmtId="0" fontId="32" fillId="16" borderId="1" xfId="0" applyFont="1" applyFill="1" applyBorder="1" applyAlignment="1">
      <alignment horizontal="center"/>
    </xf>
    <xf numFmtId="0" fontId="32" fillId="16" borderId="1" xfId="0" applyFont="1" applyFill="1" applyBorder="1"/>
    <xf numFmtId="0" fontId="32" fillId="16" borderId="1" xfId="0" applyFont="1" applyFill="1" applyBorder="1" applyAlignment="1">
      <alignment horizontal="center" wrapText="1"/>
    </xf>
    <xf numFmtId="0" fontId="31" fillId="16" borderId="1" xfId="0" applyFont="1" applyFill="1" applyBorder="1" applyAlignment="1">
      <alignment horizontal="left" wrapText="1"/>
    </xf>
    <xf numFmtId="0" fontId="32" fillId="16" borderId="1" xfId="0" applyFont="1" applyFill="1" applyBorder="1" applyAlignment="1">
      <alignment horizontal="left" wrapText="1"/>
    </xf>
    <xf numFmtId="0" fontId="32" fillId="16" borderId="13" xfId="0" applyFont="1" applyFill="1" applyBorder="1" applyAlignment="1">
      <alignment horizontal="center" wrapText="1"/>
    </xf>
    <xf numFmtId="0" fontId="32" fillId="16" borderId="18" xfId="0" applyFont="1" applyFill="1" applyBorder="1"/>
    <xf numFmtId="0" fontId="32" fillId="16" borderId="24" xfId="0" applyFont="1" applyFill="1" applyBorder="1"/>
    <xf numFmtId="0" fontId="31" fillId="16" borderId="16" xfId="0" applyFont="1" applyFill="1" applyBorder="1"/>
    <xf numFmtId="0" fontId="31" fillId="16" borderId="18" xfId="0" applyFont="1" applyFill="1" applyBorder="1"/>
    <xf numFmtId="0" fontId="46" fillId="16" borderId="16" xfId="0" applyFont="1" applyFill="1" applyBorder="1"/>
    <xf numFmtId="3" fontId="32" fillId="16" borderId="1" xfId="0" applyNumberFormat="1" applyFont="1" applyFill="1" applyBorder="1"/>
    <xf numFmtId="3" fontId="32" fillId="16" borderId="18" xfId="0" applyNumberFormat="1" applyFont="1" applyFill="1" applyBorder="1"/>
    <xf numFmtId="3" fontId="32" fillId="16" borderId="25" xfId="0" applyNumberFormat="1" applyFont="1" applyFill="1" applyBorder="1"/>
    <xf numFmtId="3" fontId="32" fillId="16" borderId="38" xfId="0" applyNumberFormat="1" applyFont="1" applyFill="1" applyBorder="1"/>
    <xf numFmtId="0" fontId="35" fillId="16" borderId="1" xfId="5" applyFont="1" applyFill="1" applyBorder="1" applyAlignment="1">
      <alignment wrapText="1"/>
    </xf>
    <xf numFmtId="0" fontId="36" fillId="16" borderId="1" xfId="5" applyFont="1" applyFill="1" applyBorder="1" applyAlignment="1">
      <alignment horizontal="center" wrapText="1"/>
    </xf>
    <xf numFmtId="0" fontId="36" fillId="16" borderId="12" xfId="5" applyFont="1" applyFill="1" applyBorder="1" applyAlignment="1">
      <alignment horizontal="center" wrapText="1"/>
    </xf>
    <xf numFmtId="0" fontId="36" fillId="16" borderId="13" xfId="5" applyFont="1" applyFill="1" applyBorder="1" applyAlignment="1">
      <alignment horizontal="center" wrapText="1"/>
    </xf>
    <xf numFmtId="0" fontId="35" fillId="16" borderId="8" xfId="5" applyFont="1" applyFill="1" applyBorder="1" applyAlignment="1">
      <alignment wrapText="1"/>
    </xf>
    <xf numFmtId="0" fontId="35" fillId="16" borderId="15" xfId="5" applyFont="1" applyFill="1" applyBorder="1" applyAlignment="1">
      <alignment wrapText="1"/>
    </xf>
    <xf numFmtId="0" fontId="32" fillId="16" borderId="10" xfId="0" applyFont="1" applyFill="1" applyBorder="1"/>
    <xf numFmtId="0" fontId="32" fillId="16" borderId="12" xfId="0" applyFont="1" applyFill="1" applyBorder="1"/>
    <xf numFmtId="0" fontId="32" fillId="16" borderId="13" xfId="0" applyFont="1" applyFill="1" applyBorder="1"/>
    <xf numFmtId="0" fontId="31" fillId="16" borderId="14" xfId="0" applyFont="1" applyFill="1" applyBorder="1"/>
    <xf numFmtId="0" fontId="32" fillId="16" borderId="1" xfId="0" applyFont="1" applyFill="1" applyBorder="1" applyAlignment="1">
      <alignment horizontal="left"/>
    </xf>
    <xf numFmtId="0" fontId="32" fillId="16" borderId="1" xfId="0" applyFont="1" applyFill="1" applyBorder="1" applyAlignment="1">
      <alignment horizontal="right"/>
    </xf>
    <xf numFmtId="0" fontId="32" fillId="16" borderId="1" xfId="0" applyFont="1" applyFill="1" applyBorder="1" applyAlignment="1">
      <alignment wrapText="1"/>
    </xf>
    <xf numFmtId="0" fontId="31" fillId="16" borderId="1" xfId="0" applyFont="1" applyFill="1" applyBorder="1" applyAlignment="1">
      <alignment wrapText="1"/>
    </xf>
    <xf numFmtId="0" fontId="32" fillId="16" borderId="1" xfId="3" applyFont="1" applyFill="1" applyBorder="1"/>
    <xf numFmtId="0" fontId="31" fillId="16" borderId="1" xfId="0" applyFont="1" applyFill="1" applyBorder="1" applyAlignment="1">
      <alignment horizontal="center" vertical="top" wrapText="1"/>
    </xf>
    <xf numFmtId="0" fontId="32" fillId="16" borderId="1" xfId="0" applyFont="1" applyFill="1" applyBorder="1" applyAlignment="1">
      <alignment horizontal="center" vertical="top" wrapText="1"/>
    </xf>
    <xf numFmtId="0" fontId="31" fillId="16" borderId="1" xfId="0" applyFont="1" applyFill="1" applyBorder="1" applyAlignment="1">
      <alignment horizontal="left" vertical="top" wrapText="1"/>
    </xf>
    <xf numFmtId="0" fontId="58" fillId="16" borderId="39" xfId="3" applyFont="1" applyFill="1" applyBorder="1" applyAlignment="1">
      <alignment horizontal="center"/>
    </xf>
    <xf numFmtId="0" fontId="58" fillId="16" borderId="9" xfId="3" applyFont="1" applyFill="1" applyBorder="1" applyAlignment="1">
      <alignment horizontal="center"/>
    </xf>
    <xf numFmtId="0" fontId="58" fillId="16" borderId="17" xfId="3" applyFont="1" applyFill="1" applyBorder="1" applyAlignment="1">
      <alignment horizontal="center"/>
    </xf>
    <xf numFmtId="0" fontId="58" fillId="16" borderId="1" xfId="3" applyFont="1" applyFill="1" applyBorder="1" applyAlignment="1">
      <alignment horizontal="center" vertical="center" wrapText="1"/>
    </xf>
    <xf numFmtId="0" fontId="58" fillId="16" borderId="29" xfId="3" applyFont="1" applyFill="1" applyBorder="1" applyAlignment="1">
      <alignment horizontal="center" vertical="center" wrapText="1"/>
    </xf>
    <xf numFmtId="0" fontId="58" fillId="16" borderId="19" xfId="3" applyFont="1" applyFill="1" applyBorder="1"/>
    <xf numFmtId="0" fontId="58" fillId="16" borderId="41" xfId="3" applyFont="1" applyFill="1" applyBorder="1"/>
    <xf numFmtId="0" fontId="58" fillId="16" borderId="43" xfId="3" applyFont="1" applyFill="1" applyBorder="1" applyAlignment="1">
      <alignment horizontal="center" vertical="center"/>
    </xf>
    <xf numFmtId="0" fontId="58" fillId="16" borderId="1" xfId="3" applyFont="1" applyFill="1" applyBorder="1" applyAlignment="1">
      <alignment horizontal="center"/>
    </xf>
    <xf numFmtId="0" fontId="58" fillId="16" borderId="4" xfId="3" applyFont="1" applyFill="1" applyBorder="1" applyAlignment="1">
      <alignment horizontal="center"/>
    </xf>
    <xf numFmtId="0" fontId="32" fillId="16" borderId="10" xfId="0" applyFont="1" applyFill="1" applyBorder="1" applyAlignment="1">
      <alignment horizontal="left" vertical="center" wrapText="1"/>
    </xf>
    <xf numFmtId="0" fontId="32" fillId="16" borderId="1" xfId="0" applyFont="1" applyFill="1" applyBorder="1" applyAlignment="1">
      <alignment horizontal="center" vertical="center" wrapText="1"/>
    </xf>
    <xf numFmtId="0" fontId="32" fillId="16" borderId="1" xfId="3" applyFont="1" applyFill="1" applyBorder="1" applyAlignment="1">
      <alignment wrapText="1"/>
    </xf>
    <xf numFmtId="0" fontId="32" fillId="16" borderId="1" xfId="3" applyFont="1" applyFill="1" applyBorder="1" applyAlignment="1">
      <alignment horizontal="center"/>
    </xf>
    <xf numFmtId="0" fontId="31" fillId="16" borderId="1" xfId="3" applyFont="1" applyFill="1" applyBorder="1" applyAlignment="1">
      <alignment wrapText="1"/>
    </xf>
    <xf numFmtId="0" fontId="31" fillId="16" borderId="1" xfId="3" applyFont="1" applyFill="1" applyBorder="1" applyAlignment="1">
      <alignment vertical="top" wrapText="1"/>
    </xf>
    <xf numFmtId="0" fontId="31" fillId="16" borderId="1" xfId="0" applyFont="1" applyFill="1" applyBorder="1" applyAlignment="1">
      <alignment vertical="top" wrapText="1"/>
    </xf>
    <xf numFmtId="0" fontId="36" fillId="16" borderId="1" xfId="3" applyFont="1" applyFill="1" applyBorder="1" applyAlignment="1">
      <alignment wrapText="1"/>
    </xf>
    <xf numFmtId="4" fontId="35" fillId="16" borderId="1" xfId="3" applyNumberFormat="1" applyFont="1" applyFill="1" applyBorder="1" applyAlignment="1">
      <alignment wrapText="1"/>
    </xf>
    <xf numFmtId="0" fontId="35" fillId="0" borderId="1" xfId="3" applyFont="1" applyBorder="1" applyAlignment="1">
      <alignment wrapText="1"/>
    </xf>
    <xf numFmtId="0" fontId="32" fillId="0" borderId="18" xfId="3" applyFont="1" applyBorder="1" applyAlignment="1">
      <alignment vertical="top"/>
    </xf>
    <xf numFmtId="0" fontId="31" fillId="16" borderId="10" xfId="3" applyFont="1" applyFill="1" applyBorder="1" applyAlignment="1">
      <alignment wrapText="1"/>
    </xf>
    <xf numFmtId="0" fontId="32" fillId="0" borderId="10" xfId="3" applyFont="1" applyBorder="1"/>
    <xf numFmtId="0" fontId="31" fillId="0" borderId="12" xfId="3" applyFont="1" applyBorder="1"/>
    <xf numFmtId="0" fontId="31" fillId="0" borderId="13" xfId="3" applyFont="1" applyBorder="1"/>
    <xf numFmtId="0" fontId="31" fillId="0" borderId="16" xfId="3" applyFont="1" applyBorder="1"/>
    <xf numFmtId="0" fontId="31" fillId="16" borderId="1" xfId="0" applyFont="1" applyFill="1" applyBorder="1" applyAlignment="1">
      <alignment vertical="center" wrapText="1"/>
    </xf>
    <xf numFmtId="0" fontId="69" fillId="0" borderId="0" xfId="0" applyFont="1" applyAlignment="1">
      <alignment vertical="center"/>
    </xf>
    <xf numFmtId="0" fontId="32" fillId="16" borderId="1" xfId="0" applyFont="1" applyFill="1" applyBorder="1" applyAlignment="1">
      <alignment horizontal="right" wrapText="1"/>
    </xf>
    <xf numFmtId="0" fontId="75" fillId="17" borderId="0" xfId="33" applyFont="1" applyFill="1"/>
    <xf numFmtId="0" fontId="76" fillId="17" borderId="0" xfId="33" applyFont="1" applyFill="1"/>
    <xf numFmtId="0" fontId="76" fillId="0" borderId="0" xfId="33" applyFont="1"/>
    <xf numFmtId="0" fontId="2" fillId="0" borderId="0" xfId="33"/>
    <xf numFmtId="0" fontId="12" fillId="18" borderId="1" xfId="33" applyFont="1" applyFill="1" applyBorder="1" applyAlignment="1">
      <alignment vertical="center"/>
    </xf>
    <xf numFmtId="0" fontId="76" fillId="0" borderId="1" xfId="33" applyFont="1" applyBorder="1" applyAlignment="1">
      <alignment horizontal="center" vertical="center"/>
    </xf>
    <xf numFmtId="0" fontId="76" fillId="0" borderId="1" xfId="33" applyFont="1" applyBorder="1" applyAlignment="1">
      <alignment horizontal="center" vertical="center" wrapText="1"/>
    </xf>
    <xf numFmtId="0" fontId="76" fillId="19" borderId="1" xfId="33" applyFont="1" applyFill="1" applyBorder="1"/>
    <xf numFmtId="0" fontId="69" fillId="20" borderId="1" xfId="33" applyFont="1" applyFill="1" applyBorder="1"/>
    <xf numFmtId="0" fontId="76" fillId="20" borderId="13" xfId="33" applyFont="1" applyFill="1" applyBorder="1" applyAlignment="1">
      <alignment horizontal="right"/>
    </xf>
    <xf numFmtId="0" fontId="76" fillId="20" borderId="1" xfId="33" applyFont="1" applyFill="1" applyBorder="1"/>
    <xf numFmtId="0" fontId="79" fillId="0" borderId="44" xfId="33" applyFont="1" applyBorder="1"/>
    <xf numFmtId="0" fontId="76" fillId="19" borderId="1" xfId="33" applyFont="1" applyFill="1" applyBorder="1" applyAlignment="1">
      <alignment horizontal="center" vertical="center"/>
    </xf>
    <xf numFmtId="0" fontId="76" fillId="21" borderId="16" xfId="33" applyFont="1" applyFill="1" applyBorder="1" applyAlignment="1">
      <alignment horizontal="center" vertical="center"/>
    </xf>
    <xf numFmtId="0" fontId="76" fillId="0" borderId="0" xfId="33" applyFont="1" applyAlignment="1">
      <alignment wrapText="1"/>
    </xf>
    <xf numFmtId="0" fontId="69" fillId="19" borderId="1" xfId="33" applyFont="1" applyFill="1" applyBorder="1"/>
    <xf numFmtId="0" fontId="76" fillId="19" borderId="13" xfId="33" applyFont="1" applyFill="1" applyBorder="1" applyAlignment="1">
      <alignment horizontal="right"/>
    </xf>
    <xf numFmtId="0" fontId="12" fillId="0" borderId="0" xfId="33" applyFont="1"/>
    <xf numFmtId="0" fontId="76" fillId="22" borderId="16" xfId="33" applyFont="1" applyFill="1" applyBorder="1" applyAlignment="1">
      <alignment horizontal="center" vertical="center"/>
    </xf>
    <xf numFmtId="0" fontId="76" fillId="22" borderId="1" xfId="33" applyFont="1" applyFill="1" applyBorder="1" applyAlignment="1">
      <alignment horizontal="center" vertical="center"/>
    </xf>
    <xf numFmtId="0" fontId="76" fillId="20" borderId="1" xfId="33" applyFont="1" applyFill="1" applyBorder="1" applyAlignment="1">
      <alignment wrapText="1"/>
    </xf>
    <xf numFmtId="0" fontId="76" fillId="23" borderId="1" xfId="33" applyFont="1" applyFill="1" applyBorder="1" applyAlignment="1">
      <alignment wrapText="1"/>
    </xf>
    <xf numFmtId="0" fontId="76" fillId="24" borderId="16" xfId="33" applyFont="1" applyFill="1" applyBorder="1" applyAlignment="1">
      <alignment horizontal="center" vertical="center"/>
    </xf>
    <xf numFmtId="0" fontId="69" fillId="22" borderId="1" xfId="33" applyFont="1" applyFill="1" applyBorder="1"/>
    <xf numFmtId="0" fontId="76" fillId="22" borderId="12" xfId="33" applyFont="1" applyFill="1" applyBorder="1"/>
    <xf numFmtId="0" fontId="76" fillId="22" borderId="1" xfId="33" applyFont="1" applyFill="1" applyBorder="1"/>
    <xf numFmtId="0" fontId="76" fillId="23" borderId="1" xfId="33" applyFont="1" applyFill="1" applyBorder="1" applyAlignment="1">
      <alignment horizontal="center"/>
    </xf>
    <xf numFmtId="0" fontId="76" fillId="23" borderId="16" xfId="33" applyFont="1" applyFill="1" applyBorder="1" applyAlignment="1">
      <alignment horizontal="center" vertical="center"/>
    </xf>
    <xf numFmtId="0" fontId="76" fillId="23" borderId="1" xfId="33" applyFont="1" applyFill="1" applyBorder="1" applyAlignment="1">
      <alignment horizontal="center" vertical="center"/>
    </xf>
    <xf numFmtId="0" fontId="69" fillId="25" borderId="1" xfId="33" applyFont="1" applyFill="1" applyBorder="1"/>
    <xf numFmtId="0" fontId="76" fillId="26" borderId="12" xfId="33" applyFont="1" applyFill="1" applyBorder="1"/>
    <xf numFmtId="0" fontId="76" fillId="26" borderId="13" xfId="33" applyFont="1" applyFill="1" applyBorder="1"/>
    <xf numFmtId="0" fontId="76" fillId="27" borderId="1" xfId="33" applyFont="1" applyFill="1" applyBorder="1" applyAlignment="1">
      <alignment horizontal="center" vertical="center"/>
    </xf>
    <xf numFmtId="0" fontId="76" fillId="27" borderId="16" xfId="33" applyFont="1" applyFill="1" applyBorder="1" applyAlignment="1">
      <alignment horizontal="center" vertical="center"/>
    </xf>
    <xf numFmtId="0" fontId="76" fillId="28" borderId="1" xfId="33" applyFont="1" applyFill="1" applyBorder="1"/>
    <xf numFmtId="0" fontId="76" fillId="29" borderId="16" xfId="33" applyFont="1" applyFill="1" applyBorder="1" applyAlignment="1">
      <alignment horizontal="center" vertical="center"/>
    </xf>
    <xf numFmtId="0" fontId="76" fillId="29" borderId="1" xfId="33" applyFont="1" applyFill="1" applyBorder="1" applyAlignment="1">
      <alignment horizontal="center" vertical="center"/>
    </xf>
    <xf numFmtId="0" fontId="76" fillId="30" borderId="16" xfId="33" applyFont="1" applyFill="1" applyBorder="1" applyAlignment="1">
      <alignment horizontal="center" vertical="center"/>
    </xf>
    <xf numFmtId="0" fontId="76" fillId="30" borderId="1" xfId="33" applyFont="1" applyFill="1" applyBorder="1" applyAlignment="1">
      <alignment horizontal="center" vertical="center"/>
    </xf>
    <xf numFmtId="0" fontId="69" fillId="0" borderId="0" xfId="33" applyFont="1"/>
    <xf numFmtId="0" fontId="76" fillId="21" borderId="1" xfId="33" applyFont="1" applyFill="1" applyBorder="1" applyAlignment="1">
      <alignment horizontal="center" vertical="center"/>
    </xf>
    <xf numFmtId="0" fontId="80" fillId="20" borderId="1" xfId="33" applyFont="1" applyFill="1" applyBorder="1" applyAlignment="1">
      <alignment horizontal="left" vertical="top" wrapText="1"/>
    </xf>
    <xf numFmtId="0" fontId="82" fillId="32" borderId="46" xfId="33" applyFont="1" applyFill="1" applyBorder="1" applyAlignment="1">
      <alignment vertical="top" wrapText="1"/>
    </xf>
    <xf numFmtId="0" fontId="82" fillId="32" borderId="49" xfId="33" applyFont="1" applyFill="1" applyBorder="1" applyAlignment="1">
      <alignment vertical="top" wrapText="1"/>
    </xf>
    <xf numFmtId="0" fontId="76" fillId="28" borderId="1" xfId="33" applyFont="1" applyFill="1" applyBorder="1" applyAlignment="1">
      <alignment horizontal="center"/>
    </xf>
    <xf numFmtId="0" fontId="76" fillId="28" borderId="16" xfId="33" applyFont="1" applyFill="1" applyBorder="1" applyAlignment="1">
      <alignment horizontal="center" vertical="center"/>
    </xf>
    <xf numFmtId="0" fontId="76" fillId="28" borderId="1" xfId="33" applyFont="1" applyFill="1" applyBorder="1" applyAlignment="1">
      <alignment horizontal="center" vertical="center"/>
    </xf>
    <xf numFmtId="0" fontId="78" fillId="0" borderId="0" xfId="33" applyFont="1"/>
    <xf numFmtId="0" fontId="76" fillId="33" borderId="50" xfId="33" applyFont="1" applyFill="1" applyBorder="1"/>
    <xf numFmtId="0" fontId="76" fillId="33" borderId="51" xfId="33" applyFont="1" applyFill="1" applyBorder="1"/>
    <xf numFmtId="0" fontId="76" fillId="34" borderId="0" xfId="33" applyFont="1" applyFill="1"/>
    <xf numFmtId="0" fontId="76" fillId="35" borderId="1" xfId="33" applyFont="1" applyFill="1" applyBorder="1" applyAlignment="1">
      <alignment horizontal="center"/>
    </xf>
    <xf numFmtId="0" fontId="76" fillId="35" borderId="16" xfId="33" applyFont="1" applyFill="1" applyBorder="1" applyAlignment="1">
      <alignment horizontal="center" vertical="center"/>
    </xf>
    <xf numFmtId="0" fontId="76" fillId="35" borderId="1" xfId="33" applyFont="1" applyFill="1" applyBorder="1" applyAlignment="1">
      <alignment horizontal="center" vertical="center"/>
    </xf>
    <xf numFmtId="0" fontId="76" fillId="36" borderId="50" xfId="33" applyFont="1" applyFill="1" applyBorder="1"/>
    <xf numFmtId="0" fontId="76" fillId="36" borderId="51" xfId="33" applyFont="1" applyFill="1" applyBorder="1"/>
    <xf numFmtId="0" fontId="76" fillId="37" borderId="16" xfId="33" applyFont="1" applyFill="1" applyBorder="1" applyAlignment="1">
      <alignment horizontal="center" vertical="center"/>
    </xf>
    <xf numFmtId="0" fontId="76" fillId="37" borderId="1" xfId="33" applyFont="1" applyFill="1" applyBorder="1" applyAlignment="1">
      <alignment horizontal="center" vertical="center"/>
    </xf>
    <xf numFmtId="0" fontId="83" fillId="0" borderId="0" xfId="33" applyFont="1"/>
    <xf numFmtId="0" fontId="76" fillId="25" borderId="16" xfId="33" applyFont="1" applyFill="1" applyBorder="1" applyAlignment="1">
      <alignment horizontal="center" vertical="center"/>
    </xf>
    <xf numFmtId="0" fontId="76" fillId="25" borderId="1" xfId="33" applyFont="1" applyFill="1" applyBorder="1" applyAlignment="1">
      <alignment horizontal="center" vertical="center"/>
    </xf>
    <xf numFmtId="0" fontId="76" fillId="24" borderId="1" xfId="33" applyFont="1" applyFill="1" applyBorder="1"/>
    <xf numFmtId="0" fontId="69" fillId="24" borderId="1" xfId="33" applyFont="1" applyFill="1" applyBorder="1"/>
    <xf numFmtId="0" fontId="12" fillId="18" borderId="14" xfId="33" applyFont="1" applyFill="1" applyBorder="1" applyAlignment="1">
      <alignment vertical="center"/>
    </xf>
    <xf numFmtId="0" fontId="76" fillId="38" borderId="10" xfId="33" applyFont="1" applyFill="1" applyBorder="1"/>
    <xf numFmtId="0" fontId="76" fillId="38" borderId="1" xfId="33" applyFont="1" applyFill="1" applyBorder="1"/>
    <xf numFmtId="0" fontId="76" fillId="38" borderId="13" xfId="33" applyFont="1" applyFill="1" applyBorder="1"/>
    <xf numFmtId="0" fontId="84" fillId="21" borderId="0" xfId="33" applyFont="1" applyFill="1"/>
    <xf numFmtId="0" fontId="85" fillId="0" borderId="0" xfId="33" applyFont="1"/>
    <xf numFmtId="0" fontId="78" fillId="20" borderId="1" xfId="33" applyFont="1" applyFill="1" applyBorder="1"/>
    <xf numFmtId="0" fontId="78" fillId="20" borderId="1" xfId="33" applyFont="1" applyFill="1" applyBorder="1" applyAlignment="1">
      <alignment wrapText="1"/>
    </xf>
    <xf numFmtId="0" fontId="80" fillId="20" borderId="18" xfId="33" applyFont="1" applyFill="1" applyBorder="1" applyAlignment="1">
      <alignment horizontal="left" vertical="top" wrapText="1"/>
    </xf>
    <xf numFmtId="0" fontId="80" fillId="20" borderId="16" xfId="33" applyFont="1" applyFill="1" applyBorder="1" applyAlignment="1">
      <alignment horizontal="left" vertical="top" wrapText="1"/>
    </xf>
    <xf numFmtId="0" fontId="76" fillId="29" borderId="1" xfId="33" applyFont="1" applyFill="1" applyBorder="1"/>
    <xf numFmtId="10" fontId="69" fillId="20" borderId="1" xfId="33" applyNumberFormat="1" applyFont="1" applyFill="1" applyBorder="1" applyAlignment="1">
      <alignment horizontal="right" vertical="center"/>
    </xf>
    <xf numFmtId="0" fontId="69" fillId="29" borderId="1" xfId="33" applyFont="1" applyFill="1" applyBorder="1" applyAlignment="1">
      <alignment horizontal="right" vertical="center"/>
    </xf>
    <xf numFmtId="0" fontId="76" fillId="30" borderId="1" xfId="33" applyFont="1" applyFill="1" applyBorder="1"/>
    <xf numFmtId="0" fontId="69" fillId="30" borderId="1" xfId="33" applyFont="1" applyFill="1" applyBorder="1" applyAlignment="1">
      <alignment horizontal="right" vertical="center"/>
    </xf>
    <xf numFmtId="0" fontId="76" fillId="21" borderId="0" xfId="33" applyFont="1" applyFill="1"/>
    <xf numFmtId="0" fontId="76" fillId="27" borderId="1" xfId="33" applyFont="1" applyFill="1" applyBorder="1"/>
    <xf numFmtId="0" fontId="76" fillId="20" borderId="1" xfId="33" applyFont="1" applyFill="1" applyBorder="1" applyAlignment="1">
      <alignment horizontal="left" vertical="center"/>
    </xf>
    <xf numFmtId="0" fontId="69" fillId="27" borderId="1" xfId="33" applyFont="1" applyFill="1" applyBorder="1" applyAlignment="1">
      <alignment horizontal="right" vertical="center"/>
    </xf>
    <xf numFmtId="0" fontId="76" fillId="31" borderId="1" xfId="33" applyFont="1" applyFill="1" applyBorder="1"/>
    <xf numFmtId="0" fontId="76" fillId="39" borderId="1" xfId="33" applyFont="1" applyFill="1" applyBorder="1"/>
    <xf numFmtId="0" fontId="69" fillId="20" borderId="1" xfId="33" applyFont="1" applyFill="1" applyBorder="1" applyAlignment="1">
      <alignment horizontal="right" vertical="center"/>
    </xf>
    <xf numFmtId="0" fontId="76" fillId="37" borderId="0" xfId="33" applyFont="1" applyFill="1" applyAlignment="1">
      <alignment horizontal="center" wrapText="1"/>
    </xf>
    <xf numFmtId="9" fontId="69" fillId="20" borderId="1" xfId="33" applyNumberFormat="1" applyFont="1" applyFill="1" applyBorder="1" applyAlignment="1">
      <alignment horizontal="right" vertical="center"/>
    </xf>
    <xf numFmtId="0" fontId="69" fillId="25" borderId="1" xfId="33" applyFont="1" applyFill="1" applyBorder="1" applyAlignment="1">
      <alignment horizontal="right" vertical="center"/>
    </xf>
    <xf numFmtId="0" fontId="69" fillId="37" borderId="1" xfId="33" applyFont="1" applyFill="1" applyBorder="1" applyAlignment="1">
      <alignment horizontal="right" vertical="center"/>
    </xf>
    <xf numFmtId="0" fontId="86" fillId="4" borderId="0" xfId="15" applyFont="1" applyFill="1"/>
    <xf numFmtId="0" fontId="87" fillId="4" borderId="0" xfId="34" applyFont="1" applyFill="1"/>
    <xf numFmtId="0" fontId="88" fillId="4" borderId="0" xfId="34" applyFont="1" applyFill="1"/>
    <xf numFmtId="0" fontId="30" fillId="4" borderId="0" xfId="34" applyFont="1" applyFill="1"/>
    <xf numFmtId="0" fontId="52" fillId="4" borderId="0" xfId="34" applyFont="1" applyFill="1" applyAlignment="1">
      <alignment horizontal="left" vertical="top" wrapText="1"/>
    </xf>
    <xf numFmtId="0" fontId="89" fillId="4" borderId="0" xfId="15" applyFont="1" applyFill="1"/>
    <xf numFmtId="0" fontId="45" fillId="4" borderId="55" xfId="34" applyFont="1" applyFill="1" applyBorder="1" applyAlignment="1">
      <alignment horizontal="left" vertical="center" wrapText="1"/>
    </xf>
    <xf numFmtId="0" fontId="45" fillId="4" borderId="0" xfId="34" applyFont="1" applyFill="1" applyAlignment="1">
      <alignment horizontal="left" vertical="center" wrapText="1"/>
    </xf>
    <xf numFmtId="0" fontId="45" fillId="4" borderId="56" xfId="34" applyFont="1" applyFill="1" applyBorder="1" applyAlignment="1">
      <alignment horizontal="left" vertical="center" wrapText="1"/>
    </xf>
    <xf numFmtId="0" fontId="33" fillId="4" borderId="0" xfId="34" applyFont="1" applyFill="1" applyAlignment="1">
      <alignment vertical="top" wrapText="1"/>
    </xf>
    <xf numFmtId="0" fontId="30" fillId="4" borderId="0" xfId="34" applyFont="1" applyFill="1" applyAlignment="1">
      <alignment horizontal="center"/>
    </xf>
    <xf numFmtId="0" fontId="30" fillId="4" borderId="0" xfId="34" applyFont="1" applyFill="1" applyAlignment="1">
      <alignment vertical="center"/>
    </xf>
    <xf numFmtId="0" fontId="63" fillId="4" borderId="0" xfId="34" applyFont="1" applyFill="1" applyAlignment="1">
      <alignment wrapText="1"/>
    </xf>
    <xf numFmtId="0" fontId="87" fillId="40" borderId="1" xfId="33" applyFont="1" applyFill="1" applyBorder="1" applyAlignment="1">
      <alignment wrapText="1"/>
    </xf>
    <xf numFmtId="0" fontId="87" fillId="40" borderId="13" xfId="33" applyFont="1" applyFill="1" applyBorder="1" applyAlignment="1">
      <alignment wrapText="1"/>
    </xf>
    <xf numFmtId="0" fontId="34" fillId="4" borderId="1" xfId="34" applyFont="1" applyFill="1" applyBorder="1" applyAlignment="1">
      <alignment horizontal="center" wrapText="1"/>
    </xf>
    <xf numFmtId="0" fontId="34" fillId="4" borderId="10" xfId="34" applyFont="1" applyFill="1" applyBorder="1" applyAlignment="1">
      <alignment horizontal="center" wrapText="1"/>
    </xf>
    <xf numFmtId="0" fontId="87" fillId="4" borderId="60" xfId="34" applyFont="1" applyFill="1" applyBorder="1" applyAlignment="1">
      <alignment vertical="center"/>
    </xf>
    <xf numFmtId="0" fontId="88" fillId="21" borderId="17" xfId="33" applyFont="1" applyFill="1" applyBorder="1" applyAlignment="1">
      <alignment wrapText="1"/>
    </xf>
    <xf numFmtId="3" fontId="70" fillId="13" borderId="1" xfId="34" applyNumberFormat="1" applyFont="1" applyFill="1" applyBorder="1" applyAlignment="1" applyProtection="1">
      <alignment horizontal="center" vertical="center" wrapText="1"/>
      <protection locked="0"/>
    </xf>
    <xf numFmtId="3" fontId="70" fillId="12" borderId="10" xfId="35" applyNumberFormat="1" applyFont="1" applyFill="1" applyBorder="1" applyAlignment="1" applyProtection="1">
      <alignment horizontal="center" vertical="center" wrapText="1"/>
      <protection locked="0"/>
    </xf>
    <xf numFmtId="0" fontId="70" fillId="41" borderId="61" xfId="34" applyFont="1" applyFill="1" applyBorder="1" applyAlignment="1">
      <alignment vertical="center"/>
    </xf>
    <xf numFmtId="0" fontId="88" fillId="21" borderId="16" xfId="33" applyFont="1" applyFill="1" applyBorder="1" applyAlignment="1">
      <alignment wrapText="1"/>
    </xf>
    <xf numFmtId="0" fontId="88" fillId="0" borderId="17" xfId="33" applyFont="1" applyBorder="1" applyAlignment="1">
      <alignment wrapText="1"/>
    </xf>
    <xf numFmtId="9" fontId="88" fillId="21" borderId="17" xfId="33" applyNumberFormat="1" applyFont="1" applyFill="1" applyBorder="1" applyAlignment="1">
      <alignment horizontal="center" vertical="center" wrapText="1"/>
    </xf>
    <xf numFmtId="0" fontId="70" fillId="41" borderId="61" xfId="34" applyFont="1" applyFill="1" applyBorder="1"/>
    <xf numFmtId="0" fontId="88" fillId="21" borderId="31" xfId="33" applyFont="1" applyFill="1" applyBorder="1" applyAlignment="1">
      <alignment wrapText="1"/>
    </xf>
    <xf numFmtId="0" fontId="88" fillId="21" borderId="13" xfId="33" applyFont="1" applyFill="1" applyBorder="1" applyAlignment="1">
      <alignment wrapText="1"/>
    </xf>
    <xf numFmtId="0" fontId="30" fillId="4" borderId="0" xfId="34" applyFont="1" applyFill="1" applyAlignment="1">
      <alignment wrapText="1"/>
    </xf>
    <xf numFmtId="0" fontId="88" fillId="21" borderId="9" xfId="33" applyFont="1" applyFill="1" applyBorder="1" applyAlignment="1">
      <alignment wrapText="1"/>
    </xf>
    <xf numFmtId="0" fontId="88" fillId="0" borderId="63" xfId="33" applyFont="1" applyBorder="1" applyAlignment="1">
      <alignment wrapText="1"/>
    </xf>
    <xf numFmtId="0" fontId="88" fillId="21" borderId="64" xfId="33" applyFont="1" applyFill="1" applyBorder="1" applyAlignment="1">
      <alignment wrapText="1"/>
    </xf>
    <xf numFmtId="9" fontId="88" fillId="21" borderId="65" xfId="33" applyNumberFormat="1" applyFont="1" applyFill="1" applyBorder="1" applyAlignment="1">
      <alignment horizontal="center" vertical="center" wrapText="1"/>
    </xf>
    <xf numFmtId="3" fontId="90" fillId="12" borderId="1" xfId="34" applyNumberFormat="1" applyFont="1" applyFill="1" applyBorder="1" applyAlignment="1" applyProtection="1">
      <alignment horizontal="left" vertical="center" wrapText="1"/>
      <protection locked="0"/>
    </xf>
    <xf numFmtId="3" fontId="88" fillId="12" borderId="1" xfId="35" applyNumberFormat="1" applyFont="1" applyFill="1" applyBorder="1" applyAlignment="1" applyProtection="1">
      <alignment horizontal="left" vertical="center" wrapText="1"/>
      <protection locked="0"/>
    </xf>
    <xf numFmtId="9" fontId="88" fillId="12" borderId="1" xfId="35" applyNumberFormat="1" applyFont="1" applyFill="1" applyBorder="1" applyAlignment="1" applyProtection="1">
      <alignment horizontal="center" vertical="center" wrapText="1"/>
      <protection locked="0"/>
    </xf>
    <xf numFmtId="0" fontId="34" fillId="4" borderId="10" xfId="34" applyFont="1" applyFill="1" applyBorder="1" applyAlignment="1">
      <alignment wrapText="1"/>
    </xf>
    <xf numFmtId="3" fontId="30" fillId="12" borderId="10" xfId="34" applyNumberFormat="1" applyFont="1" applyFill="1" applyBorder="1" applyAlignment="1" applyProtection="1">
      <alignment horizontal="left" vertical="center" wrapText="1"/>
      <protection locked="0"/>
    </xf>
    <xf numFmtId="3" fontId="30" fillId="12" borderId="69" xfId="34" applyNumberFormat="1" applyFont="1" applyFill="1" applyBorder="1" applyAlignment="1" applyProtection="1">
      <alignment horizontal="center" vertical="center" wrapText="1"/>
      <protection locked="0"/>
    </xf>
    <xf numFmtId="3" fontId="30" fillId="12" borderId="12" xfId="34" applyNumberFormat="1" applyFont="1" applyFill="1" applyBorder="1" applyAlignment="1" applyProtection="1">
      <alignment horizontal="center" vertical="center" wrapText="1"/>
      <protection locked="0"/>
    </xf>
    <xf numFmtId="3" fontId="30" fillId="12" borderId="70" xfId="34" applyNumberFormat="1" applyFont="1" applyFill="1" applyBorder="1" applyAlignment="1" applyProtection="1">
      <alignment horizontal="center" vertical="center" wrapText="1"/>
      <protection locked="0"/>
    </xf>
    <xf numFmtId="3" fontId="45" fillId="12" borderId="10" xfId="34" applyNumberFormat="1" applyFont="1" applyFill="1" applyBorder="1" applyAlignment="1" applyProtection="1">
      <alignment horizontal="left" vertical="center" wrapText="1"/>
      <protection locked="0"/>
    </xf>
    <xf numFmtId="3" fontId="30" fillId="12" borderId="71" xfId="34" applyNumberFormat="1" applyFont="1" applyFill="1" applyBorder="1" applyAlignment="1" applyProtection="1">
      <alignment horizontal="center" vertical="center" wrapText="1"/>
      <protection locked="0"/>
    </xf>
    <xf numFmtId="3" fontId="30" fillId="12" borderId="72" xfId="34" applyNumberFormat="1" applyFont="1" applyFill="1" applyBorder="1" applyAlignment="1" applyProtection="1">
      <alignment horizontal="center" vertical="center" wrapText="1"/>
      <protection locked="0"/>
    </xf>
    <xf numFmtId="3" fontId="30" fillId="12" borderId="73" xfId="34" applyNumberFormat="1" applyFont="1" applyFill="1" applyBorder="1" applyAlignment="1" applyProtection="1">
      <alignment horizontal="center" vertical="center" wrapText="1"/>
      <protection locked="0"/>
    </xf>
    <xf numFmtId="0" fontId="30" fillId="4" borderId="0" xfId="35" applyFont="1" applyFill="1"/>
    <xf numFmtId="0" fontId="31" fillId="4" borderId="0" xfId="35" applyFont="1" applyFill="1"/>
    <xf numFmtId="0" fontId="33" fillId="4" borderId="0" xfId="36" applyFont="1" applyFill="1"/>
    <xf numFmtId="0" fontId="94" fillId="4" borderId="0" xfId="15" applyFont="1" applyFill="1"/>
    <xf numFmtId="0" fontId="88" fillId="4" borderId="0" xfId="36" applyFont="1" applyFill="1"/>
    <xf numFmtId="0" fontId="35" fillId="4" borderId="0" xfId="36" applyFont="1" applyFill="1"/>
    <xf numFmtId="0" fontId="52" fillId="4" borderId="0" xfId="36" applyFont="1" applyFill="1" applyAlignment="1">
      <alignment horizontal="left" wrapText="1"/>
    </xf>
    <xf numFmtId="0" fontId="34" fillId="4" borderId="0" xfId="36" applyFont="1" applyFill="1" applyAlignment="1">
      <alignment vertical="top"/>
    </xf>
    <xf numFmtId="0" fontId="34" fillId="4" borderId="0" xfId="36" applyFont="1" applyFill="1" applyAlignment="1">
      <alignment horizontal="center" vertical="top"/>
    </xf>
    <xf numFmtId="0" fontId="34" fillId="4" borderId="0" xfId="36" applyFont="1" applyFill="1" applyAlignment="1">
      <alignment horizontal="center" vertical="center"/>
    </xf>
    <xf numFmtId="0" fontId="33" fillId="7" borderId="1" xfId="36" applyFont="1" applyFill="1" applyBorder="1" applyAlignment="1">
      <alignment vertical="center"/>
    </xf>
    <xf numFmtId="0" fontId="33" fillId="7" borderId="10" xfId="36" applyFont="1" applyFill="1" applyBorder="1" applyAlignment="1">
      <alignment horizontal="center" vertical="center"/>
    </xf>
    <xf numFmtId="3" fontId="33" fillId="12" borderId="1" xfId="36" applyNumberFormat="1" applyFont="1" applyFill="1" applyBorder="1" applyAlignment="1" applyProtection="1">
      <alignment horizontal="center" vertical="center"/>
      <protection locked="0"/>
    </xf>
    <xf numFmtId="3" fontId="33" fillId="13" borderId="13" xfId="36" applyNumberFormat="1" applyFont="1" applyFill="1" applyBorder="1" applyAlignment="1">
      <alignment horizontal="center" vertical="center"/>
    </xf>
    <xf numFmtId="3" fontId="33" fillId="13" borderId="1" xfId="36" applyNumberFormat="1" applyFont="1" applyFill="1" applyBorder="1" applyAlignment="1">
      <alignment horizontal="center" vertical="center"/>
    </xf>
    <xf numFmtId="0" fontId="33" fillId="7" borderId="10" xfId="36" applyFont="1" applyFill="1" applyBorder="1" applyAlignment="1">
      <alignment vertical="center"/>
    </xf>
    <xf numFmtId="3" fontId="33" fillId="12" borderId="14" xfId="36" applyNumberFormat="1" applyFont="1" applyFill="1" applyBorder="1" applyAlignment="1" applyProtection="1">
      <alignment horizontal="center" vertical="center"/>
      <protection locked="0"/>
    </xf>
    <xf numFmtId="3" fontId="33" fillId="13" borderId="17" xfId="36" applyNumberFormat="1" applyFont="1" applyFill="1" applyBorder="1" applyAlignment="1">
      <alignment horizontal="center" vertical="center"/>
    </xf>
    <xf numFmtId="3" fontId="33" fillId="13" borderId="16" xfId="36" applyNumberFormat="1" applyFont="1" applyFill="1" applyBorder="1" applyAlignment="1">
      <alignment horizontal="center" vertical="center"/>
    </xf>
    <xf numFmtId="0" fontId="34" fillId="7" borderId="10" xfId="36" applyFont="1" applyFill="1" applyBorder="1" applyAlignment="1">
      <alignment vertical="center"/>
    </xf>
    <xf numFmtId="0" fontId="34" fillId="7" borderId="1" xfId="36" applyFont="1" applyFill="1" applyBorder="1" applyAlignment="1">
      <alignment horizontal="center" vertical="center"/>
    </xf>
    <xf numFmtId="3" fontId="34" fillId="13" borderId="16" xfId="36" applyNumberFormat="1" applyFont="1" applyFill="1" applyBorder="1" applyAlignment="1">
      <alignment horizontal="center" vertical="center"/>
    </xf>
    <xf numFmtId="0" fontId="34" fillId="7" borderId="1" xfId="36" applyFont="1" applyFill="1" applyBorder="1" applyAlignment="1">
      <alignment vertical="center"/>
    </xf>
    <xf numFmtId="0" fontId="33" fillId="7" borderId="1" xfId="36" applyFont="1" applyFill="1" applyBorder="1" applyAlignment="1">
      <alignment horizontal="center" vertical="center"/>
    </xf>
    <xf numFmtId="3" fontId="33" fillId="13" borderId="16" xfId="36" applyNumberFormat="1" applyFont="1" applyFill="1" applyBorder="1" applyAlignment="1" applyProtection="1">
      <alignment horizontal="center" vertical="center"/>
      <protection locked="0"/>
    </xf>
    <xf numFmtId="0" fontId="33" fillId="4" borderId="0" xfId="36" applyFont="1" applyFill="1" applyAlignment="1">
      <alignment vertical="center"/>
    </xf>
    <xf numFmtId="0" fontId="34" fillId="4" borderId="0" xfId="36" applyFont="1" applyFill="1" applyAlignment="1">
      <alignment vertical="center"/>
    </xf>
    <xf numFmtId="0" fontId="95" fillId="4" borderId="0" xfId="15" applyFont="1" applyFill="1"/>
    <xf numFmtId="0" fontId="52" fillId="4" borderId="0" xfId="35" applyFont="1" applyFill="1" applyAlignment="1">
      <alignment horizontal="left" vertical="center" wrapText="1"/>
    </xf>
    <xf numFmtId="0" fontId="34" fillId="4" borderId="0" xfId="35" applyFont="1" applyFill="1" applyAlignment="1">
      <alignment horizontal="center"/>
    </xf>
    <xf numFmtId="0" fontId="64" fillId="4" borderId="0" xfId="35" applyFont="1" applyFill="1"/>
    <xf numFmtId="0" fontId="88" fillId="7" borderId="1" xfId="35" applyFont="1" applyFill="1" applyBorder="1"/>
    <xf numFmtId="3" fontId="88" fillId="12" borderId="1" xfId="35" applyNumberFormat="1" applyFont="1" applyFill="1" applyBorder="1" applyAlignment="1" applyProtection="1">
      <alignment horizontal="right" vertical="center"/>
      <protection locked="0"/>
    </xf>
    <xf numFmtId="3" fontId="33" fillId="12" borderId="1" xfId="35" applyNumberFormat="1" applyFont="1" applyFill="1" applyBorder="1" applyAlignment="1" applyProtection="1">
      <alignment horizontal="right" vertical="center"/>
      <protection locked="0"/>
    </xf>
    <xf numFmtId="0" fontId="64" fillId="7" borderId="1" xfId="35" applyFont="1" applyFill="1" applyBorder="1"/>
    <xf numFmtId="3" fontId="34" fillId="7" borderId="1" xfId="35" applyNumberFormat="1" applyFont="1" applyFill="1" applyBorder="1"/>
    <xf numFmtId="0" fontId="30" fillId="7" borderId="1" xfId="35" applyFont="1" applyFill="1" applyBorder="1"/>
    <xf numFmtId="3" fontId="33" fillId="12" borderId="1" xfId="35" applyNumberFormat="1" applyFont="1" applyFill="1" applyBorder="1" applyAlignment="1" applyProtection="1">
      <alignment horizontal="center" vertical="center"/>
      <protection locked="0"/>
    </xf>
    <xf numFmtId="0" fontId="52" fillId="4" borderId="0" xfId="35" applyFont="1" applyFill="1"/>
    <xf numFmtId="0" fontId="34" fillId="4" borderId="0" xfId="35" applyFont="1" applyFill="1" applyAlignment="1">
      <alignment horizontal="center" wrapText="1"/>
    </xf>
    <xf numFmtId="0" fontId="34" fillId="4" borderId="0" xfId="35" applyFont="1" applyFill="1" applyAlignment="1">
      <alignment vertical="top"/>
    </xf>
    <xf numFmtId="0" fontId="34" fillId="4" borderId="0" xfId="35" applyFont="1" applyFill="1" applyAlignment="1">
      <alignment horizontal="center" vertical="center"/>
    </xf>
    <xf numFmtId="0" fontId="30" fillId="7" borderId="10" xfId="35" applyFont="1" applyFill="1" applyBorder="1" applyAlignment="1">
      <alignment horizontal="center"/>
    </xf>
    <xf numFmtId="3" fontId="30" fillId="7" borderId="13" xfId="35" applyNumberFormat="1" applyFont="1" applyFill="1" applyBorder="1"/>
    <xf numFmtId="0" fontId="30" fillId="7" borderId="18" xfId="35" applyFont="1" applyFill="1" applyBorder="1"/>
    <xf numFmtId="0" fontId="34" fillId="7" borderId="1" xfId="35" applyFont="1" applyFill="1" applyBorder="1"/>
    <xf numFmtId="0" fontId="34" fillId="7" borderId="1" xfId="35" applyFont="1" applyFill="1" applyBorder="1" applyAlignment="1">
      <alignment horizontal="center"/>
    </xf>
    <xf numFmtId="3" fontId="34" fillId="7" borderId="16" xfId="35" applyNumberFormat="1" applyFont="1" applyFill="1" applyBorder="1"/>
    <xf numFmtId="3" fontId="34" fillId="7" borderId="1" xfId="35" applyNumberFormat="1" applyFont="1" applyFill="1" applyBorder="1" applyAlignment="1">
      <alignment horizontal="center"/>
    </xf>
    <xf numFmtId="0" fontId="34" fillId="4" borderId="0" xfId="35" applyFont="1" applyFill="1"/>
    <xf numFmtId="3" fontId="33" fillId="12" borderId="1" xfId="35" applyNumberFormat="1" applyFont="1" applyFill="1" applyBorder="1" applyAlignment="1" applyProtection="1">
      <alignment horizontal="left" vertical="center"/>
      <protection locked="0"/>
    </xf>
    <xf numFmtId="3" fontId="34" fillId="7" borderId="13" xfId="35" applyNumberFormat="1" applyFont="1" applyFill="1" applyBorder="1"/>
    <xf numFmtId="0" fontId="30" fillId="5" borderId="10" xfId="35" applyFont="1" applyFill="1" applyBorder="1" applyAlignment="1">
      <alignment wrapText="1"/>
    </xf>
    <xf numFmtId="3" fontId="52" fillId="12" borderId="1" xfId="35" applyNumberFormat="1" applyFont="1" applyFill="1" applyBorder="1" applyAlignment="1" applyProtection="1">
      <alignment horizontal="left" vertical="center"/>
      <protection locked="0"/>
    </xf>
    <xf numFmtId="0" fontId="34" fillId="7" borderId="16" xfId="35" applyFont="1" applyFill="1" applyBorder="1"/>
    <xf numFmtId="0" fontId="87" fillId="4" borderId="0" xfId="35" applyFont="1" applyFill="1"/>
    <xf numFmtId="0" fontId="33" fillId="12" borderId="1" xfId="35" applyFont="1" applyFill="1" applyBorder="1" applyAlignment="1" applyProtection="1">
      <alignment horizontal="left" vertical="center"/>
      <protection locked="0"/>
    </xf>
    <xf numFmtId="0" fontId="52" fillId="12" borderId="1" xfId="35" applyFont="1" applyFill="1" applyBorder="1" applyAlignment="1" applyProtection="1">
      <alignment horizontal="left" vertical="center"/>
      <protection locked="0"/>
    </xf>
    <xf numFmtId="0" fontId="88" fillId="4" borderId="0" xfId="35" applyFont="1" applyFill="1"/>
    <xf numFmtId="0" fontId="95" fillId="4" borderId="0" xfId="35" applyFont="1" applyFill="1" applyAlignment="1">
      <alignment horizontal="left" vertical="center" wrapText="1"/>
    </xf>
    <xf numFmtId="0" fontId="52" fillId="4" borderId="6" xfId="35" applyFont="1" applyFill="1" applyBorder="1" applyAlignment="1">
      <alignment horizontal="left" vertical="center" wrapText="1"/>
    </xf>
    <xf numFmtId="0" fontId="30" fillId="7" borderId="10" xfId="35" applyFont="1" applyFill="1" applyBorder="1" applyAlignment="1">
      <alignment wrapText="1"/>
    </xf>
    <xf numFmtId="3" fontId="33" fillId="13" borderId="1" xfId="35" applyNumberFormat="1" applyFont="1" applyFill="1" applyBorder="1" applyAlignment="1" applyProtection="1">
      <alignment horizontal="right" vertical="center"/>
      <protection locked="0"/>
    </xf>
    <xf numFmtId="3" fontId="33" fillId="13" borderId="1" xfId="35" applyNumberFormat="1" applyFont="1" applyFill="1" applyBorder="1" applyAlignment="1">
      <alignment horizontal="right" vertical="center"/>
    </xf>
    <xf numFmtId="0" fontId="30" fillId="7" borderId="10" xfId="35" applyFont="1" applyFill="1" applyBorder="1"/>
    <xf numFmtId="3" fontId="30" fillId="5" borderId="1" xfId="35" applyNumberFormat="1" applyFont="1" applyFill="1" applyBorder="1" applyAlignment="1">
      <alignment horizontal="center"/>
    </xf>
    <xf numFmtId="0" fontId="88" fillId="7" borderId="10" xfId="35" applyFont="1" applyFill="1" applyBorder="1" applyAlignment="1">
      <alignment wrapText="1"/>
    </xf>
    <xf numFmtId="3" fontId="88" fillId="12" borderId="1" xfId="35" applyNumberFormat="1" applyFont="1" applyFill="1" applyBorder="1" applyAlignment="1" applyProtection="1">
      <alignment horizontal="center" vertical="center"/>
      <protection locked="0"/>
    </xf>
    <xf numFmtId="0" fontId="88" fillId="7" borderId="10" xfId="35" applyFont="1" applyFill="1" applyBorder="1" applyAlignment="1">
      <alignment vertical="center" wrapText="1"/>
    </xf>
    <xf numFmtId="0" fontId="88" fillId="7" borderId="1" xfId="35" applyFont="1" applyFill="1" applyBorder="1" applyAlignment="1">
      <alignment vertical="top" wrapText="1"/>
    </xf>
    <xf numFmtId="0" fontId="71" fillId="4" borderId="0" xfId="35" applyFont="1" applyFill="1"/>
    <xf numFmtId="0" fontId="33" fillId="4" borderId="0" xfId="35" applyFont="1" applyFill="1"/>
    <xf numFmtId="0" fontId="88" fillId="4" borderId="0" xfId="35" applyFont="1" applyFill="1" applyAlignment="1">
      <alignment horizontal="left" vertical="top" wrapText="1"/>
    </xf>
    <xf numFmtId="0" fontId="35" fillId="4" borderId="0" xfId="35" applyFont="1" applyFill="1"/>
    <xf numFmtId="0" fontId="70" fillId="4" borderId="0" xfId="35" applyFont="1" applyFill="1"/>
    <xf numFmtId="0" fontId="12" fillId="0" borderId="0" xfId="35"/>
    <xf numFmtId="0" fontId="33" fillId="7" borderId="10" xfId="35" applyFont="1" applyFill="1" applyBorder="1" applyAlignment="1">
      <alignment vertical="center" wrapText="1"/>
    </xf>
    <xf numFmtId="0" fontId="88" fillId="42" borderId="0" xfId="34" applyFont="1" applyFill="1"/>
    <xf numFmtId="0" fontId="88" fillId="38" borderId="0" xfId="34" applyFont="1" applyFill="1"/>
    <xf numFmtId="0" fontId="96" fillId="4" borderId="0" xfId="35" applyFont="1" applyFill="1"/>
    <xf numFmtId="0" fontId="72" fillId="4" borderId="0" xfId="35" applyFont="1" applyFill="1"/>
    <xf numFmtId="0" fontId="73" fillId="4" borderId="0" xfId="35" applyFont="1" applyFill="1"/>
    <xf numFmtId="0" fontId="64" fillId="4" borderId="0" xfId="35" applyFont="1" applyFill="1" applyAlignment="1">
      <alignment horizontal="center"/>
    </xf>
    <xf numFmtId="0" fontId="30" fillId="4" borderId="0" xfId="35" applyFont="1" applyFill="1" applyAlignment="1">
      <alignment vertical="center"/>
    </xf>
    <xf numFmtId="0" fontId="88" fillId="7" borderId="10" xfId="35" applyFont="1" applyFill="1" applyBorder="1" applyAlignment="1">
      <alignment vertical="center"/>
    </xf>
    <xf numFmtId="0" fontId="36" fillId="8" borderId="1" xfId="37" applyFont="1" applyFill="1" applyBorder="1" applyAlignment="1">
      <alignment horizontal="center" vertical="center" wrapText="1"/>
    </xf>
    <xf numFmtId="0" fontId="32" fillId="16" borderId="1" xfId="37" applyFont="1" applyFill="1" applyBorder="1" applyAlignment="1">
      <alignment horizontal="center" vertical="center"/>
    </xf>
    <xf numFmtId="0" fontId="61" fillId="16" borderId="1" xfId="37" applyFont="1" applyFill="1" applyBorder="1" applyAlignment="1">
      <alignment horizontal="center" vertical="center"/>
    </xf>
    <xf numFmtId="0" fontId="36" fillId="16" borderId="1" xfId="37" applyFont="1" applyFill="1" applyBorder="1" applyAlignment="1">
      <alignment horizontal="center"/>
    </xf>
    <xf numFmtId="9" fontId="35" fillId="0" borderId="1" xfId="37" applyNumberFormat="1" applyFont="1" applyBorder="1" applyAlignment="1">
      <alignment horizontal="center"/>
    </xf>
    <xf numFmtId="0" fontId="32" fillId="11" borderId="1" xfId="0" applyFont="1" applyFill="1" applyBorder="1" applyAlignment="1">
      <alignment horizontal="center"/>
    </xf>
    <xf numFmtId="0" fontId="32" fillId="15" borderId="1" xfId="0" applyFont="1" applyFill="1" applyBorder="1" applyAlignment="1">
      <alignment horizontal="center"/>
    </xf>
    <xf numFmtId="0" fontId="32" fillId="43" borderId="1" xfId="0" applyFont="1" applyFill="1" applyBorder="1" applyAlignment="1">
      <alignment horizontal="center"/>
    </xf>
    <xf numFmtId="0" fontId="31" fillId="4" borderId="0" xfId="0" applyFont="1" applyFill="1" applyAlignment="1">
      <alignment horizontal="left" wrapText="1"/>
    </xf>
    <xf numFmtId="0" fontId="31" fillId="4" borderId="0" xfId="0" applyFont="1" applyFill="1" applyAlignment="1">
      <alignment wrapText="1"/>
    </xf>
    <xf numFmtId="0" fontId="31" fillId="5" borderId="6" xfId="0" applyFont="1" applyFill="1" applyBorder="1" applyAlignment="1">
      <alignment horizontal="left" wrapText="1"/>
    </xf>
    <xf numFmtId="0" fontId="31" fillId="5" borderId="6" xfId="0" applyFont="1" applyFill="1" applyBorder="1" applyAlignment="1">
      <alignment wrapText="1"/>
    </xf>
    <xf numFmtId="0" fontId="31" fillId="5" borderId="0" xfId="0" applyFont="1" applyFill="1" applyAlignment="1">
      <alignment horizontal="left" wrapText="1"/>
    </xf>
    <xf numFmtId="0" fontId="32" fillId="4" borderId="0" xfId="0" applyFont="1" applyFill="1" applyAlignment="1">
      <alignment horizontal="left" wrapText="1"/>
    </xf>
    <xf numFmtId="0" fontId="31" fillId="0" borderId="0" xfId="0" applyFont="1" applyAlignment="1">
      <alignment horizontal="left" wrapText="1"/>
    </xf>
    <xf numFmtId="0" fontId="31" fillId="0" borderId="0" xfId="0" applyFont="1" applyAlignment="1">
      <alignment wrapText="1"/>
    </xf>
    <xf numFmtId="0" fontId="31" fillId="5" borderId="0" xfId="3" applyFont="1" applyFill="1" applyAlignment="1">
      <alignment wrapText="1"/>
    </xf>
    <xf numFmtId="0" fontId="31" fillId="5" borderId="0" xfId="0" applyFont="1" applyFill="1" applyAlignment="1">
      <alignment wrapText="1"/>
    </xf>
    <xf numFmtId="0" fontId="37" fillId="5" borderId="19" xfId="19" applyFont="1" applyFill="1" applyBorder="1" applyAlignment="1">
      <alignment horizontal="left" wrapText="1"/>
    </xf>
    <xf numFmtId="0" fontId="37" fillId="5" borderId="20" xfId="19" applyFont="1" applyFill="1" applyBorder="1" applyAlignment="1">
      <alignment horizontal="left" wrapText="1"/>
    </xf>
    <xf numFmtId="0" fontId="37" fillId="5" borderId="32" xfId="19" applyFont="1" applyFill="1" applyBorder="1" applyAlignment="1">
      <alignment horizontal="left" wrapText="1"/>
    </xf>
    <xf numFmtId="167" fontId="40" fillId="5" borderId="19" xfId="20" applyNumberFormat="1" applyFont="1" applyFill="1" applyBorder="1" applyAlignment="1">
      <alignment horizontal="left" vertical="center" wrapText="1"/>
    </xf>
    <xf numFmtId="167" fontId="40" fillId="5" borderId="20" xfId="20" applyNumberFormat="1" applyFont="1" applyFill="1" applyBorder="1" applyAlignment="1">
      <alignment horizontal="left" vertical="center" wrapText="1"/>
    </xf>
    <xf numFmtId="167" fontId="40" fillId="5" borderId="32" xfId="20" applyNumberFormat="1" applyFont="1" applyFill="1" applyBorder="1" applyAlignment="1">
      <alignment horizontal="left" vertical="center" wrapText="1"/>
    </xf>
    <xf numFmtId="0" fontId="43" fillId="0" borderId="33" xfId="21" applyFont="1" applyBorder="1" applyAlignment="1">
      <alignment horizontal="left"/>
    </xf>
    <xf numFmtId="0" fontId="43" fillId="0" borderId="34" xfId="21" applyFont="1" applyBorder="1" applyAlignment="1">
      <alignment horizontal="left"/>
    </xf>
    <xf numFmtId="0" fontId="43" fillId="0" borderId="35" xfId="21" applyFont="1" applyBorder="1" applyAlignment="1">
      <alignment horizontal="left"/>
    </xf>
    <xf numFmtId="0" fontId="37" fillId="10" borderId="22" xfId="19" applyFont="1" applyFill="1" applyBorder="1" applyAlignment="1">
      <alignment horizontal="left" vertical="center"/>
    </xf>
    <xf numFmtId="0" fontId="37" fillId="10" borderId="23" xfId="19" applyFont="1" applyFill="1" applyBorder="1" applyAlignment="1">
      <alignment horizontal="left" vertical="center"/>
    </xf>
    <xf numFmtId="0" fontId="37" fillId="9" borderId="21" xfId="19" applyFont="1" applyFill="1" applyBorder="1" applyAlignment="1">
      <alignment horizontal="left" vertical="center"/>
    </xf>
    <xf numFmtId="0" fontId="37" fillId="9" borderId="22" xfId="19" applyFont="1" applyFill="1" applyBorder="1" applyAlignment="1">
      <alignment horizontal="left" vertical="center"/>
    </xf>
    <xf numFmtId="0" fontId="31" fillId="16" borderId="10" xfId="0" applyFont="1" applyFill="1" applyBorder="1" applyAlignment="1">
      <alignment horizontal="left" vertical="top" wrapText="1"/>
    </xf>
    <xf numFmtId="0" fontId="31" fillId="16" borderId="13" xfId="0" applyFont="1" applyFill="1" applyBorder="1" applyAlignment="1">
      <alignment horizontal="left" vertical="top" wrapText="1"/>
    </xf>
    <xf numFmtId="0" fontId="31" fillId="0" borderId="1" xfId="0" applyFont="1" applyBorder="1" applyAlignment="1">
      <alignment horizontal="left" vertical="top" wrapText="1"/>
    </xf>
    <xf numFmtId="0" fontId="31" fillId="0" borderId="1" xfId="0" applyFont="1" applyBorder="1" applyAlignment="1">
      <alignment vertical="top" wrapText="1"/>
    </xf>
    <xf numFmtId="0" fontId="31" fillId="16" borderId="18" xfId="0" applyFont="1" applyFill="1" applyBorder="1" applyAlignment="1">
      <alignment horizontal="right" vertical="top" wrapText="1"/>
    </xf>
    <xf numFmtId="0" fontId="31" fillId="16" borderId="16" xfId="0" applyFont="1" applyFill="1" applyBorder="1" applyAlignment="1">
      <alignment horizontal="right" vertical="top" wrapText="1"/>
    </xf>
    <xf numFmtId="0" fontId="31" fillId="5" borderId="0" xfId="3" applyFont="1" applyFill="1" applyAlignment="1">
      <alignment horizontal="left" vertical="top" wrapText="1"/>
    </xf>
    <xf numFmtId="0" fontId="58" fillId="16" borderId="2" xfId="3" applyFont="1" applyFill="1" applyBorder="1" applyAlignment="1">
      <alignment horizontal="left" vertical="center" wrapText="1"/>
    </xf>
    <xf numFmtId="0" fontId="58" fillId="16" borderId="3" xfId="3" applyFont="1" applyFill="1" applyBorder="1" applyAlignment="1">
      <alignment horizontal="left" vertical="center" wrapText="1"/>
    </xf>
    <xf numFmtId="0" fontId="12" fillId="5" borderId="8" xfId="0" applyFont="1" applyFill="1" applyBorder="1" applyAlignment="1">
      <alignment wrapText="1"/>
    </xf>
    <xf numFmtId="0" fontId="12" fillId="5" borderId="0" xfId="0" applyFont="1" applyFill="1" applyAlignment="1">
      <alignment wrapText="1"/>
    </xf>
    <xf numFmtId="0" fontId="12" fillId="5" borderId="9" xfId="0" applyFont="1" applyFill="1" applyBorder="1" applyAlignment="1">
      <alignment wrapText="1"/>
    </xf>
    <xf numFmtId="0" fontId="58" fillId="16" borderId="40" xfId="3" applyFont="1" applyFill="1" applyBorder="1" applyAlignment="1">
      <alignment horizontal="center" vertical="center" wrapText="1"/>
    </xf>
    <xf numFmtId="0" fontId="58" fillId="16" borderId="20" xfId="3" applyFont="1" applyFill="1" applyBorder="1" applyAlignment="1">
      <alignment horizontal="center" vertical="center" wrapText="1"/>
    </xf>
    <xf numFmtId="0" fontId="58" fillId="16" borderId="39" xfId="3" applyFont="1" applyFill="1" applyBorder="1" applyAlignment="1">
      <alignment horizontal="center" vertical="center" wrapText="1"/>
    </xf>
    <xf numFmtId="0" fontId="58" fillId="16" borderId="15" xfId="3" applyFont="1" applyFill="1" applyBorder="1" applyAlignment="1">
      <alignment horizontal="center" vertical="center" wrapText="1"/>
    </xf>
    <xf numFmtId="0" fontId="58" fillId="16" borderId="11" xfId="3" applyFont="1" applyFill="1" applyBorder="1" applyAlignment="1">
      <alignment horizontal="center" vertical="center" wrapText="1"/>
    </xf>
    <xf numFmtId="0" fontId="58" fillId="16" borderId="17" xfId="3" applyFont="1" applyFill="1" applyBorder="1" applyAlignment="1">
      <alignment horizontal="center" vertical="center" wrapText="1"/>
    </xf>
    <xf numFmtId="0" fontId="58" fillId="16" borderId="32" xfId="3" applyFont="1" applyFill="1" applyBorder="1" applyAlignment="1">
      <alignment horizontal="center" vertical="center" wrapText="1"/>
    </xf>
    <xf numFmtId="0" fontId="58" fillId="16" borderId="42" xfId="3" applyFont="1" applyFill="1" applyBorder="1" applyAlignment="1">
      <alignment horizontal="center" vertical="center" wrapText="1"/>
    </xf>
    <xf numFmtId="0" fontId="49" fillId="5" borderId="8" xfId="0" applyFont="1" applyFill="1" applyBorder="1" applyAlignment="1">
      <alignment wrapText="1"/>
    </xf>
    <xf numFmtId="0" fontId="49" fillId="5" borderId="0" xfId="0" applyFont="1" applyFill="1" applyAlignment="1">
      <alignment wrapText="1"/>
    </xf>
    <xf numFmtId="0" fontId="49" fillId="5" borderId="15" xfId="0" applyFont="1" applyFill="1" applyBorder="1" applyAlignment="1">
      <alignment wrapText="1"/>
    </xf>
    <xf numFmtId="0" fontId="49" fillId="5" borderId="11" xfId="0" applyFont="1" applyFill="1" applyBorder="1" applyAlignment="1">
      <alignment wrapText="1"/>
    </xf>
    <xf numFmtId="0" fontId="31" fillId="5" borderId="11" xfId="0" applyFont="1" applyFill="1" applyBorder="1" applyAlignment="1">
      <alignment wrapText="1"/>
    </xf>
    <xf numFmtId="0" fontId="32" fillId="8" borderId="10" xfId="37" applyFont="1" applyFill="1" applyBorder="1" applyAlignment="1">
      <alignment horizontal="center" vertical="center"/>
    </xf>
    <xf numFmtId="0" fontId="32" fillId="8" borderId="12" xfId="37" applyFont="1" applyFill="1" applyBorder="1" applyAlignment="1">
      <alignment horizontal="center" vertical="center"/>
    </xf>
    <xf numFmtId="0" fontId="32" fillId="8" borderId="13" xfId="37" applyFont="1" applyFill="1" applyBorder="1" applyAlignment="1">
      <alignment horizontal="center" vertical="center"/>
    </xf>
    <xf numFmtId="0" fontId="46" fillId="5" borderId="0" xfId="3" applyFont="1" applyFill="1" applyAlignment="1">
      <alignment horizontal="left" vertical="top" wrapText="1"/>
    </xf>
    <xf numFmtId="0" fontId="32" fillId="16" borderId="10" xfId="3" applyFont="1" applyFill="1" applyBorder="1" applyAlignment="1">
      <alignment horizontal="left" wrapText="1"/>
    </xf>
    <xf numFmtId="0" fontId="32" fillId="16" borderId="12" xfId="3" applyFont="1" applyFill="1" applyBorder="1" applyAlignment="1">
      <alignment horizontal="left" wrapText="1"/>
    </xf>
    <xf numFmtId="0" fontId="32" fillId="16" borderId="13" xfId="3" applyFont="1" applyFill="1" applyBorder="1" applyAlignment="1">
      <alignment horizontal="left" wrapText="1"/>
    </xf>
    <xf numFmtId="0" fontId="32" fillId="0" borderId="5" xfId="3" applyFont="1" applyBorder="1" applyAlignment="1">
      <alignment horizontal="left" vertical="top"/>
    </xf>
    <xf numFmtId="0" fontId="32" fillId="0" borderId="6" xfId="3" applyFont="1" applyBorder="1" applyAlignment="1">
      <alignment horizontal="left" vertical="top"/>
    </xf>
    <xf numFmtId="0" fontId="32" fillId="16" borderId="10" xfId="0" applyFont="1" applyFill="1" applyBorder="1" applyAlignment="1">
      <alignment horizontal="left" vertical="top" wrapText="1"/>
    </xf>
    <xf numFmtId="0" fontId="32" fillId="16" borderId="12" xfId="0" applyFont="1" applyFill="1" applyBorder="1" applyAlignment="1">
      <alignment horizontal="left" vertical="top" wrapText="1"/>
    </xf>
    <xf numFmtId="0" fontId="32" fillId="16" borderId="13" xfId="0" applyFont="1" applyFill="1" applyBorder="1" applyAlignment="1">
      <alignment horizontal="left" vertical="top" wrapText="1"/>
    </xf>
    <xf numFmtId="0" fontId="31" fillId="0" borderId="10" xfId="0" applyFont="1" applyBorder="1" applyAlignment="1">
      <alignment horizontal="left" vertical="top"/>
    </xf>
    <xf numFmtId="0" fontId="31" fillId="0" borderId="12" xfId="0" applyFont="1" applyBorder="1" applyAlignment="1">
      <alignment horizontal="left" vertical="top"/>
    </xf>
    <xf numFmtId="0" fontId="31" fillId="0" borderId="13" xfId="0" applyFont="1" applyBorder="1" applyAlignment="1">
      <alignment horizontal="left" vertical="top"/>
    </xf>
    <xf numFmtId="0" fontId="32" fillId="16" borderId="18" xfId="0" applyFont="1" applyFill="1" applyBorder="1" applyAlignment="1">
      <alignment horizontal="center" wrapText="1"/>
    </xf>
    <xf numFmtId="0" fontId="32" fillId="16" borderId="16" xfId="0" applyFont="1" applyFill="1" applyBorder="1" applyAlignment="1">
      <alignment horizontal="center" wrapText="1"/>
    </xf>
    <xf numFmtId="0" fontId="35" fillId="5" borderId="8" xfId="3" applyFont="1" applyFill="1" applyBorder="1" applyAlignment="1">
      <alignment horizontal="left" wrapText="1"/>
    </xf>
    <xf numFmtId="0" fontId="35" fillId="5" borderId="0" xfId="3" applyFont="1" applyFill="1" applyAlignment="1">
      <alignment horizontal="left" wrapText="1"/>
    </xf>
    <xf numFmtId="0" fontId="35" fillId="5" borderId="9" xfId="3" applyFont="1" applyFill="1" applyBorder="1" applyAlignment="1">
      <alignment horizontal="left" wrapText="1"/>
    </xf>
    <xf numFmtId="0" fontId="35" fillId="5" borderId="15" xfId="3" applyFont="1" applyFill="1" applyBorder="1" applyAlignment="1">
      <alignment horizontal="left" wrapText="1"/>
    </xf>
    <xf numFmtId="0" fontId="35" fillId="5" borderId="11" xfId="3" applyFont="1" applyFill="1" applyBorder="1" applyAlignment="1">
      <alignment horizontal="left" wrapText="1"/>
    </xf>
    <xf numFmtId="0" fontId="35" fillId="5" borderId="17" xfId="3" applyFont="1" applyFill="1" applyBorder="1" applyAlignment="1">
      <alignment horizontal="left" wrapText="1"/>
    </xf>
    <xf numFmtId="0" fontId="36" fillId="4" borderId="0" xfId="3" applyFont="1" applyFill="1" applyAlignment="1">
      <alignment horizontal="left" vertical="top" wrapText="1"/>
    </xf>
    <xf numFmtId="0" fontId="36" fillId="6" borderId="18" xfId="3" applyFont="1" applyFill="1" applyBorder="1" applyAlignment="1">
      <alignment horizontal="left" vertical="top" wrapText="1"/>
    </xf>
    <xf numFmtId="0" fontId="31" fillId="0" borderId="16" xfId="3" applyFont="1" applyBorder="1" applyAlignment="1">
      <alignment vertical="top" wrapText="1"/>
    </xf>
    <xf numFmtId="0" fontId="36" fillId="6" borderId="10" xfId="3" applyFont="1" applyFill="1" applyBorder="1" applyAlignment="1">
      <alignment horizontal="left" vertical="top" wrapText="1"/>
    </xf>
    <xf numFmtId="0" fontId="31" fillId="0" borderId="13" xfId="3" applyFont="1" applyBorder="1" applyAlignment="1">
      <alignment vertical="top" wrapText="1"/>
    </xf>
    <xf numFmtId="0" fontId="31" fillId="0" borderId="13" xfId="3" applyFont="1" applyBorder="1" applyAlignment="1">
      <alignment horizontal="left" vertical="top" wrapText="1"/>
    </xf>
    <xf numFmtId="0" fontId="55" fillId="5" borderId="5" xfId="3" applyFont="1" applyFill="1" applyBorder="1" applyAlignment="1">
      <alignment horizontal="left" wrapText="1"/>
    </xf>
    <xf numFmtId="0" fontId="55" fillId="5" borderId="6" xfId="3" applyFont="1" applyFill="1" applyBorder="1" applyAlignment="1">
      <alignment horizontal="left" wrapText="1"/>
    </xf>
    <xf numFmtId="0" fontId="55" fillId="5" borderId="7" xfId="3" applyFont="1" applyFill="1" applyBorder="1" applyAlignment="1">
      <alignment horizontal="left" wrapText="1"/>
    </xf>
    <xf numFmtId="0" fontId="80" fillId="20" borderId="18" xfId="33" applyFont="1" applyFill="1" applyBorder="1" applyAlignment="1">
      <alignment horizontal="left" vertical="top"/>
    </xf>
    <xf numFmtId="0" fontId="80" fillId="20" borderId="16" xfId="33" applyFont="1" applyFill="1" applyBorder="1" applyAlignment="1">
      <alignment horizontal="left" vertical="top"/>
    </xf>
    <xf numFmtId="0" fontId="80" fillId="20" borderId="18" xfId="33" applyFont="1" applyFill="1" applyBorder="1" applyAlignment="1">
      <alignment horizontal="left" vertical="top" wrapText="1"/>
    </xf>
    <xf numFmtId="0" fontId="80" fillId="20" borderId="16" xfId="33" applyFont="1" applyFill="1" applyBorder="1" applyAlignment="1">
      <alignment horizontal="left" vertical="top" wrapText="1"/>
    </xf>
    <xf numFmtId="0" fontId="76" fillId="0" borderId="0" xfId="33" applyFont="1" applyAlignment="1">
      <alignment wrapText="1"/>
    </xf>
    <xf numFmtId="0" fontId="82" fillId="32" borderId="45" xfId="33" applyFont="1" applyFill="1" applyBorder="1" applyAlignment="1">
      <alignment vertical="top"/>
    </xf>
    <xf numFmtId="0" fontId="82" fillId="32" borderId="48" xfId="33" applyFont="1" applyFill="1" applyBorder="1" applyAlignment="1">
      <alignment vertical="top"/>
    </xf>
    <xf numFmtId="0" fontId="82" fillId="32" borderId="46" xfId="33" applyFont="1" applyFill="1" applyBorder="1" applyAlignment="1">
      <alignment vertical="top"/>
    </xf>
    <xf numFmtId="0" fontId="82" fillId="32" borderId="49" xfId="33" applyFont="1" applyFill="1" applyBorder="1" applyAlignment="1">
      <alignment vertical="top"/>
    </xf>
    <xf numFmtId="0" fontId="76" fillId="0" borderId="47" xfId="33" applyFont="1" applyBorder="1" applyAlignment="1">
      <alignment wrapText="1"/>
    </xf>
    <xf numFmtId="0" fontId="76" fillId="20" borderId="18" xfId="33" applyFont="1" applyFill="1" applyBorder="1" applyAlignment="1">
      <alignment horizontal="right"/>
    </xf>
    <xf numFmtId="0" fontId="76" fillId="20" borderId="16" xfId="33" applyFont="1" applyFill="1" applyBorder="1" applyAlignment="1">
      <alignment horizontal="right"/>
    </xf>
    <xf numFmtId="0" fontId="78" fillId="20" borderId="18" xfId="33" applyFont="1" applyFill="1" applyBorder="1" applyAlignment="1">
      <alignment wrapText="1"/>
    </xf>
    <xf numFmtId="0" fontId="78" fillId="20" borderId="16" xfId="33" applyFont="1" applyFill="1" applyBorder="1" applyAlignment="1">
      <alignment wrapText="1"/>
    </xf>
    <xf numFmtId="0" fontId="12" fillId="18" borderId="18" xfId="33" applyFont="1" applyFill="1" applyBorder="1" applyAlignment="1">
      <alignment vertical="center"/>
    </xf>
    <xf numFmtId="0" fontId="12" fillId="18" borderId="16" xfId="33" applyFont="1" applyFill="1" applyBorder="1" applyAlignment="1">
      <alignment vertical="center"/>
    </xf>
    <xf numFmtId="0" fontId="76" fillId="31" borderId="18" xfId="33" applyFont="1" applyFill="1" applyBorder="1" applyAlignment="1">
      <alignment horizontal="center" vertical="center"/>
    </xf>
    <xf numFmtId="0" fontId="76" fillId="31" borderId="16" xfId="33" applyFont="1" applyFill="1" applyBorder="1" applyAlignment="1">
      <alignment horizontal="center" vertical="center"/>
    </xf>
    <xf numFmtId="0" fontId="52" fillId="4" borderId="1" xfId="34" applyFont="1" applyFill="1" applyBorder="1" applyAlignment="1">
      <alignment horizontal="left" vertical="top" wrapText="1"/>
    </xf>
    <xf numFmtId="0" fontId="88" fillId="21" borderId="14" xfId="33" applyFont="1" applyFill="1" applyBorder="1" applyAlignment="1">
      <alignment wrapText="1"/>
    </xf>
    <xf numFmtId="0" fontId="88" fillId="21" borderId="62" xfId="33" applyFont="1" applyFill="1" applyBorder="1" applyAlignment="1">
      <alignment wrapText="1"/>
    </xf>
    <xf numFmtId="9" fontId="88" fillId="21" borderId="14" xfId="33" applyNumberFormat="1" applyFont="1" applyFill="1" applyBorder="1" applyAlignment="1">
      <alignment horizontal="center" vertical="center" wrapText="1"/>
    </xf>
    <xf numFmtId="0" fontId="88" fillId="21" borderId="62" xfId="33" applyFont="1" applyFill="1" applyBorder="1" applyAlignment="1">
      <alignment horizontal="center" vertical="center" wrapText="1"/>
    </xf>
    <xf numFmtId="0" fontId="34" fillId="4" borderId="66" xfId="34" applyFont="1" applyFill="1" applyBorder="1" applyAlignment="1">
      <alignment horizontal="center" wrapText="1"/>
    </xf>
    <xf numFmtId="0" fontId="34" fillId="4" borderId="67" xfId="34" applyFont="1" applyFill="1" applyBorder="1" applyAlignment="1">
      <alignment horizontal="center" wrapText="1"/>
    </xf>
    <xf numFmtId="0" fontId="34" fillId="4" borderId="68" xfId="34" applyFont="1" applyFill="1" applyBorder="1" applyAlignment="1">
      <alignment horizontal="center" wrapText="1"/>
    </xf>
    <xf numFmtId="0" fontId="90" fillId="4" borderId="52" xfId="34" applyFont="1" applyFill="1" applyBorder="1" applyAlignment="1">
      <alignment horizontal="left" vertical="center" wrapText="1"/>
    </xf>
    <xf numFmtId="0" fontId="90" fillId="4" borderId="53" xfId="34" applyFont="1" applyFill="1" applyBorder="1" applyAlignment="1">
      <alignment horizontal="left" vertical="center" wrapText="1"/>
    </xf>
    <xf numFmtId="0" fontId="90" fillId="4" borderId="54" xfId="34" applyFont="1" applyFill="1" applyBorder="1" applyAlignment="1">
      <alignment horizontal="left" vertical="center" wrapText="1"/>
    </xf>
    <xf numFmtId="0" fontId="90" fillId="4" borderId="55" xfId="34" applyFont="1" applyFill="1" applyBorder="1" applyAlignment="1">
      <alignment horizontal="left" vertical="center" wrapText="1"/>
    </xf>
    <xf numFmtId="0" fontId="90" fillId="4" borderId="0" xfId="34" applyFont="1" applyFill="1" applyAlignment="1">
      <alignment horizontal="left" vertical="center" wrapText="1"/>
    </xf>
    <xf numFmtId="0" fontId="90" fillId="4" borderId="56" xfId="34" applyFont="1" applyFill="1" applyBorder="1" applyAlignment="1">
      <alignment horizontal="left" vertical="center" wrapText="1"/>
    </xf>
    <xf numFmtId="0" fontId="93" fillId="4" borderId="55" xfId="21" applyFont="1" applyFill="1" applyBorder="1" applyAlignment="1" applyProtection="1">
      <alignment horizontal="left" vertical="center" wrapText="1"/>
    </xf>
    <xf numFmtId="0" fontId="93" fillId="4" borderId="0" xfId="21" applyFont="1" applyFill="1" applyBorder="1" applyAlignment="1" applyProtection="1">
      <alignment horizontal="left" vertical="center" wrapText="1"/>
    </xf>
    <xf numFmtId="0" fontId="93" fillId="4" borderId="56" xfId="21" applyFont="1" applyFill="1" applyBorder="1" applyAlignment="1" applyProtection="1">
      <alignment horizontal="left" vertical="center" wrapText="1"/>
    </xf>
    <xf numFmtId="0" fontId="93" fillId="4" borderId="57" xfId="21" applyFont="1" applyFill="1" applyBorder="1" applyAlignment="1" applyProtection="1">
      <alignment horizontal="left" vertical="center" wrapText="1"/>
    </xf>
    <xf numFmtId="0" fontId="93" fillId="4" borderId="58" xfId="21" applyFont="1" applyFill="1" applyBorder="1" applyAlignment="1" applyProtection="1">
      <alignment horizontal="left" vertical="center" wrapText="1"/>
    </xf>
    <xf numFmtId="0" fontId="93" fillId="4" borderId="59" xfId="21" applyFont="1" applyFill="1" applyBorder="1" applyAlignment="1" applyProtection="1">
      <alignment horizontal="left" vertical="center" wrapText="1"/>
    </xf>
    <xf numFmtId="0" fontId="33" fillId="7" borderId="10" xfId="35" applyFont="1" applyFill="1" applyBorder="1" applyAlignment="1">
      <alignment horizontal="center" vertical="center" wrapText="1"/>
    </xf>
    <xf numFmtId="0" fontId="33" fillId="7" borderId="13" xfId="35" applyFont="1" applyFill="1" applyBorder="1" applyAlignment="1">
      <alignment horizontal="center" vertical="center" wrapText="1"/>
    </xf>
    <xf numFmtId="0" fontId="88" fillId="4" borderId="0" xfId="35" applyFont="1" applyFill="1" applyAlignment="1">
      <alignment horizontal="left" vertical="top" wrapText="1"/>
    </xf>
    <xf numFmtId="3" fontId="70" fillId="12" borderId="10" xfId="35" applyNumberFormat="1" applyFont="1" applyFill="1" applyBorder="1" applyAlignment="1" applyProtection="1">
      <alignment horizontal="center" vertical="center"/>
      <protection locked="0"/>
    </xf>
    <xf numFmtId="3" fontId="70" fillId="12" borderId="13" xfId="35" applyNumberFormat="1" applyFont="1" applyFill="1" applyBorder="1" applyAlignment="1" applyProtection="1">
      <alignment horizontal="center" vertical="center"/>
      <protection locked="0"/>
    </xf>
    <xf numFmtId="0" fontId="52" fillId="4" borderId="1" xfId="35" applyFont="1" applyFill="1" applyBorder="1" applyAlignment="1">
      <alignment horizontal="left" vertical="center" wrapText="1"/>
    </xf>
    <xf numFmtId="0" fontId="52" fillId="4" borderId="1" xfId="35" applyFont="1" applyFill="1" applyBorder="1" applyAlignment="1">
      <alignment horizontal="left" vertical="top" wrapText="1"/>
    </xf>
    <xf numFmtId="0" fontId="90" fillId="4" borderId="5" xfId="35" applyFont="1" applyFill="1" applyBorder="1" applyAlignment="1">
      <alignment horizontal="left" vertical="center" wrapText="1"/>
    </xf>
    <xf numFmtId="0" fontId="90" fillId="4" borderId="6" xfId="35" applyFont="1" applyFill="1" applyBorder="1" applyAlignment="1">
      <alignment horizontal="left" vertical="center" wrapText="1"/>
    </xf>
    <xf numFmtId="0" fontId="90" fillId="4" borderId="7" xfId="35" applyFont="1" applyFill="1" applyBorder="1" applyAlignment="1">
      <alignment horizontal="left" vertical="center" wrapText="1"/>
    </xf>
    <xf numFmtId="0" fontId="90" fillId="4" borderId="8" xfId="35" applyFont="1" applyFill="1" applyBorder="1" applyAlignment="1">
      <alignment horizontal="left" vertical="center" wrapText="1"/>
    </xf>
    <xf numFmtId="0" fontId="90" fillId="4" borderId="0" xfId="35" applyFont="1" applyFill="1" applyAlignment="1">
      <alignment horizontal="left" vertical="center" wrapText="1"/>
    </xf>
    <xf numFmtId="0" fontId="90" fillId="4" borderId="9" xfId="35" applyFont="1" applyFill="1" applyBorder="1" applyAlignment="1">
      <alignment horizontal="left" vertical="center" wrapText="1"/>
    </xf>
    <xf numFmtId="0" fontId="90" fillId="4" borderId="15" xfId="35" applyFont="1" applyFill="1" applyBorder="1" applyAlignment="1">
      <alignment horizontal="left" vertical="center" wrapText="1"/>
    </xf>
    <xf numFmtId="0" fontId="90" fillId="4" borderId="11" xfId="35" applyFont="1" applyFill="1" applyBorder="1" applyAlignment="1">
      <alignment horizontal="left" vertical="center" wrapText="1"/>
    </xf>
    <xf numFmtId="0" fontId="90" fillId="4" borderId="17" xfId="35" applyFont="1" applyFill="1" applyBorder="1" applyAlignment="1">
      <alignment horizontal="left" vertical="center" wrapText="1"/>
    </xf>
    <xf numFmtId="0" fontId="34" fillId="4" borderId="0" xfId="35" applyFont="1" applyFill="1" applyAlignment="1">
      <alignment horizontal="center" wrapText="1"/>
    </xf>
    <xf numFmtId="0" fontId="52" fillId="4" borderId="5" xfId="35" applyFont="1" applyFill="1" applyBorder="1" applyAlignment="1">
      <alignment horizontal="left" vertical="center" wrapText="1"/>
    </xf>
    <xf numFmtId="0" fontId="52" fillId="4" borderId="6" xfId="35" applyFont="1" applyFill="1" applyBorder="1" applyAlignment="1">
      <alignment horizontal="left" vertical="center" wrapText="1"/>
    </xf>
    <xf numFmtId="0" fontId="52" fillId="4" borderId="7" xfId="35" applyFont="1" applyFill="1" applyBorder="1" applyAlignment="1">
      <alignment horizontal="left" vertical="center" wrapText="1"/>
    </xf>
    <xf numFmtId="0" fontId="52" fillId="4" borderId="8" xfId="35" applyFont="1" applyFill="1" applyBorder="1" applyAlignment="1">
      <alignment horizontal="left" vertical="center" wrapText="1"/>
    </xf>
    <xf numFmtId="0" fontId="52" fillId="4" borderId="0" xfId="35" applyFont="1" applyFill="1" applyAlignment="1">
      <alignment horizontal="left" vertical="center" wrapText="1"/>
    </xf>
    <xf numFmtId="0" fontId="52" fillId="4" borderId="9" xfId="35" applyFont="1" applyFill="1" applyBorder="1" applyAlignment="1">
      <alignment horizontal="left" vertical="center" wrapText="1"/>
    </xf>
    <xf numFmtId="0" fontId="52" fillId="4" borderId="15" xfId="35" applyFont="1" applyFill="1" applyBorder="1" applyAlignment="1">
      <alignment horizontal="left" vertical="center" wrapText="1"/>
    </xf>
    <xf numFmtId="0" fontId="52" fillId="4" borderId="11" xfId="35" applyFont="1" applyFill="1" applyBorder="1" applyAlignment="1">
      <alignment horizontal="left" vertical="center" wrapText="1"/>
    </xf>
    <xf numFmtId="0" fontId="52" fillId="4" borderId="17" xfId="35" applyFont="1" applyFill="1" applyBorder="1" applyAlignment="1">
      <alignment horizontal="left" vertical="center" wrapText="1"/>
    </xf>
    <xf numFmtId="3" fontId="88" fillId="12" borderId="10" xfId="35" applyNumberFormat="1" applyFont="1" applyFill="1" applyBorder="1" applyAlignment="1" applyProtection="1">
      <alignment horizontal="center" vertical="center"/>
      <protection locked="0"/>
    </xf>
    <xf numFmtId="3" fontId="88" fillId="12" borderId="13" xfId="35" applyNumberFormat="1" applyFont="1" applyFill="1" applyBorder="1" applyAlignment="1" applyProtection="1">
      <alignment horizontal="center" vertical="center"/>
      <protection locked="0"/>
    </xf>
    <xf numFmtId="0" fontId="52" fillId="4" borderId="5" xfId="36" applyFont="1" applyFill="1" applyBorder="1" applyAlignment="1">
      <alignment horizontal="left" wrapText="1"/>
    </xf>
    <xf numFmtId="0" fontId="52" fillId="4" borderId="6" xfId="36" applyFont="1" applyFill="1" applyBorder="1" applyAlignment="1">
      <alignment horizontal="left" wrapText="1"/>
    </xf>
    <xf numFmtId="0" fontId="52" fillId="4" borderId="7" xfId="36" applyFont="1" applyFill="1" applyBorder="1" applyAlignment="1">
      <alignment horizontal="left" wrapText="1"/>
    </xf>
    <xf numFmtId="0" fontId="52" fillId="4" borderId="8" xfId="36" applyFont="1" applyFill="1" applyBorder="1" applyAlignment="1">
      <alignment horizontal="left" wrapText="1"/>
    </xf>
    <xf numFmtId="0" fontId="52" fillId="4" borderId="0" xfId="36" applyFont="1" applyFill="1" applyAlignment="1">
      <alignment horizontal="left" wrapText="1"/>
    </xf>
    <xf numFmtId="0" fontId="52" fillId="4" borderId="9" xfId="36" applyFont="1" applyFill="1" applyBorder="1" applyAlignment="1">
      <alignment horizontal="left" wrapText="1"/>
    </xf>
    <xf numFmtId="0" fontId="52" fillId="4" borderId="15" xfId="36" applyFont="1" applyFill="1" applyBorder="1" applyAlignment="1">
      <alignment horizontal="left" wrapText="1"/>
    </xf>
    <xf numFmtId="0" fontId="52" fillId="4" borderId="11" xfId="36" applyFont="1" applyFill="1" applyBorder="1" applyAlignment="1">
      <alignment horizontal="left" wrapText="1"/>
    </xf>
    <xf numFmtId="0" fontId="52" fillId="4" borderId="17" xfId="36" applyFont="1" applyFill="1" applyBorder="1" applyAlignment="1">
      <alignment horizontal="left" wrapText="1"/>
    </xf>
    <xf numFmtId="0" fontId="34" fillId="4" borderId="0" xfId="35" applyFont="1" applyFill="1" applyAlignment="1">
      <alignment horizontal="center"/>
    </xf>
    <xf numFmtId="0" fontId="34" fillId="4" borderId="6" xfId="35" applyFont="1" applyFill="1" applyBorder="1" applyAlignment="1">
      <alignment horizontal="center" wrapText="1"/>
    </xf>
    <xf numFmtId="0" fontId="31" fillId="5" borderId="0" xfId="0" applyFont="1" applyFill="1" applyAlignment="1"/>
    <xf numFmtId="0" fontId="32" fillId="4" borderId="0" xfId="0" applyFont="1" applyFill="1" applyAlignment="1"/>
    <xf numFmtId="0" fontId="76" fillId="0" borderId="8" xfId="33" applyFont="1" applyBorder="1" applyAlignment="1"/>
    <xf numFmtId="0" fontId="76" fillId="0" borderId="0" xfId="33" applyFont="1" applyAlignment="1"/>
    <xf numFmtId="0" fontId="76" fillId="0" borderId="9" xfId="33" applyFont="1" applyBorder="1" applyAlignment="1"/>
    <xf numFmtId="0" fontId="76" fillId="20" borderId="18" xfId="33" applyFont="1" applyFill="1" applyBorder="1" applyAlignment="1"/>
    <xf numFmtId="0" fontId="69" fillId="20" borderId="18" xfId="33" applyFont="1" applyFill="1" applyBorder="1" applyAlignment="1"/>
    <xf numFmtId="0" fontId="76" fillId="20" borderId="16" xfId="33" applyFont="1" applyFill="1" applyBorder="1" applyAlignment="1"/>
    <xf numFmtId="0" fontId="69" fillId="20" borderId="16" xfId="33" applyFont="1" applyFill="1" applyBorder="1" applyAlignment="1"/>
    <xf numFmtId="0" fontId="76" fillId="0" borderId="14" xfId="33" applyFont="1" applyBorder="1" applyAlignment="1"/>
    <xf numFmtId="0" fontId="83" fillId="0" borderId="8" xfId="33" applyFont="1" applyBorder="1" applyAlignment="1"/>
    <xf numFmtId="0" fontId="83" fillId="0" borderId="0" xfId="33" applyFont="1" applyAlignment="1"/>
  </cellXfs>
  <cellStyles count="38">
    <cellStyle name="Hyperkobling" xfId="21" builtinId="8"/>
    <cellStyle name="Hyperkobling 2" xfId="24" xr:uid="{00000000-0005-0000-0000-000001000000}"/>
    <cellStyle name="Hyperkobling 3" xfId="29" xr:uid="{00000000-0005-0000-0000-000002000000}"/>
    <cellStyle name="Inndata 2" xfId="25" xr:uid="{00000000-0005-0000-0000-000003000000}"/>
    <cellStyle name="Komma 2" xfId="1" xr:uid="{00000000-0005-0000-0000-000004000000}"/>
    <cellStyle name="Komma 3" xfId="26" xr:uid="{00000000-0005-0000-0000-000005000000}"/>
    <cellStyle name="Ledetekst" xfId="2" xr:uid="{00000000-0005-0000-0000-000006000000}"/>
    <cellStyle name="Normal" xfId="0" builtinId="0"/>
    <cellStyle name="Normal 12" xfId="15" xr:uid="{00000000-0005-0000-0000-000008000000}"/>
    <cellStyle name="Normal 2" xfId="3" xr:uid="{00000000-0005-0000-0000-000009000000}"/>
    <cellStyle name="Normal 2 2" xfId="34" xr:uid="{00000000-0005-0000-0000-00000A000000}"/>
    <cellStyle name="Normal 2 2 2" xfId="35" xr:uid="{00000000-0005-0000-0000-00000B000000}"/>
    <cellStyle name="Normal 3" xfId="4" xr:uid="{00000000-0005-0000-0000-00000C000000}"/>
    <cellStyle name="Normal 4" xfId="5" xr:uid="{00000000-0005-0000-0000-00000D000000}"/>
    <cellStyle name="Normal 4 2" xfId="28" xr:uid="{00000000-0005-0000-0000-00000E000000}"/>
    <cellStyle name="Normal 4 2 2" xfId="37" xr:uid="{00000000-0005-0000-0000-00000F000000}"/>
    <cellStyle name="Normal 5" xfId="13" xr:uid="{00000000-0005-0000-0000-000010000000}"/>
    <cellStyle name="Normal 5 2" xfId="19" xr:uid="{00000000-0005-0000-0000-000011000000}"/>
    <cellStyle name="Normal 6" xfId="14" xr:uid="{00000000-0005-0000-0000-000012000000}"/>
    <cellStyle name="Normal 6 2" xfId="20" xr:uid="{00000000-0005-0000-0000-000013000000}"/>
    <cellStyle name="Normal 7" xfId="16" xr:uid="{00000000-0005-0000-0000-000014000000}"/>
    <cellStyle name="Normal 7 2" xfId="22" xr:uid="{00000000-0005-0000-0000-000015000000}"/>
    <cellStyle name="Normal 7 2 2" xfId="30" xr:uid="{00000000-0005-0000-0000-000016000000}"/>
    <cellStyle name="Normal 7 2 3" xfId="31" xr:uid="{00000000-0005-0000-0000-000017000000}"/>
    <cellStyle name="Normal 7 2 3 2" xfId="32" xr:uid="{00000000-0005-0000-0000-000018000000}"/>
    <cellStyle name="Normal 7 2 3 3" xfId="36" xr:uid="{00000000-0005-0000-0000-000019000000}"/>
    <cellStyle name="Normal 8" xfId="23" xr:uid="{00000000-0005-0000-0000-00001A000000}"/>
    <cellStyle name="Normal 9" xfId="33" xr:uid="{00000000-0005-0000-0000-00001B000000}"/>
    <cellStyle name="Overskrift" xfId="6" xr:uid="{00000000-0005-0000-0000-00001C000000}"/>
    <cellStyle name="Percent 3 2 2" xfId="17" xr:uid="{00000000-0005-0000-0000-00001D000000}"/>
    <cellStyle name="Prosent 2" xfId="7" xr:uid="{00000000-0005-0000-0000-00001E000000}"/>
    <cellStyle name="Prosent 3" xfId="8" xr:uid="{00000000-0005-0000-0000-00001F000000}"/>
    <cellStyle name="Prosent 4" xfId="18" xr:uid="{00000000-0005-0000-0000-000020000000}"/>
    <cellStyle name="Prosent 5" xfId="27" xr:uid="{00000000-0005-0000-0000-000021000000}"/>
    <cellStyle name="Tusenskille 2" xfId="9" xr:uid="{00000000-0005-0000-0000-000022000000}"/>
    <cellStyle name="Tusenskille 2 2" xfId="10" xr:uid="{00000000-0005-0000-0000-000023000000}"/>
    <cellStyle name="Tusenskille 2 3" xfId="11" xr:uid="{00000000-0005-0000-0000-000024000000}"/>
    <cellStyle name="Tusenskille 3" xfId="12" xr:uid="{00000000-0005-0000-0000-000025000000}"/>
  </cellStyles>
  <dxfs count="5">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9" defaultPivotStyle="PivotStyleLight16"/>
  <colors>
    <mruColors>
      <color rgb="FFFEF3E0"/>
      <color rgb="FFFE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9</xdr:col>
      <xdr:colOff>295275</xdr:colOff>
      <xdr:row>3</xdr:row>
      <xdr:rowOff>171450</xdr:rowOff>
    </xdr:from>
    <xdr:ext cx="184731" cy="264560"/>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614362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219075</xdr:colOff>
      <xdr:row>7</xdr:row>
      <xdr:rowOff>47625</xdr:rowOff>
    </xdr:from>
    <xdr:to>
      <xdr:col>9</xdr:col>
      <xdr:colOff>190500</xdr:colOff>
      <xdr:row>18</xdr:row>
      <xdr:rowOff>161925</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5325" y="1485900"/>
          <a:ext cx="9610725" cy="23145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23</xdr:row>
      <xdr:rowOff>0</xdr:rowOff>
    </xdr:from>
    <xdr:to>
      <xdr:col>7</xdr:col>
      <xdr:colOff>1365250</xdr:colOff>
      <xdr:row>26</xdr:row>
      <xdr:rowOff>148167</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554566" y="4686300"/>
          <a:ext cx="12612159" cy="74824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109</xdr:row>
      <xdr:rowOff>0</xdr:rowOff>
    </xdr:from>
    <xdr:to>
      <xdr:col>7</xdr:col>
      <xdr:colOff>1344084</xdr:colOff>
      <xdr:row>113</xdr:row>
      <xdr:rowOff>10583</xdr:rowOff>
    </xdr:to>
    <xdr:sp macro="" textlink="">
      <xdr:nvSpPr>
        <xdr:cNvPr id="3" name="TekstSylinder 2">
          <a:extLst>
            <a:ext uri="{FF2B5EF4-FFF2-40B4-BE49-F238E27FC236}">
              <a16:creationId xmlns:a16="http://schemas.microsoft.com/office/drawing/2014/main" id="{00000000-0008-0000-0200-000003000000}"/>
            </a:ext>
          </a:extLst>
        </xdr:cNvPr>
        <xdr:cNvSpPr txBox="1"/>
      </xdr:nvSpPr>
      <xdr:spPr>
        <a:xfrm>
          <a:off x="533400" y="22298025"/>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63</xdr:row>
      <xdr:rowOff>0</xdr:rowOff>
    </xdr:from>
    <xdr:to>
      <xdr:col>7</xdr:col>
      <xdr:colOff>1344084</xdr:colOff>
      <xdr:row>67</xdr:row>
      <xdr:rowOff>10583</xdr:rowOff>
    </xdr:to>
    <xdr:sp macro="" textlink="">
      <xdr:nvSpPr>
        <xdr:cNvPr id="4" name="TekstSylinder 3">
          <a:extLst>
            <a:ext uri="{FF2B5EF4-FFF2-40B4-BE49-F238E27FC236}">
              <a16:creationId xmlns:a16="http://schemas.microsoft.com/office/drawing/2014/main" id="{00000000-0008-0000-0200-000004000000}"/>
            </a:ext>
          </a:extLst>
        </xdr:cNvPr>
        <xdr:cNvSpPr txBox="1"/>
      </xdr:nvSpPr>
      <xdr:spPr>
        <a:xfrm>
          <a:off x="533400" y="12887325"/>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86</xdr:row>
      <xdr:rowOff>0</xdr:rowOff>
    </xdr:from>
    <xdr:to>
      <xdr:col>7</xdr:col>
      <xdr:colOff>1344084</xdr:colOff>
      <xdr:row>90</xdr:row>
      <xdr:rowOff>10583</xdr:rowOff>
    </xdr:to>
    <xdr:sp macro="" textlink="">
      <xdr:nvSpPr>
        <xdr:cNvPr id="5" name="TekstSylinder 4">
          <a:extLst>
            <a:ext uri="{FF2B5EF4-FFF2-40B4-BE49-F238E27FC236}">
              <a16:creationId xmlns:a16="http://schemas.microsoft.com/office/drawing/2014/main" id="{00000000-0008-0000-0200-000005000000}"/>
            </a:ext>
          </a:extLst>
        </xdr:cNvPr>
        <xdr:cNvSpPr txBox="1"/>
      </xdr:nvSpPr>
      <xdr:spPr>
        <a:xfrm>
          <a:off x="533400" y="17487900"/>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57150</xdr:colOff>
      <xdr:row>155</xdr:row>
      <xdr:rowOff>19050</xdr:rowOff>
    </xdr:from>
    <xdr:to>
      <xdr:col>8</xdr:col>
      <xdr:colOff>29634</xdr:colOff>
      <xdr:row>159</xdr:row>
      <xdr:rowOff>29633</xdr:rowOff>
    </xdr:to>
    <xdr:sp macro="" textlink="">
      <xdr:nvSpPr>
        <xdr:cNvPr id="6" name="TekstSylinder 5">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5000000}"/>
            </a:ext>
          </a:extLst>
        </xdr:cNvPr>
        <xdr:cNvSpPr txBox="1"/>
      </xdr:nvSpPr>
      <xdr:spPr>
        <a:xfrm>
          <a:off x="590550" y="31927800"/>
          <a:ext cx="12612159" cy="5249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oslo.kommune.no/politikk-og-administrasjon/folkehelse/folkehelseplan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uke.intranett.oslo.kommune.no/kundeside/veiledere/anskaffelsesveileder/samfunnsansvar/klima-og-miljo/standard-klima-og-miljokrav-til-transport-article349532-86931.html" TargetMode="External"/><Relationship Id="rId1" Type="http://schemas.openxmlformats.org/officeDocument/2006/relationships/hyperlink" Target="https://uke.intranett.oslo.kommune.no/kundeside/veiledere/anskaffelsesveileder/samfunnsansvar/klima-og-miljo/standard-klima-og-miljokrav-til-bygg-og-anlegg-article354486-86931.html"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5"/>
  <sheetViews>
    <sheetView showGridLines="0" workbookViewId="0">
      <selection activeCell="E47" sqref="E47"/>
    </sheetView>
  </sheetViews>
  <sheetFormatPr defaultColWidth="11.42578125" defaultRowHeight="14.25"/>
  <cols>
    <col min="1" max="1" width="4.42578125" style="36" customWidth="1"/>
    <col min="2" max="2" width="17.42578125" style="36" customWidth="1"/>
    <col min="3" max="5" width="14.7109375" style="36" customWidth="1"/>
    <col min="6" max="16384" width="11.42578125" style="36"/>
  </cols>
  <sheetData>
    <row r="3" spans="2:5">
      <c r="B3" s="157"/>
      <c r="C3" s="158">
        <v>44562</v>
      </c>
      <c r="D3" s="158">
        <v>44927</v>
      </c>
      <c r="E3" s="159" t="s">
        <v>0</v>
      </c>
    </row>
    <row r="4" spans="2:5">
      <c r="B4" s="160" t="s">
        <v>1</v>
      </c>
      <c r="C4" s="37"/>
      <c r="D4" s="37"/>
      <c r="E4" s="37"/>
    </row>
    <row r="5" spans="2:5">
      <c r="B5" s="160" t="s">
        <v>2</v>
      </c>
      <c r="C5" s="37"/>
      <c r="D5" s="37"/>
      <c r="E5" s="37"/>
    </row>
  </sheetData>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B314"/>
  <sheetViews>
    <sheetView tabSelected="1" zoomScale="80" zoomScaleNormal="80" workbookViewId="0">
      <pane ySplit="1" topLeftCell="A2" activePane="bottomLeft" state="frozen"/>
      <selection pane="bottomLeft" activeCell="Q16" sqref="Q16"/>
    </sheetView>
  </sheetViews>
  <sheetFormatPr defaultColWidth="11.42578125" defaultRowHeight="18.75"/>
  <cols>
    <col min="1" max="1" width="21.140625" style="65" customWidth="1"/>
    <col min="2" max="2" width="27.42578125" style="65" customWidth="1"/>
    <col min="3" max="3" width="19" style="65" customWidth="1"/>
    <col min="4" max="4" width="11.7109375" style="65" customWidth="1"/>
    <col min="5" max="5" width="19.28515625" style="65" customWidth="1"/>
    <col min="6" max="6" width="23.28515625" style="65" customWidth="1"/>
    <col min="7" max="7" width="31" style="65" customWidth="1"/>
    <col min="8" max="27" width="11.42578125" style="60"/>
    <col min="28" max="16384" width="11.42578125" style="65"/>
  </cols>
  <sheetData>
    <row r="1" spans="1:54" s="60" customFormat="1" ht="53.25" customHeight="1" thickBot="1">
      <c r="A1" s="458" t="s">
        <v>190</v>
      </c>
      <c r="B1" s="459"/>
      <c r="C1" s="459"/>
      <c r="D1" s="459"/>
      <c r="E1" s="459"/>
      <c r="F1" s="459"/>
      <c r="G1" s="460"/>
    </row>
    <row r="2" spans="1:54" s="60" customFormat="1" ht="115.5" customHeight="1" thickBot="1">
      <c r="A2" s="461" t="s">
        <v>191</v>
      </c>
      <c r="B2" s="462"/>
      <c r="C2" s="462"/>
      <c r="D2" s="462"/>
      <c r="E2" s="462"/>
      <c r="F2" s="462"/>
      <c r="G2" s="463"/>
    </row>
    <row r="3" spans="1:54" s="62" customFormat="1" ht="18.600000000000001" customHeight="1" thickBot="1">
      <c r="A3" s="464" t="s">
        <v>192</v>
      </c>
      <c r="B3" s="465"/>
      <c r="C3" s="465"/>
      <c r="D3" s="465"/>
      <c r="E3" s="465"/>
      <c r="F3" s="465"/>
      <c r="G3" s="466"/>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row>
    <row r="4" spans="1:54" ht="40.35" customHeight="1" thickBot="1">
      <c r="A4" s="63" t="s">
        <v>193</v>
      </c>
      <c r="B4" s="59"/>
      <c r="C4" s="59"/>
      <c r="D4" s="59"/>
      <c r="E4" s="59"/>
      <c r="F4" s="59"/>
      <c r="G4" s="64"/>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row>
    <row r="5" spans="1:54" ht="36.6" customHeight="1" thickBot="1">
      <c r="A5" s="66" t="s">
        <v>194</v>
      </c>
      <c r="B5" s="67"/>
      <c r="C5" s="67"/>
      <c r="D5" s="67"/>
      <c r="E5" s="67"/>
      <c r="F5" s="467"/>
      <c r="G5" s="468"/>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row>
    <row r="6" spans="1:54" ht="150.75" thickBot="1">
      <c r="A6" s="68" t="s">
        <v>195</v>
      </c>
      <c r="B6" s="69" t="s">
        <v>196</v>
      </c>
      <c r="C6" s="70" t="s">
        <v>197</v>
      </c>
      <c r="D6" s="71" t="s">
        <v>198</v>
      </c>
      <c r="E6" s="72" t="s">
        <v>199</v>
      </c>
      <c r="F6" s="73" t="s">
        <v>200</v>
      </c>
      <c r="G6" s="74" t="s">
        <v>201</v>
      </c>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row>
    <row r="7" spans="1:54">
      <c r="A7" s="75" t="s">
        <v>202</v>
      </c>
      <c r="B7" s="76"/>
      <c r="C7" s="77"/>
      <c r="D7" s="77"/>
      <c r="E7" s="77"/>
      <c r="F7" s="77"/>
      <c r="G7" s="78"/>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row>
    <row r="8" spans="1:54">
      <c r="A8" s="79" t="s">
        <v>202</v>
      </c>
      <c r="B8" s="80"/>
      <c r="C8" s="81"/>
      <c r="D8" s="81"/>
      <c r="E8" s="81"/>
      <c r="F8" s="81"/>
      <c r="G8" s="82"/>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row>
    <row r="9" spans="1:54" ht="19.5" thickBot="1">
      <c r="A9" s="83" t="s">
        <v>202</v>
      </c>
      <c r="B9" s="84"/>
      <c r="C9" s="85"/>
      <c r="D9" s="86"/>
      <c r="E9" s="87"/>
      <c r="F9" s="87"/>
      <c r="G9" s="88"/>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row>
    <row r="10" spans="1:54" ht="33.6" customHeight="1" thickBot="1">
      <c r="A10" s="66" t="s">
        <v>203</v>
      </c>
      <c r="B10" s="67"/>
      <c r="C10" s="67"/>
      <c r="D10" s="67"/>
      <c r="E10" s="67"/>
      <c r="F10" s="67"/>
      <c r="G10" s="89"/>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row>
    <row r="11" spans="1:54" ht="150.75" thickBot="1">
      <c r="A11" s="68" t="s">
        <v>195</v>
      </c>
      <c r="B11" s="69" t="s">
        <v>204</v>
      </c>
      <c r="C11" s="90" t="s">
        <v>197</v>
      </c>
      <c r="D11" s="71" t="s">
        <v>198</v>
      </c>
      <c r="E11" s="72" t="s">
        <v>205</v>
      </c>
      <c r="F11" s="73" t="s">
        <v>200</v>
      </c>
      <c r="G11" s="74" t="s">
        <v>201</v>
      </c>
      <c r="K11" s="91"/>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row>
    <row r="12" spans="1:54" ht="112.5">
      <c r="A12" s="92" t="s">
        <v>206</v>
      </c>
      <c r="B12" s="93" t="s">
        <v>207</v>
      </c>
      <c r="C12" s="94" t="s">
        <v>208</v>
      </c>
      <c r="D12" s="94" t="s">
        <v>209</v>
      </c>
      <c r="E12" s="94" t="s">
        <v>210</v>
      </c>
      <c r="F12" s="94" t="s">
        <v>211</v>
      </c>
      <c r="G12" s="95" t="s">
        <v>212</v>
      </c>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row>
    <row r="13" spans="1:54">
      <c r="A13" s="79" t="s">
        <v>202</v>
      </c>
      <c r="B13" s="80"/>
      <c r="C13" s="81"/>
      <c r="D13" s="81"/>
      <c r="E13" s="81"/>
      <c r="F13" s="81"/>
      <c r="G13" s="82"/>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row>
    <row r="14" spans="1:54" ht="19.5" thickBot="1">
      <c r="A14" s="83" t="s">
        <v>202</v>
      </c>
      <c r="B14" s="84"/>
      <c r="C14" s="85"/>
      <c r="D14" s="86"/>
      <c r="E14" s="87"/>
      <c r="F14" s="87"/>
      <c r="G14" s="88"/>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row>
    <row r="15" spans="1:54" ht="38.1" customHeight="1" thickBot="1">
      <c r="A15" s="66" t="s">
        <v>213</v>
      </c>
      <c r="B15" s="67"/>
      <c r="C15" s="96"/>
      <c r="D15" s="67"/>
      <c r="E15" s="67"/>
      <c r="F15" s="67"/>
      <c r="G15" s="89"/>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row>
    <row r="16" spans="1:54" ht="150.75" thickBot="1">
      <c r="A16" s="68" t="s">
        <v>195</v>
      </c>
      <c r="B16" s="69" t="s">
        <v>196</v>
      </c>
      <c r="C16" s="70" t="s">
        <v>197</v>
      </c>
      <c r="D16" s="71" t="s">
        <v>198</v>
      </c>
      <c r="E16" s="72" t="s">
        <v>205</v>
      </c>
      <c r="F16" s="73" t="s">
        <v>214</v>
      </c>
      <c r="G16" s="74" t="s">
        <v>201</v>
      </c>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row>
    <row r="17" spans="1:54">
      <c r="A17" s="75" t="s">
        <v>202</v>
      </c>
      <c r="B17" s="76"/>
      <c r="C17" s="77"/>
      <c r="D17" s="77"/>
      <c r="E17" s="77"/>
      <c r="F17" s="77"/>
      <c r="G17" s="78"/>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row>
    <row r="18" spans="1:54">
      <c r="A18" s="79" t="s">
        <v>202</v>
      </c>
      <c r="B18" s="80"/>
      <c r="C18" s="81"/>
      <c r="D18" s="81"/>
      <c r="E18" s="81"/>
      <c r="F18" s="81"/>
      <c r="G18" s="82"/>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row>
    <row r="19" spans="1:54" ht="19.5" thickBot="1">
      <c r="A19" s="83" t="s">
        <v>202</v>
      </c>
      <c r="B19" s="84"/>
      <c r="C19" s="85"/>
      <c r="D19" s="86"/>
      <c r="E19" s="87"/>
      <c r="F19" s="87"/>
      <c r="G19" s="88"/>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row>
    <row r="20" spans="1:54" ht="35.1" customHeight="1" thickBot="1">
      <c r="A20" s="469" t="s">
        <v>215</v>
      </c>
      <c r="B20" s="470"/>
      <c r="C20" s="470"/>
      <c r="D20" s="470"/>
      <c r="E20" s="470"/>
      <c r="F20" s="97"/>
      <c r="G20" s="98"/>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row>
    <row r="21" spans="1:54" ht="31.35" customHeight="1" thickBot="1">
      <c r="A21" s="66" t="s">
        <v>216</v>
      </c>
      <c r="B21" s="67"/>
      <c r="C21" s="67"/>
      <c r="D21" s="67"/>
      <c r="E21" s="99"/>
      <c r="F21" s="99"/>
      <c r="G21" s="10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row>
    <row r="22" spans="1:54" ht="150.75" thickBot="1">
      <c r="A22" s="68" t="s">
        <v>195</v>
      </c>
      <c r="B22" s="69" t="s">
        <v>217</v>
      </c>
      <c r="C22" s="70" t="s">
        <v>197</v>
      </c>
      <c r="D22" s="71" t="s">
        <v>198</v>
      </c>
      <c r="E22" s="72" t="s">
        <v>218</v>
      </c>
      <c r="F22" s="72" t="s">
        <v>219</v>
      </c>
      <c r="G22" s="74" t="s">
        <v>201</v>
      </c>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row>
    <row r="23" spans="1:54" ht="64.5" customHeight="1">
      <c r="A23" s="92" t="s">
        <v>220</v>
      </c>
      <c r="B23" s="93" t="s">
        <v>221</v>
      </c>
      <c r="C23" s="94" t="s">
        <v>222</v>
      </c>
      <c r="D23" s="94" t="s">
        <v>223</v>
      </c>
      <c r="E23" s="94" t="s">
        <v>224</v>
      </c>
      <c r="F23" s="94" t="s">
        <v>225</v>
      </c>
      <c r="G23" s="95" t="s">
        <v>17</v>
      </c>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row>
    <row r="24" spans="1:54">
      <c r="A24" s="79" t="s">
        <v>202</v>
      </c>
      <c r="B24" s="80"/>
      <c r="C24" s="81"/>
      <c r="D24" s="81"/>
      <c r="E24" s="81"/>
      <c r="F24" s="81"/>
      <c r="G24" s="82"/>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row>
    <row r="25" spans="1:54" ht="19.5" thickBot="1">
      <c r="A25" s="83" t="s">
        <v>202</v>
      </c>
      <c r="B25" s="84"/>
      <c r="C25" s="85"/>
      <c r="D25" s="86"/>
      <c r="E25" s="87"/>
      <c r="F25" s="87"/>
      <c r="G25" s="88"/>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row>
    <row r="26" spans="1:54" s="60" customFormat="1"/>
    <row r="27" spans="1:54" s="60" customFormat="1"/>
    <row r="28" spans="1:54" s="60" customFormat="1"/>
    <row r="29" spans="1:54" s="60" customFormat="1"/>
    <row r="30" spans="1:54" s="60" customFormat="1"/>
    <row r="31" spans="1:54" s="60" customFormat="1"/>
    <row r="32" spans="1:54" s="60" customFormat="1"/>
    <row r="33" s="60" customFormat="1"/>
    <row r="34" s="60" customFormat="1"/>
    <row r="35" s="60" customFormat="1"/>
    <row r="36" s="60" customFormat="1"/>
    <row r="37" s="60" customFormat="1"/>
    <row r="38" s="60" customFormat="1"/>
    <row r="39" s="60" customFormat="1"/>
    <row r="40" s="60" customFormat="1"/>
    <row r="41" s="60" customFormat="1"/>
    <row r="42" s="60" customFormat="1"/>
    <row r="43" s="60" customFormat="1"/>
    <row r="44" s="60" customFormat="1"/>
    <row r="45" s="60" customFormat="1"/>
    <row r="46" s="60" customFormat="1"/>
    <row r="47" s="60" customFormat="1"/>
    <row r="48" s="60" customFormat="1"/>
    <row r="49" s="60" customFormat="1"/>
    <row r="50" s="60" customFormat="1"/>
    <row r="51" s="60" customFormat="1"/>
    <row r="52" s="60" customFormat="1"/>
    <row r="53" s="60" customFormat="1"/>
    <row r="54" s="60" customFormat="1"/>
    <row r="55" s="60" customFormat="1"/>
    <row r="56" s="60" customFormat="1"/>
    <row r="57" s="60" customFormat="1"/>
    <row r="58" s="60" customFormat="1"/>
    <row r="59" s="60" customFormat="1"/>
    <row r="60" s="60" customFormat="1"/>
    <row r="61" s="60" customFormat="1"/>
    <row r="62" s="60" customFormat="1"/>
    <row r="63" s="60" customFormat="1"/>
    <row r="64" s="60" customFormat="1"/>
    <row r="65" s="60" customFormat="1"/>
    <row r="66" s="60" customFormat="1"/>
    <row r="67" s="60" customFormat="1"/>
    <row r="68" s="60" customFormat="1"/>
    <row r="69" s="60" customFormat="1"/>
    <row r="70" s="60" customFormat="1"/>
    <row r="71" s="60" customFormat="1"/>
    <row r="72" s="60" customFormat="1"/>
    <row r="73" s="60" customFormat="1"/>
    <row r="74" s="60" customFormat="1"/>
    <row r="75" s="60" customFormat="1"/>
    <row r="76" s="60" customFormat="1"/>
    <row r="77" s="60" customFormat="1"/>
    <row r="78" s="60" customFormat="1"/>
    <row r="79" s="60" customFormat="1"/>
    <row r="80" s="60" customFormat="1"/>
    <row r="81" s="60" customFormat="1"/>
    <row r="82" s="60" customFormat="1"/>
    <row r="83" s="60" customFormat="1"/>
    <row r="84" s="60" customFormat="1"/>
    <row r="85" s="60" customFormat="1"/>
    <row r="86" s="60" customFormat="1"/>
    <row r="87" s="60" customFormat="1"/>
    <row r="88" s="60" customFormat="1"/>
    <row r="89" s="60" customFormat="1"/>
    <row r="90" s="60" customFormat="1"/>
    <row r="91" s="60" customFormat="1"/>
    <row r="92" s="60" customFormat="1"/>
    <row r="93" s="60" customFormat="1"/>
    <row r="94" s="60" customFormat="1"/>
    <row r="95" s="60" customFormat="1"/>
    <row r="96" s="60" customFormat="1"/>
    <row r="97" s="60" customFormat="1"/>
    <row r="98" s="60" customFormat="1"/>
    <row r="99" s="60" customFormat="1"/>
    <row r="100" s="60" customFormat="1"/>
    <row r="101" s="60" customFormat="1"/>
    <row r="102" s="60" customFormat="1"/>
    <row r="103" s="60" customFormat="1"/>
    <row r="104" s="60" customFormat="1"/>
    <row r="105" s="60" customFormat="1"/>
    <row r="106" s="60" customFormat="1"/>
    <row r="107" s="60" customFormat="1"/>
    <row r="108" s="60" customFormat="1"/>
    <row r="109" s="60" customFormat="1"/>
    <row r="110" s="60" customFormat="1"/>
    <row r="111" s="60" customFormat="1"/>
    <row r="112" s="60" customFormat="1"/>
    <row r="113" s="60" customFormat="1"/>
    <row r="114" s="60" customFormat="1"/>
    <row r="115" s="60" customFormat="1"/>
    <row r="116" s="60" customFormat="1"/>
    <row r="117" s="60" customFormat="1"/>
    <row r="118" s="60" customFormat="1"/>
    <row r="119" s="60" customFormat="1"/>
    <row r="120" s="60" customFormat="1"/>
    <row r="121" s="60" customFormat="1"/>
    <row r="122" s="60" customFormat="1"/>
    <row r="123" s="60" customFormat="1"/>
    <row r="124" s="60" customFormat="1"/>
    <row r="125" s="60" customFormat="1"/>
    <row r="126" s="60" customFormat="1"/>
    <row r="127" s="60" customFormat="1"/>
    <row r="128" s="60" customFormat="1"/>
    <row r="129" s="60" customFormat="1"/>
    <row r="130" s="60" customFormat="1"/>
    <row r="131" s="60" customFormat="1"/>
    <row r="132" s="60" customFormat="1"/>
    <row r="133" s="60" customFormat="1"/>
    <row r="134" s="60" customFormat="1"/>
    <row r="135" s="60" customFormat="1"/>
    <row r="136" s="60" customFormat="1"/>
    <row r="137" s="60" customFormat="1"/>
    <row r="138" s="60" customFormat="1"/>
    <row r="139" s="60" customFormat="1"/>
    <row r="140" s="60" customFormat="1"/>
    <row r="141" s="60" customFormat="1"/>
    <row r="142" s="60" customFormat="1"/>
    <row r="143" s="60" customFormat="1"/>
    <row r="144" s="60" customFormat="1"/>
    <row r="145" s="60" customFormat="1"/>
    <row r="146" s="60" customFormat="1"/>
    <row r="147" s="60" customFormat="1"/>
    <row r="148" s="60" customFormat="1"/>
    <row r="149" s="60" customFormat="1"/>
    <row r="150" s="60" customFormat="1"/>
    <row r="151" s="60" customFormat="1"/>
    <row r="152" s="60" customFormat="1"/>
    <row r="153" s="60" customFormat="1"/>
    <row r="154" s="60" customFormat="1"/>
    <row r="155" s="60" customFormat="1"/>
    <row r="156" s="60" customFormat="1"/>
    <row r="157" s="60" customFormat="1"/>
    <row r="158" s="60" customFormat="1"/>
    <row r="159" s="60" customFormat="1"/>
    <row r="160" s="60" customFormat="1"/>
    <row r="161" s="60" customFormat="1"/>
    <row r="162" s="60" customFormat="1"/>
    <row r="163" s="60" customFormat="1"/>
    <row r="164" s="60" customFormat="1"/>
    <row r="165" s="60" customFormat="1"/>
    <row r="166" s="60" customFormat="1"/>
    <row r="167" s="60" customFormat="1"/>
    <row r="168" s="60" customFormat="1"/>
    <row r="169" s="60" customFormat="1"/>
    <row r="170" s="60" customFormat="1"/>
    <row r="171" s="60" customFormat="1"/>
    <row r="172" s="60" customFormat="1"/>
    <row r="173" s="60" customFormat="1"/>
    <row r="174" s="60" customFormat="1"/>
    <row r="175" s="60" customFormat="1"/>
    <row r="176" s="60" customFormat="1"/>
    <row r="177" s="60" customFormat="1"/>
    <row r="178" s="60" customFormat="1"/>
    <row r="179" s="60" customFormat="1"/>
    <row r="180" s="60" customFormat="1"/>
    <row r="181" s="60" customFormat="1"/>
    <row r="182" s="60" customFormat="1"/>
    <row r="183" s="60" customFormat="1"/>
    <row r="184" s="60" customFormat="1"/>
    <row r="185" s="60" customFormat="1"/>
    <row r="186" s="60" customFormat="1"/>
    <row r="187" s="60" customFormat="1"/>
    <row r="188" s="60" customFormat="1"/>
    <row r="189" s="60" customFormat="1"/>
    <row r="190" s="60" customFormat="1"/>
    <row r="191" s="60" customFormat="1"/>
    <row r="192" s="60" customFormat="1"/>
    <row r="193" s="60" customFormat="1"/>
    <row r="194" s="60" customFormat="1"/>
    <row r="195" s="60" customFormat="1"/>
    <row r="196" s="60" customFormat="1"/>
    <row r="197" s="60" customFormat="1"/>
    <row r="198" s="60" customFormat="1"/>
    <row r="199" s="60" customFormat="1"/>
    <row r="200" s="60" customFormat="1"/>
    <row r="201" s="60" customFormat="1"/>
    <row r="202" s="60" customFormat="1"/>
    <row r="203" s="60" customFormat="1"/>
    <row r="204" s="60" customFormat="1"/>
    <row r="205" s="60" customFormat="1"/>
    <row r="206" s="60" customFormat="1"/>
    <row r="207" s="60" customFormat="1"/>
    <row r="208" s="60" customFormat="1"/>
    <row r="209" s="60" customFormat="1"/>
    <row r="210" s="60" customFormat="1"/>
    <row r="211" s="60" customFormat="1"/>
    <row r="212" s="60" customFormat="1"/>
    <row r="213" s="60" customFormat="1"/>
    <row r="214" s="60" customFormat="1"/>
    <row r="215" s="60" customFormat="1"/>
    <row r="216" s="60" customFormat="1"/>
    <row r="217" s="60" customFormat="1"/>
    <row r="218" s="60" customFormat="1"/>
    <row r="219" s="60" customFormat="1"/>
    <row r="220" s="60" customFormat="1"/>
    <row r="221" s="60" customFormat="1"/>
    <row r="222" s="60" customFormat="1"/>
    <row r="223" s="60" customFormat="1"/>
    <row r="224" s="60" customFormat="1"/>
    <row r="225" s="60" customFormat="1"/>
    <row r="226" s="60" customFormat="1"/>
    <row r="227" s="60" customFormat="1"/>
    <row r="228" s="60" customFormat="1"/>
    <row r="229" s="60" customFormat="1"/>
    <row r="230" s="60" customFormat="1"/>
    <row r="231" s="60" customFormat="1"/>
    <row r="232" s="60" customFormat="1"/>
    <row r="233" s="60" customFormat="1"/>
    <row r="234" s="60" customFormat="1"/>
    <row r="235" s="60" customFormat="1"/>
    <row r="236" s="60" customFormat="1"/>
    <row r="237" s="60" customFormat="1"/>
    <row r="238" s="60" customFormat="1"/>
    <row r="239" s="60" customFormat="1"/>
    <row r="240" s="60" customFormat="1"/>
    <row r="241" s="60" customFormat="1"/>
    <row r="242" s="60" customFormat="1"/>
    <row r="243" s="60" customFormat="1"/>
    <row r="244" s="60" customFormat="1"/>
    <row r="245" s="60" customFormat="1"/>
    <row r="246" s="60" customFormat="1"/>
    <row r="247" s="60" customFormat="1"/>
    <row r="248" s="60" customFormat="1"/>
    <row r="249" s="60" customFormat="1"/>
    <row r="250" s="60" customFormat="1"/>
    <row r="251" s="60" customFormat="1"/>
    <row r="252" s="60" customFormat="1"/>
    <row r="253" s="60" customFormat="1"/>
    <row r="254" s="60" customFormat="1"/>
    <row r="255" s="60" customFormat="1"/>
    <row r="256" s="60" customFormat="1"/>
    <row r="257" s="60" customFormat="1"/>
    <row r="258" s="60" customFormat="1"/>
    <row r="259" s="60" customFormat="1"/>
    <row r="260" s="60" customFormat="1"/>
    <row r="261" s="60" customFormat="1"/>
    <row r="262" s="60" customFormat="1"/>
    <row r="263" s="60" customFormat="1"/>
    <row r="264" s="60" customFormat="1"/>
    <row r="265" s="60" customFormat="1"/>
    <row r="266" s="60" customFormat="1"/>
    <row r="267" s="60" customFormat="1"/>
    <row r="268" s="60" customFormat="1"/>
    <row r="269" s="60" customFormat="1"/>
    <row r="270" s="60" customFormat="1"/>
    <row r="271" s="60" customFormat="1"/>
    <row r="272" s="60" customFormat="1"/>
    <row r="273" s="60" customFormat="1"/>
    <row r="274" s="60" customFormat="1"/>
    <row r="275" s="60" customFormat="1"/>
    <row r="276" s="60" customFormat="1"/>
    <row r="277" s="60" customFormat="1"/>
    <row r="278" s="60" customFormat="1"/>
    <row r="279" s="60" customFormat="1"/>
    <row r="280" s="60" customFormat="1"/>
    <row r="281" s="60" customFormat="1"/>
    <row r="282" s="60" customFormat="1"/>
    <row r="283" s="60" customFormat="1"/>
    <row r="284" s="60" customFormat="1"/>
    <row r="285" s="60" customFormat="1"/>
    <row r="286" s="60" customFormat="1"/>
    <row r="287" s="60" customFormat="1"/>
    <row r="288" s="60" customFormat="1"/>
    <row r="289" s="60" customFormat="1"/>
    <row r="290" s="60" customFormat="1"/>
    <row r="291" s="60" customFormat="1"/>
    <row r="292" s="60" customFormat="1"/>
    <row r="293" s="60" customFormat="1"/>
    <row r="294" s="60" customFormat="1"/>
    <row r="295" s="60" customFormat="1"/>
    <row r="296" s="60" customFormat="1"/>
    <row r="297" s="60" customFormat="1"/>
    <row r="298" s="60" customFormat="1"/>
    <row r="299" s="60" customFormat="1"/>
    <row r="300" s="60" customFormat="1"/>
    <row r="301" s="60" customFormat="1"/>
    <row r="302" s="60" customFormat="1"/>
    <row r="303" s="60" customFormat="1"/>
    <row r="304" s="60" customFormat="1"/>
    <row r="305" s="60" customFormat="1"/>
    <row r="306" s="60" customFormat="1"/>
    <row r="307" s="60" customFormat="1"/>
    <row r="308" s="60" customFormat="1"/>
    <row r="309" s="60" customFormat="1"/>
    <row r="310" s="60" customFormat="1"/>
    <row r="311" s="60" customFormat="1"/>
    <row r="312" s="60" customFormat="1"/>
    <row r="313" s="60" customFormat="1"/>
    <row r="314" s="60" customFormat="1"/>
  </sheetData>
  <mergeCells count="5">
    <mergeCell ref="A1:G1"/>
    <mergeCell ref="A2:G2"/>
    <mergeCell ref="A3:G3"/>
    <mergeCell ref="F5:G5"/>
    <mergeCell ref="A20:E20"/>
  </mergeCells>
  <hyperlinks>
    <hyperlink ref="A3:G3" r:id="rId1" display="Link til Folkehelseplan for Oslo 2017-2020" xr:uid="{00000000-0004-0000-0A00-000000000000}"/>
  </hyperlinks>
  <pageMargins left="0.70866141732283472" right="0.70866141732283472" top="0.6692913385826772" bottom="0.55118110236220474" header="0.31496062992125984" footer="0.31496062992125984"/>
  <pageSetup paperSize="9" scale="55" orientation="portrait" r:id="rId2"/>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G18"/>
  <sheetViews>
    <sheetView showGridLines="0" workbookViewId="0">
      <selection activeCell="G16" sqref="G16"/>
    </sheetView>
  </sheetViews>
  <sheetFormatPr defaultColWidth="11.42578125" defaultRowHeight="14.25"/>
  <cols>
    <col min="1" max="1" width="6.7109375" style="102" customWidth="1"/>
    <col min="2" max="2" width="48.5703125" style="102" customWidth="1"/>
    <col min="3" max="3" width="25.42578125" style="102" customWidth="1"/>
    <col min="4" max="4" width="7.42578125" style="102" customWidth="1"/>
    <col min="5" max="5" width="7.28515625" style="102" customWidth="1"/>
    <col min="6" max="16384" width="11.42578125" style="102"/>
  </cols>
  <sheetData>
    <row r="2" spans="2:7">
      <c r="B2" s="101"/>
    </row>
    <row r="3" spans="2:7">
      <c r="B3" s="189"/>
      <c r="C3" s="189"/>
      <c r="D3" s="190" t="s">
        <v>226</v>
      </c>
      <c r="E3" s="190" t="s">
        <v>17</v>
      </c>
      <c r="F3" s="103"/>
      <c r="G3" s="103"/>
    </row>
    <row r="4" spans="2:7" ht="31.5" customHeight="1">
      <c r="B4" s="471" t="s">
        <v>227</v>
      </c>
      <c r="C4" s="472"/>
      <c r="D4" s="104"/>
      <c r="E4" s="104"/>
      <c r="F4" s="103"/>
      <c r="G4" s="103"/>
    </row>
    <row r="5" spans="2:7">
      <c r="B5" s="475" t="s">
        <v>228</v>
      </c>
      <c r="C5" s="191" t="s">
        <v>229</v>
      </c>
      <c r="D5" s="104"/>
      <c r="E5" s="104"/>
      <c r="F5" s="103"/>
      <c r="G5" s="103"/>
    </row>
    <row r="6" spans="2:7">
      <c r="B6" s="476"/>
      <c r="C6" s="191" t="s">
        <v>230</v>
      </c>
      <c r="D6" s="104"/>
      <c r="E6" s="104"/>
      <c r="F6" s="103"/>
      <c r="G6" s="103"/>
    </row>
    <row r="7" spans="2:7">
      <c r="B7" s="471" t="s">
        <v>231</v>
      </c>
      <c r="C7" s="472"/>
      <c r="D7" s="104"/>
      <c r="E7" s="104"/>
      <c r="F7" s="103"/>
      <c r="G7" s="103"/>
    </row>
    <row r="8" spans="2:7">
      <c r="B8" s="189" t="s">
        <v>232</v>
      </c>
      <c r="C8" s="191" t="s">
        <v>233</v>
      </c>
      <c r="D8" s="104"/>
      <c r="E8" s="104"/>
      <c r="F8" s="103"/>
      <c r="G8" s="103"/>
    </row>
    <row r="9" spans="2:7" ht="28.5">
      <c r="B9" s="191"/>
      <c r="C9" s="191" t="s">
        <v>234</v>
      </c>
      <c r="D9" s="104"/>
      <c r="E9" s="104"/>
      <c r="F9" s="103"/>
      <c r="G9" s="103"/>
    </row>
    <row r="10" spans="2:7" ht="28.5">
      <c r="B10" s="191"/>
      <c r="C10" s="191" t="s">
        <v>235</v>
      </c>
      <c r="D10" s="104"/>
      <c r="E10" s="104"/>
      <c r="F10" s="103"/>
      <c r="G10" s="103"/>
    </row>
    <row r="11" spans="2:7" ht="27.6" customHeight="1">
      <c r="B11" s="471" t="s">
        <v>236</v>
      </c>
      <c r="C11" s="472"/>
      <c r="D11" s="104"/>
      <c r="E11" s="104"/>
      <c r="F11" s="103"/>
      <c r="G11" s="103"/>
    </row>
    <row r="12" spans="2:7">
      <c r="B12" s="189" t="s">
        <v>237</v>
      </c>
      <c r="C12" s="191" t="s">
        <v>238</v>
      </c>
      <c r="D12" s="104"/>
      <c r="E12" s="104"/>
      <c r="F12" s="103"/>
      <c r="G12" s="103"/>
    </row>
    <row r="13" spans="2:7">
      <c r="B13" s="191"/>
      <c r="C13" s="191" t="s">
        <v>239</v>
      </c>
      <c r="D13" s="104"/>
      <c r="E13" s="104"/>
      <c r="F13" s="103"/>
      <c r="G13" s="103"/>
    </row>
    <row r="14" spans="2:7">
      <c r="B14" s="191"/>
      <c r="C14" s="191" t="s">
        <v>240</v>
      </c>
      <c r="D14" s="104"/>
      <c r="E14" s="104"/>
      <c r="F14" s="103"/>
      <c r="G14" s="103"/>
    </row>
    <row r="15" spans="2:7">
      <c r="B15" s="471" t="s">
        <v>241</v>
      </c>
      <c r="C15" s="472"/>
      <c r="D15" s="104"/>
      <c r="E15" s="104"/>
      <c r="F15" s="103"/>
      <c r="G15" s="103"/>
    </row>
    <row r="16" spans="2:7">
      <c r="B16" s="471" t="s">
        <v>242</v>
      </c>
      <c r="C16" s="472"/>
      <c r="D16" s="104"/>
      <c r="E16" s="104"/>
    </row>
    <row r="17" spans="2:5">
      <c r="B17" s="471" t="s">
        <v>243</v>
      </c>
      <c r="C17" s="472"/>
      <c r="D17" s="104"/>
      <c r="E17" s="104"/>
    </row>
    <row r="18" spans="2:5" ht="45.75" customHeight="1">
      <c r="B18" s="473"/>
      <c r="C18" s="474"/>
      <c r="D18" s="474"/>
      <c r="E18" s="474"/>
    </row>
  </sheetData>
  <mergeCells count="8">
    <mergeCell ref="B17:C17"/>
    <mergeCell ref="B18:E18"/>
    <mergeCell ref="B4:C4"/>
    <mergeCell ref="B5:B6"/>
    <mergeCell ref="B7:C7"/>
    <mergeCell ref="B11:C11"/>
    <mergeCell ref="B15:C15"/>
    <mergeCell ref="B16:C16"/>
  </mergeCells>
  <pageMargins left="0.70866141732283472" right="0.35433070866141736" top="0.78740157480314965" bottom="0.78740157480314965" header="0.31496062992125984" footer="0.31496062992125984"/>
  <pageSetup paperSize="9"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H8"/>
  <sheetViews>
    <sheetView showGridLines="0" workbookViewId="0">
      <selection activeCell="R53" sqref="R53"/>
    </sheetView>
  </sheetViews>
  <sheetFormatPr defaultColWidth="11.42578125" defaultRowHeight="14.25"/>
  <cols>
    <col min="1" max="1" width="2.85546875" style="56" customWidth="1"/>
    <col min="2" max="2" width="42.7109375" style="56" customWidth="1"/>
    <col min="3" max="4" width="9.7109375" style="56" customWidth="1"/>
    <col min="5" max="5" width="34.28515625" style="56" customWidth="1"/>
    <col min="6" max="16384" width="11.42578125" style="56"/>
  </cols>
  <sheetData>
    <row r="2" spans="2:8">
      <c r="B2" s="105" t="s">
        <v>244</v>
      </c>
    </row>
    <row r="3" spans="2:8" ht="12.75" customHeight="1"/>
    <row r="5" spans="2:8">
      <c r="B5" s="160" t="s">
        <v>245</v>
      </c>
      <c r="C5" s="160" t="s">
        <v>15</v>
      </c>
      <c r="D5" s="160" t="s">
        <v>17</v>
      </c>
      <c r="E5" s="160" t="s">
        <v>246</v>
      </c>
      <c r="F5" s="36"/>
      <c r="G5" s="36"/>
      <c r="H5" s="36"/>
    </row>
    <row r="6" spans="2:8" ht="42.75">
      <c r="B6" s="162" t="s">
        <v>247</v>
      </c>
      <c r="C6" s="58"/>
      <c r="D6" s="58"/>
      <c r="E6" s="58"/>
      <c r="F6" s="36"/>
      <c r="G6" s="36"/>
      <c r="H6" s="36"/>
    </row>
    <row r="7" spans="2:8">
      <c r="B7" s="36"/>
      <c r="C7" s="36"/>
      <c r="D7" s="36"/>
      <c r="E7" s="36"/>
      <c r="F7" s="36"/>
      <c r="G7" s="36"/>
      <c r="H7" s="36"/>
    </row>
    <row r="8" spans="2:8" ht="33" customHeight="1">
      <c r="B8" s="477" t="s">
        <v>248</v>
      </c>
      <c r="C8" s="477"/>
      <c r="D8" s="477"/>
      <c r="E8" s="477"/>
    </row>
  </sheetData>
  <mergeCells count="1">
    <mergeCell ref="B8:E8"/>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26"/>
  <sheetViews>
    <sheetView topLeftCell="B1" zoomScale="115" zoomScaleNormal="115" workbookViewId="0">
      <selection activeCell="T45" sqref="T45"/>
    </sheetView>
  </sheetViews>
  <sheetFormatPr defaultColWidth="11.42578125" defaultRowHeight="12.75"/>
  <cols>
    <col min="1" max="1" width="2.85546875" style="133" customWidth="1"/>
    <col min="2" max="2" width="26.7109375" style="133" customWidth="1"/>
    <col min="3" max="3" width="11.85546875" style="133" customWidth="1"/>
    <col min="4" max="8" width="10.7109375" style="133" customWidth="1"/>
    <col min="9" max="9" width="13.85546875" style="133" customWidth="1"/>
    <col min="10" max="256" width="11.42578125" style="133"/>
    <col min="257" max="257" width="2.85546875" style="133" customWidth="1"/>
    <col min="258" max="258" width="26.7109375" style="133" customWidth="1"/>
    <col min="259" max="259" width="11.85546875" style="133" customWidth="1"/>
    <col min="260" max="264" width="10.7109375" style="133" customWidth="1"/>
    <col min="265" max="265" width="13.85546875" style="133" customWidth="1"/>
    <col min="266" max="512" width="11.42578125" style="133"/>
    <col min="513" max="513" width="2.85546875" style="133" customWidth="1"/>
    <col min="514" max="514" width="26.7109375" style="133" customWidth="1"/>
    <col min="515" max="515" width="11.85546875" style="133" customWidth="1"/>
    <col min="516" max="520" width="10.7109375" style="133" customWidth="1"/>
    <col min="521" max="521" width="13.85546875" style="133" customWidth="1"/>
    <col min="522" max="768" width="11.42578125" style="133"/>
    <col min="769" max="769" width="2.85546875" style="133" customWidth="1"/>
    <col min="770" max="770" width="26.7109375" style="133" customWidth="1"/>
    <col min="771" max="771" width="11.85546875" style="133" customWidth="1"/>
    <col min="772" max="776" width="10.7109375" style="133" customWidth="1"/>
    <col min="777" max="777" width="13.85546875" style="133" customWidth="1"/>
    <col min="778" max="1024" width="11.42578125" style="133"/>
    <col min="1025" max="1025" width="2.85546875" style="133" customWidth="1"/>
    <col min="1026" max="1026" width="26.7109375" style="133" customWidth="1"/>
    <col min="1027" max="1027" width="11.85546875" style="133" customWidth="1"/>
    <col min="1028" max="1032" width="10.7109375" style="133" customWidth="1"/>
    <col min="1033" max="1033" width="13.85546875" style="133" customWidth="1"/>
    <col min="1034" max="1280" width="11.42578125" style="133"/>
    <col min="1281" max="1281" width="2.85546875" style="133" customWidth="1"/>
    <col min="1282" max="1282" width="26.7109375" style="133" customWidth="1"/>
    <col min="1283" max="1283" width="11.85546875" style="133" customWidth="1"/>
    <col min="1284" max="1288" width="10.7109375" style="133" customWidth="1"/>
    <col min="1289" max="1289" width="13.85546875" style="133" customWidth="1"/>
    <col min="1290" max="1536" width="11.42578125" style="133"/>
    <col min="1537" max="1537" width="2.85546875" style="133" customWidth="1"/>
    <col min="1538" max="1538" width="26.7109375" style="133" customWidth="1"/>
    <col min="1539" max="1539" width="11.85546875" style="133" customWidth="1"/>
    <col min="1540" max="1544" width="10.7109375" style="133" customWidth="1"/>
    <col min="1545" max="1545" width="13.85546875" style="133" customWidth="1"/>
    <col min="1546" max="1792" width="11.42578125" style="133"/>
    <col min="1793" max="1793" width="2.85546875" style="133" customWidth="1"/>
    <col min="1794" max="1794" width="26.7109375" style="133" customWidth="1"/>
    <col min="1795" max="1795" width="11.85546875" style="133" customWidth="1"/>
    <col min="1796" max="1800" width="10.7109375" style="133" customWidth="1"/>
    <col min="1801" max="1801" width="13.85546875" style="133" customWidth="1"/>
    <col min="1802" max="2048" width="11.42578125" style="133"/>
    <col min="2049" max="2049" width="2.85546875" style="133" customWidth="1"/>
    <col min="2050" max="2050" width="26.7109375" style="133" customWidth="1"/>
    <col min="2051" max="2051" width="11.85546875" style="133" customWidth="1"/>
    <col min="2052" max="2056" width="10.7109375" style="133" customWidth="1"/>
    <col min="2057" max="2057" width="13.85546875" style="133" customWidth="1"/>
    <col min="2058" max="2304" width="11.42578125" style="133"/>
    <col min="2305" max="2305" width="2.85546875" style="133" customWidth="1"/>
    <col min="2306" max="2306" width="26.7109375" style="133" customWidth="1"/>
    <col min="2307" max="2307" width="11.85546875" style="133" customWidth="1"/>
    <col min="2308" max="2312" width="10.7109375" style="133" customWidth="1"/>
    <col min="2313" max="2313" width="13.85546875" style="133" customWidth="1"/>
    <col min="2314" max="2560" width="11.42578125" style="133"/>
    <col min="2561" max="2561" width="2.85546875" style="133" customWidth="1"/>
    <col min="2562" max="2562" width="26.7109375" style="133" customWidth="1"/>
    <col min="2563" max="2563" width="11.85546875" style="133" customWidth="1"/>
    <col min="2564" max="2568" width="10.7109375" style="133" customWidth="1"/>
    <col min="2569" max="2569" width="13.85546875" style="133" customWidth="1"/>
    <col min="2570" max="2816" width="11.42578125" style="133"/>
    <col min="2817" max="2817" width="2.85546875" style="133" customWidth="1"/>
    <col min="2818" max="2818" width="26.7109375" style="133" customWidth="1"/>
    <col min="2819" max="2819" width="11.85546875" style="133" customWidth="1"/>
    <col min="2820" max="2824" width="10.7109375" style="133" customWidth="1"/>
    <col min="2825" max="2825" width="13.85546875" style="133" customWidth="1"/>
    <col min="2826" max="3072" width="11.42578125" style="133"/>
    <col min="3073" max="3073" width="2.85546875" style="133" customWidth="1"/>
    <col min="3074" max="3074" width="26.7109375" style="133" customWidth="1"/>
    <col min="3075" max="3075" width="11.85546875" style="133" customWidth="1"/>
    <col min="3076" max="3080" width="10.7109375" style="133" customWidth="1"/>
    <col min="3081" max="3081" width="13.85546875" style="133" customWidth="1"/>
    <col min="3082" max="3328" width="11.42578125" style="133"/>
    <col min="3329" max="3329" width="2.85546875" style="133" customWidth="1"/>
    <col min="3330" max="3330" width="26.7109375" style="133" customWidth="1"/>
    <col min="3331" max="3331" width="11.85546875" style="133" customWidth="1"/>
    <col min="3332" max="3336" width="10.7109375" style="133" customWidth="1"/>
    <col min="3337" max="3337" width="13.85546875" style="133" customWidth="1"/>
    <col min="3338" max="3584" width="11.42578125" style="133"/>
    <col min="3585" max="3585" width="2.85546875" style="133" customWidth="1"/>
    <col min="3586" max="3586" width="26.7109375" style="133" customWidth="1"/>
    <col min="3587" max="3587" width="11.85546875" style="133" customWidth="1"/>
    <col min="3588" max="3592" width="10.7109375" style="133" customWidth="1"/>
    <col min="3593" max="3593" width="13.85546875" style="133" customWidth="1"/>
    <col min="3594" max="3840" width="11.42578125" style="133"/>
    <col min="3841" max="3841" width="2.85546875" style="133" customWidth="1"/>
    <col min="3842" max="3842" width="26.7109375" style="133" customWidth="1"/>
    <col min="3843" max="3843" width="11.85546875" style="133" customWidth="1"/>
    <col min="3844" max="3848" width="10.7109375" style="133" customWidth="1"/>
    <col min="3849" max="3849" width="13.85546875" style="133" customWidth="1"/>
    <col min="3850" max="4096" width="11.42578125" style="133"/>
    <col min="4097" max="4097" width="2.85546875" style="133" customWidth="1"/>
    <col min="4098" max="4098" width="26.7109375" style="133" customWidth="1"/>
    <col min="4099" max="4099" width="11.85546875" style="133" customWidth="1"/>
    <col min="4100" max="4104" width="10.7109375" style="133" customWidth="1"/>
    <col min="4105" max="4105" width="13.85546875" style="133" customWidth="1"/>
    <col min="4106" max="4352" width="11.42578125" style="133"/>
    <col min="4353" max="4353" width="2.85546875" style="133" customWidth="1"/>
    <col min="4354" max="4354" width="26.7109375" style="133" customWidth="1"/>
    <col min="4355" max="4355" width="11.85546875" style="133" customWidth="1"/>
    <col min="4356" max="4360" width="10.7109375" style="133" customWidth="1"/>
    <col min="4361" max="4361" width="13.85546875" style="133" customWidth="1"/>
    <col min="4362" max="4608" width="11.42578125" style="133"/>
    <col min="4609" max="4609" width="2.85546875" style="133" customWidth="1"/>
    <col min="4610" max="4610" width="26.7109375" style="133" customWidth="1"/>
    <col min="4611" max="4611" width="11.85546875" style="133" customWidth="1"/>
    <col min="4612" max="4616" width="10.7109375" style="133" customWidth="1"/>
    <col min="4617" max="4617" width="13.85546875" style="133" customWidth="1"/>
    <col min="4618" max="4864" width="11.42578125" style="133"/>
    <col min="4865" max="4865" width="2.85546875" style="133" customWidth="1"/>
    <col min="4866" max="4866" width="26.7109375" style="133" customWidth="1"/>
    <col min="4867" max="4867" width="11.85546875" style="133" customWidth="1"/>
    <col min="4868" max="4872" width="10.7109375" style="133" customWidth="1"/>
    <col min="4873" max="4873" width="13.85546875" style="133" customWidth="1"/>
    <col min="4874" max="5120" width="11.42578125" style="133"/>
    <col min="5121" max="5121" width="2.85546875" style="133" customWidth="1"/>
    <col min="5122" max="5122" width="26.7109375" style="133" customWidth="1"/>
    <col min="5123" max="5123" width="11.85546875" style="133" customWidth="1"/>
    <col min="5124" max="5128" width="10.7109375" style="133" customWidth="1"/>
    <col min="5129" max="5129" width="13.85546875" style="133" customWidth="1"/>
    <col min="5130" max="5376" width="11.42578125" style="133"/>
    <col min="5377" max="5377" width="2.85546875" style="133" customWidth="1"/>
    <col min="5378" max="5378" width="26.7109375" style="133" customWidth="1"/>
    <col min="5379" max="5379" width="11.85546875" style="133" customWidth="1"/>
    <col min="5380" max="5384" width="10.7109375" style="133" customWidth="1"/>
    <col min="5385" max="5385" width="13.85546875" style="133" customWidth="1"/>
    <col min="5386" max="5632" width="11.42578125" style="133"/>
    <col min="5633" max="5633" width="2.85546875" style="133" customWidth="1"/>
    <col min="5634" max="5634" width="26.7109375" style="133" customWidth="1"/>
    <col min="5635" max="5635" width="11.85546875" style="133" customWidth="1"/>
    <col min="5636" max="5640" width="10.7109375" style="133" customWidth="1"/>
    <col min="5641" max="5641" width="13.85546875" style="133" customWidth="1"/>
    <col min="5642" max="5888" width="11.42578125" style="133"/>
    <col min="5889" max="5889" width="2.85546875" style="133" customWidth="1"/>
    <col min="5890" max="5890" width="26.7109375" style="133" customWidth="1"/>
    <col min="5891" max="5891" width="11.85546875" style="133" customWidth="1"/>
    <col min="5892" max="5896" width="10.7109375" style="133" customWidth="1"/>
    <col min="5897" max="5897" width="13.85546875" style="133" customWidth="1"/>
    <col min="5898" max="6144" width="11.42578125" style="133"/>
    <col min="6145" max="6145" width="2.85546875" style="133" customWidth="1"/>
    <col min="6146" max="6146" width="26.7109375" style="133" customWidth="1"/>
    <col min="6147" max="6147" width="11.85546875" style="133" customWidth="1"/>
    <col min="6148" max="6152" width="10.7109375" style="133" customWidth="1"/>
    <col min="6153" max="6153" width="13.85546875" style="133" customWidth="1"/>
    <col min="6154" max="6400" width="11.42578125" style="133"/>
    <col min="6401" max="6401" width="2.85546875" style="133" customWidth="1"/>
    <col min="6402" max="6402" width="26.7109375" style="133" customWidth="1"/>
    <col min="6403" max="6403" width="11.85546875" style="133" customWidth="1"/>
    <col min="6404" max="6408" width="10.7109375" style="133" customWidth="1"/>
    <col min="6409" max="6409" width="13.85546875" style="133" customWidth="1"/>
    <col min="6410" max="6656" width="11.42578125" style="133"/>
    <col min="6657" max="6657" width="2.85546875" style="133" customWidth="1"/>
    <col min="6658" max="6658" width="26.7109375" style="133" customWidth="1"/>
    <col min="6659" max="6659" width="11.85546875" style="133" customWidth="1"/>
    <col min="6660" max="6664" width="10.7109375" style="133" customWidth="1"/>
    <col min="6665" max="6665" width="13.85546875" style="133" customWidth="1"/>
    <col min="6666" max="6912" width="11.42578125" style="133"/>
    <col min="6913" max="6913" width="2.85546875" style="133" customWidth="1"/>
    <col min="6914" max="6914" width="26.7109375" style="133" customWidth="1"/>
    <col min="6915" max="6915" width="11.85546875" style="133" customWidth="1"/>
    <col min="6916" max="6920" width="10.7109375" style="133" customWidth="1"/>
    <col min="6921" max="6921" width="13.85546875" style="133" customWidth="1"/>
    <col min="6922" max="7168" width="11.42578125" style="133"/>
    <col min="7169" max="7169" width="2.85546875" style="133" customWidth="1"/>
    <col min="7170" max="7170" width="26.7109375" style="133" customWidth="1"/>
    <col min="7171" max="7171" width="11.85546875" style="133" customWidth="1"/>
    <col min="7172" max="7176" width="10.7109375" style="133" customWidth="1"/>
    <col min="7177" max="7177" width="13.85546875" style="133" customWidth="1"/>
    <col min="7178" max="7424" width="11.42578125" style="133"/>
    <col min="7425" max="7425" width="2.85546875" style="133" customWidth="1"/>
    <col min="7426" max="7426" width="26.7109375" style="133" customWidth="1"/>
    <col min="7427" max="7427" width="11.85546875" style="133" customWidth="1"/>
    <col min="7428" max="7432" width="10.7109375" style="133" customWidth="1"/>
    <col min="7433" max="7433" width="13.85546875" style="133" customWidth="1"/>
    <col min="7434" max="7680" width="11.42578125" style="133"/>
    <col min="7681" max="7681" width="2.85546875" style="133" customWidth="1"/>
    <col min="7682" max="7682" width="26.7109375" style="133" customWidth="1"/>
    <col min="7683" max="7683" width="11.85546875" style="133" customWidth="1"/>
    <col min="7684" max="7688" width="10.7109375" style="133" customWidth="1"/>
    <col min="7689" max="7689" width="13.85546875" style="133" customWidth="1"/>
    <col min="7690" max="7936" width="11.42578125" style="133"/>
    <col min="7937" max="7937" width="2.85546875" style="133" customWidth="1"/>
    <col min="7938" max="7938" width="26.7109375" style="133" customWidth="1"/>
    <col min="7939" max="7939" width="11.85546875" style="133" customWidth="1"/>
    <col min="7940" max="7944" width="10.7109375" style="133" customWidth="1"/>
    <col min="7945" max="7945" width="13.85546875" style="133" customWidth="1"/>
    <col min="7946" max="8192" width="11.42578125" style="133"/>
    <col min="8193" max="8193" width="2.85546875" style="133" customWidth="1"/>
    <col min="8194" max="8194" width="26.7109375" style="133" customWidth="1"/>
    <col min="8195" max="8195" width="11.85546875" style="133" customWidth="1"/>
    <col min="8196" max="8200" width="10.7109375" style="133" customWidth="1"/>
    <col min="8201" max="8201" width="13.85546875" style="133" customWidth="1"/>
    <col min="8202" max="8448" width="11.42578125" style="133"/>
    <col min="8449" max="8449" width="2.85546875" style="133" customWidth="1"/>
    <col min="8450" max="8450" width="26.7109375" style="133" customWidth="1"/>
    <col min="8451" max="8451" width="11.85546875" style="133" customWidth="1"/>
    <col min="8452" max="8456" width="10.7109375" style="133" customWidth="1"/>
    <col min="8457" max="8457" width="13.85546875" style="133" customWidth="1"/>
    <col min="8458" max="8704" width="11.42578125" style="133"/>
    <col min="8705" max="8705" width="2.85546875" style="133" customWidth="1"/>
    <col min="8706" max="8706" width="26.7109375" style="133" customWidth="1"/>
    <col min="8707" max="8707" width="11.85546875" style="133" customWidth="1"/>
    <col min="8708" max="8712" width="10.7109375" style="133" customWidth="1"/>
    <col min="8713" max="8713" width="13.85546875" style="133" customWidth="1"/>
    <col min="8714" max="8960" width="11.42578125" style="133"/>
    <col min="8961" max="8961" width="2.85546875" style="133" customWidth="1"/>
    <col min="8962" max="8962" width="26.7109375" style="133" customWidth="1"/>
    <col min="8963" max="8963" width="11.85546875" style="133" customWidth="1"/>
    <col min="8964" max="8968" width="10.7109375" style="133" customWidth="1"/>
    <col min="8969" max="8969" width="13.85546875" style="133" customWidth="1"/>
    <col min="8970" max="9216" width="11.42578125" style="133"/>
    <col min="9217" max="9217" width="2.85546875" style="133" customWidth="1"/>
    <col min="9218" max="9218" width="26.7109375" style="133" customWidth="1"/>
    <col min="9219" max="9219" width="11.85546875" style="133" customWidth="1"/>
    <col min="9220" max="9224" width="10.7109375" style="133" customWidth="1"/>
    <col min="9225" max="9225" width="13.85546875" style="133" customWidth="1"/>
    <col min="9226" max="9472" width="11.42578125" style="133"/>
    <col min="9473" max="9473" width="2.85546875" style="133" customWidth="1"/>
    <col min="9474" max="9474" width="26.7109375" style="133" customWidth="1"/>
    <col min="9475" max="9475" width="11.85546875" style="133" customWidth="1"/>
    <col min="9476" max="9480" width="10.7109375" style="133" customWidth="1"/>
    <col min="9481" max="9481" width="13.85546875" style="133" customWidth="1"/>
    <col min="9482" max="9728" width="11.42578125" style="133"/>
    <col min="9729" max="9729" width="2.85546875" style="133" customWidth="1"/>
    <col min="9730" max="9730" width="26.7109375" style="133" customWidth="1"/>
    <col min="9731" max="9731" width="11.85546875" style="133" customWidth="1"/>
    <col min="9732" max="9736" width="10.7109375" style="133" customWidth="1"/>
    <col min="9737" max="9737" width="13.85546875" style="133" customWidth="1"/>
    <col min="9738" max="9984" width="11.42578125" style="133"/>
    <col min="9985" max="9985" width="2.85546875" style="133" customWidth="1"/>
    <col min="9986" max="9986" width="26.7109375" style="133" customWidth="1"/>
    <col min="9987" max="9987" width="11.85546875" style="133" customWidth="1"/>
    <col min="9988" max="9992" width="10.7109375" style="133" customWidth="1"/>
    <col min="9993" max="9993" width="13.85546875" style="133" customWidth="1"/>
    <col min="9994" max="10240" width="11.42578125" style="133"/>
    <col min="10241" max="10241" width="2.85546875" style="133" customWidth="1"/>
    <col min="10242" max="10242" width="26.7109375" style="133" customWidth="1"/>
    <col min="10243" max="10243" width="11.85546875" style="133" customWidth="1"/>
    <col min="10244" max="10248" width="10.7109375" style="133" customWidth="1"/>
    <col min="10249" max="10249" width="13.85546875" style="133" customWidth="1"/>
    <col min="10250" max="10496" width="11.42578125" style="133"/>
    <col min="10497" max="10497" width="2.85546875" style="133" customWidth="1"/>
    <col min="10498" max="10498" width="26.7109375" style="133" customWidth="1"/>
    <col min="10499" max="10499" width="11.85546875" style="133" customWidth="1"/>
    <col min="10500" max="10504" width="10.7109375" style="133" customWidth="1"/>
    <col min="10505" max="10505" width="13.85546875" style="133" customWidth="1"/>
    <col min="10506" max="10752" width="11.42578125" style="133"/>
    <col min="10753" max="10753" width="2.85546875" style="133" customWidth="1"/>
    <col min="10754" max="10754" width="26.7109375" style="133" customWidth="1"/>
    <col min="10755" max="10755" width="11.85546875" style="133" customWidth="1"/>
    <col min="10756" max="10760" width="10.7109375" style="133" customWidth="1"/>
    <col min="10761" max="10761" width="13.85546875" style="133" customWidth="1"/>
    <col min="10762" max="11008" width="11.42578125" style="133"/>
    <col min="11009" max="11009" width="2.85546875" style="133" customWidth="1"/>
    <col min="11010" max="11010" width="26.7109375" style="133" customWidth="1"/>
    <col min="11011" max="11011" width="11.85546875" style="133" customWidth="1"/>
    <col min="11012" max="11016" width="10.7109375" style="133" customWidth="1"/>
    <col min="11017" max="11017" width="13.85546875" style="133" customWidth="1"/>
    <col min="11018" max="11264" width="11.42578125" style="133"/>
    <col min="11265" max="11265" width="2.85546875" style="133" customWidth="1"/>
    <col min="11266" max="11266" width="26.7109375" style="133" customWidth="1"/>
    <col min="11267" max="11267" width="11.85546875" style="133" customWidth="1"/>
    <col min="11268" max="11272" width="10.7109375" style="133" customWidth="1"/>
    <col min="11273" max="11273" width="13.85546875" style="133" customWidth="1"/>
    <col min="11274" max="11520" width="11.42578125" style="133"/>
    <col min="11521" max="11521" width="2.85546875" style="133" customWidth="1"/>
    <col min="11522" max="11522" width="26.7109375" style="133" customWidth="1"/>
    <col min="11523" max="11523" width="11.85546875" style="133" customWidth="1"/>
    <col min="11524" max="11528" width="10.7109375" style="133" customWidth="1"/>
    <col min="11529" max="11529" width="13.85546875" style="133" customWidth="1"/>
    <col min="11530" max="11776" width="11.42578125" style="133"/>
    <col min="11777" max="11777" width="2.85546875" style="133" customWidth="1"/>
    <col min="11778" max="11778" width="26.7109375" style="133" customWidth="1"/>
    <col min="11779" max="11779" width="11.85546875" style="133" customWidth="1"/>
    <col min="11780" max="11784" width="10.7109375" style="133" customWidth="1"/>
    <col min="11785" max="11785" width="13.85546875" style="133" customWidth="1"/>
    <col min="11786" max="12032" width="11.42578125" style="133"/>
    <col min="12033" max="12033" width="2.85546875" style="133" customWidth="1"/>
    <col min="12034" max="12034" width="26.7109375" style="133" customWidth="1"/>
    <col min="12035" max="12035" width="11.85546875" style="133" customWidth="1"/>
    <col min="12036" max="12040" width="10.7109375" style="133" customWidth="1"/>
    <col min="12041" max="12041" width="13.85546875" style="133" customWidth="1"/>
    <col min="12042" max="12288" width="11.42578125" style="133"/>
    <col min="12289" max="12289" width="2.85546875" style="133" customWidth="1"/>
    <col min="12290" max="12290" width="26.7109375" style="133" customWidth="1"/>
    <col min="12291" max="12291" width="11.85546875" style="133" customWidth="1"/>
    <col min="12292" max="12296" width="10.7109375" style="133" customWidth="1"/>
    <col min="12297" max="12297" width="13.85546875" style="133" customWidth="1"/>
    <col min="12298" max="12544" width="11.42578125" style="133"/>
    <col min="12545" max="12545" width="2.85546875" style="133" customWidth="1"/>
    <col min="12546" max="12546" width="26.7109375" style="133" customWidth="1"/>
    <col min="12547" max="12547" width="11.85546875" style="133" customWidth="1"/>
    <col min="12548" max="12552" width="10.7109375" style="133" customWidth="1"/>
    <col min="12553" max="12553" width="13.85546875" style="133" customWidth="1"/>
    <col min="12554" max="12800" width="11.42578125" style="133"/>
    <col min="12801" max="12801" width="2.85546875" style="133" customWidth="1"/>
    <col min="12802" max="12802" width="26.7109375" style="133" customWidth="1"/>
    <col min="12803" max="12803" width="11.85546875" style="133" customWidth="1"/>
    <col min="12804" max="12808" width="10.7109375" style="133" customWidth="1"/>
    <col min="12809" max="12809" width="13.85546875" style="133" customWidth="1"/>
    <col min="12810" max="13056" width="11.42578125" style="133"/>
    <col min="13057" max="13057" width="2.85546875" style="133" customWidth="1"/>
    <col min="13058" max="13058" width="26.7109375" style="133" customWidth="1"/>
    <col min="13059" max="13059" width="11.85546875" style="133" customWidth="1"/>
    <col min="13060" max="13064" width="10.7109375" style="133" customWidth="1"/>
    <col min="13065" max="13065" width="13.85546875" style="133" customWidth="1"/>
    <col min="13066" max="13312" width="11.42578125" style="133"/>
    <col min="13313" max="13313" width="2.85546875" style="133" customWidth="1"/>
    <col min="13314" max="13314" width="26.7109375" style="133" customWidth="1"/>
    <col min="13315" max="13315" width="11.85546875" style="133" customWidth="1"/>
    <col min="13316" max="13320" width="10.7109375" style="133" customWidth="1"/>
    <col min="13321" max="13321" width="13.85546875" style="133" customWidth="1"/>
    <col min="13322" max="13568" width="11.42578125" style="133"/>
    <col min="13569" max="13569" width="2.85546875" style="133" customWidth="1"/>
    <col min="13570" max="13570" width="26.7109375" style="133" customWidth="1"/>
    <col min="13571" max="13571" width="11.85546875" style="133" customWidth="1"/>
    <col min="13572" max="13576" width="10.7109375" style="133" customWidth="1"/>
    <col min="13577" max="13577" width="13.85546875" style="133" customWidth="1"/>
    <col min="13578" max="13824" width="11.42578125" style="133"/>
    <col min="13825" max="13825" width="2.85546875" style="133" customWidth="1"/>
    <col min="13826" max="13826" width="26.7109375" style="133" customWidth="1"/>
    <col min="13827" max="13827" width="11.85546875" style="133" customWidth="1"/>
    <col min="13828" max="13832" width="10.7109375" style="133" customWidth="1"/>
    <col min="13833" max="13833" width="13.85546875" style="133" customWidth="1"/>
    <col min="13834" max="14080" width="11.42578125" style="133"/>
    <col min="14081" max="14081" width="2.85546875" style="133" customWidth="1"/>
    <col min="14082" max="14082" width="26.7109375" style="133" customWidth="1"/>
    <col min="14083" max="14083" width="11.85546875" style="133" customWidth="1"/>
    <col min="14084" max="14088" width="10.7109375" style="133" customWidth="1"/>
    <col min="14089" max="14089" width="13.85546875" style="133" customWidth="1"/>
    <col min="14090" max="14336" width="11.42578125" style="133"/>
    <col min="14337" max="14337" width="2.85546875" style="133" customWidth="1"/>
    <col min="14338" max="14338" width="26.7109375" style="133" customWidth="1"/>
    <col min="14339" max="14339" width="11.85546875" style="133" customWidth="1"/>
    <col min="14340" max="14344" width="10.7109375" style="133" customWidth="1"/>
    <col min="14345" max="14345" width="13.85546875" style="133" customWidth="1"/>
    <col min="14346" max="14592" width="11.42578125" style="133"/>
    <col min="14593" max="14593" width="2.85546875" style="133" customWidth="1"/>
    <col min="14594" max="14594" width="26.7109375" style="133" customWidth="1"/>
    <col min="14595" max="14595" width="11.85546875" style="133" customWidth="1"/>
    <col min="14596" max="14600" width="10.7109375" style="133" customWidth="1"/>
    <col min="14601" max="14601" width="13.85546875" style="133" customWidth="1"/>
    <col min="14602" max="14848" width="11.42578125" style="133"/>
    <col min="14849" max="14849" width="2.85546875" style="133" customWidth="1"/>
    <col min="14850" max="14850" width="26.7109375" style="133" customWidth="1"/>
    <col min="14851" max="14851" width="11.85546875" style="133" customWidth="1"/>
    <col min="14852" max="14856" width="10.7109375" style="133" customWidth="1"/>
    <col min="14857" max="14857" width="13.85546875" style="133" customWidth="1"/>
    <col min="14858" max="15104" width="11.42578125" style="133"/>
    <col min="15105" max="15105" width="2.85546875" style="133" customWidth="1"/>
    <col min="15106" max="15106" width="26.7109375" style="133" customWidth="1"/>
    <col min="15107" max="15107" width="11.85546875" style="133" customWidth="1"/>
    <col min="15108" max="15112" width="10.7109375" style="133" customWidth="1"/>
    <col min="15113" max="15113" width="13.85546875" style="133" customWidth="1"/>
    <col min="15114" max="15360" width="11.42578125" style="133"/>
    <col min="15361" max="15361" width="2.85546875" style="133" customWidth="1"/>
    <col min="15362" max="15362" width="26.7109375" style="133" customWidth="1"/>
    <col min="15363" max="15363" width="11.85546875" style="133" customWidth="1"/>
    <col min="15364" max="15368" width="10.7109375" style="133" customWidth="1"/>
    <col min="15369" max="15369" width="13.85546875" style="133" customWidth="1"/>
    <col min="15370" max="15616" width="11.42578125" style="133"/>
    <col min="15617" max="15617" width="2.85546875" style="133" customWidth="1"/>
    <col min="15618" max="15618" width="26.7109375" style="133" customWidth="1"/>
    <col min="15619" max="15619" width="11.85546875" style="133" customWidth="1"/>
    <col min="15620" max="15624" width="10.7109375" style="133" customWidth="1"/>
    <col min="15625" max="15625" width="13.85546875" style="133" customWidth="1"/>
    <col min="15626" max="15872" width="11.42578125" style="133"/>
    <col min="15873" max="15873" width="2.85546875" style="133" customWidth="1"/>
    <col min="15874" max="15874" width="26.7109375" style="133" customWidth="1"/>
    <col min="15875" max="15875" width="11.85546875" style="133" customWidth="1"/>
    <col min="15876" max="15880" width="10.7109375" style="133" customWidth="1"/>
    <col min="15881" max="15881" width="13.85546875" style="133" customWidth="1"/>
    <col min="15882" max="16128" width="11.42578125" style="133"/>
    <col min="16129" max="16129" width="2.85546875" style="133" customWidth="1"/>
    <col min="16130" max="16130" width="26.7109375" style="133" customWidth="1"/>
    <col min="16131" max="16131" width="11.85546875" style="133" customWidth="1"/>
    <col min="16132" max="16136" width="10.7109375" style="133" customWidth="1"/>
    <col min="16137" max="16137" width="13.85546875" style="133" customWidth="1"/>
    <col min="16138" max="16384" width="11.42578125" style="133"/>
  </cols>
  <sheetData>
    <row r="2" spans="2:9" ht="13.5" thickBot="1"/>
    <row r="3" spans="2:9">
      <c r="B3" s="197"/>
      <c r="C3" s="192"/>
      <c r="D3" s="483" t="s">
        <v>249</v>
      </c>
      <c r="E3" s="484"/>
      <c r="F3" s="485"/>
      <c r="G3" s="483" t="s">
        <v>250</v>
      </c>
      <c r="H3" s="484"/>
      <c r="I3" s="489"/>
    </row>
    <row r="4" spans="2:9" ht="18.75" customHeight="1">
      <c r="B4" s="198"/>
      <c r="C4" s="193"/>
      <c r="D4" s="486"/>
      <c r="E4" s="487"/>
      <c r="F4" s="488"/>
      <c r="G4" s="486"/>
      <c r="H4" s="487"/>
      <c r="I4" s="490"/>
    </row>
    <row r="5" spans="2:9" ht="25.5">
      <c r="B5" s="199" t="s">
        <v>251</v>
      </c>
      <c r="C5" s="194"/>
      <c r="D5" s="195" t="s">
        <v>252</v>
      </c>
      <c r="E5" s="195" t="s">
        <v>253</v>
      </c>
      <c r="F5" s="195" t="s">
        <v>254</v>
      </c>
      <c r="G5" s="195" t="s">
        <v>255</v>
      </c>
      <c r="H5" s="195" t="s">
        <v>256</v>
      </c>
      <c r="I5" s="196" t="s">
        <v>257</v>
      </c>
    </row>
    <row r="6" spans="2:9">
      <c r="B6" s="478" t="s">
        <v>258</v>
      </c>
      <c r="C6" s="200">
        <v>2022</v>
      </c>
      <c r="D6" s="134"/>
      <c r="E6" s="134"/>
      <c r="F6" s="134"/>
      <c r="G6" s="134"/>
      <c r="H6" s="134"/>
      <c r="I6" s="135"/>
    </row>
    <row r="7" spans="2:9" ht="12.75" customHeight="1">
      <c r="B7" s="478"/>
      <c r="C7" s="200">
        <v>2021</v>
      </c>
      <c r="D7" s="134"/>
      <c r="E7" s="134"/>
      <c r="F7" s="134"/>
      <c r="G7" s="134"/>
      <c r="H7" s="134"/>
      <c r="I7" s="135"/>
    </row>
    <row r="8" spans="2:9">
      <c r="B8" s="478" t="s">
        <v>259</v>
      </c>
      <c r="C8" s="200">
        <v>2022</v>
      </c>
      <c r="D8" s="134"/>
      <c r="E8" s="134"/>
      <c r="F8" s="134"/>
      <c r="G8" s="134"/>
      <c r="H8" s="134"/>
      <c r="I8" s="135"/>
    </row>
    <row r="9" spans="2:9" ht="12.75" customHeight="1">
      <c r="B9" s="478"/>
      <c r="C9" s="200">
        <v>2021</v>
      </c>
      <c r="D9" s="134"/>
      <c r="E9" s="134"/>
      <c r="F9" s="134"/>
      <c r="G9" s="134"/>
      <c r="H9" s="134"/>
      <c r="I9" s="135"/>
    </row>
    <row r="10" spans="2:9">
      <c r="B10" s="478" t="s">
        <v>260</v>
      </c>
      <c r="C10" s="200">
        <v>2022</v>
      </c>
      <c r="D10" s="134"/>
      <c r="E10" s="134"/>
      <c r="F10" s="134"/>
      <c r="G10" s="134"/>
      <c r="H10" s="134"/>
      <c r="I10" s="135"/>
    </row>
    <row r="11" spans="2:9" ht="12.75" customHeight="1">
      <c r="B11" s="478"/>
      <c r="C11" s="200">
        <v>2021</v>
      </c>
      <c r="D11" s="134"/>
      <c r="E11" s="134"/>
      <c r="F11" s="134"/>
      <c r="G11" s="134"/>
      <c r="H11" s="134"/>
      <c r="I11" s="135"/>
    </row>
    <row r="12" spans="2:9">
      <c r="B12" s="478" t="s">
        <v>261</v>
      </c>
      <c r="C12" s="200">
        <v>2022</v>
      </c>
      <c r="D12" s="134"/>
      <c r="E12" s="134"/>
      <c r="F12" s="134"/>
      <c r="G12" s="134"/>
      <c r="H12" s="134"/>
      <c r="I12" s="135"/>
    </row>
    <row r="13" spans="2:9" ht="12.75" customHeight="1">
      <c r="B13" s="478"/>
      <c r="C13" s="200">
        <v>2021</v>
      </c>
      <c r="D13" s="134"/>
      <c r="E13" s="134"/>
      <c r="F13" s="134"/>
      <c r="G13" s="134"/>
      <c r="H13" s="134"/>
      <c r="I13" s="135"/>
    </row>
    <row r="14" spans="2:9">
      <c r="B14" s="478" t="s">
        <v>262</v>
      </c>
      <c r="C14" s="200">
        <v>2022</v>
      </c>
      <c r="D14" s="134"/>
      <c r="E14" s="134"/>
      <c r="F14" s="134"/>
      <c r="G14" s="134"/>
      <c r="H14" s="134"/>
      <c r="I14" s="135"/>
    </row>
    <row r="15" spans="2:9" ht="13.5" thickBot="1">
      <c r="B15" s="479"/>
      <c r="C15" s="201">
        <v>2021</v>
      </c>
      <c r="D15" s="136"/>
      <c r="E15" s="136"/>
      <c r="F15" s="136"/>
      <c r="G15" s="136"/>
      <c r="H15" s="136"/>
      <c r="I15" s="137"/>
    </row>
    <row r="18" spans="2:9">
      <c r="B18" s="138" t="s">
        <v>263</v>
      </c>
      <c r="C18" s="139"/>
      <c r="D18" s="139"/>
      <c r="E18" s="139"/>
      <c r="F18" s="139"/>
      <c r="G18" s="139"/>
      <c r="H18" s="139"/>
      <c r="I18" s="140"/>
    </row>
    <row r="19" spans="2:9" ht="19.5" customHeight="1">
      <c r="B19" s="141" t="s">
        <v>264</v>
      </c>
      <c r="C19" s="142"/>
      <c r="D19" s="142"/>
      <c r="E19" s="142"/>
      <c r="F19" s="142"/>
      <c r="G19" s="142"/>
      <c r="H19" s="142"/>
      <c r="I19" s="143"/>
    </row>
    <row r="20" spans="2:9" ht="67.900000000000006" customHeight="1">
      <c r="B20" s="480" t="s">
        <v>265</v>
      </c>
      <c r="C20" s="481"/>
      <c r="D20" s="481"/>
      <c r="E20" s="481"/>
      <c r="F20" s="481"/>
      <c r="G20" s="481"/>
      <c r="H20" s="481"/>
      <c r="I20" s="482"/>
    </row>
    <row r="21" spans="2:9" ht="15" customHeight="1">
      <c r="B21" s="141" t="s">
        <v>266</v>
      </c>
      <c r="C21" s="142"/>
      <c r="D21" s="142"/>
      <c r="E21" s="142"/>
      <c r="F21" s="142"/>
      <c r="G21" s="142"/>
      <c r="H21" s="142"/>
      <c r="I21" s="143"/>
    </row>
    <row r="22" spans="2:9" ht="30" customHeight="1">
      <c r="B22" s="480" t="s">
        <v>267</v>
      </c>
      <c r="C22" s="481"/>
      <c r="D22" s="481"/>
      <c r="E22" s="481"/>
      <c r="F22" s="481"/>
      <c r="G22" s="481"/>
      <c r="H22" s="481"/>
      <c r="I22" s="482"/>
    </row>
    <row r="23" spans="2:9" ht="15" customHeight="1">
      <c r="B23" s="141" t="s">
        <v>268</v>
      </c>
      <c r="C23" s="142"/>
      <c r="D23" s="142"/>
      <c r="E23" s="142"/>
      <c r="F23" s="142"/>
      <c r="G23" s="142"/>
      <c r="H23" s="142"/>
      <c r="I23" s="143"/>
    </row>
    <row r="24" spans="2:9" ht="40.9" customHeight="1">
      <c r="B24" s="480" t="s">
        <v>269</v>
      </c>
      <c r="C24" s="481"/>
      <c r="D24" s="481"/>
      <c r="E24" s="481"/>
      <c r="F24" s="481"/>
      <c r="G24" s="481"/>
      <c r="H24" s="481"/>
      <c r="I24" s="482"/>
    </row>
    <row r="25" spans="2:9">
      <c r="B25" s="144"/>
      <c r="C25" s="142"/>
      <c r="D25" s="142"/>
      <c r="E25" s="142"/>
      <c r="F25" s="142"/>
      <c r="G25" s="142"/>
      <c r="H25" s="142"/>
      <c r="I25" s="143"/>
    </row>
    <row r="26" spans="2:9">
      <c r="B26" s="145" t="s">
        <v>270</v>
      </c>
      <c r="C26" s="146"/>
      <c r="D26" s="146"/>
      <c r="E26" s="146"/>
      <c r="F26" s="146"/>
      <c r="G26" s="146"/>
      <c r="H26" s="146"/>
      <c r="I26" s="147"/>
    </row>
  </sheetData>
  <mergeCells count="10">
    <mergeCell ref="B14:B15"/>
    <mergeCell ref="B20:I20"/>
    <mergeCell ref="B22:I22"/>
    <mergeCell ref="B24:I24"/>
    <mergeCell ref="D3:F4"/>
    <mergeCell ref="G3:I4"/>
    <mergeCell ref="B6:B7"/>
    <mergeCell ref="B8:B9"/>
    <mergeCell ref="B10:B11"/>
    <mergeCell ref="B12:B13"/>
  </mergeCells>
  <pageMargins left="0.70866141732283472" right="0.70866141732283472" top="0.74803149606299213" bottom="0.74803149606299213" header="0.31496062992125984" footer="0.31496062992125984"/>
  <pageSetup paperSize="9" orientation="landscape" r:id="rId1"/>
  <headerFooter>
    <oddHeader>&amp;L5.7.2 Kjønn og lønn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17"/>
  <sheetViews>
    <sheetView topLeftCell="A7" zoomScale="110" zoomScaleNormal="110" workbookViewId="0">
      <selection activeCell="Y47" sqref="Y47"/>
    </sheetView>
  </sheetViews>
  <sheetFormatPr defaultColWidth="11.42578125" defaultRowHeight="14.25"/>
  <cols>
    <col min="1" max="1" width="2.85546875" style="56" customWidth="1"/>
    <col min="2" max="3" width="19.28515625" style="56" customWidth="1"/>
    <col min="4" max="15" width="7.7109375" style="56" customWidth="1"/>
    <col min="16" max="16384" width="11.42578125" style="56"/>
  </cols>
  <sheetData>
    <row r="2" spans="1:15">
      <c r="A2" s="107"/>
      <c r="B2" s="108" t="s">
        <v>271</v>
      </c>
      <c r="C2" s="108"/>
      <c r="D2" s="108"/>
      <c r="E2" s="108"/>
      <c r="F2" s="108"/>
      <c r="G2" s="108"/>
      <c r="H2" s="108"/>
      <c r="I2" s="107"/>
      <c r="J2" s="107"/>
      <c r="K2" s="107"/>
    </row>
    <row r="4" spans="1:15" ht="42.75" customHeight="1">
      <c r="C4" s="440" t="s">
        <v>272</v>
      </c>
      <c r="D4" s="496" t="s">
        <v>273</v>
      </c>
      <c r="E4" s="497"/>
      <c r="F4" s="498"/>
      <c r="G4" s="496" t="s">
        <v>274</v>
      </c>
      <c r="H4" s="497"/>
      <c r="I4" s="498"/>
      <c r="J4" s="496" t="s">
        <v>275</v>
      </c>
      <c r="K4" s="497"/>
      <c r="L4" s="498"/>
      <c r="M4" s="496" t="s">
        <v>276</v>
      </c>
      <c r="N4" s="497"/>
      <c r="O4" s="498"/>
    </row>
    <row r="5" spans="1:15">
      <c r="B5" s="441"/>
      <c r="C5" s="442" t="s">
        <v>277</v>
      </c>
      <c r="D5" s="442" t="s">
        <v>278</v>
      </c>
      <c r="E5" s="442" t="s">
        <v>279</v>
      </c>
      <c r="F5" s="442" t="s">
        <v>280</v>
      </c>
      <c r="G5" s="442" t="s">
        <v>278</v>
      </c>
      <c r="H5" s="442" t="s">
        <v>279</v>
      </c>
      <c r="I5" s="442" t="s">
        <v>280</v>
      </c>
      <c r="J5" s="442" t="s">
        <v>278</v>
      </c>
      <c r="K5" s="442" t="s">
        <v>279</v>
      </c>
      <c r="L5" s="442" t="s">
        <v>280</v>
      </c>
      <c r="M5" s="442" t="s">
        <v>278</v>
      </c>
      <c r="N5" s="442" t="s">
        <v>279</v>
      </c>
      <c r="O5" s="442" t="s">
        <v>280</v>
      </c>
    </row>
    <row r="6" spans="1:15" ht="17.25" customHeight="1">
      <c r="B6" s="443">
        <v>2022</v>
      </c>
      <c r="C6" s="444" t="s">
        <v>281</v>
      </c>
      <c r="D6" s="444" t="s">
        <v>281</v>
      </c>
      <c r="E6" s="444" t="s">
        <v>282</v>
      </c>
      <c r="F6" s="444" t="s">
        <v>282</v>
      </c>
      <c r="G6" s="444" t="s">
        <v>281</v>
      </c>
      <c r="H6" s="444" t="s">
        <v>282</v>
      </c>
      <c r="I6" s="444" t="s">
        <v>282</v>
      </c>
      <c r="J6" s="444" t="s">
        <v>281</v>
      </c>
      <c r="K6" s="444" t="s">
        <v>282</v>
      </c>
      <c r="L6" s="444" t="s">
        <v>282</v>
      </c>
      <c r="M6" s="444" t="s">
        <v>281</v>
      </c>
      <c r="N6" s="444" t="s">
        <v>282</v>
      </c>
      <c r="O6" s="444" t="s">
        <v>282</v>
      </c>
    </row>
    <row r="7" spans="1:15" ht="15" customHeight="1">
      <c r="B7" s="443">
        <v>2021</v>
      </c>
      <c r="C7" s="444" t="s">
        <v>281</v>
      </c>
      <c r="D7" s="444" t="s">
        <v>281</v>
      </c>
      <c r="E7" s="444" t="s">
        <v>282</v>
      </c>
      <c r="F7" s="444" t="s">
        <v>282</v>
      </c>
      <c r="G7" s="444" t="s">
        <v>281</v>
      </c>
      <c r="H7" s="444" t="s">
        <v>282</v>
      </c>
      <c r="I7" s="444" t="s">
        <v>282</v>
      </c>
      <c r="J7" s="444" t="s">
        <v>281</v>
      </c>
      <c r="K7" s="444" t="s">
        <v>282</v>
      </c>
      <c r="L7" s="444" t="s">
        <v>282</v>
      </c>
      <c r="M7" s="444" t="s">
        <v>281</v>
      </c>
      <c r="N7" s="444" t="s">
        <v>282</v>
      </c>
      <c r="O7" s="444" t="s">
        <v>282</v>
      </c>
    </row>
    <row r="8" spans="1:15" ht="15.75" customHeight="1"/>
    <row r="10" spans="1:15">
      <c r="B10" s="109" t="s">
        <v>283</v>
      </c>
      <c r="C10" s="148"/>
      <c r="D10" s="148"/>
      <c r="E10" s="110"/>
      <c r="F10" s="110"/>
      <c r="G10" s="110"/>
      <c r="H10" s="111"/>
      <c r="I10" s="111"/>
      <c r="J10" s="111"/>
      <c r="K10" s="111"/>
      <c r="L10" s="111"/>
      <c r="M10" s="111"/>
      <c r="N10" s="111"/>
      <c r="O10" s="111"/>
    </row>
    <row r="11" spans="1:15" ht="15" customHeight="1">
      <c r="B11" s="112" t="s">
        <v>284</v>
      </c>
      <c r="C11" s="149"/>
      <c r="D11" s="149"/>
      <c r="E11" s="40"/>
      <c r="F11" s="40"/>
      <c r="G11" s="40"/>
      <c r="H11" s="113"/>
      <c r="I11" s="113"/>
      <c r="J11" s="113"/>
      <c r="K11" s="113"/>
      <c r="L11" s="113"/>
      <c r="M11" s="113"/>
      <c r="N11" s="113"/>
      <c r="O11" s="113"/>
    </row>
    <row r="12" spans="1:15" ht="15" customHeight="1">
      <c r="B12" s="112" t="s">
        <v>285</v>
      </c>
      <c r="C12" s="149"/>
      <c r="D12" s="149"/>
      <c r="E12" s="114"/>
      <c r="F12" s="40"/>
      <c r="G12" s="40"/>
      <c r="H12" s="113"/>
      <c r="I12" s="113"/>
      <c r="J12" s="113"/>
      <c r="K12" s="113"/>
      <c r="L12" s="113"/>
      <c r="M12" s="113"/>
      <c r="N12" s="113"/>
      <c r="O12" s="113"/>
    </row>
    <row r="13" spans="1:15" ht="14.45" customHeight="1">
      <c r="B13" s="491" t="s">
        <v>286</v>
      </c>
      <c r="C13" s="492"/>
      <c r="D13" s="492"/>
      <c r="E13" s="455"/>
      <c r="F13" s="455"/>
      <c r="G13" s="455"/>
      <c r="H13" s="455"/>
      <c r="I13" s="455"/>
      <c r="J13" s="455"/>
      <c r="K13" s="455"/>
      <c r="L13" s="455"/>
      <c r="M13" s="455"/>
      <c r="N13" s="455"/>
      <c r="O13" s="455"/>
    </row>
    <row r="14" spans="1:15" ht="32.25" customHeight="1">
      <c r="B14" s="491" t="s">
        <v>287</v>
      </c>
      <c r="C14" s="492"/>
      <c r="D14" s="492"/>
      <c r="E14" s="455"/>
      <c r="F14" s="455"/>
      <c r="G14" s="455"/>
      <c r="H14" s="455"/>
      <c r="I14" s="455"/>
      <c r="J14" s="455"/>
      <c r="K14" s="455"/>
      <c r="L14" s="455"/>
      <c r="M14" s="455"/>
      <c r="N14" s="455"/>
      <c r="O14" s="455"/>
    </row>
    <row r="15" spans="1:15" ht="28.15" customHeight="1">
      <c r="B15" s="491" t="s">
        <v>288</v>
      </c>
      <c r="C15" s="492"/>
      <c r="D15" s="492"/>
      <c r="E15" s="457"/>
      <c r="F15" s="457"/>
      <c r="G15" s="457"/>
      <c r="H15" s="457"/>
      <c r="I15" s="457"/>
      <c r="J15" s="457"/>
      <c r="K15" s="457"/>
      <c r="L15" s="457"/>
      <c r="M15" s="457"/>
      <c r="N15" s="457"/>
      <c r="O15" s="457"/>
    </row>
    <row r="16" spans="1:15" ht="15.6" customHeight="1">
      <c r="B16" s="493" t="s">
        <v>289</v>
      </c>
      <c r="C16" s="494"/>
      <c r="D16" s="494"/>
      <c r="E16" s="495"/>
      <c r="F16" s="495"/>
      <c r="G16" s="495"/>
      <c r="H16" s="495"/>
      <c r="I16" s="495"/>
      <c r="J16" s="495"/>
      <c r="K16" s="495"/>
      <c r="L16" s="495"/>
      <c r="M16" s="495"/>
      <c r="N16" s="495"/>
      <c r="O16" s="495"/>
    </row>
    <row r="17" ht="13.9" customHeight="1"/>
  </sheetData>
  <mergeCells count="8">
    <mergeCell ref="B15:O15"/>
    <mergeCell ref="B16:O16"/>
    <mergeCell ref="D4:F4"/>
    <mergeCell ref="G4:I4"/>
    <mergeCell ref="J4:L4"/>
    <mergeCell ref="M4:O4"/>
    <mergeCell ref="B13:O13"/>
    <mergeCell ref="B14:O14"/>
  </mergeCells>
  <pageMargins left="0.70866141732283472" right="0.70866141732283472" top="0.74803149606299213" bottom="0.74803149606299213" header="0.31496062992125984" footer="0.31496062992125984"/>
  <pageSetup paperSize="9" scale="99" orientation="landscape" r:id="rId1"/>
  <headerFooter>
    <oddHeader>&amp;L&amp;A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F11"/>
  <sheetViews>
    <sheetView showGridLines="0" zoomScale="120" zoomScaleNormal="120" workbookViewId="0">
      <selection activeCell="O37" sqref="O37"/>
    </sheetView>
  </sheetViews>
  <sheetFormatPr defaultColWidth="11.42578125" defaultRowHeight="14.25"/>
  <cols>
    <col min="1" max="1" width="2.85546875" style="56" customWidth="1"/>
    <col min="2" max="2" width="33.5703125" style="56" customWidth="1"/>
    <col min="3" max="3" width="24.7109375" style="56" customWidth="1"/>
    <col min="4" max="4" width="17.5703125" style="56" customWidth="1"/>
    <col min="5" max="5" width="26" style="56" customWidth="1"/>
    <col min="6" max="6" width="27" style="56" customWidth="1"/>
    <col min="7" max="16384" width="11.42578125" style="56"/>
  </cols>
  <sheetData>
    <row r="2" spans="2:6">
      <c r="B2" s="105" t="s">
        <v>244</v>
      </c>
    </row>
    <row r="3" spans="2:6" ht="12.75" customHeight="1"/>
    <row r="5" spans="2:6">
      <c r="B5" s="36"/>
      <c r="C5" s="36"/>
      <c r="D5" s="36"/>
      <c r="E5" s="36"/>
      <c r="F5" s="36"/>
    </row>
    <row r="6" spans="2:6" ht="28.5">
      <c r="B6" s="202" t="s">
        <v>290</v>
      </c>
      <c r="C6" s="203" t="s">
        <v>291</v>
      </c>
      <c r="D6" s="203" t="s">
        <v>292</v>
      </c>
      <c r="E6" s="203" t="s">
        <v>293</v>
      </c>
      <c r="F6" s="203" t="s">
        <v>294</v>
      </c>
    </row>
    <row r="7" spans="2:6">
      <c r="B7" s="106" t="s">
        <v>295</v>
      </c>
      <c r="C7" s="58"/>
      <c r="D7" s="58"/>
      <c r="E7" s="58"/>
      <c r="F7" s="58"/>
    </row>
    <row r="8" spans="2:6">
      <c r="B8" s="106" t="s">
        <v>296</v>
      </c>
      <c r="C8" s="58"/>
      <c r="D8" s="58"/>
      <c r="E8" s="58"/>
      <c r="F8" s="58"/>
    </row>
    <row r="9" spans="2:6">
      <c r="B9" s="106" t="s">
        <v>297</v>
      </c>
      <c r="C9" s="58"/>
      <c r="D9" s="58"/>
      <c r="E9" s="58"/>
      <c r="F9" s="58"/>
    </row>
    <row r="10" spans="2:6">
      <c r="B10" s="36"/>
      <c r="C10" s="36"/>
      <c r="D10" s="36"/>
      <c r="E10" s="36"/>
      <c r="F10" s="36"/>
    </row>
    <row r="11" spans="2:6" ht="129.6" customHeight="1">
      <c r="B11" s="499" t="s">
        <v>298</v>
      </c>
      <c r="C11" s="499"/>
      <c r="D11" s="455"/>
      <c r="E11" s="455"/>
      <c r="F11" s="455"/>
    </row>
  </sheetData>
  <mergeCells count="1">
    <mergeCell ref="B11:F11"/>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B1:E23"/>
  <sheetViews>
    <sheetView showGridLines="0" zoomScale="110" zoomScaleNormal="110" workbookViewId="0">
      <selection activeCell="B13" sqref="B13:E13"/>
    </sheetView>
  </sheetViews>
  <sheetFormatPr defaultColWidth="11.42578125" defaultRowHeight="14.25"/>
  <cols>
    <col min="1" max="1" width="4.42578125" style="36" customWidth="1"/>
    <col min="2" max="2" width="51.28515625" style="36" customWidth="1"/>
    <col min="3" max="4" width="11.42578125" style="36"/>
    <col min="5" max="5" width="34.5703125" style="36" customWidth="1"/>
    <col min="6" max="16384" width="11.42578125" style="36"/>
  </cols>
  <sheetData>
    <row r="1" spans="2:5">
      <c r="B1" s="115" t="s">
        <v>299</v>
      </c>
    </row>
    <row r="3" spans="2:5" ht="15" customHeight="1">
      <c r="B3" s="204"/>
      <c r="C3" s="205" t="s">
        <v>15</v>
      </c>
      <c r="D3" s="205" t="s">
        <v>17</v>
      </c>
      <c r="E3" s="188" t="s">
        <v>300</v>
      </c>
    </row>
    <row r="4" spans="2:5" ht="15" customHeight="1">
      <c r="B4" s="206" t="s">
        <v>301</v>
      </c>
      <c r="C4" s="116"/>
      <c r="D4" s="116"/>
      <c r="E4" s="116"/>
    </row>
    <row r="5" spans="2:5" ht="30" customHeight="1">
      <c r="B5" s="206" t="s">
        <v>302</v>
      </c>
      <c r="C5" s="116"/>
      <c r="D5" s="116"/>
      <c r="E5" s="116"/>
    </row>
    <row r="6" spans="2:5" ht="30" customHeight="1">
      <c r="B6" s="206" t="s">
        <v>303</v>
      </c>
      <c r="C6" s="116"/>
      <c r="D6" s="116"/>
      <c r="E6" s="116"/>
    </row>
    <row r="7" spans="2:5" ht="15" customHeight="1">
      <c r="B7" s="500" t="s">
        <v>304</v>
      </c>
      <c r="C7" s="501"/>
      <c r="D7" s="501"/>
      <c r="E7" s="502"/>
    </row>
    <row r="8" spans="2:5" ht="57">
      <c r="B8" s="206" t="s">
        <v>305</v>
      </c>
      <c r="C8" s="116"/>
      <c r="D8" s="116"/>
      <c r="E8" s="116"/>
    </row>
    <row r="9" spans="2:5" ht="45.75" customHeight="1">
      <c r="B9" s="206" t="s">
        <v>306</v>
      </c>
      <c r="C9" s="116"/>
      <c r="D9" s="116"/>
      <c r="E9" s="116"/>
    </row>
    <row r="10" spans="2:5" ht="28.5">
      <c r="B10" s="206" t="s">
        <v>307</v>
      </c>
      <c r="C10" s="503" t="s">
        <v>308</v>
      </c>
      <c r="D10" s="504"/>
      <c r="E10" s="212" t="s">
        <v>309</v>
      </c>
    </row>
    <row r="11" spans="2:5">
      <c r="B11" s="213" t="s">
        <v>310</v>
      </c>
      <c r="C11" s="214" t="s">
        <v>309</v>
      </c>
      <c r="D11" s="215"/>
      <c r="E11" s="216"/>
    </row>
    <row r="12" spans="2:5" ht="28.5">
      <c r="B12" s="207" t="s">
        <v>311</v>
      </c>
      <c r="C12" s="217"/>
      <c r="D12" s="217"/>
      <c r="E12" s="217"/>
    </row>
    <row r="13" spans="2:5">
      <c r="B13" s="505" t="s">
        <v>312</v>
      </c>
      <c r="C13" s="506"/>
      <c r="D13" s="506"/>
      <c r="E13" s="507"/>
    </row>
    <row r="14" spans="2:5" ht="28.5">
      <c r="B14" s="208" t="s">
        <v>313</v>
      </c>
      <c r="C14" s="508"/>
      <c r="D14" s="509"/>
      <c r="E14" s="510"/>
    </row>
    <row r="15" spans="2:5">
      <c r="B15" s="505" t="s">
        <v>314</v>
      </c>
      <c r="C15" s="506"/>
      <c r="D15" s="506"/>
      <c r="E15" s="507"/>
    </row>
    <row r="16" spans="2:5" ht="28.5">
      <c r="B16" s="187" t="s">
        <v>315</v>
      </c>
      <c r="C16" s="54"/>
      <c r="D16" s="54"/>
      <c r="E16" s="54"/>
    </row>
    <row r="17" spans="2:5" ht="42.75">
      <c r="B17" s="187" t="s">
        <v>316</v>
      </c>
      <c r="C17" s="54"/>
      <c r="D17" s="54"/>
      <c r="E17" s="54"/>
    </row>
    <row r="18" spans="2:5" ht="28.5">
      <c r="B18" s="187" t="s">
        <v>317</v>
      </c>
      <c r="C18" s="54"/>
      <c r="D18" s="54"/>
      <c r="E18" s="54"/>
    </row>
    <row r="19" spans="2:5" ht="28.5">
      <c r="B19" s="218" t="s">
        <v>318</v>
      </c>
      <c r="C19" s="54"/>
      <c r="D19" s="54"/>
      <c r="E19" s="54"/>
    </row>
    <row r="20" spans="2:5" ht="42.75">
      <c r="B20" s="187" t="s">
        <v>319</v>
      </c>
      <c r="C20" s="54"/>
      <c r="D20" s="54"/>
      <c r="E20" s="54"/>
    </row>
    <row r="21" spans="2:5" ht="42.75">
      <c r="B21" s="187" t="s">
        <v>320</v>
      </c>
      <c r="C21" s="54"/>
      <c r="D21" s="54"/>
      <c r="E21" s="54"/>
    </row>
    <row r="22" spans="2:5">
      <c r="C22" s="35"/>
      <c r="D22" s="35"/>
      <c r="E22" s="35"/>
    </row>
    <row r="23" spans="2:5" ht="15">
      <c r="B23" s="219"/>
    </row>
  </sheetData>
  <mergeCells count="5">
    <mergeCell ref="B7:E7"/>
    <mergeCell ref="C10:D10"/>
    <mergeCell ref="B13:E13"/>
    <mergeCell ref="C14:E14"/>
    <mergeCell ref="B15:E15"/>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3:E6"/>
  <sheetViews>
    <sheetView showGridLines="0" zoomScaleNormal="100" workbookViewId="0">
      <selection activeCell="Y57" sqref="Y57"/>
    </sheetView>
  </sheetViews>
  <sheetFormatPr defaultColWidth="11.42578125" defaultRowHeight="14.25"/>
  <cols>
    <col min="1" max="1" width="2" style="36" customWidth="1"/>
    <col min="2" max="2" width="14.7109375" style="36" customWidth="1"/>
    <col min="3" max="5" width="10.7109375" style="36" customWidth="1"/>
    <col min="6" max="16384" width="11.42578125" style="36"/>
  </cols>
  <sheetData>
    <row r="3" spans="2:5" ht="28.5">
      <c r="B3" s="186" t="s">
        <v>321</v>
      </c>
      <c r="C3" s="161" t="s">
        <v>8</v>
      </c>
      <c r="D3" s="161" t="s">
        <v>322</v>
      </c>
      <c r="E3" s="161" t="s">
        <v>9</v>
      </c>
    </row>
    <row r="4" spans="2:5">
      <c r="B4" s="187" t="s">
        <v>323</v>
      </c>
      <c r="C4" s="117"/>
      <c r="D4" s="511"/>
      <c r="E4" s="117"/>
    </row>
    <row r="5" spans="2:5">
      <c r="B5" s="187" t="s">
        <v>324</v>
      </c>
      <c r="C5" s="117"/>
      <c r="D5" s="512"/>
      <c r="E5" s="117"/>
    </row>
    <row r="6" spans="2:5">
      <c r="B6" s="187" t="s">
        <v>278</v>
      </c>
      <c r="C6" s="117"/>
      <c r="D6" s="117"/>
      <c r="E6" s="117"/>
    </row>
  </sheetData>
  <mergeCells count="1">
    <mergeCell ref="D4:D5"/>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E681"/>
  <sheetViews>
    <sheetView workbookViewId="0">
      <selection activeCell="U56" sqref="U56"/>
    </sheetView>
  </sheetViews>
  <sheetFormatPr defaultColWidth="11.42578125" defaultRowHeight="14.25"/>
  <cols>
    <col min="1" max="1" width="5.28515625" style="56" customWidth="1"/>
    <col min="2" max="2" width="30" style="118" customWidth="1"/>
    <col min="3" max="6" width="10.7109375" style="118" customWidth="1"/>
    <col min="7" max="57" width="11.42578125" style="56"/>
    <col min="58" max="16384" width="11.42578125" style="118"/>
  </cols>
  <sheetData>
    <row r="1" spans="2:57" s="56" customFormat="1"/>
    <row r="2" spans="2:57" ht="25.5" customHeight="1">
      <c r="B2" s="519" t="s">
        <v>325</v>
      </c>
      <c r="C2" s="519"/>
      <c r="D2" s="519"/>
      <c r="E2" s="519"/>
      <c r="F2" s="519"/>
    </row>
    <row r="3" spans="2:57" ht="12.75" customHeight="1">
      <c r="B3" s="119"/>
      <c r="C3" s="119"/>
      <c r="D3" s="119"/>
      <c r="E3" s="119"/>
      <c r="F3" s="120" t="s">
        <v>326</v>
      </c>
    </row>
    <row r="4" spans="2:57" ht="12.75" customHeight="1">
      <c r="B4" s="520" t="s">
        <v>327</v>
      </c>
      <c r="C4" s="121"/>
      <c r="D4" s="122" t="s">
        <v>15</v>
      </c>
      <c r="E4" s="122"/>
      <c r="F4" s="123"/>
      <c r="BD4" s="118"/>
      <c r="BE4" s="118"/>
    </row>
    <row r="5" spans="2:57" ht="12.75" customHeight="1">
      <c r="B5" s="521"/>
      <c r="C5" s="124"/>
      <c r="D5" s="122" t="s">
        <v>17</v>
      </c>
      <c r="E5" s="122"/>
      <c r="F5" s="123"/>
      <c r="BD5" s="118"/>
      <c r="BE5" s="118"/>
    </row>
    <row r="6" spans="2:57" ht="12.75" customHeight="1">
      <c r="B6" s="107"/>
      <c r="C6" s="107"/>
      <c r="D6" s="125"/>
      <c r="E6" s="125"/>
      <c r="F6" s="125" t="s">
        <v>328</v>
      </c>
    </row>
    <row r="7" spans="2:57" ht="53.25" customHeight="1">
      <c r="B7" s="121"/>
      <c r="C7" s="522" t="s">
        <v>329</v>
      </c>
      <c r="D7" s="523"/>
      <c r="E7" s="522" t="s">
        <v>330</v>
      </c>
      <c r="F7" s="524"/>
      <c r="BD7" s="118"/>
      <c r="BE7" s="118"/>
    </row>
    <row r="8" spans="2:57" ht="27" customHeight="1">
      <c r="B8" s="126" t="s">
        <v>331</v>
      </c>
      <c r="C8" s="127">
        <v>2021</v>
      </c>
      <c r="D8" s="127">
        <v>2022</v>
      </c>
      <c r="E8" s="127">
        <v>2021</v>
      </c>
      <c r="F8" s="127">
        <v>2022</v>
      </c>
      <c r="BD8" s="118"/>
      <c r="BE8" s="118"/>
    </row>
    <row r="9" spans="2:57" ht="12.75" customHeight="1">
      <c r="B9" s="209" t="s">
        <v>332</v>
      </c>
      <c r="C9" s="209"/>
      <c r="D9" s="210"/>
      <c r="E9" s="210"/>
      <c r="F9" s="210"/>
      <c r="BD9" s="118"/>
      <c r="BE9" s="118"/>
    </row>
    <row r="10" spans="2:57" ht="12.75" customHeight="1">
      <c r="B10" s="128" t="s">
        <v>333</v>
      </c>
      <c r="C10" s="211"/>
      <c r="D10" s="129"/>
      <c r="E10" s="129"/>
      <c r="F10" s="129"/>
      <c r="BD10" s="118"/>
      <c r="BE10" s="118"/>
    </row>
    <row r="11" spans="2:57" ht="12.75" customHeight="1">
      <c r="B11" s="209" t="s">
        <v>334</v>
      </c>
      <c r="C11" s="209"/>
      <c r="D11" s="210"/>
      <c r="E11" s="210"/>
      <c r="F11" s="210"/>
      <c r="BD11" s="118"/>
      <c r="BE11" s="118"/>
    </row>
    <row r="12" spans="2:57" ht="12.75" customHeight="1">
      <c r="B12" s="128" t="s">
        <v>333</v>
      </c>
      <c r="C12" s="211"/>
      <c r="D12" s="129"/>
      <c r="E12" s="129"/>
      <c r="F12" s="129"/>
      <c r="BD12" s="118"/>
      <c r="BE12" s="118"/>
    </row>
    <row r="13" spans="2:57" ht="12.75" customHeight="1">
      <c r="B13" s="209" t="s">
        <v>335</v>
      </c>
      <c r="C13" s="209"/>
      <c r="D13" s="210"/>
      <c r="E13" s="210"/>
      <c r="F13" s="210"/>
      <c r="BD13" s="118"/>
      <c r="BE13" s="118"/>
    </row>
    <row r="14" spans="2:57" ht="12.75" customHeight="1">
      <c r="B14" s="128" t="s">
        <v>333</v>
      </c>
      <c r="C14" s="211"/>
      <c r="D14" s="129"/>
      <c r="E14" s="129"/>
      <c r="F14" s="129"/>
      <c r="BD14" s="118"/>
      <c r="BE14" s="118"/>
    </row>
    <row r="15" spans="2:57" ht="12.75" customHeight="1">
      <c r="B15" s="209" t="s">
        <v>336</v>
      </c>
      <c r="C15" s="209"/>
      <c r="D15" s="210"/>
      <c r="E15" s="210"/>
      <c r="F15" s="210"/>
      <c r="BD15" s="118"/>
      <c r="BE15" s="118"/>
    </row>
    <row r="16" spans="2:57" ht="12.75" customHeight="1">
      <c r="B16" s="128" t="s">
        <v>333</v>
      </c>
      <c r="C16" s="211"/>
      <c r="D16" s="129"/>
      <c r="E16" s="129"/>
      <c r="F16" s="129"/>
      <c r="BD16" s="118"/>
      <c r="BE16" s="118"/>
    </row>
    <row r="17" spans="2:57" ht="25.5" customHeight="1">
      <c r="B17" s="209" t="s">
        <v>337</v>
      </c>
      <c r="C17" s="209"/>
      <c r="D17" s="210"/>
      <c r="E17" s="210"/>
      <c r="F17" s="210"/>
      <c r="BD17" s="118"/>
      <c r="BE17" s="118"/>
    </row>
    <row r="18" spans="2:57" ht="12.75" customHeight="1">
      <c r="B18" s="128" t="s">
        <v>333</v>
      </c>
      <c r="C18" s="211"/>
      <c r="D18" s="129"/>
      <c r="E18" s="129"/>
      <c r="F18" s="129"/>
      <c r="BD18" s="118"/>
      <c r="BE18" s="118"/>
    </row>
    <row r="19" spans="2:57" ht="12.75" customHeight="1">
      <c r="B19" s="209" t="s">
        <v>338</v>
      </c>
      <c r="C19" s="209"/>
      <c r="D19" s="210"/>
      <c r="E19" s="210"/>
      <c r="F19" s="210"/>
      <c r="BD19" s="118"/>
      <c r="BE19" s="118"/>
    </row>
    <row r="20" spans="2:57" ht="12.75" customHeight="1">
      <c r="B20" s="128" t="s">
        <v>333</v>
      </c>
      <c r="C20" s="211"/>
      <c r="D20" s="129"/>
      <c r="E20" s="129"/>
      <c r="F20" s="129"/>
      <c r="BD20" s="118"/>
      <c r="BE20" s="118"/>
    </row>
    <row r="21" spans="2:57" ht="12.75" customHeight="1">
      <c r="B21" s="209" t="s">
        <v>339</v>
      </c>
      <c r="C21" s="209"/>
      <c r="D21" s="209"/>
      <c r="E21" s="209"/>
      <c r="F21" s="209"/>
      <c r="BD21" s="118"/>
      <c r="BE21" s="118"/>
    </row>
    <row r="22" spans="2:57" ht="12.75" customHeight="1">
      <c r="B22" s="128" t="s">
        <v>333</v>
      </c>
      <c r="C22" s="211"/>
      <c r="D22" s="129"/>
      <c r="E22" s="129"/>
      <c r="F22" s="129"/>
      <c r="BD22" s="118"/>
      <c r="BE22" s="118"/>
    </row>
    <row r="23" spans="2:57">
      <c r="B23" s="125"/>
      <c r="C23" s="125"/>
      <c r="D23" s="125"/>
      <c r="E23" s="125"/>
      <c r="F23" s="125"/>
    </row>
    <row r="24" spans="2:57">
      <c r="B24" s="525" t="s">
        <v>340</v>
      </c>
      <c r="C24" s="526"/>
      <c r="D24" s="526"/>
      <c r="E24" s="526"/>
      <c r="F24" s="527"/>
    </row>
    <row r="25" spans="2:57">
      <c r="B25" s="513"/>
      <c r="C25" s="514"/>
      <c r="D25" s="514"/>
      <c r="E25" s="514"/>
      <c r="F25" s="515"/>
    </row>
    <row r="26" spans="2:57">
      <c r="B26" s="513"/>
      <c r="C26" s="514"/>
      <c r="D26" s="514"/>
      <c r="E26" s="514"/>
      <c r="F26" s="515"/>
    </row>
    <row r="27" spans="2:57">
      <c r="B27" s="513"/>
      <c r="C27" s="514"/>
      <c r="D27" s="514"/>
      <c r="E27" s="514"/>
      <c r="F27" s="515"/>
    </row>
    <row r="28" spans="2:57">
      <c r="B28" s="513"/>
      <c r="C28" s="514"/>
      <c r="D28" s="514"/>
      <c r="E28" s="514"/>
      <c r="F28" s="515"/>
    </row>
    <row r="29" spans="2:57">
      <c r="B29" s="513"/>
      <c r="C29" s="514"/>
      <c r="D29" s="514"/>
      <c r="E29" s="514"/>
      <c r="F29" s="515"/>
    </row>
    <row r="30" spans="2:57">
      <c r="B30" s="513"/>
      <c r="C30" s="514"/>
      <c r="D30" s="514"/>
      <c r="E30" s="514"/>
      <c r="F30" s="515"/>
    </row>
    <row r="31" spans="2:57">
      <c r="B31" s="513"/>
      <c r="C31" s="514"/>
      <c r="D31" s="514"/>
      <c r="E31" s="514"/>
      <c r="F31" s="515"/>
    </row>
    <row r="32" spans="2:57">
      <c r="B32" s="513"/>
      <c r="C32" s="514"/>
      <c r="D32" s="514"/>
      <c r="E32" s="514"/>
      <c r="F32" s="515"/>
    </row>
    <row r="33" spans="2:6">
      <c r="B33" s="516"/>
      <c r="C33" s="517"/>
      <c r="D33" s="517"/>
      <c r="E33" s="517"/>
      <c r="F33" s="518"/>
    </row>
    <row r="34" spans="2:6" s="56" customFormat="1"/>
    <row r="35" spans="2:6" s="56" customFormat="1"/>
    <row r="36" spans="2:6" s="56" customFormat="1"/>
    <row r="37" spans="2:6" s="56" customFormat="1"/>
    <row r="38" spans="2:6" s="56" customFormat="1"/>
    <row r="39" spans="2:6" s="56" customFormat="1"/>
    <row r="40" spans="2:6" s="56" customFormat="1"/>
    <row r="41" spans="2:6" s="56" customFormat="1"/>
    <row r="42" spans="2:6" s="56" customFormat="1"/>
    <row r="43" spans="2:6" s="56" customFormat="1"/>
    <row r="44" spans="2:6" s="56" customFormat="1"/>
    <row r="45" spans="2:6" s="56" customFormat="1"/>
    <row r="46" spans="2:6" s="56" customFormat="1"/>
    <row r="47" spans="2:6" s="56" customFormat="1"/>
    <row r="48" spans="2:6" s="56" customFormat="1"/>
    <row r="49" s="56" customFormat="1"/>
    <row r="50" s="56" customFormat="1"/>
    <row r="51" s="56" customFormat="1"/>
    <row r="52" s="56" customFormat="1"/>
    <row r="53" s="56" customFormat="1"/>
    <row r="54" s="56" customFormat="1"/>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row r="74" s="56" customFormat="1"/>
    <row r="75" s="56" customFormat="1"/>
    <row r="76" s="56" customFormat="1"/>
    <row r="77" s="56" customFormat="1"/>
    <row r="78" s="56" customFormat="1"/>
    <row r="79" s="56" customFormat="1"/>
    <row r="80"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row r="372" s="56" customFormat="1"/>
    <row r="373" s="56" customFormat="1"/>
    <row r="374" s="56" customFormat="1"/>
    <row r="375" s="56" customFormat="1"/>
    <row r="376" s="56" customFormat="1"/>
    <row r="377" s="56" customFormat="1"/>
    <row r="378" s="56" customFormat="1"/>
    <row r="379" s="56" customFormat="1"/>
    <row r="380" s="56" customFormat="1"/>
    <row r="381" s="56" customFormat="1"/>
    <row r="382" s="56" customFormat="1"/>
    <row r="383" s="56" customFormat="1"/>
    <row r="384" s="56" customFormat="1"/>
    <row r="385" s="56" customFormat="1"/>
    <row r="386" s="56" customFormat="1"/>
    <row r="387" s="56" customFormat="1"/>
    <row r="388" s="56" customFormat="1"/>
    <row r="389" s="56" customFormat="1"/>
    <row r="390" s="56" customFormat="1"/>
    <row r="391" s="56" customFormat="1"/>
    <row r="392" s="56" customFormat="1"/>
    <row r="393" s="56" customFormat="1"/>
    <row r="394" s="56" customFormat="1"/>
    <row r="395" s="56" customFormat="1"/>
    <row r="396" s="56" customFormat="1"/>
    <row r="397" s="56" customFormat="1"/>
    <row r="398" s="56" customFormat="1"/>
    <row r="399" s="56" customFormat="1"/>
    <row r="400" s="56" customFormat="1"/>
    <row r="401" s="56" customFormat="1"/>
    <row r="402" s="56" customFormat="1"/>
    <row r="403" s="56" customFormat="1"/>
    <row r="404" s="56" customFormat="1"/>
    <row r="405" s="56" customFormat="1"/>
    <row r="406" s="56" customFormat="1"/>
    <row r="407" s="56" customFormat="1"/>
    <row r="408" s="56" customFormat="1"/>
    <row r="409" s="56" customFormat="1"/>
    <row r="410" s="56" customFormat="1"/>
    <row r="411" s="56" customFormat="1"/>
    <row r="412" s="56" customFormat="1"/>
    <row r="413" s="56" customFormat="1"/>
    <row r="414" s="56" customFormat="1"/>
    <row r="415" s="56" customFormat="1"/>
    <row r="416" s="56" customFormat="1"/>
    <row r="417" s="56" customFormat="1"/>
    <row r="418" s="56" customFormat="1"/>
    <row r="419" s="56" customFormat="1"/>
    <row r="420" s="56" customFormat="1"/>
    <row r="421" s="56" customFormat="1"/>
    <row r="422" s="56" customFormat="1"/>
    <row r="423" s="56" customFormat="1"/>
    <row r="424" s="56" customFormat="1"/>
    <row r="425" s="56" customFormat="1"/>
    <row r="426" s="56" customFormat="1"/>
    <row r="427" s="56" customFormat="1"/>
    <row r="428" s="56" customFormat="1"/>
    <row r="429" s="56" customFormat="1"/>
    <row r="430" s="56" customFormat="1"/>
    <row r="431" s="56" customFormat="1"/>
    <row r="432" s="56" customFormat="1"/>
    <row r="433" s="56" customFormat="1"/>
    <row r="434" s="56" customFormat="1"/>
    <row r="435" s="56" customFormat="1"/>
    <row r="436" s="56" customFormat="1"/>
    <row r="437" s="56" customFormat="1"/>
    <row r="438" s="56" customFormat="1"/>
    <row r="439" s="56" customFormat="1"/>
    <row r="440" s="56" customFormat="1"/>
    <row r="441" s="56" customFormat="1"/>
    <row r="442" s="56" customFormat="1"/>
    <row r="443" s="56" customFormat="1"/>
    <row r="444" s="56" customFormat="1"/>
    <row r="445" s="56" customFormat="1"/>
    <row r="446" s="56" customFormat="1"/>
    <row r="447" s="56" customFormat="1"/>
    <row r="448" s="56" customFormat="1"/>
    <row r="449" s="56" customFormat="1"/>
    <row r="450" s="56" customFormat="1"/>
    <row r="451" s="56" customFormat="1"/>
    <row r="452" s="56" customFormat="1"/>
    <row r="453" s="56" customFormat="1"/>
    <row r="454" s="56" customFormat="1"/>
    <row r="455" s="56" customFormat="1"/>
    <row r="456" s="56" customFormat="1"/>
    <row r="457" s="56" customFormat="1"/>
    <row r="458" s="56" customFormat="1"/>
    <row r="459" s="56" customFormat="1"/>
    <row r="460" s="56" customFormat="1"/>
    <row r="461" s="56" customFormat="1"/>
    <row r="462" s="56" customFormat="1"/>
    <row r="463" s="56" customFormat="1"/>
    <row r="464" s="56" customFormat="1"/>
    <row r="465" s="56" customFormat="1"/>
    <row r="466" s="56" customFormat="1"/>
    <row r="467" s="56" customFormat="1"/>
    <row r="468" s="56" customFormat="1"/>
    <row r="469" s="56" customFormat="1"/>
    <row r="470" s="56" customFormat="1"/>
    <row r="471" s="56" customFormat="1"/>
    <row r="472" s="56" customFormat="1"/>
    <row r="473" s="56" customFormat="1"/>
    <row r="474" s="56" customFormat="1"/>
    <row r="475" s="56" customFormat="1"/>
    <row r="476" s="56" customFormat="1"/>
    <row r="477" s="56" customFormat="1"/>
    <row r="478" s="56" customFormat="1"/>
    <row r="479" s="56" customFormat="1"/>
    <row r="480" s="56" customFormat="1"/>
    <row r="481" s="56" customFormat="1"/>
    <row r="482" s="56" customFormat="1"/>
    <row r="483" s="56" customFormat="1"/>
    <row r="484" s="56" customFormat="1"/>
    <row r="485" s="56" customFormat="1"/>
    <row r="486" s="56" customFormat="1"/>
    <row r="487" s="56" customFormat="1"/>
    <row r="488" s="56" customFormat="1"/>
    <row r="489" s="56" customFormat="1"/>
    <row r="490" s="56" customFormat="1"/>
    <row r="491" s="56" customFormat="1"/>
    <row r="492" s="56" customFormat="1"/>
    <row r="493" s="56" customFormat="1"/>
    <row r="494" s="56" customFormat="1"/>
    <row r="495" s="56" customFormat="1"/>
    <row r="496" s="56" customFormat="1"/>
    <row r="497" s="56" customFormat="1"/>
    <row r="498" s="56" customFormat="1"/>
    <row r="499" s="56" customFormat="1"/>
    <row r="500" s="56" customFormat="1"/>
    <row r="501" s="56" customFormat="1"/>
    <row r="502" s="56" customFormat="1"/>
    <row r="503" s="56" customFormat="1"/>
    <row r="504" s="56" customFormat="1"/>
    <row r="505" s="56" customFormat="1"/>
    <row r="506" s="56" customFormat="1"/>
    <row r="507" s="56" customFormat="1"/>
    <row r="508" s="56" customFormat="1"/>
    <row r="509" s="56" customFormat="1"/>
    <row r="510" s="56" customFormat="1"/>
    <row r="511" s="56" customFormat="1"/>
    <row r="512" s="56" customFormat="1"/>
    <row r="513" s="56" customFormat="1"/>
    <row r="514" s="56" customFormat="1"/>
    <row r="515" s="56" customFormat="1"/>
    <row r="516" s="56" customFormat="1"/>
    <row r="517" s="56" customFormat="1"/>
    <row r="518" s="56" customFormat="1"/>
    <row r="519" s="56" customFormat="1"/>
    <row r="520" s="56" customFormat="1"/>
    <row r="521" s="56" customFormat="1"/>
    <row r="522" s="56" customFormat="1"/>
    <row r="523" s="56" customFormat="1"/>
    <row r="524" s="56" customFormat="1"/>
    <row r="525" s="56" customFormat="1"/>
    <row r="526" s="56" customFormat="1"/>
    <row r="527" s="56" customFormat="1"/>
    <row r="528" s="56" customFormat="1"/>
    <row r="529" s="56" customFormat="1"/>
    <row r="530" s="56" customFormat="1"/>
    <row r="531" s="56" customFormat="1"/>
    <row r="532" s="56" customFormat="1"/>
    <row r="533" s="56" customFormat="1"/>
    <row r="534" s="56" customFormat="1"/>
    <row r="535" s="56" customFormat="1"/>
    <row r="536" s="56" customFormat="1"/>
    <row r="537" s="56" customFormat="1"/>
    <row r="538" s="56" customFormat="1"/>
    <row r="539" s="56" customFormat="1"/>
    <row r="540" s="56" customFormat="1"/>
    <row r="541" s="56" customFormat="1"/>
    <row r="542" s="56" customFormat="1"/>
    <row r="543" s="56" customFormat="1"/>
    <row r="544" s="56" customFormat="1"/>
    <row r="545" s="56" customFormat="1"/>
    <row r="546" s="56" customFormat="1"/>
    <row r="547" s="56" customFormat="1"/>
    <row r="548" s="56" customFormat="1"/>
    <row r="549" s="56" customFormat="1"/>
    <row r="550" s="56" customFormat="1"/>
    <row r="551" s="56" customFormat="1"/>
    <row r="552" s="56" customFormat="1"/>
    <row r="553" s="56" customFormat="1"/>
    <row r="554" s="56" customFormat="1"/>
    <row r="555" s="56" customFormat="1"/>
    <row r="556" s="56" customFormat="1"/>
    <row r="557" s="56" customFormat="1"/>
    <row r="558" s="56" customFormat="1"/>
    <row r="559" s="56" customFormat="1"/>
    <row r="560" s="56" customFormat="1"/>
    <row r="561" s="56" customFormat="1"/>
    <row r="562" s="56" customFormat="1"/>
    <row r="563" s="56" customFormat="1"/>
    <row r="564" s="56" customFormat="1"/>
    <row r="565" s="56" customFormat="1"/>
    <row r="566" s="56" customFormat="1"/>
    <row r="567" s="56" customFormat="1"/>
    <row r="568" s="56" customFormat="1"/>
    <row r="569" s="56" customFormat="1"/>
    <row r="570" s="56" customFormat="1"/>
    <row r="571" s="56" customFormat="1"/>
    <row r="572" s="56" customFormat="1"/>
    <row r="573" s="56" customFormat="1"/>
    <row r="574" s="56" customFormat="1"/>
    <row r="575" s="56" customFormat="1"/>
    <row r="576" s="56" customFormat="1"/>
    <row r="577" s="56" customFormat="1"/>
    <row r="578" s="56" customFormat="1"/>
    <row r="579" s="56" customFormat="1"/>
    <row r="580" s="56" customFormat="1"/>
    <row r="581" s="56" customFormat="1"/>
    <row r="582" s="56" customFormat="1"/>
    <row r="583" s="56" customFormat="1"/>
    <row r="584" s="56" customFormat="1"/>
    <row r="585" s="56" customFormat="1"/>
    <row r="586" s="56" customFormat="1"/>
    <row r="587" s="56" customFormat="1"/>
    <row r="588" s="56" customFormat="1"/>
    <row r="589" s="56" customFormat="1"/>
    <row r="590" s="56" customFormat="1"/>
    <row r="591" s="56" customFormat="1"/>
    <row r="592" s="56" customFormat="1"/>
    <row r="593" s="56" customFormat="1"/>
    <row r="594" s="56" customFormat="1"/>
    <row r="595" s="56" customFormat="1"/>
    <row r="596" s="56" customFormat="1"/>
    <row r="597" s="56" customFormat="1"/>
    <row r="598" s="56" customFormat="1"/>
    <row r="599" s="56" customFormat="1"/>
    <row r="600" s="56" customFormat="1"/>
    <row r="601" s="56" customFormat="1"/>
    <row r="602" s="56" customFormat="1"/>
    <row r="603" s="56" customFormat="1"/>
    <row r="604" s="56" customFormat="1"/>
    <row r="605" s="56" customFormat="1"/>
    <row r="606" s="56" customFormat="1"/>
    <row r="607" s="56" customFormat="1"/>
    <row r="608" s="56" customFormat="1"/>
    <row r="609" s="56" customFormat="1"/>
    <row r="610" s="56" customFormat="1"/>
    <row r="611" s="56" customFormat="1"/>
    <row r="612" s="56" customFormat="1"/>
    <row r="613" s="56" customFormat="1"/>
    <row r="614" s="56" customFormat="1"/>
    <row r="615" s="56" customFormat="1"/>
    <row r="616" s="56" customFormat="1"/>
    <row r="617" s="56" customFormat="1"/>
    <row r="618" s="56" customFormat="1"/>
    <row r="619" s="56" customFormat="1"/>
    <row r="620" s="56" customFormat="1"/>
    <row r="621" s="56" customFormat="1"/>
    <row r="622" s="56" customFormat="1"/>
    <row r="623" s="56" customFormat="1"/>
    <row r="624" s="56" customFormat="1"/>
    <row r="625" s="56" customFormat="1"/>
    <row r="626" s="56" customFormat="1"/>
    <row r="627" s="56" customFormat="1"/>
    <row r="628" s="56" customFormat="1"/>
    <row r="629" s="56" customFormat="1"/>
    <row r="630" s="56" customFormat="1"/>
    <row r="631" s="56" customFormat="1"/>
    <row r="632" s="56" customFormat="1"/>
    <row r="633" s="56" customFormat="1"/>
    <row r="634" s="56" customFormat="1"/>
    <row r="635" s="56" customFormat="1"/>
    <row r="636" s="56" customFormat="1"/>
    <row r="637" s="56" customFormat="1"/>
    <row r="638" s="56" customFormat="1"/>
    <row r="639" s="56" customFormat="1"/>
    <row r="640" s="56" customFormat="1"/>
    <row r="641" s="56" customFormat="1"/>
    <row r="642" s="56" customFormat="1"/>
    <row r="643" s="56" customFormat="1"/>
    <row r="644" s="56" customFormat="1"/>
    <row r="645" s="56" customFormat="1"/>
    <row r="646" s="56" customFormat="1"/>
    <row r="647" s="56" customFormat="1"/>
    <row r="648" s="56" customFormat="1"/>
    <row r="649" s="56" customFormat="1"/>
    <row r="650" s="56" customFormat="1"/>
    <row r="651" s="56" customFormat="1"/>
    <row r="652" s="56" customFormat="1"/>
    <row r="653" s="56" customFormat="1"/>
    <row r="654" s="56" customFormat="1"/>
    <row r="655" s="56" customFormat="1"/>
    <row r="656" s="56" customFormat="1"/>
    <row r="657" s="56" customFormat="1"/>
    <row r="658" s="56" customFormat="1"/>
    <row r="659" s="56" customFormat="1"/>
    <row r="660" s="56" customFormat="1"/>
    <row r="661" s="56" customFormat="1"/>
    <row r="662" s="56" customFormat="1"/>
    <row r="663" s="56" customFormat="1"/>
    <row r="664" s="56" customFormat="1"/>
    <row r="665" s="56" customFormat="1"/>
    <row r="666" s="56" customFormat="1"/>
    <row r="667" s="56" customFormat="1"/>
    <row r="668" s="56" customFormat="1"/>
    <row r="669" s="56" customFormat="1"/>
    <row r="670" s="56" customFormat="1"/>
    <row r="671" s="56" customFormat="1"/>
    <row r="672" s="56" customFormat="1"/>
    <row r="673" s="56" customFormat="1"/>
    <row r="674" s="56" customFormat="1"/>
    <row r="675" s="56" customFormat="1"/>
    <row r="676" s="56" customFormat="1"/>
    <row r="677" s="56" customFormat="1"/>
    <row r="678" s="56" customFormat="1"/>
    <row r="679" s="56" customFormat="1"/>
    <row r="680" s="56" customFormat="1"/>
    <row r="681" s="56" customFormat="1"/>
  </sheetData>
  <mergeCells count="6">
    <mergeCell ref="B25:F33"/>
    <mergeCell ref="B2:F2"/>
    <mergeCell ref="B4:B5"/>
    <mergeCell ref="C7:D7"/>
    <mergeCell ref="E7:F7"/>
    <mergeCell ref="B24:F24"/>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E681"/>
  <sheetViews>
    <sheetView workbookViewId="0">
      <selection activeCell="W38" sqref="W38"/>
    </sheetView>
  </sheetViews>
  <sheetFormatPr defaultColWidth="11.42578125" defaultRowHeight="14.25"/>
  <cols>
    <col min="1" max="1" width="5.28515625" style="56" customWidth="1"/>
    <col min="2" max="2" width="30" style="118" customWidth="1"/>
    <col min="3" max="6" width="10.7109375" style="118" customWidth="1"/>
    <col min="7" max="57" width="11.42578125" style="56"/>
    <col min="58" max="16384" width="11.42578125" style="118"/>
  </cols>
  <sheetData>
    <row r="1" spans="2:57" s="56" customFormat="1"/>
    <row r="2" spans="2:57" ht="25.5" customHeight="1">
      <c r="B2" s="519" t="s">
        <v>341</v>
      </c>
      <c r="C2" s="519"/>
      <c r="D2" s="519"/>
      <c r="E2" s="519"/>
      <c r="F2" s="519"/>
    </row>
    <row r="3" spans="2:57" ht="12.75" customHeight="1">
      <c r="B3" s="119"/>
      <c r="C3" s="119"/>
      <c r="D3" s="119"/>
      <c r="E3" s="119"/>
      <c r="F3" s="120" t="s">
        <v>326</v>
      </c>
    </row>
    <row r="4" spans="2:57" ht="12.75" customHeight="1">
      <c r="B4" s="520" t="s">
        <v>327</v>
      </c>
      <c r="C4" s="121"/>
      <c r="D4" s="122" t="s">
        <v>15</v>
      </c>
      <c r="E4" s="122"/>
      <c r="F4" s="123"/>
      <c r="BD4" s="118"/>
      <c r="BE4" s="118"/>
    </row>
    <row r="5" spans="2:57" ht="12.75" customHeight="1">
      <c r="B5" s="521"/>
      <c r="C5" s="124"/>
      <c r="D5" s="122" t="s">
        <v>17</v>
      </c>
      <c r="E5" s="122"/>
      <c r="F5" s="123"/>
      <c r="BD5" s="118"/>
      <c r="BE5" s="118"/>
    </row>
    <row r="6" spans="2:57" ht="12.75" customHeight="1">
      <c r="B6" s="107"/>
      <c r="C6" s="107"/>
      <c r="D6" s="125"/>
      <c r="E6" s="125"/>
      <c r="F6" s="125" t="s">
        <v>328</v>
      </c>
    </row>
    <row r="7" spans="2:57" ht="53.25" customHeight="1">
      <c r="B7" s="121"/>
      <c r="C7" s="522" t="s">
        <v>329</v>
      </c>
      <c r="D7" s="523"/>
      <c r="E7" s="522" t="s">
        <v>330</v>
      </c>
      <c r="F7" s="524"/>
      <c r="BD7" s="118"/>
      <c r="BE7" s="118"/>
    </row>
    <row r="8" spans="2:57" ht="27" customHeight="1">
      <c r="B8" s="126" t="s">
        <v>331</v>
      </c>
      <c r="C8" s="127">
        <v>2021</v>
      </c>
      <c r="D8" s="127">
        <v>2022</v>
      </c>
      <c r="E8" s="127">
        <v>2021</v>
      </c>
      <c r="F8" s="127">
        <v>2022</v>
      </c>
      <c r="BD8" s="118"/>
      <c r="BE8" s="118"/>
    </row>
    <row r="9" spans="2:57" ht="12.75" customHeight="1">
      <c r="B9" s="209" t="s">
        <v>332</v>
      </c>
      <c r="C9" s="209"/>
      <c r="D9" s="210"/>
      <c r="E9" s="210"/>
      <c r="F9" s="210"/>
      <c r="BD9" s="118"/>
      <c r="BE9" s="118"/>
    </row>
    <row r="10" spans="2:57" ht="12.75" customHeight="1">
      <c r="B10" s="128" t="s">
        <v>333</v>
      </c>
      <c r="C10" s="211"/>
      <c r="D10" s="129"/>
      <c r="E10" s="129"/>
      <c r="F10" s="129"/>
      <c r="BD10" s="118"/>
      <c r="BE10" s="118"/>
    </row>
    <row r="11" spans="2:57" ht="12.75" customHeight="1">
      <c r="B11" s="209" t="s">
        <v>334</v>
      </c>
      <c r="C11" s="209"/>
      <c r="D11" s="210"/>
      <c r="E11" s="210"/>
      <c r="F11" s="210"/>
      <c r="BD11" s="118"/>
      <c r="BE11" s="118"/>
    </row>
    <row r="12" spans="2:57" ht="12.75" customHeight="1">
      <c r="B12" s="128" t="s">
        <v>333</v>
      </c>
      <c r="C12" s="211"/>
      <c r="D12" s="129"/>
      <c r="E12" s="129"/>
      <c r="F12" s="129"/>
      <c r="BD12" s="118"/>
      <c r="BE12" s="118"/>
    </row>
    <row r="13" spans="2:57" ht="12.75" customHeight="1">
      <c r="B13" s="209" t="s">
        <v>335</v>
      </c>
      <c r="C13" s="209"/>
      <c r="D13" s="210"/>
      <c r="E13" s="210"/>
      <c r="F13" s="210"/>
      <c r="BD13" s="118"/>
      <c r="BE13" s="118"/>
    </row>
    <row r="14" spans="2:57" ht="12.75" customHeight="1">
      <c r="B14" s="128" t="s">
        <v>333</v>
      </c>
      <c r="C14" s="211"/>
      <c r="D14" s="129"/>
      <c r="E14" s="129"/>
      <c r="F14" s="129"/>
      <c r="BD14" s="118"/>
      <c r="BE14" s="118"/>
    </row>
    <row r="15" spans="2:57" ht="12.75" customHeight="1">
      <c r="B15" s="209" t="s">
        <v>336</v>
      </c>
      <c r="C15" s="209"/>
      <c r="D15" s="210"/>
      <c r="E15" s="210"/>
      <c r="F15" s="210"/>
      <c r="BD15" s="118"/>
      <c r="BE15" s="118"/>
    </row>
    <row r="16" spans="2:57" ht="12.75" customHeight="1">
      <c r="B16" s="128" t="s">
        <v>333</v>
      </c>
      <c r="C16" s="211"/>
      <c r="D16" s="129"/>
      <c r="E16" s="129"/>
      <c r="F16" s="129"/>
      <c r="BD16" s="118"/>
      <c r="BE16" s="118"/>
    </row>
    <row r="17" spans="2:57" ht="25.5" customHeight="1">
      <c r="B17" s="209" t="s">
        <v>337</v>
      </c>
      <c r="C17" s="209"/>
      <c r="D17" s="210"/>
      <c r="E17" s="210"/>
      <c r="F17" s="210"/>
      <c r="BD17" s="118"/>
      <c r="BE17" s="118"/>
    </row>
    <row r="18" spans="2:57" ht="12.75" customHeight="1">
      <c r="B18" s="128" t="s">
        <v>333</v>
      </c>
      <c r="C18" s="211"/>
      <c r="D18" s="129"/>
      <c r="E18" s="129"/>
      <c r="F18" s="129"/>
      <c r="BD18" s="118"/>
      <c r="BE18" s="118"/>
    </row>
    <row r="19" spans="2:57" ht="12.75" customHeight="1">
      <c r="B19" s="209" t="s">
        <v>338</v>
      </c>
      <c r="C19" s="209"/>
      <c r="D19" s="210"/>
      <c r="E19" s="210"/>
      <c r="F19" s="210"/>
      <c r="BD19" s="118"/>
      <c r="BE19" s="118"/>
    </row>
    <row r="20" spans="2:57" ht="12.75" customHeight="1">
      <c r="B20" s="128" t="s">
        <v>333</v>
      </c>
      <c r="C20" s="211"/>
      <c r="D20" s="129"/>
      <c r="E20" s="129"/>
      <c r="F20" s="129"/>
      <c r="BD20" s="118"/>
      <c r="BE20" s="118"/>
    </row>
    <row r="21" spans="2:57" ht="12.75" customHeight="1">
      <c r="B21" s="209" t="s">
        <v>339</v>
      </c>
      <c r="C21" s="209"/>
      <c r="D21" s="209"/>
      <c r="E21" s="209"/>
      <c r="F21" s="209"/>
      <c r="BD21" s="118"/>
      <c r="BE21" s="118"/>
    </row>
    <row r="22" spans="2:57" ht="12.75" customHeight="1">
      <c r="B22" s="128" t="s">
        <v>333</v>
      </c>
      <c r="C22" s="211"/>
      <c r="D22" s="129"/>
      <c r="E22" s="129"/>
      <c r="F22" s="129"/>
      <c r="BD22" s="118"/>
      <c r="BE22" s="118"/>
    </row>
    <row r="23" spans="2:57">
      <c r="B23" s="125"/>
      <c r="C23" s="125"/>
      <c r="D23" s="125"/>
      <c r="E23" s="125"/>
      <c r="F23" s="125"/>
    </row>
    <row r="24" spans="2:57">
      <c r="B24" s="525" t="s">
        <v>340</v>
      </c>
      <c r="C24" s="526"/>
      <c r="D24" s="526"/>
      <c r="E24" s="526"/>
      <c r="F24" s="527"/>
    </row>
    <row r="25" spans="2:57">
      <c r="B25" s="513"/>
      <c r="C25" s="514"/>
      <c r="D25" s="514"/>
      <c r="E25" s="514"/>
      <c r="F25" s="515"/>
    </row>
    <row r="26" spans="2:57">
      <c r="B26" s="513"/>
      <c r="C26" s="514"/>
      <c r="D26" s="514"/>
      <c r="E26" s="514"/>
      <c r="F26" s="515"/>
    </row>
    <row r="27" spans="2:57">
      <c r="B27" s="513"/>
      <c r="C27" s="514"/>
      <c r="D27" s="514"/>
      <c r="E27" s="514"/>
      <c r="F27" s="515"/>
    </row>
    <row r="28" spans="2:57">
      <c r="B28" s="513"/>
      <c r="C28" s="514"/>
      <c r="D28" s="514"/>
      <c r="E28" s="514"/>
      <c r="F28" s="515"/>
    </row>
    <row r="29" spans="2:57">
      <c r="B29" s="513"/>
      <c r="C29" s="514"/>
      <c r="D29" s="514"/>
      <c r="E29" s="514"/>
      <c r="F29" s="515"/>
    </row>
    <row r="30" spans="2:57">
      <c r="B30" s="513"/>
      <c r="C30" s="514"/>
      <c r="D30" s="514"/>
      <c r="E30" s="514"/>
      <c r="F30" s="515"/>
    </row>
    <row r="31" spans="2:57">
      <c r="B31" s="513"/>
      <c r="C31" s="514"/>
      <c r="D31" s="514"/>
      <c r="E31" s="514"/>
      <c r="F31" s="515"/>
    </row>
    <row r="32" spans="2:57">
      <c r="B32" s="513"/>
      <c r="C32" s="514"/>
      <c r="D32" s="514"/>
      <c r="E32" s="514"/>
      <c r="F32" s="515"/>
    </row>
    <row r="33" spans="2:6">
      <c r="B33" s="516"/>
      <c r="C33" s="517"/>
      <c r="D33" s="517"/>
      <c r="E33" s="517"/>
      <c r="F33" s="518"/>
    </row>
    <row r="34" spans="2:6" s="56" customFormat="1"/>
    <row r="35" spans="2:6" s="56" customFormat="1"/>
    <row r="36" spans="2:6" s="56" customFormat="1"/>
    <row r="37" spans="2:6" s="56" customFormat="1"/>
    <row r="38" spans="2:6" s="56" customFormat="1"/>
    <row r="39" spans="2:6" s="56" customFormat="1"/>
    <row r="40" spans="2:6" s="56" customFormat="1"/>
    <row r="41" spans="2:6" s="56" customFormat="1"/>
    <row r="42" spans="2:6" s="56" customFormat="1"/>
    <row r="43" spans="2:6" s="56" customFormat="1"/>
    <row r="44" spans="2:6" s="56" customFormat="1"/>
    <row r="45" spans="2:6" s="56" customFormat="1"/>
    <row r="46" spans="2:6" s="56" customFormat="1"/>
    <row r="47" spans="2:6" s="56" customFormat="1"/>
    <row r="48" spans="2:6" s="56" customFormat="1"/>
    <row r="49" s="56" customFormat="1"/>
    <row r="50" s="56" customFormat="1"/>
    <row r="51" s="56" customFormat="1"/>
    <row r="52" s="56" customFormat="1"/>
    <row r="53" s="56" customFormat="1"/>
    <row r="54" s="56" customFormat="1"/>
    <row r="55" s="56" customFormat="1"/>
    <row r="56" s="56" customFormat="1"/>
    <row r="57" s="56" customFormat="1"/>
    <row r="58" s="56" customFormat="1"/>
    <row r="59" s="56" customFormat="1"/>
    <row r="60" s="56" customFormat="1"/>
    <row r="61" s="56" customFormat="1"/>
    <row r="62" s="56" customFormat="1"/>
    <row r="63" s="56" customFormat="1"/>
    <row r="64" s="56" customFormat="1"/>
    <row r="65" s="56" customFormat="1"/>
    <row r="66" s="56" customFormat="1"/>
    <row r="67" s="56" customFormat="1"/>
    <row r="68" s="56" customFormat="1"/>
    <row r="69" s="56" customFormat="1"/>
    <row r="70" s="56" customFormat="1"/>
    <row r="71" s="56" customFormat="1"/>
    <row r="72" s="56" customFormat="1"/>
    <row r="73" s="56" customFormat="1"/>
    <row r="74" s="56" customFormat="1"/>
    <row r="75" s="56" customFormat="1"/>
    <row r="76" s="56" customFormat="1"/>
    <row r="77" s="56" customFormat="1"/>
    <row r="78" s="56" customFormat="1"/>
    <row r="79" s="56" customFormat="1"/>
    <row r="80" s="56" customFormat="1"/>
    <row r="81" s="56" customFormat="1"/>
    <row r="82" s="56" customFormat="1"/>
    <row r="83" s="56" customFormat="1"/>
    <row r="84" s="56" customFormat="1"/>
    <row r="85" s="56" customFormat="1"/>
    <row r="86" s="56" customFormat="1"/>
    <row r="87" s="56" customFormat="1"/>
    <row r="88" s="56" customFormat="1"/>
    <row r="89" s="56" customFormat="1"/>
    <row r="90" s="56" customFormat="1"/>
    <row r="91" s="56" customFormat="1"/>
    <row r="92" s="56" customFormat="1"/>
    <row r="93" s="56" customFormat="1"/>
    <row r="94" s="56" customFormat="1"/>
    <row r="95" s="56" customFormat="1"/>
    <row r="9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row r="372" s="56" customFormat="1"/>
    <row r="373" s="56" customFormat="1"/>
    <row r="374" s="56" customFormat="1"/>
    <row r="375" s="56" customFormat="1"/>
    <row r="376" s="56" customFormat="1"/>
    <row r="377" s="56" customFormat="1"/>
    <row r="378" s="56" customFormat="1"/>
    <row r="379" s="56" customFormat="1"/>
    <row r="380" s="56" customFormat="1"/>
    <row r="381" s="56" customFormat="1"/>
    <row r="382" s="56" customFormat="1"/>
    <row r="383" s="56" customFormat="1"/>
    <row r="384" s="56" customFormat="1"/>
    <row r="385" s="56" customFormat="1"/>
    <row r="386" s="56" customFormat="1"/>
    <row r="387" s="56" customFormat="1"/>
    <row r="388" s="56" customFormat="1"/>
    <row r="389" s="56" customFormat="1"/>
    <row r="390" s="56" customFormat="1"/>
    <row r="391" s="56" customFormat="1"/>
    <row r="392" s="56" customFormat="1"/>
    <row r="393" s="56" customFormat="1"/>
    <row r="394" s="56" customFormat="1"/>
    <row r="395" s="56" customFormat="1"/>
    <row r="396" s="56" customFormat="1"/>
    <row r="397" s="56" customFormat="1"/>
    <row r="398" s="56" customFormat="1"/>
    <row r="399" s="56" customFormat="1"/>
    <row r="400" s="56" customFormat="1"/>
    <row r="401" s="56" customFormat="1"/>
    <row r="402" s="56" customFormat="1"/>
    <row r="403" s="56" customFormat="1"/>
    <row r="404" s="56" customFormat="1"/>
    <row r="405" s="56" customFormat="1"/>
    <row r="406" s="56" customFormat="1"/>
    <row r="407" s="56" customFormat="1"/>
    <row r="408" s="56" customFormat="1"/>
    <row r="409" s="56" customFormat="1"/>
    <row r="410" s="56" customFormat="1"/>
    <row r="411" s="56" customFormat="1"/>
    <row r="412" s="56" customFormat="1"/>
    <row r="413" s="56" customFormat="1"/>
    <row r="414" s="56" customFormat="1"/>
    <row r="415" s="56" customFormat="1"/>
    <row r="416" s="56" customFormat="1"/>
    <row r="417" s="56" customFormat="1"/>
    <row r="418" s="56" customFormat="1"/>
    <row r="419" s="56" customFormat="1"/>
    <row r="420" s="56" customFormat="1"/>
    <row r="421" s="56" customFormat="1"/>
    <row r="422" s="56" customFormat="1"/>
    <row r="423" s="56" customFormat="1"/>
    <row r="424" s="56" customFormat="1"/>
    <row r="425" s="56" customFormat="1"/>
    <row r="426" s="56" customFormat="1"/>
    <row r="427" s="56" customFormat="1"/>
    <row r="428" s="56" customFormat="1"/>
    <row r="429" s="56" customFormat="1"/>
    <row r="430" s="56" customFormat="1"/>
    <row r="431" s="56" customFormat="1"/>
    <row r="432" s="56" customFormat="1"/>
    <row r="433" s="56" customFormat="1"/>
    <row r="434" s="56" customFormat="1"/>
    <row r="435" s="56" customFormat="1"/>
    <row r="436" s="56" customFormat="1"/>
    <row r="437" s="56" customFormat="1"/>
    <row r="438" s="56" customFormat="1"/>
    <row r="439" s="56" customFormat="1"/>
    <row r="440" s="56" customFormat="1"/>
    <row r="441" s="56" customFormat="1"/>
    <row r="442" s="56" customFormat="1"/>
    <row r="443" s="56" customFormat="1"/>
    <row r="444" s="56" customFormat="1"/>
    <row r="445" s="56" customFormat="1"/>
    <row r="446" s="56" customFormat="1"/>
    <row r="447" s="56" customFormat="1"/>
    <row r="448" s="56" customFormat="1"/>
    <row r="449" s="56" customFormat="1"/>
    <row r="450" s="56" customFormat="1"/>
    <row r="451" s="56" customFormat="1"/>
    <row r="452" s="56" customFormat="1"/>
    <row r="453" s="56" customFormat="1"/>
    <row r="454" s="56" customFormat="1"/>
    <row r="455" s="56" customFormat="1"/>
    <row r="456" s="56" customFormat="1"/>
    <row r="457" s="56" customFormat="1"/>
    <row r="458" s="56" customFormat="1"/>
    <row r="459" s="56" customFormat="1"/>
    <row r="460" s="56" customFormat="1"/>
    <row r="461" s="56" customFormat="1"/>
    <row r="462" s="56" customFormat="1"/>
    <row r="463" s="56" customFormat="1"/>
    <row r="464" s="56" customFormat="1"/>
    <row r="465" s="56" customFormat="1"/>
    <row r="466" s="56" customFormat="1"/>
    <row r="467" s="56" customFormat="1"/>
    <row r="468" s="56" customFormat="1"/>
    <row r="469" s="56" customFormat="1"/>
    <row r="470" s="56" customFormat="1"/>
    <row r="471" s="56" customFormat="1"/>
    <row r="472" s="56" customFormat="1"/>
    <row r="473" s="56" customFormat="1"/>
    <row r="474" s="56" customFormat="1"/>
    <row r="475" s="56" customFormat="1"/>
    <row r="476" s="56" customFormat="1"/>
    <row r="477" s="56" customFormat="1"/>
    <row r="478" s="56" customFormat="1"/>
    <row r="479" s="56" customFormat="1"/>
    <row r="480" s="56" customFormat="1"/>
    <row r="481" s="56" customFormat="1"/>
    <row r="482" s="56" customFormat="1"/>
    <row r="483" s="56" customFormat="1"/>
    <row r="484" s="56" customFormat="1"/>
    <row r="485" s="56" customFormat="1"/>
    <row r="486" s="56" customFormat="1"/>
    <row r="487" s="56" customFormat="1"/>
    <row r="488" s="56" customFormat="1"/>
    <row r="489" s="56" customFormat="1"/>
    <row r="490" s="56" customFormat="1"/>
    <row r="491" s="56" customFormat="1"/>
    <row r="492" s="56" customFormat="1"/>
    <row r="493" s="56" customFormat="1"/>
    <row r="494" s="56" customFormat="1"/>
    <row r="495" s="56" customFormat="1"/>
    <row r="496" s="56" customFormat="1"/>
    <row r="497" s="56" customFormat="1"/>
    <row r="498" s="56" customFormat="1"/>
    <row r="499" s="56" customFormat="1"/>
    <row r="500" s="56" customFormat="1"/>
    <row r="501" s="56" customFormat="1"/>
    <row r="502" s="56" customFormat="1"/>
    <row r="503" s="56" customFormat="1"/>
    <row r="504" s="56" customFormat="1"/>
    <row r="505" s="56" customFormat="1"/>
    <row r="506" s="56" customFormat="1"/>
    <row r="507" s="56" customFormat="1"/>
    <row r="508" s="56" customFormat="1"/>
    <row r="509" s="56" customFormat="1"/>
    <row r="510" s="56" customFormat="1"/>
    <row r="511" s="56" customFormat="1"/>
    <row r="512" s="56" customFormat="1"/>
    <row r="513" s="56" customFormat="1"/>
    <row r="514" s="56" customFormat="1"/>
    <row r="515" s="56" customFormat="1"/>
    <row r="516" s="56" customFormat="1"/>
    <row r="517" s="56" customFormat="1"/>
    <row r="518" s="56" customFormat="1"/>
    <row r="519" s="56" customFormat="1"/>
    <row r="520" s="56" customFormat="1"/>
    <row r="521" s="56" customFormat="1"/>
    <row r="522" s="56" customFormat="1"/>
    <row r="523" s="56" customFormat="1"/>
    <row r="524" s="56" customFormat="1"/>
    <row r="525" s="56" customFormat="1"/>
    <row r="526" s="56" customFormat="1"/>
    <row r="527" s="56" customFormat="1"/>
    <row r="528" s="56" customFormat="1"/>
    <row r="529" s="56" customFormat="1"/>
    <row r="530" s="56" customFormat="1"/>
    <row r="531" s="56" customFormat="1"/>
    <row r="532" s="56" customFormat="1"/>
    <row r="533" s="56" customFormat="1"/>
    <row r="534" s="56" customFormat="1"/>
    <row r="535" s="56" customFormat="1"/>
    <row r="536" s="56" customFormat="1"/>
    <row r="537" s="56" customFormat="1"/>
    <row r="538" s="56" customFormat="1"/>
    <row r="539" s="56" customFormat="1"/>
    <row r="540" s="56" customFormat="1"/>
    <row r="541" s="56" customFormat="1"/>
    <row r="542" s="56" customFormat="1"/>
    <row r="543" s="56" customFormat="1"/>
    <row r="544" s="56" customFormat="1"/>
    <row r="545" s="56" customFormat="1"/>
    <row r="546" s="56" customFormat="1"/>
    <row r="547" s="56" customFormat="1"/>
    <row r="548" s="56" customFormat="1"/>
    <row r="549" s="56" customFormat="1"/>
    <row r="550" s="56" customFormat="1"/>
    <row r="551" s="56" customFormat="1"/>
    <row r="552" s="56" customFormat="1"/>
    <row r="553" s="56" customFormat="1"/>
    <row r="554" s="56" customFormat="1"/>
    <row r="555" s="56" customFormat="1"/>
    <row r="556" s="56" customFormat="1"/>
    <row r="557" s="56" customFormat="1"/>
    <row r="558" s="56" customFormat="1"/>
    <row r="559" s="56" customFormat="1"/>
    <row r="560" s="56" customFormat="1"/>
    <row r="561" s="56" customFormat="1"/>
    <row r="562" s="56" customFormat="1"/>
    <row r="563" s="56" customFormat="1"/>
    <row r="564" s="56" customFormat="1"/>
    <row r="565" s="56" customFormat="1"/>
    <row r="566" s="56" customFormat="1"/>
    <row r="567" s="56" customFormat="1"/>
    <row r="568" s="56" customFormat="1"/>
    <row r="569" s="56" customFormat="1"/>
    <row r="570" s="56" customFormat="1"/>
    <row r="571" s="56" customFormat="1"/>
    <row r="572" s="56" customFormat="1"/>
    <row r="573" s="56" customFormat="1"/>
    <row r="574" s="56" customFormat="1"/>
    <row r="575" s="56" customFormat="1"/>
    <row r="576" s="56" customFormat="1"/>
    <row r="577" s="56" customFormat="1"/>
    <row r="578" s="56" customFormat="1"/>
    <row r="579" s="56" customFormat="1"/>
    <row r="580" s="56" customFormat="1"/>
    <row r="581" s="56" customFormat="1"/>
    <row r="582" s="56" customFormat="1"/>
    <row r="583" s="56" customFormat="1"/>
    <row r="584" s="56" customFormat="1"/>
    <row r="585" s="56" customFormat="1"/>
    <row r="586" s="56" customFormat="1"/>
    <row r="587" s="56" customFormat="1"/>
    <row r="588" s="56" customFormat="1"/>
    <row r="589" s="56" customFormat="1"/>
    <row r="590" s="56" customFormat="1"/>
    <row r="591" s="56" customFormat="1"/>
    <row r="592" s="56" customFormat="1"/>
    <row r="593" s="56" customFormat="1"/>
    <row r="594" s="56" customFormat="1"/>
    <row r="595" s="56" customFormat="1"/>
    <row r="596" s="56" customFormat="1"/>
    <row r="597" s="56" customFormat="1"/>
    <row r="598" s="56" customFormat="1"/>
    <row r="599" s="56" customFormat="1"/>
    <row r="600" s="56" customFormat="1"/>
    <row r="601" s="56" customFormat="1"/>
    <row r="602" s="56" customFormat="1"/>
    <row r="603" s="56" customFormat="1"/>
    <row r="604" s="56" customFormat="1"/>
    <row r="605" s="56" customFormat="1"/>
    <row r="606" s="56" customFormat="1"/>
    <row r="607" s="56" customFormat="1"/>
    <row r="608" s="56" customFormat="1"/>
    <row r="609" s="56" customFormat="1"/>
    <row r="610" s="56" customFormat="1"/>
    <row r="611" s="56" customFormat="1"/>
    <row r="612" s="56" customFormat="1"/>
    <row r="613" s="56" customFormat="1"/>
    <row r="614" s="56" customFormat="1"/>
    <row r="615" s="56" customFormat="1"/>
    <row r="616" s="56" customFormat="1"/>
    <row r="617" s="56" customFormat="1"/>
    <row r="618" s="56" customFormat="1"/>
    <row r="619" s="56" customFormat="1"/>
    <row r="620" s="56" customFormat="1"/>
    <row r="621" s="56" customFormat="1"/>
    <row r="622" s="56" customFormat="1"/>
    <row r="623" s="56" customFormat="1"/>
    <row r="624" s="56" customFormat="1"/>
    <row r="625" s="56" customFormat="1"/>
    <row r="626" s="56" customFormat="1"/>
    <row r="627" s="56" customFormat="1"/>
    <row r="628" s="56" customFormat="1"/>
    <row r="629" s="56" customFormat="1"/>
    <row r="630" s="56" customFormat="1"/>
    <row r="631" s="56" customFormat="1"/>
    <row r="632" s="56" customFormat="1"/>
    <row r="633" s="56" customFormat="1"/>
    <row r="634" s="56" customFormat="1"/>
    <row r="635" s="56" customFormat="1"/>
    <row r="636" s="56" customFormat="1"/>
    <row r="637" s="56" customFormat="1"/>
    <row r="638" s="56" customFormat="1"/>
    <row r="639" s="56" customFormat="1"/>
    <row r="640" s="56" customFormat="1"/>
    <row r="641" s="56" customFormat="1"/>
    <row r="642" s="56" customFormat="1"/>
    <row r="643" s="56" customFormat="1"/>
    <row r="644" s="56" customFormat="1"/>
    <row r="645" s="56" customFormat="1"/>
    <row r="646" s="56" customFormat="1"/>
    <row r="647" s="56" customFormat="1"/>
    <row r="648" s="56" customFormat="1"/>
    <row r="649" s="56" customFormat="1"/>
    <row r="650" s="56" customFormat="1"/>
    <row r="651" s="56" customFormat="1"/>
    <row r="652" s="56" customFormat="1"/>
    <row r="653" s="56" customFormat="1"/>
    <row r="654" s="56" customFormat="1"/>
    <row r="655" s="56" customFormat="1"/>
    <row r="656" s="56" customFormat="1"/>
    <row r="657" s="56" customFormat="1"/>
    <row r="658" s="56" customFormat="1"/>
    <row r="659" s="56" customFormat="1"/>
    <row r="660" s="56" customFormat="1"/>
    <row r="661" s="56" customFormat="1"/>
    <row r="662" s="56" customFormat="1"/>
    <row r="663" s="56" customFormat="1"/>
    <row r="664" s="56" customFormat="1"/>
    <row r="665" s="56" customFormat="1"/>
    <row r="666" s="56" customFormat="1"/>
    <row r="667" s="56" customFormat="1"/>
    <row r="668" s="56" customFormat="1"/>
    <row r="669" s="56" customFormat="1"/>
    <row r="670" s="56" customFormat="1"/>
    <row r="671" s="56" customFormat="1"/>
    <row r="672" s="56" customFormat="1"/>
    <row r="673" s="56" customFormat="1"/>
    <row r="674" s="56" customFormat="1"/>
    <row r="675" s="56" customFormat="1"/>
    <row r="676" s="56" customFormat="1"/>
    <row r="677" s="56" customFormat="1"/>
    <row r="678" s="56" customFormat="1"/>
    <row r="679" s="56" customFormat="1"/>
    <row r="680" s="56" customFormat="1"/>
    <row r="681" s="56" customFormat="1"/>
  </sheetData>
  <mergeCells count="6">
    <mergeCell ref="B25:F33"/>
    <mergeCell ref="B2:F2"/>
    <mergeCell ref="B4:B5"/>
    <mergeCell ref="C7:D7"/>
    <mergeCell ref="E7:F7"/>
    <mergeCell ref="B24:F24"/>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1:G12"/>
  <sheetViews>
    <sheetView showGridLines="0" workbookViewId="0">
      <selection activeCell="C4" sqref="C4"/>
    </sheetView>
  </sheetViews>
  <sheetFormatPr defaultColWidth="11.42578125" defaultRowHeight="14.25"/>
  <cols>
    <col min="1" max="1" width="3.5703125" style="36" customWidth="1"/>
    <col min="2" max="2" width="31.140625" style="36" customWidth="1"/>
    <col min="3" max="16384" width="11.42578125" style="36"/>
  </cols>
  <sheetData>
    <row r="1" spans="2:7">
      <c r="B1" s="38" t="s">
        <v>3</v>
      </c>
      <c r="C1" s="39"/>
      <c r="D1" s="39"/>
      <c r="E1" s="39"/>
      <c r="F1" s="39"/>
      <c r="G1" s="40"/>
    </row>
    <row r="2" spans="2:7">
      <c r="B2" s="39"/>
      <c r="C2" s="39"/>
      <c r="D2" s="39"/>
      <c r="E2" s="39"/>
      <c r="F2" s="39"/>
      <c r="G2" s="40"/>
    </row>
    <row r="3" spans="2:7" ht="28.5">
      <c r="B3" s="161" t="s">
        <v>4</v>
      </c>
      <c r="C3" s="161" t="s">
        <v>5</v>
      </c>
      <c r="D3" s="161" t="s">
        <v>6</v>
      </c>
      <c r="E3" s="161" t="s">
        <v>7</v>
      </c>
      <c r="F3" s="161" t="s">
        <v>8</v>
      </c>
      <c r="G3" s="161" t="s">
        <v>9</v>
      </c>
    </row>
    <row r="4" spans="2:7">
      <c r="B4" s="161"/>
      <c r="C4" s="41"/>
      <c r="D4" s="41"/>
      <c r="E4" s="41"/>
      <c r="F4" s="41"/>
      <c r="G4" s="41"/>
    </row>
    <row r="5" spans="2:7">
      <c r="B5" s="161"/>
      <c r="C5" s="41"/>
      <c r="D5" s="41"/>
      <c r="E5" s="41"/>
      <c r="F5" s="41"/>
      <c r="G5" s="41"/>
    </row>
    <row r="6" spans="2:7">
      <c r="B6" s="161"/>
      <c r="C6" s="41"/>
      <c r="D6" s="41"/>
      <c r="E6" s="41"/>
      <c r="F6" s="41"/>
      <c r="G6" s="41"/>
    </row>
    <row r="7" spans="2:7">
      <c r="B7" s="162"/>
      <c r="C7" s="42"/>
      <c r="D7" s="42"/>
      <c r="E7" s="42"/>
      <c r="F7" s="42"/>
      <c r="G7" s="42"/>
    </row>
    <row r="8" spans="2:7">
      <c r="B8" s="162"/>
      <c r="C8" s="42"/>
      <c r="D8" s="42"/>
      <c r="E8" s="42"/>
      <c r="F8" s="42"/>
      <c r="G8" s="42"/>
    </row>
    <row r="9" spans="2:7">
      <c r="B9" s="162"/>
      <c r="C9" s="42"/>
      <c r="D9" s="42"/>
      <c r="E9" s="42"/>
      <c r="F9" s="42"/>
      <c r="G9" s="42"/>
    </row>
    <row r="10" spans="2:7">
      <c r="B10" s="162"/>
      <c r="C10" s="42"/>
      <c r="D10" s="42"/>
      <c r="E10" s="42"/>
      <c r="F10" s="42"/>
      <c r="G10" s="42"/>
    </row>
    <row r="11" spans="2:7">
      <c r="B11" s="162"/>
      <c r="C11" s="42"/>
      <c r="D11" s="42"/>
      <c r="E11" s="42"/>
      <c r="F11" s="42"/>
      <c r="G11" s="42"/>
    </row>
    <row r="12" spans="2:7" ht="25.5" customHeight="1">
      <c r="B12" s="448"/>
      <c r="C12" s="449"/>
      <c r="D12" s="449"/>
      <c r="E12" s="449"/>
      <c r="F12" s="449"/>
      <c r="G12" s="449"/>
    </row>
  </sheetData>
  <mergeCells count="1">
    <mergeCell ref="B12:G12"/>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sheetPr>
  <dimension ref="A1:W37"/>
  <sheetViews>
    <sheetView topLeftCell="A13" workbookViewId="0">
      <selection activeCell="J51" sqref="J51"/>
    </sheetView>
  </sheetViews>
  <sheetFormatPr defaultColWidth="15.7109375" defaultRowHeight="15"/>
  <cols>
    <col min="1" max="16384" width="15.7109375" style="224"/>
  </cols>
  <sheetData>
    <row r="1" spans="1:23" ht="26.25">
      <c r="A1" s="221" t="s">
        <v>342</v>
      </c>
      <c r="B1" s="221"/>
      <c r="C1" s="222"/>
      <c r="D1" s="222"/>
      <c r="E1" s="223"/>
      <c r="F1" s="223"/>
      <c r="G1" s="223"/>
      <c r="H1" s="223"/>
      <c r="I1" s="223"/>
      <c r="J1" s="223"/>
      <c r="K1" s="223"/>
      <c r="L1" s="223"/>
      <c r="M1" s="223"/>
      <c r="N1" s="223"/>
      <c r="O1" s="223"/>
      <c r="P1" s="223"/>
      <c r="Q1" s="223"/>
      <c r="R1" s="223"/>
      <c r="S1" s="223"/>
      <c r="T1" s="223"/>
      <c r="U1" s="223"/>
      <c r="V1" s="223"/>
      <c r="W1" s="223"/>
    </row>
    <row r="2" spans="1:23">
      <c r="A2" s="223"/>
      <c r="B2" s="223"/>
      <c r="C2" s="223"/>
      <c r="D2" s="223"/>
      <c r="E2" s="223"/>
      <c r="F2" s="223"/>
      <c r="G2" s="223"/>
      <c r="H2" s="223"/>
      <c r="I2" s="223" t="s">
        <v>343</v>
      </c>
      <c r="J2" s="223"/>
      <c r="K2" s="223"/>
      <c r="L2" s="223"/>
      <c r="M2" s="223"/>
      <c r="N2" s="223"/>
      <c r="O2" s="223"/>
      <c r="P2" s="223"/>
      <c r="Q2" s="223"/>
      <c r="R2" s="223"/>
      <c r="S2" s="223"/>
      <c r="T2" s="223"/>
      <c r="U2" s="223"/>
      <c r="V2" s="223"/>
      <c r="W2" s="223"/>
    </row>
    <row r="3" spans="1:23" ht="63.75" thickBot="1">
      <c r="A3" s="225" t="s">
        <v>344</v>
      </c>
      <c r="B3" s="225"/>
      <c r="C3" s="226" t="s">
        <v>345</v>
      </c>
      <c r="D3" s="226" t="s">
        <v>346</v>
      </c>
      <c r="E3" s="227" t="s">
        <v>347</v>
      </c>
      <c r="F3" s="223"/>
      <c r="G3" s="223"/>
      <c r="H3" s="223"/>
      <c r="I3" s="228" t="s">
        <v>348</v>
      </c>
      <c r="J3" s="229" t="s">
        <v>349</v>
      </c>
      <c r="K3" s="230" t="s">
        <v>346</v>
      </c>
      <c r="L3" s="231" t="s">
        <v>350</v>
      </c>
      <c r="M3" s="223"/>
      <c r="N3" s="232" t="s">
        <v>351</v>
      </c>
      <c r="O3" s="232"/>
      <c r="P3" s="232"/>
      <c r="Q3" s="223"/>
      <c r="R3" s="223"/>
      <c r="S3" s="223"/>
      <c r="T3" s="223"/>
      <c r="U3" s="223"/>
      <c r="V3" s="223"/>
      <c r="W3" s="223"/>
    </row>
    <row r="4" spans="1:23" ht="15.75" thickTop="1">
      <c r="A4" s="225" t="s">
        <v>352</v>
      </c>
      <c r="B4" s="225" t="s">
        <v>345</v>
      </c>
      <c r="C4" s="233">
        <v>9.9</v>
      </c>
      <c r="D4" s="233">
        <v>0.26600000000000001</v>
      </c>
      <c r="E4" s="233">
        <v>2.62845</v>
      </c>
      <c r="F4" s="223"/>
      <c r="G4" s="223"/>
      <c r="H4" s="223"/>
      <c r="I4" s="231" t="s">
        <v>353</v>
      </c>
      <c r="J4" s="229">
        <v>10.1</v>
      </c>
      <c r="K4" s="230">
        <v>0.26629999999999998</v>
      </c>
      <c r="L4" s="231">
        <v>2.6896300000000002</v>
      </c>
      <c r="M4" s="223"/>
      <c r="N4" s="223"/>
      <c r="O4" s="223" t="s">
        <v>354</v>
      </c>
      <c r="P4" s="223"/>
      <c r="Q4" s="223"/>
      <c r="R4" s="223"/>
      <c r="S4" s="223"/>
      <c r="T4" s="223"/>
      <c r="U4" s="223"/>
      <c r="V4" s="223"/>
      <c r="W4" s="223"/>
    </row>
    <row r="5" spans="1:23" ht="75">
      <c r="A5" s="225" t="s">
        <v>355</v>
      </c>
      <c r="B5" s="225" t="s">
        <v>356</v>
      </c>
      <c r="C5" s="234">
        <v>1</v>
      </c>
      <c r="D5" s="234">
        <v>0</v>
      </c>
      <c r="E5" s="234">
        <v>0</v>
      </c>
      <c r="F5" s="223"/>
      <c r="G5" s="223"/>
      <c r="H5" s="223"/>
      <c r="I5" s="231" t="s">
        <v>357</v>
      </c>
      <c r="J5" s="229">
        <v>9.6999999999999993</v>
      </c>
      <c r="K5" s="230">
        <v>0.26469999999999999</v>
      </c>
      <c r="L5" s="231">
        <v>2.56759</v>
      </c>
      <c r="M5" s="223"/>
      <c r="N5" s="223"/>
      <c r="O5" s="235" t="s">
        <v>358</v>
      </c>
      <c r="P5" s="235" t="s">
        <v>359</v>
      </c>
      <c r="Q5" s="235" t="s">
        <v>360</v>
      </c>
      <c r="R5" s="223"/>
      <c r="S5" s="223"/>
      <c r="T5" s="223"/>
      <c r="U5" s="223"/>
      <c r="V5" s="223"/>
      <c r="W5" s="223"/>
    </row>
    <row r="6" spans="1:23">
      <c r="A6" s="225" t="s">
        <v>361</v>
      </c>
      <c r="B6" s="225" t="s">
        <v>356</v>
      </c>
      <c r="C6" s="234">
        <v>1</v>
      </c>
      <c r="D6" s="234">
        <v>0</v>
      </c>
      <c r="E6" s="234">
        <v>0</v>
      </c>
      <c r="F6" s="223"/>
      <c r="G6" s="223"/>
      <c r="H6" s="223"/>
      <c r="I6" s="231" t="s">
        <v>362</v>
      </c>
      <c r="J6" s="236">
        <v>9.9</v>
      </c>
      <c r="K6" s="237">
        <v>0.26550000000000001</v>
      </c>
      <c r="L6" s="228">
        <v>2.62845</v>
      </c>
      <c r="M6" s="223"/>
      <c r="N6" s="223" t="s">
        <v>363</v>
      </c>
      <c r="O6" s="238">
        <v>862.8</v>
      </c>
      <c r="P6" s="238">
        <v>361.9</v>
      </c>
      <c r="Q6" s="223">
        <v>57.47</v>
      </c>
      <c r="R6" s="223"/>
      <c r="S6" s="223"/>
      <c r="T6" s="223"/>
      <c r="U6" s="223"/>
      <c r="V6" s="223"/>
      <c r="W6" s="223"/>
    </row>
    <row r="7" spans="1:23" ht="30">
      <c r="A7" s="225" t="s">
        <v>364</v>
      </c>
      <c r="B7" s="225" t="s">
        <v>345</v>
      </c>
      <c r="C7" s="239">
        <v>9</v>
      </c>
      <c r="D7" s="239">
        <v>1.5E-3</v>
      </c>
      <c r="E7" s="240">
        <v>1.35E-2</v>
      </c>
      <c r="F7" s="223"/>
      <c r="G7" s="223"/>
      <c r="H7" s="223"/>
      <c r="I7" s="241" t="s">
        <v>365</v>
      </c>
      <c r="J7" s="242">
        <v>9.9</v>
      </c>
      <c r="K7" s="242">
        <v>0.2024</v>
      </c>
      <c r="L7" s="242">
        <v>2.0037600000000002</v>
      </c>
      <c r="M7" s="223"/>
      <c r="N7" s="223" t="s">
        <v>366</v>
      </c>
      <c r="O7" s="238">
        <v>147.80000000000001</v>
      </c>
      <c r="P7" s="223"/>
      <c r="Q7" s="223"/>
      <c r="R7" s="223"/>
      <c r="S7" s="223"/>
      <c r="T7" s="223"/>
      <c r="U7" s="223"/>
      <c r="V7" s="223"/>
      <c r="W7" s="223"/>
    </row>
    <row r="8" spans="1:23">
      <c r="A8" s="225" t="s">
        <v>367</v>
      </c>
      <c r="B8" s="225" t="s">
        <v>368</v>
      </c>
      <c r="C8" s="243">
        <v>4.2</v>
      </c>
      <c r="D8" s="243">
        <v>1.0999999999999999E-2</v>
      </c>
      <c r="E8" s="243">
        <v>4.5359999999999998E-2</v>
      </c>
      <c r="F8" s="223"/>
      <c r="G8" s="223"/>
      <c r="H8" s="223"/>
      <c r="I8" s="231" t="s">
        <v>369</v>
      </c>
      <c r="J8" s="244">
        <v>9</v>
      </c>
      <c r="K8" s="245">
        <v>1.5E-3</v>
      </c>
      <c r="L8" s="246">
        <v>1.35E-2</v>
      </c>
      <c r="M8" s="223"/>
      <c r="N8" s="223" t="s">
        <v>370</v>
      </c>
      <c r="O8" s="238">
        <v>171.5</v>
      </c>
      <c r="P8" s="223"/>
      <c r="Q8" s="223"/>
      <c r="R8" s="223"/>
      <c r="S8" s="223"/>
      <c r="T8" s="223"/>
      <c r="U8" s="223"/>
      <c r="V8" s="223"/>
      <c r="W8" s="223"/>
    </row>
    <row r="9" spans="1:23">
      <c r="A9" s="225" t="s">
        <v>371</v>
      </c>
      <c r="B9" s="225" t="s">
        <v>372</v>
      </c>
      <c r="C9" s="247">
        <v>9.9</v>
      </c>
      <c r="D9" s="248">
        <v>0.20200000000000001</v>
      </c>
      <c r="E9" s="249">
        <v>2.0037600000000002</v>
      </c>
      <c r="F9" s="223"/>
      <c r="G9" s="223"/>
      <c r="H9" s="223"/>
      <c r="I9" s="231" t="s">
        <v>373</v>
      </c>
      <c r="J9" s="250">
        <v>9</v>
      </c>
      <c r="K9" s="251">
        <v>1.5E-3</v>
      </c>
      <c r="L9" s="252">
        <v>1.35E-2</v>
      </c>
      <c r="M9" s="223"/>
      <c r="N9" s="223" t="s">
        <v>374</v>
      </c>
      <c r="O9" s="238">
        <v>738.8</v>
      </c>
      <c r="P9" s="223"/>
      <c r="Q9" s="223"/>
      <c r="R9" s="223"/>
      <c r="S9" s="223"/>
      <c r="T9" s="223"/>
      <c r="U9" s="223"/>
      <c r="V9" s="223"/>
      <c r="W9" s="223"/>
    </row>
    <row r="10" spans="1:23">
      <c r="A10" s="225" t="s">
        <v>375</v>
      </c>
      <c r="B10" s="225"/>
      <c r="C10" s="253">
        <v>9.0239999999999991</v>
      </c>
      <c r="D10" s="254">
        <v>0.22600000000000001</v>
      </c>
      <c r="E10" s="253">
        <v>2.04</v>
      </c>
      <c r="F10" s="238" t="s">
        <v>376</v>
      </c>
      <c r="G10" s="223"/>
      <c r="H10" s="223"/>
      <c r="I10" s="231" t="s">
        <v>351</v>
      </c>
      <c r="J10" s="255">
        <v>8</v>
      </c>
      <c r="K10" s="255">
        <v>5.9999999999999995E-4</v>
      </c>
      <c r="L10" s="255">
        <v>4.7999999999999996E-3</v>
      </c>
      <c r="M10" s="223"/>
      <c r="N10" s="223"/>
      <c r="O10" s="223"/>
      <c r="P10" s="223"/>
      <c r="Q10" s="223"/>
      <c r="R10" s="223"/>
      <c r="S10" s="223"/>
      <c r="T10" s="223"/>
      <c r="U10" s="223"/>
      <c r="V10" s="223"/>
      <c r="W10" s="223"/>
    </row>
    <row r="11" spans="1:23">
      <c r="A11" s="225" t="s">
        <v>377</v>
      </c>
      <c r="B11" s="225"/>
      <c r="C11" s="256">
        <v>10.057</v>
      </c>
      <c r="D11" s="256">
        <v>0.26800000000000002</v>
      </c>
      <c r="E11" s="257">
        <v>2.7</v>
      </c>
      <c r="F11" s="223"/>
      <c r="G11" s="223"/>
      <c r="H11" s="223"/>
      <c r="I11" s="223"/>
      <c r="J11" s="223"/>
      <c r="K11" s="223"/>
      <c r="L11" s="223"/>
      <c r="M11" s="223"/>
      <c r="N11" s="223" t="s">
        <v>378</v>
      </c>
      <c r="O11" s="223"/>
      <c r="P11" s="223"/>
      <c r="Q11" s="223"/>
      <c r="R11" s="223"/>
      <c r="S11" s="223"/>
      <c r="T11" s="223"/>
      <c r="U11" s="223"/>
      <c r="V11" s="223"/>
      <c r="W11" s="223"/>
    </row>
    <row r="12" spans="1:23">
      <c r="A12" s="225" t="s">
        <v>379</v>
      </c>
      <c r="B12" s="225"/>
      <c r="C12" s="258">
        <v>10.057</v>
      </c>
      <c r="D12" s="258">
        <v>0.22800000000000001</v>
      </c>
      <c r="E12" s="259">
        <v>2.29</v>
      </c>
      <c r="F12" s="238" t="s">
        <v>380</v>
      </c>
      <c r="G12" s="223"/>
      <c r="H12" s="223"/>
      <c r="I12" s="260" t="s">
        <v>381</v>
      </c>
      <c r="J12" s="223"/>
      <c r="K12" s="223"/>
      <c r="L12" s="223"/>
      <c r="M12" s="223"/>
      <c r="N12" s="223"/>
      <c r="O12" s="223"/>
      <c r="P12" s="223"/>
      <c r="Q12" s="223"/>
      <c r="R12" s="223"/>
      <c r="S12" s="223"/>
      <c r="T12" s="223"/>
      <c r="U12" s="223"/>
      <c r="V12" s="223"/>
      <c r="W12" s="223"/>
    </row>
    <row r="13" spans="1:23" ht="33">
      <c r="A13" s="225" t="s">
        <v>382</v>
      </c>
      <c r="B13" s="225"/>
      <c r="C13" s="234" t="s">
        <v>383</v>
      </c>
      <c r="D13" s="234">
        <v>0</v>
      </c>
      <c r="E13" s="261">
        <v>0</v>
      </c>
      <c r="F13" s="223"/>
      <c r="G13" s="223"/>
      <c r="H13" s="223"/>
      <c r="I13" s="262"/>
      <c r="J13" s="262" t="s">
        <v>384</v>
      </c>
      <c r="K13" s="262" t="s">
        <v>385</v>
      </c>
      <c r="L13" s="223"/>
      <c r="M13" s="223"/>
      <c r="N13" s="223" t="s">
        <v>386</v>
      </c>
      <c r="O13" s="223"/>
      <c r="P13" s="223"/>
      <c r="Q13" s="223"/>
      <c r="R13" s="223"/>
      <c r="S13" s="223"/>
      <c r="T13" s="223"/>
      <c r="U13" s="223"/>
      <c r="V13" s="223"/>
      <c r="W13" s="223"/>
    </row>
    <row r="14" spans="1:23" ht="42" customHeight="1">
      <c r="A14" s="542" t="s">
        <v>387</v>
      </c>
      <c r="B14" s="542"/>
      <c r="C14" s="544">
        <v>5.1959999999999997</v>
      </c>
      <c r="D14" s="544">
        <v>0</v>
      </c>
      <c r="E14" s="544">
        <v>0</v>
      </c>
      <c r="F14" s="607"/>
      <c r="G14" s="608"/>
      <c r="H14" s="609"/>
      <c r="I14" s="610" t="s">
        <v>388</v>
      </c>
      <c r="J14" s="611">
        <v>5.3E-3</v>
      </c>
      <c r="K14" s="538">
        <v>4.8</v>
      </c>
      <c r="L14" s="607"/>
      <c r="M14" s="608"/>
      <c r="N14" s="533" t="s">
        <v>389</v>
      </c>
      <c r="O14" s="535" t="s">
        <v>390</v>
      </c>
      <c r="P14" s="263" t="s">
        <v>391</v>
      </c>
      <c r="Q14" s="537" t="s">
        <v>392</v>
      </c>
      <c r="R14" s="532" t="s">
        <v>393</v>
      </c>
      <c r="S14" s="608"/>
      <c r="T14" s="608"/>
      <c r="U14" s="608"/>
      <c r="V14" s="608"/>
      <c r="W14" s="608"/>
    </row>
    <row r="15" spans="1:23" ht="16.5" thickBot="1">
      <c r="A15" s="543"/>
      <c r="B15" s="543"/>
      <c r="C15" s="545"/>
      <c r="D15" s="545"/>
      <c r="E15" s="545"/>
      <c r="F15" s="607"/>
      <c r="G15" s="608"/>
      <c r="H15" s="609"/>
      <c r="I15" s="612"/>
      <c r="J15" s="613"/>
      <c r="K15" s="539"/>
      <c r="L15" s="607"/>
      <c r="M15" s="608"/>
      <c r="N15" s="534"/>
      <c r="O15" s="536"/>
      <c r="P15" s="264" t="s">
        <v>394</v>
      </c>
      <c r="Q15" s="537"/>
      <c r="R15" s="532"/>
      <c r="S15" s="608"/>
      <c r="T15" s="608"/>
      <c r="U15" s="608"/>
      <c r="V15" s="608"/>
      <c r="W15" s="608"/>
    </row>
    <row r="16" spans="1:23" ht="15.75" thickTop="1">
      <c r="A16" s="225" t="s">
        <v>351</v>
      </c>
      <c r="B16" s="225" t="s">
        <v>395</v>
      </c>
      <c r="C16" s="265">
        <v>8</v>
      </c>
      <c r="D16" s="266">
        <v>5.9999999999999995E-4</v>
      </c>
      <c r="E16" s="267">
        <v>4.7999999999999996E-3</v>
      </c>
      <c r="F16" s="223"/>
      <c r="G16" s="268"/>
      <c r="H16" s="223"/>
      <c r="I16" s="231" t="s">
        <v>396</v>
      </c>
      <c r="J16" s="229">
        <v>5.3E-3</v>
      </c>
      <c r="K16" s="230">
        <v>4.3</v>
      </c>
      <c r="L16" s="223"/>
      <c r="M16" s="223"/>
      <c r="N16" s="269" t="s">
        <v>366</v>
      </c>
      <c r="O16" s="270" t="s">
        <v>397</v>
      </c>
      <c r="P16" s="270">
        <v>57</v>
      </c>
      <c r="Q16" s="271">
        <v>6.7156496999999996E-2</v>
      </c>
      <c r="R16" s="271">
        <v>1.0664316E-2</v>
      </c>
      <c r="S16" s="223"/>
      <c r="T16" s="223"/>
      <c r="U16" s="223"/>
      <c r="V16" s="223"/>
      <c r="W16" s="223"/>
    </row>
    <row r="17" spans="1:23">
      <c r="A17" s="225" t="s">
        <v>398</v>
      </c>
      <c r="B17" s="225" t="s">
        <v>372</v>
      </c>
      <c r="C17" s="272">
        <v>8</v>
      </c>
      <c r="D17" s="273">
        <v>1.0699999999999999E-2</v>
      </c>
      <c r="E17" s="274">
        <v>8.5300000000000001E-2</v>
      </c>
      <c r="F17" s="223"/>
      <c r="G17" s="223"/>
      <c r="H17" s="223"/>
      <c r="I17" s="231" t="s">
        <v>399</v>
      </c>
      <c r="J17" s="229">
        <v>3.1300000000000001E-2</v>
      </c>
      <c r="K17" s="230">
        <v>4.3</v>
      </c>
      <c r="L17" s="223"/>
      <c r="M17" s="223"/>
      <c r="N17" s="275" t="s">
        <v>400</v>
      </c>
      <c r="O17" s="276" t="s">
        <v>401</v>
      </c>
      <c r="P17" s="276">
        <v>124</v>
      </c>
      <c r="Q17" s="223"/>
      <c r="R17" s="223"/>
      <c r="S17" s="223"/>
      <c r="T17" s="223"/>
      <c r="U17" s="223"/>
      <c r="V17" s="223"/>
      <c r="W17" s="223"/>
    </row>
    <row r="18" spans="1:23">
      <c r="A18" s="225" t="s">
        <v>402</v>
      </c>
      <c r="B18" s="225"/>
      <c r="C18" s="277">
        <v>6.3230000000000004</v>
      </c>
      <c r="D18" s="277">
        <v>4.8000000000000001E-2</v>
      </c>
      <c r="E18" s="278">
        <v>0.30599999999999999</v>
      </c>
      <c r="F18" s="223"/>
      <c r="G18" s="223"/>
      <c r="H18" s="223"/>
      <c r="I18" s="231" t="s">
        <v>403</v>
      </c>
      <c r="J18" s="229">
        <v>7.0000000000000001E-3</v>
      </c>
      <c r="K18" s="230">
        <v>2.9</v>
      </c>
      <c r="L18" s="223"/>
      <c r="M18" s="223"/>
      <c r="N18" s="269" t="s">
        <v>404</v>
      </c>
      <c r="O18" s="270" t="s">
        <v>405</v>
      </c>
      <c r="P18" s="270">
        <v>124</v>
      </c>
      <c r="Q18" s="223"/>
      <c r="R18" s="223"/>
      <c r="S18" s="223"/>
      <c r="T18" s="223"/>
      <c r="U18" s="223"/>
      <c r="V18" s="223"/>
      <c r="W18" s="279"/>
    </row>
    <row r="19" spans="1:23">
      <c r="A19" s="225" t="s">
        <v>406</v>
      </c>
      <c r="B19" s="225"/>
      <c r="C19" s="277">
        <v>9.7629999999999999</v>
      </c>
      <c r="D19" s="277">
        <v>0.19500000000000001</v>
      </c>
      <c r="E19" s="278">
        <v>1.9</v>
      </c>
      <c r="F19" s="223"/>
      <c r="G19" s="223"/>
      <c r="H19" s="223"/>
      <c r="I19" s="231" t="s">
        <v>407</v>
      </c>
      <c r="J19" s="229">
        <v>5.3E-3</v>
      </c>
      <c r="K19" s="230">
        <v>4.7</v>
      </c>
      <c r="L19" s="223"/>
      <c r="M19" s="223"/>
      <c r="N19" s="275" t="s">
        <v>408</v>
      </c>
      <c r="O19" s="276" t="s">
        <v>409</v>
      </c>
      <c r="P19" s="276">
        <v>240</v>
      </c>
      <c r="Q19" s="223">
        <v>0.151</v>
      </c>
      <c r="R19" s="223">
        <v>2.4E-2</v>
      </c>
      <c r="S19" s="223" t="s">
        <v>410</v>
      </c>
      <c r="T19" s="223"/>
      <c r="U19" s="223"/>
      <c r="V19" s="223"/>
      <c r="W19" s="279"/>
    </row>
    <row r="20" spans="1:23">
      <c r="A20" s="225" t="s">
        <v>411</v>
      </c>
      <c r="B20" s="225"/>
      <c r="C20" s="280">
        <v>9.0779999999999994</v>
      </c>
      <c r="D20" s="280">
        <v>3.3E-3</v>
      </c>
      <c r="E20" s="281">
        <v>0.03</v>
      </c>
      <c r="F20" s="223"/>
      <c r="G20" s="223"/>
      <c r="H20" s="223"/>
      <c r="I20" s="282" t="s">
        <v>362</v>
      </c>
      <c r="J20" s="283">
        <v>1.0800000000000001E-2</v>
      </c>
      <c r="K20" s="283">
        <v>4.2</v>
      </c>
      <c r="L20" s="223"/>
      <c r="M20" s="223"/>
      <c r="N20" s="223" t="s">
        <v>412</v>
      </c>
      <c r="O20" s="223" t="s">
        <v>413</v>
      </c>
      <c r="P20" s="223">
        <v>640</v>
      </c>
      <c r="Q20" s="223">
        <v>5.7000000000000002E-2</v>
      </c>
      <c r="R20" s="223">
        <v>8.9999999999999993E-3</v>
      </c>
      <c r="S20" s="223"/>
      <c r="T20" s="223"/>
      <c r="U20" s="223"/>
      <c r="V20" s="223"/>
      <c r="W20" s="279"/>
    </row>
    <row r="21" spans="1:23">
      <c r="A21" s="284" t="s">
        <v>414</v>
      </c>
      <c r="B21" s="225" t="s">
        <v>415</v>
      </c>
      <c r="C21" s="285">
        <v>12.8</v>
      </c>
      <c r="D21" s="286">
        <v>0.23480000000000001</v>
      </c>
      <c r="E21" s="287">
        <v>3.0054400000000001</v>
      </c>
      <c r="F21" s="223"/>
      <c r="G21" s="223"/>
      <c r="H21" s="223"/>
      <c r="I21" s="223"/>
      <c r="J21" s="223"/>
      <c r="K21" s="223"/>
      <c r="L21" s="223"/>
      <c r="M21" s="223"/>
      <c r="N21" s="223" t="s">
        <v>416</v>
      </c>
      <c r="O21" s="223" t="s">
        <v>413</v>
      </c>
      <c r="P21" s="223">
        <v>538.9</v>
      </c>
      <c r="Q21" s="223">
        <v>6.7000000000000004E-2</v>
      </c>
      <c r="R21" s="223">
        <v>1.0999999999999999E-2</v>
      </c>
      <c r="S21" s="223"/>
      <c r="T21" s="223"/>
      <c r="U21" s="223"/>
      <c r="V21" s="223"/>
      <c r="W21" s="279"/>
    </row>
    <row r="22" spans="1:23">
      <c r="A22" s="223"/>
      <c r="B22" s="223"/>
      <c r="C22" s="223"/>
      <c r="D22" s="223"/>
      <c r="E22" s="223"/>
      <c r="F22" s="223"/>
      <c r="G22" s="223"/>
      <c r="H22" s="223"/>
      <c r="I22" s="288" t="s">
        <v>417</v>
      </c>
      <c r="J22" s="223"/>
      <c r="K22" s="223"/>
      <c r="L22" s="223"/>
      <c r="M22" s="223"/>
      <c r="N22" s="279"/>
      <c r="O22" s="279"/>
      <c r="P22" s="279"/>
      <c r="Q22" s="279"/>
      <c r="R22" s="279"/>
      <c r="S22" s="279"/>
      <c r="T22" s="279"/>
      <c r="U22" s="279"/>
      <c r="V22" s="279"/>
      <c r="W22" s="279"/>
    </row>
    <row r="23" spans="1:23" ht="30">
      <c r="A23" s="223"/>
      <c r="B23" s="289"/>
      <c r="C23" s="223"/>
      <c r="D23" s="223"/>
      <c r="E23" s="223"/>
      <c r="F23" s="223"/>
      <c r="G23" s="223"/>
      <c r="H23" s="223"/>
      <c r="I23" s="290" t="s">
        <v>418</v>
      </c>
      <c r="J23" s="291" t="s">
        <v>419</v>
      </c>
      <c r="K23" s="291" t="s">
        <v>420</v>
      </c>
      <c r="L23" s="223"/>
      <c r="M23" s="223"/>
      <c r="N23" s="260" t="s">
        <v>417</v>
      </c>
      <c r="O23" s="279"/>
      <c r="P23" s="279"/>
      <c r="Q23" s="279"/>
      <c r="R23" s="279"/>
      <c r="S23" s="279"/>
      <c r="T23" s="279"/>
      <c r="U23" s="279"/>
      <c r="V23" s="279"/>
      <c r="W23" s="279"/>
    </row>
    <row r="24" spans="1:23">
      <c r="A24" s="608" t="s">
        <v>421</v>
      </c>
      <c r="B24" s="608"/>
      <c r="C24" s="608"/>
      <c r="D24" s="608"/>
      <c r="E24" s="608"/>
      <c r="F24" s="608"/>
      <c r="G24" s="608"/>
      <c r="H24" s="609"/>
      <c r="I24" s="610" t="s">
        <v>377</v>
      </c>
      <c r="J24" s="610">
        <v>12</v>
      </c>
      <c r="K24" s="610">
        <v>0.84</v>
      </c>
      <c r="L24" s="540" t="s">
        <v>345</v>
      </c>
      <c r="M24" s="614"/>
      <c r="N24" s="528" t="s">
        <v>422</v>
      </c>
      <c r="O24" s="528" t="s">
        <v>418</v>
      </c>
      <c r="P24" s="530" t="s">
        <v>423</v>
      </c>
      <c r="Q24" s="530" t="s">
        <v>424</v>
      </c>
      <c r="R24" s="292" t="s">
        <v>425</v>
      </c>
      <c r="S24" s="615"/>
      <c r="T24" s="616"/>
      <c r="U24" s="616"/>
      <c r="V24" s="616"/>
      <c r="W24" s="616"/>
    </row>
    <row r="25" spans="1:23" ht="33">
      <c r="A25" s="608"/>
      <c r="B25" s="608"/>
      <c r="C25" s="608"/>
      <c r="D25" s="608"/>
      <c r="E25" s="608"/>
      <c r="F25" s="608"/>
      <c r="G25" s="608"/>
      <c r="H25" s="609"/>
      <c r="I25" s="612"/>
      <c r="J25" s="612"/>
      <c r="K25" s="612"/>
      <c r="L25" s="541"/>
      <c r="M25" s="614"/>
      <c r="N25" s="529"/>
      <c r="O25" s="529"/>
      <c r="P25" s="531"/>
      <c r="Q25" s="531"/>
      <c r="R25" s="293" t="s">
        <v>426</v>
      </c>
      <c r="S25" s="615"/>
      <c r="T25" s="616"/>
      <c r="U25" s="616"/>
      <c r="V25" s="616"/>
      <c r="W25" s="616"/>
    </row>
    <row r="26" spans="1:23">
      <c r="A26" s="223"/>
      <c r="B26" s="223"/>
      <c r="C26" s="223"/>
      <c r="D26" s="223"/>
      <c r="E26" s="223"/>
      <c r="F26" s="223"/>
      <c r="G26" s="223"/>
      <c r="H26" s="223"/>
      <c r="I26" s="231" t="s">
        <v>427</v>
      </c>
      <c r="J26" s="229">
        <v>12</v>
      </c>
      <c r="K26" s="231">
        <v>0.84</v>
      </c>
      <c r="L26" s="294">
        <v>10.057</v>
      </c>
      <c r="M26" s="223"/>
      <c r="N26" s="231" t="s">
        <v>428</v>
      </c>
      <c r="O26" s="231" t="s">
        <v>377</v>
      </c>
      <c r="P26" s="295">
        <v>0</v>
      </c>
      <c r="Q26" s="231" t="s">
        <v>429</v>
      </c>
      <c r="R26" s="296">
        <v>2.7</v>
      </c>
      <c r="S26" s="279"/>
      <c r="T26" s="279"/>
      <c r="U26" s="279"/>
      <c r="V26" s="279"/>
      <c r="W26" s="279"/>
    </row>
    <row r="27" spans="1:23">
      <c r="A27" s="223"/>
      <c r="B27" s="223"/>
      <c r="C27" s="223"/>
      <c r="D27" s="223"/>
      <c r="E27" s="223"/>
      <c r="F27" s="223"/>
      <c r="G27" s="223"/>
      <c r="H27" s="223"/>
      <c r="I27" s="231" t="s">
        <v>375</v>
      </c>
      <c r="J27" s="231">
        <v>12.2</v>
      </c>
      <c r="K27" s="231">
        <v>0.74</v>
      </c>
      <c r="L27" s="297">
        <v>10.057</v>
      </c>
      <c r="M27" s="223"/>
      <c r="N27" s="231" t="s">
        <v>430</v>
      </c>
      <c r="O27" s="231" t="s">
        <v>427</v>
      </c>
      <c r="P27" s="295">
        <v>0.15</v>
      </c>
      <c r="Q27" s="231" t="s">
        <v>429</v>
      </c>
      <c r="R27" s="298">
        <v>2.29</v>
      </c>
      <c r="S27" s="279"/>
      <c r="T27" s="279"/>
      <c r="U27" s="279"/>
      <c r="V27" s="279"/>
      <c r="W27" s="279"/>
    </row>
    <row r="28" spans="1:23">
      <c r="A28" s="279"/>
      <c r="B28" s="299"/>
      <c r="C28" s="299"/>
      <c r="D28" s="299"/>
      <c r="E28" s="299"/>
      <c r="F28" s="299"/>
      <c r="G28" s="299"/>
      <c r="H28" s="299"/>
      <c r="I28" s="231" t="s">
        <v>373</v>
      </c>
      <c r="J28" s="231">
        <v>10.199999999999999</v>
      </c>
      <c r="K28" s="231">
        <v>0.89</v>
      </c>
      <c r="L28" s="300">
        <v>9.0239999999999991</v>
      </c>
      <c r="M28" s="223"/>
      <c r="N28" s="301" t="s">
        <v>430</v>
      </c>
      <c r="O28" s="231" t="s">
        <v>375</v>
      </c>
      <c r="P28" s="295">
        <v>0.125</v>
      </c>
      <c r="Q28" s="231" t="s">
        <v>431</v>
      </c>
      <c r="R28" s="302">
        <v>2.04</v>
      </c>
      <c r="S28" s="279"/>
      <c r="T28" s="279"/>
      <c r="U28" s="279"/>
      <c r="V28" s="279"/>
      <c r="W28" s="279"/>
    </row>
    <row r="29" spans="1:23">
      <c r="A29" s="223"/>
      <c r="B29" s="223"/>
      <c r="C29" s="223"/>
      <c r="D29" s="223"/>
      <c r="E29" s="223"/>
      <c r="F29" s="223"/>
      <c r="G29" s="223"/>
      <c r="H29" s="223"/>
      <c r="I29" s="303" t="s">
        <v>432</v>
      </c>
      <c r="J29" s="303">
        <v>7.4</v>
      </c>
      <c r="K29" s="303">
        <v>0.79</v>
      </c>
      <c r="L29" s="304">
        <v>9.0779999999999994</v>
      </c>
      <c r="M29" s="223"/>
      <c r="N29" s="301" t="s">
        <v>433</v>
      </c>
      <c r="O29" s="231" t="s">
        <v>427</v>
      </c>
      <c r="P29" s="295">
        <v>0.15</v>
      </c>
      <c r="Q29" s="231" t="s">
        <v>429</v>
      </c>
      <c r="R29" s="305">
        <v>2.2799999999999998</v>
      </c>
      <c r="S29" s="279"/>
      <c r="T29" s="279"/>
      <c r="U29" s="279"/>
      <c r="V29" s="279"/>
      <c r="W29" s="279"/>
    </row>
    <row r="30" spans="1:23">
      <c r="A30" s="223"/>
      <c r="B30" s="223"/>
      <c r="C30" s="223"/>
      <c r="D30" s="223"/>
      <c r="E30" s="223"/>
      <c r="F30" s="223"/>
      <c r="G30" s="223"/>
      <c r="H30" s="223"/>
      <c r="I30" s="279"/>
      <c r="J30" s="299"/>
      <c r="K30" s="299"/>
      <c r="L30" s="303">
        <v>5.8460000000000001</v>
      </c>
      <c r="M30" s="223"/>
      <c r="N30" s="301" t="s">
        <v>433</v>
      </c>
      <c r="O30" s="231" t="s">
        <v>375</v>
      </c>
      <c r="P30" s="295">
        <v>0.125</v>
      </c>
      <c r="Q30" s="231" t="s">
        <v>431</v>
      </c>
      <c r="R30" s="305">
        <v>2.0499999999999998</v>
      </c>
      <c r="S30" s="279"/>
      <c r="T30" s="279"/>
      <c r="U30" s="279"/>
      <c r="V30" s="279"/>
      <c r="W30" s="279"/>
    </row>
    <row r="31" spans="1:23" ht="135">
      <c r="A31" s="223"/>
      <c r="B31" s="223"/>
      <c r="C31" s="223"/>
      <c r="D31" s="223"/>
      <c r="E31" s="223"/>
      <c r="F31" s="223"/>
      <c r="G31" s="223"/>
      <c r="H31" s="223"/>
      <c r="I31" s="306" t="s">
        <v>434</v>
      </c>
      <c r="J31" s="306"/>
      <c r="K31" s="306"/>
      <c r="L31" s="279"/>
      <c r="M31" s="223"/>
      <c r="N31" s="301" t="s">
        <v>435</v>
      </c>
      <c r="O31" s="231" t="s">
        <v>427</v>
      </c>
      <c r="P31" s="295">
        <v>0.15</v>
      </c>
      <c r="Q31" s="231" t="s">
        <v>429</v>
      </c>
      <c r="R31" s="305">
        <v>2.29</v>
      </c>
      <c r="S31" s="279"/>
      <c r="T31" s="279"/>
      <c r="U31" s="279"/>
      <c r="V31" s="279"/>
      <c r="W31" s="279"/>
    </row>
    <row r="32" spans="1:23">
      <c r="A32" s="223"/>
      <c r="B32" s="223"/>
      <c r="C32" s="223"/>
      <c r="D32" s="223"/>
      <c r="E32" s="223"/>
      <c r="F32" s="223"/>
      <c r="G32" s="223"/>
      <c r="H32" s="223"/>
      <c r="I32" s="223"/>
      <c r="J32" s="223"/>
      <c r="K32" s="223"/>
      <c r="L32" s="306"/>
      <c r="M32" s="223"/>
      <c r="N32" s="301" t="s">
        <v>435</v>
      </c>
      <c r="O32" s="231" t="s">
        <v>375</v>
      </c>
      <c r="P32" s="295">
        <v>0.125</v>
      </c>
      <c r="Q32" s="231" t="s">
        <v>431</v>
      </c>
      <c r="R32" s="305">
        <v>2.0499999999999998</v>
      </c>
      <c r="S32" s="279"/>
      <c r="T32" s="279"/>
      <c r="U32" s="279"/>
      <c r="V32" s="279"/>
      <c r="W32" s="279"/>
    </row>
    <row r="33" spans="1:23">
      <c r="A33" s="223"/>
      <c r="B33" s="223"/>
      <c r="C33" s="223"/>
      <c r="D33" s="235"/>
      <c r="E33" s="223"/>
      <c r="F33" s="223"/>
      <c r="G33" s="223"/>
      <c r="H33" s="223"/>
      <c r="I33" s="223"/>
      <c r="J33" s="223"/>
      <c r="K33" s="223"/>
      <c r="L33" s="223"/>
      <c r="M33" s="223"/>
      <c r="N33" s="301" t="s">
        <v>436</v>
      </c>
      <c r="O33" s="231" t="s">
        <v>427</v>
      </c>
      <c r="P33" s="295">
        <v>0.15</v>
      </c>
      <c r="Q33" s="231" t="s">
        <v>429</v>
      </c>
      <c r="R33" s="305">
        <v>2.29</v>
      </c>
      <c r="S33" s="279"/>
      <c r="T33" s="279"/>
      <c r="U33" s="279"/>
      <c r="V33" s="279"/>
      <c r="W33" s="279"/>
    </row>
    <row r="34" spans="1:23">
      <c r="A34" s="223"/>
      <c r="B34" s="223"/>
      <c r="C34" s="223"/>
      <c r="D34" s="223"/>
      <c r="E34" s="223"/>
      <c r="F34" s="223"/>
      <c r="G34" s="223"/>
      <c r="H34" s="223"/>
      <c r="I34" s="223"/>
      <c r="J34" s="223"/>
      <c r="K34" s="223"/>
      <c r="L34" s="223"/>
      <c r="M34" s="223"/>
      <c r="N34" s="301" t="s">
        <v>437</v>
      </c>
      <c r="O34" s="231" t="s">
        <v>427</v>
      </c>
      <c r="P34" s="295">
        <v>0.15</v>
      </c>
      <c r="Q34" s="231" t="s">
        <v>429</v>
      </c>
      <c r="R34" s="305">
        <v>2.29</v>
      </c>
      <c r="S34" s="279"/>
      <c r="T34" s="279"/>
      <c r="U34" s="279"/>
      <c r="V34" s="279"/>
      <c r="W34" s="279"/>
    </row>
    <row r="35" spans="1:23">
      <c r="A35" s="223"/>
      <c r="B35" s="223"/>
      <c r="C35" s="223"/>
      <c r="D35" s="223"/>
      <c r="E35" s="223"/>
      <c r="F35" s="223"/>
      <c r="G35" s="223"/>
      <c r="H35" s="223"/>
      <c r="I35" s="223"/>
      <c r="J35" s="223"/>
      <c r="K35" s="223"/>
      <c r="L35" s="223"/>
      <c r="M35" s="223"/>
      <c r="N35" s="301" t="s">
        <v>428</v>
      </c>
      <c r="O35" s="231" t="s">
        <v>373</v>
      </c>
      <c r="P35" s="307">
        <v>1</v>
      </c>
      <c r="Q35" s="231" t="s">
        <v>429</v>
      </c>
      <c r="R35" s="308">
        <v>0.03</v>
      </c>
      <c r="S35" s="223"/>
      <c r="T35" s="223"/>
      <c r="U35" s="223"/>
      <c r="V35" s="223"/>
      <c r="W35" s="223"/>
    </row>
    <row r="36" spans="1:23">
      <c r="A36" s="223"/>
      <c r="B36" s="223"/>
      <c r="C36" s="223"/>
      <c r="D36" s="223"/>
      <c r="E36" s="223"/>
      <c r="F36" s="223"/>
      <c r="G36" s="223"/>
      <c r="H36" s="223"/>
      <c r="I36" s="223"/>
      <c r="J36" s="223"/>
      <c r="K36" s="223"/>
      <c r="L36" s="223"/>
      <c r="M36" s="223"/>
      <c r="N36" s="301" t="s">
        <v>428</v>
      </c>
      <c r="O36" s="231" t="s">
        <v>373</v>
      </c>
      <c r="P36" s="307">
        <v>0.3</v>
      </c>
      <c r="Q36" s="231" t="s">
        <v>429</v>
      </c>
      <c r="R36" s="309">
        <v>1.9</v>
      </c>
      <c r="S36" s="223"/>
      <c r="T36" s="223"/>
      <c r="U36" s="223"/>
      <c r="V36" s="223"/>
      <c r="W36" s="223"/>
    </row>
    <row r="37" spans="1:23">
      <c r="A37" s="223"/>
      <c r="B37" s="223"/>
      <c r="C37" s="223"/>
      <c r="D37" s="223"/>
      <c r="E37" s="223"/>
      <c r="F37" s="223"/>
      <c r="G37" s="223"/>
      <c r="H37" s="223"/>
      <c r="I37" s="223"/>
      <c r="J37" s="223"/>
      <c r="K37" s="223"/>
      <c r="L37" s="223"/>
      <c r="M37" s="223"/>
      <c r="N37" s="223"/>
      <c r="O37" s="223"/>
      <c r="P37" s="223"/>
      <c r="Q37" s="223"/>
      <c r="R37" s="223"/>
      <c r="S37" s="223"/>
      <c r="T37" s="223"/>
      <c r="U37" s="223"/>
      <c r="V37" s="223"/>
      <c r="W37" s="223"/>
    </row>
  </sheetData>
  <mergeCells count="44">
    <mergeCell ref="A14:A15"/>
    <mergeCell ref="B14:B15"/>
    <mergeCell ref="C14:C15"/>
    <mergeCell ref="D14:D15"/>
    <mergeCell ref="E14:E15"/>
    <mergeCell ref="F24:F25"/>
    <mergeCell ref="M14:M15"/>
    <mergeCell ref="N14:N15"/>
    <mergeCell ref="O14:O15"/>
    <mergeCell ref="Q14:Q15"/>
    <mergeCell ref="G14:G15"/>
    <mergeCell ref="H14:H15"/>
    <mergeCell ref="I14:I15"/>
    <mergeCell ref="J14:J15"/>
    <mergeCell ref="K14:K15"/>
    <mergeCell ref="L14:L15"/>
    <mergeCell ref="F14:F15"/>
    <mergeCell ref="L24:L25"/>
    <mergeCell ref="G24:G25"/>
    <mergeCell ref="H24:H25"/>
    <mergeCell ref="I24:I25"/>
    <mergeCell ref="A24:A25"/>
    <mergeCell ref="B24:B25"/>
    <mergeCell ref="C24:C25"/>
    <mergeCell ref="D24:D25"/>
    <mergeCell ref="E24:E25"/>
    <mergeCell ref="T14:T15"/>
    <mergeCell ref="U14:U15"/>
    <mergeCell ref="V14:V15"/>
    <mergeCell ref="W14:W15"/>
    <mergeCell ref="R14:R15"/>
    <mergeCell ref="S14:S15"/>
    <mergeCell ref="J24:J25"/>
    <mergeCell ref="K24:K25"/>
    <mergeCell ref="T24:T25"/>
    <mergeCell ref="U24:U25"/>
    <mergeCell ref="V24:V25"/>
    <mergeCell ref="W24:W25"/>
    <mergeCell ref="M24:M25"/>
    <mergeCell ref="N24:N25"/>
    <mergeCell ref="O24:O25"/>
    <mergeCell ref="P24:P25"/>
    <mergeCell ref="Q24:Q25"/>
    <mergeCell ref="S24:S25"/>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I7"/>
  <sheetViews>
    <sheetView workbookViewId="0">
      <selection activeCell="H49" sqref="H49"/>
    </sheetView>
  </sheetViews>
  <sheetFormatPr defaultColWidth="10.85546875" defaultRowHeight="15.75"/>
  <cols>
    <col min="1" max="1" width="7.140625" style="313" customWidth="1"/>
    <col min="2" max="2" width="45.28515625" style="313" customWidth="1"/>
    <col min="3" max="3" width="16.7109375" style="313" customWidth="1"/>
    <col min="4" max="4" width="11" style="313" bestFit="1" customWidth="1"/>
    <col min="5" max="5" width="12.28515625" style="313" customWidth="1"/>
    <col min="6" max="6" width="10.85546875" style="313"/>
    <col min="7" max="7" width="13.28515625" style="313" customWidth="1"/>
    <col min="8" max="8" width="16.28515625" style="313" customWidth="1"/>
    <col min="9" max="9" width="18.85546875" style="313" customWidth="1"/>
    <col min="10" max="16384" width="10.85546875" style="313"/>
  </cols>
  <sheetData>
    <row r="2" spans="2:9" ht="21.75">
      <c r="B2" s="310" t="s">
        <v>438</v>
      </c>
      <c r="C2" s="311"/>
      <c r="D2" s="312"/>
    </row>
    <row r="4" spans="2:9" ht="12.75" customHeight="1">
      <c r="B4" s="546" t="s">
        <v>439</v>
      </c>
      <c r="C4" s="546"/>
      <c r="D4" s="546"/>
      <c r="E4" s="546"/>
      <c r="F4" s="546"/>
      <c r="G4" s="546"/>
      <c r="H4" s="546"/>
      <c r="I4" s="546"/>
    </row>
    <row r="5" spans="2:9">
      <c r="B5" s="546"/>
      <c r="C5" s="546"/>
      <c r="D5" s="546"/>
      <c r="E5" s="546"/>
      <c r="F5" s="546"/>
      <c r="G5" s="546"/>
      <c r="H5" s="546"/>
      <c r="I5" s="546"/>
    </row>
    <row r="6" spans="2:9" ht="15.75" customHeight="1">
      <c r="B6" s="546"/>
      <c r="C6" s="546"/>
      <c r="D6" s="546"/>
      <c r="E6" s="546"/>
      <c r="F6" s="546"/>
      <c r="G6" s="546"/>
      <c r="H6" s="546"/>
      <c r="I6" s="546"/>
    </row>
    <row r="7" spans="2:9">
      <c r="B7" s="314"/>
      <c r="C7" s="314"/>
      <c r="D7" s="314"/>
      <c r="E7" s="314"/>
      <c r="F7" s="314"/>
      <c r="G7" s="314"/>
      <c r="H7" s="314"/>
    </row>
  </sheetData>
  <mergeCells count="1">
    <mergeCell ref="B4:I6"/>
  </mergeCells>
  <pageMargins left="0.70866141732283472" right="0.70866141732283472" top="0.74803149606299213" bottom="0.74803149606299213" header="0.31496062992125984" footer="0.31496062992125984"/>
  <pageSetup paperSize="9" scale="82" orientation="landscape" r:id="rId1"/>
  <headerFooter>
    <oddHeader>&amp;L6.1 Miljø og klima oppsummering</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J33"/>
  <sheetViews>
    <sheetView topLeftCell="A13" zoomScaleNormal="100" workbookViewId="0">
      <selection activeCell="N36" sqref="N36"/>
    </sheetView>
  </sheetViews>
  <sheetFormatPr defaultColWidth="10.85546875" defaultRowHeight="15.75"/>
  <cols>
    <col min="1" max="1" width="9.42578125" style="313" bestFit="1" customWidth="1"/>
    <col min="2" max="2" width="45.28515625" style="313" customWidth="1"/>
    <col min="3" max="3" width="33.7109375" style="313" customWidth="1"/>
    <col min="4" max="4" width="11" style="313" bestFit="1" customWidth="1"/>
    <col min="5" max="5" width="12.28515625" style="313" customWidth="1"/>
    <col min="6" max="6" width="10.85546875" style="313"/>
    <col min="7" max="7" width="13.28515625" style="313" customWidth="1"/>
    <col min="8" max="8" width="16.28515625" style="313" customWidth="1"/>
    <col min="9" max="16384" width="10.85546875" style="313"/>
  </cols>
  <sheetData>
    <row r="2" spans="1:10" ht="26.25">
      <c r="B2" s="315" t="s">
        <v>440</v>
      </c>
    </row>
    <row r="3" spans="1:10">
      <c r="B3" s="130"/>
    </row>
    <row r="4" spans="1:10" ht="30.75" customHeight="1">
      <c r="B4" s="554" t="s">
        <v>441</v>
      </c>
      <c r="C4" s="555"/>
      <c r="D4" s="555"/>
      <c r="E4" s="555"/>
      <c r="F4" s="555"/>
      <c r="G4" s="555"/>
      <c r="H4" s="556"/>
    </row>
    <row r="5" spans="1:10" ht="12" customHeight="1">
      <c r="B5" s="316"/>
      <c r="C5" s="317"/>
      <c r="D5" s="317"/>
      <c r="E5" s="317"/>
      <c r="F5" s="317"/>
      <c r="G5" s="317"/>
      <c r="H5" s="318"/>
    </row>
    <row r="6" spans="1:10" ht="54" customHeight="1">
      <c r="B6" s="557" t="s">
        <v>442</v>
      </c>
      <c r="C6" s="558"/>
      <c r="D6" s="558"/>
      <c r="E6" s="558"/>
      <c r="F6" s="558"/>
      <c r="G6" s="558"/>
      <c r="H6" s="559"/>
      <c r="I6" s="319"/>
      <c r="J6" s="319"/>
    </row>
    <row r="7" spans="1:10" ht="43.15" customHeight="1">
      <c r="B7" s="557" t="s">
        <v>443</v>
      </c>
      <c r="C7" s="558"/>
      <c r="D7" s="558"/>
      <c r="E7" s="558"/>
      <c r="F7" s="558"/>
      <c r="G7" s="558"/>
      <c r="H7" s="559"/>
      <c r="I7" s="319"/>
      <c r="J7" s="319"/>
    </row>
    <row r="8" spans="1:10" ht="31.9" customHeight="1">
      <c r="B8" s="557"/>
      <c r="C8" s="558"/>
      <c r="D8" s="558"/>
      <c r="E8" s="558"/>
      <c r="F8" s="558"/>
      <c r="G8" s="558"/>
      <c r="H8" s="559"/>
      <c r="I8" s="319"/>
      <c r="J8" s="319"/>
    </row>
    <row r="9" spans="1:10" ht="15.6" customHeight="1">
      <c r="B9" s="557"/>
      <c r="C9" s="558"/>
      <c r="D9" s="558"/>
      <c r="E9" s="558"/>
      <c r="F9" s="558"/>
      <c r="G9" s="558"/>
      <c r="H9" s="559"/>
      <c r="I9" s="319"/>
      <c r="J9" s="319"/>
    </row>
    <row r="10" spans="1:10" ht="15.6" customHeight="1">
      <c r="B10" s="560" t="s">
        <v>444</v>
      </c>
      <c r="C10" s="561"/>
      <c r="D10" s="561"/>
      <c r="E10" s="561"/>
      <c r="F10" s="561"/>
      <c r="G10" s="561"/>
      <c r="H10" s="562"/>
    </row>
    <row r="11" spans="1:10" ht="15.6" customHeight="1">
      <c r="B11" s="563" t="s">
        <v>445</v>
      </c>
      <c r="C11" s="564"/>
      <c r="D11" s="564"/>
      <c r="E11" s="564"/>
      <c r="F11" s="564"/>
      <c r="G11" s="564"/>
      <c r="H11" s="565"/>
    </row>
    <row r="12" spans="1:10" ht="15.6" customHeight="1">
      <c r="B12" s="150"/>
      <c r="C12" s="150"/>
      <c r="D12" s="150"/>
      <c r="E12" s="150"/>
      <c r="F12" s="150"/>
      <c r="G12" s="150"/>
      <c r="H12" s="150"/>
    </row>
    <row r="13" spans="1:10" ht="15.6" customHeight="1">
      <c r="B13" s="150"/>
      <c r="C13" s="150"/>
      <c r="D13" s="150"/>
      <c r="E13" s="150"/>
      <c r="F13" s="150"/>
      <c r="G13" s="150"/>
      <c r="H13" s="150"/>
    </row>
    <row r="14" spans="1:10">
      <c r="I14" s="320"/>
    </row>
    <row r="15" spans="1:10" ht="18.75">
      <c r="A15" s="321"/>
      <c r="B15" s="322" t="s">
        <v>446</v>
      </c>
      <c r="I15" s="321"/>
    </row>
    <row r="16" spans="1:10" ht="18.75">
      <c r="A16" s="321"/>
      <c r="B16" s="322"/>
      <c r="I16" s="321"/>
    </row>
    <row r="17" spans="1:9" ht="31.5">
      <c r="A17" s="321"/>
      <c r="B17" s="323" t="s">
        <v>447</v>
      </c>
      <c r="C17" s="324" t="s">
        <v>11</v>
      </c>
      <c r="D17" s="324" t="s">
        <v>12</v>
      </c>
      <c r="E17" s="325" t="s">
        <v>448</v>
      </c>
      <c r="F17" s="325" t="s">
        <v>449</v>
      </c>
      <c r="G17" s="326" t="s">
        <v>450</v>
      </c>
      <c r="H17" s="327" t="s">
        <v>451</v>
      </c>
      <c r="I17" s="321"/>
    </row>
    <row r="18" spans="1:9" ht="38.25" customHeight="1">
      <c r="A18" s="321"/>
      <c r="B18" s="547" t="s">
        <v>452</v>
      </c>
      <c r="C18" s="328" t="s">
        <v>453</v>
      </c>
      <c r="D18" s="549">
        <v>1</v>
      </c>
      <c r="E18" s="329"/>
      <c r="F18" s="329"/>
      <c r="G18" s="330"/>
      <c r="H18" s="331"/>
      <c r="I18" s="321"/>
    </row>
    <row r="19" spans="1:9" ht="51.75" customHeight="1">
      <c r="A19" s="321"/>
      <c r="B19" s="547"/>
      <c r="C19" s="328" t="s">
        <v>454</v>
      </c>
      <c r="D19" s="550"/>
      <c r="E19" s="329"/>
      <c r="F19" s="329"/>
      <c r="G19" s="330"/>
      <c r="H19" s="331"/>
      <c r="I19" s="321"/>
    </row>
    <row r="20" spans="1:9" ht="39.75" customHeight="1">
      <c r="A20" s="321"/>
      <c r="B20" s="547"/>
      <c r="C20" s="328" t="s">
        <v>455</v>
      </c>
      <c r="D20" s="549">
        <v>1</v>
      </c>
      <c r="E20" s="329"/>
      <c r="F20" s="329"/>
      <c r="G20" s="330"/>
      <c r="H20" s="331"/>
      <c r="I20" s="321"/>
    </row>
    <row r="21" spans="1:9" ht="56.25" customHeight="1">
      <c r="A21" s="321"/>
      <c r="B21" s="548"/>
      <c r="C21" s="328" t="s">
        <v>456</v>
      </c>
      <c r="D21" s="550"/>
      <c r="E21" s="329"/>
      <c r="F21" s="329"/>
      <c r="G21" s="330"/>
      <c r="H21" s="331"/>
      <c r="I21" s="321"/>
    </row>
    <row r="22" spans="1:9" ht="80.25" customHeight="1">
      <c r="B22" s="332" t="s">
        <v>457</v>
      </c>
      <c r="C22" s="333" t="s">
        <v>458</v>
      </c>
      <c r="D22" s="334">
        <v>1</v>
      </c>
      <c r="E22" s="329"/>
      <c r="F22" s="329"/>
      <c r="G22" s="330"/>
      <c r="H22" s="335"/>
    </row>
    <row r="23" spans="1:9" ht="42.75" customHeight="1">
      <c r="B23" s="547" t="s">
        <v>459</v>
      </c>
      <c r="C23" s="336" t="s">
        <v>460</v>
      </c>
      <c r="D23" s="549">
        <v>1</v>
      </c>
      <c r="E23" s="329"/>
      <c r="F23" s="329"/>
      <c r="G23" s="330"/>
      <c r="H23" s="335"/>
    </row>
    <row r="24" spans="1:9" ht="45" customHeight="1">
      <c r="B24" s="548"/>
      <c r="C24" s="337" t="s">
        <v>461</v>
      </c>
      <c r="D24" s="550"/>
      <c r="E24" s="329"/>
      <c r="F24" s="329"/>
      <c r="G24" s="330"/>
      <c r="H24" s="335"/>
    </row>
    <row r="25" spans="1:9" ht="72" customHeight="1">
      <c r="A25" s="338"/>
      <c r="B25" s="332" t="s">
        <v>462</v>
      </c>
      <c r="C25" s="339" t="s">
        <v>463</v>
      </c>
      <c r="D25" s="334">
        <v>1</v>
      </c>
      <c r="E25" s="329"/>
      <c r="F25" s="329"/>
      <c r="G25" s="330"/>
      <c r="H25" s="335"/>
    </row>
    <row r="26" spans="1:9" ht="66.75" customHeight="1">
      <c r="A26" s="338"/>
      <c r="B26" s="340" t="s">
        <v>464</v>
      </c>
      <c r="C26" s="341" t="s">
        <v>465</v>
      </c>
      <c r="D26" s="342">
        <v>1</v>
      </c>
      <c r="E26" s="329"/>
      <c r="F26" s="329"/>
      <c r="G26" s="330"/>
      <c r="H26" s="335"/>
    </row>
    <row r="27" spans="1:9">
      <c r="A27" s="338"/>
      <c r="B27" s="343" t="s">
        <v>466</v>
      </c>
      <c r="C27" s="344"/>
      <c r="D27" s="345"/>
      <c r="E27" s="329"/>
      <c r="F27" s="329"/>
      <c r="G27" s="330"/>
      <c r="H27" s="335"/>
    </row>
    <row r="29" spans="1:9" ht="18.75">
      <c r="B29" s="322" t="s">
        <v>467</v>
      </c>
    </row>
    <row r="30" spans="1:9">
      <c r="B30" s="346" t="s">
        <v>468</v>
      </c>
      <c r="C30" s="551" t="s">
        <v>450</v>
      </c>
      <c r="D30" s="552"/>
      <c r="E30" s="552"/>
      <c r="F30" s="552"/>
      <c r="G30" s="552"/>
      <c r="H30" s="553"/>
    </row>
    <row r="31" spans="1:9">
      <c r="B31" s="347"/>
      <c r="C31" s="348"/>
      <c r="D31" s="349"/>
      <c r="E31" s="349"/>
      <c r="F31" s="349"/>
      <c r="G31" s="349"/>
      <c r="H31" s="350"/>
    </row>
    <row r="32" spans="1:9">
      <c r="B32" s="347"/>
      <c r="C32" s="348"/>
      <c r="D32" s="349"/>
      <c r="E32" s="349"/>
      <c r="F32" s="349"/>
      <c r="G32" s="349"/>
      <c r="H32" s="350"/>
    </row>
    <row r="33" spans="2:8">
      <c r="B33" s="351" t="s">
        <v>466</v>
      </c>
      <c r="C33" s="352"/>
      <c r="D33" s="353"/>
      <c r="E33" s="353"/>
      <c r="F33" s="353"/>
      <c r="G33" s="353"/>
      <c r="H33" s="354"/>
    </row>
  </sheetData>
  <mergeCells count="11">
    <mergeCell ref="B23:B24"/>
    <mergeCell ref="D23:D24"/>
    <mergeCell ref="C30:H30"/>
    <mergeCell ref="B4:H4"/>
    <mergeCell ref="B6:H6"/>
    <mergeCell ref="B7:H9"/>
    <mergeCell ref="B10:H10"/>
    <mergeCell ref="B11:H11"/>
    <mergeCell ref="B18:B21"/>
    <mergeCell ref="D18:D19"/>
    <mergeCell ref="D20:D21"/>
  </mergeCells>
  <hyperlinks>
    <hyperlink ref="B10:H10" r:id="rId1" display="Tiltak 11 og 25 viser til standard klima- og miljøkrav for anskaffelser innen bygg og anlegg (hyperkobling)." xr:uid="{00000000-0004-0000-1600-000000000000}"/>
    <hyperlink ref="B11:H11" r:id="rId2" display="Tiltak 18 viser til standard klima- og miljøkrav til transport (hyperkobling)." xr:uid="{00000000-0004-0000-1600-000001000000}"/>
  </hyperlinks>
  <pageMargins left="0.70866141732283472" right="0.70866141732283472" top="0.74803149606299213" bottom="0.74803149606299213" header="0.31496062992125984" footer="0.31496062992125984"/>
  <pageSetup paperSize="9" scale="93" fitToHeight="5" orientation="landscape" r:id="rId3"/>
  <headerFooter>
    <oddHeader>&amp;L6.2 Klimabudsjett</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IH259"/>
  <sheetViews>
    <sheetView zoomScale="90" zoomScaleNormal="90" workbookViewId="0">
      <selection activeCell="G38" sqref="G38"/>
    </sheetView>
  </sheetViews>
  <sheetFormatPr defaultColWidth="10.85546875" defaultRowHeight="14.25"/>
  <cols>
    <col min="1" max="1" width="8" style="356" customWidth="1"/>
    <col min="2" max="2" width="68.140625" style="356" customWidth="1"/>
    <col min="3" max="3" width="18.7109375" style="356" customWidth="1"/>
    <col min="4" max="4" width="25.28515625" style="356" customWidth="1"/>
    <col min="5" max="5" width="17.7109375" style="356" customWidth="1"/>
    <col min="6" max="6" width="15.42578125" style="356" bestFit="1" customWidth="1"/>
    <col min="7" max="7" width="23.7109375" style="356" customWidth="1"/>
    <col min="8" max="8" width="20.5703125" style="356" bestFit="1" customWidth="1"/>
    <col min="9" max="10" width="20.5703125" style="356" customWidth="1"/>
    <col min="11" max="11" width="15" style="356" bestFit="1" customWidth="1"/>
    <col min="12" max="12" width="16.28515625" style="356" customWidth="1"/>
    <col min="13" max="13" width="12.7109375" style="356" customWidth="1"/>
    <col min="14" max="14" width="36.28515625" style="356" customWidth="1"/>
    <col min="15" max="15" width="8.85546875" style="356" bestFit="1" customWidth="1"/>
    <col min="16" max="16" width="9.7109375" style="356" bestFit="1" customWidth="1"/>
    <col min="17" max="17" width="12.42578125" style="356" bestFit="1" customWidth="1"/>
    <col min="18" max="18" width="11.85546875" style="356" bestFit="1" customWidth="1"/>
    <col min="19" max="16384" width="10.85546875" style="356"/>
  </cols>
  <sheetData>
    <row r="2" spans="1:19" ht="29.25">
      <c r="A2" s="355"/>
      <c r="B2" s="151" t="s">
        <v>469</v>
      </c>
      <c r="C2" s="355"/>
      <c r="D2" s="355"/>
      <c r="E2" s="355"/>
      <c r="F2" s="355"/>
      <c r="G2" s="355"/>
      <c r="H2" s="355"/>
      <c r="I2" s="355"/>
      <c r="J2" s="355"/>
      <c r="K2" s="355"/>
      <c r="L2" s="355"/>
      <c r="M2" s="355"/>
    </row>
    <row r="3" spans="1:19" ht="15.75">
      <c r="A3" s="355"/>
      <c r="B3" s="355"/>
      <c r="C3" s="355"/>
      <c r="D3" s="355"/>
      <c r="E3" s="355"/>
      <c r="F3" s="355"/>
      <c r="G3" s="355"/>
      <c r="H3" s="355"/>
      <c r="I3" s="355"/>
      <c r="J3" s="355"/>
      <c r="K3" s="355"/>
      <c r="L3" s="355"/>
      <c r="M3" s="355"/>
    </row>
    <row r="4" spans="1:19" s="360" customFormat="1" ht="17.25">
      <c r="A4" s="357"/>
      <c r="B4" s="358" t="s">
        <v>470</v>
      </c>
      <c r="C4" s="359"/>
      <c r="D4" s="357"/>
      <c r="E4" s="357"/>
      <c r="F4" s="357"/>
      <c r="G4" s="357"/>
      <c r="H4" s="357"/>
      <c r="I4" s="357"/>
      <c r="J4" s="357"/>
      <c r="K4" s="357"/>
      <c r="L4" s="357"/>
      <c r="M4" s="357"/>
    </row>
    <row r="5" spans="1:19" s="360" customFormat="1" ht="15.75">
      <c r="A5" s="357"/>
      <c r="B5" s="357"/>
      <c r="C5" s="357"/>
      <c r="D5" s="357"/>
      <c r="E5" s="357"/>
      <c r="F5" s="357"/>
      <c r="G5" s="357"/>
      <c r="H5" s="357" t="s">
        <v>471</v>
      </c>
      <c r="I5" s="357"/>
      <c r="J5" s="357"/>
      <c r="K5" s="357"/>
      <c r="L5" s="357"/>
      <c r="M5" s="357"/>
      <c r="S5" s="356"/>
    </row>
    <row r="6" spans="1:19" s="360" customFormat="1" ht="6" customHeight="1">
      <c r="A6" s="357"/>
      <c r="B6" s="594" t="s">
        <v>472</v>
      </c>
      <c r="C6" s="595"/>
      <c r="D6" s="595"/>
      <c r="E6" s="595"/>
      <c r="F6" s="595"/>
      <c r="G6" s="595"/>
      <c r="H6" s="595"/>
      <c r="I6" s="596"/>
      <c r="J6" s="361"/>
      <c r="K6" s="357"/>
      <c r="L6" s="357"/>
      <c r="M6" s="357"/>
      <c r="S6" s="356"/>
    </row>
    <row r="7" spans="1:19" s="360" customFormat="1" ht="15.75">
      <c r="A7" s="357"/>
      <c r="B7" s="597"/>
      <c r="C7" s="598"/>
      <c r="D7" s="598"/>
      <c r="E7" s="598"/>
      <c r="F7" s="598"/>
      <c r="G7" s="598"/>
      <c r="H7" s="598"/>
      <c r="I7" s="599"/>
      <c r="J7" s="361"/>
      <c r="K7" s="357"/>
      <c r="L7" s="357"/>
      <c r="M7" s="357"/>
      <c r="S7" s="356"/>
    </row>
    <row r="8" spans="1:19" s="360" customFormat="1" ht="15.75">
      <c r="A8" s="357"/>
      <c r="B8" s="597"/>
      <c r="C8" s="598"/>
      <c r="D8" s="598"/>
      <c r="E8" s="598"/>
      <c r="F8" s="598"/>
      <c r="G8" s="598"/>
      <c r="H8" s="598"/>
      <c r="I8" s="599"/>
      <c r="J8" s="361"/>
      <c r="K8" s="357"/>
      <c r="L8" s="357"/>
      <c r="M8" s="357"/>
      <c r="S8" s="356"/>
    </row>
    <row r="9" spans="1:19" s="360" customFormat="1" ht="15.75">
      <c r="A9" s="357"/>
      <c r="B9" s="600"/>
      <c r="C9" s="601"/>
      <c r="D9" s="601"/>
      <c r="E9" s="601"/>
      <c r="F9" s="601"/>
      <c r="G9" s="601"/>
      <c r="H9" s="601"/>
      <c r="I9" s="602"/>
      <c r="J9" s="361"/>
      <c r="K9" s="357"/>
      <c r="L9" s="357"/>
      <c r="M9" s="357"/>
      <c r="S9" s="356"/>
    </row>
    <row r="10" spans="1:19" s="360" customFormat="1" ht="15.75">
      <c r="A10" s="357"/>
      <c r="B10" s="357"/>
      <c r="C10" s="357"/>
      <c r="D10" s="357"/>
      <c r="E10" s="357"/>
      <c r="F10" s="357"/>
      <c r="G10" s="357"/>
      <c r="H10" s="357"/>
      <c r="I10" s="357"/>
      <c r="J10" s="357"/>
      <c r="K10" s="357"/>
      <c r="L10" s="357"/>
      <c r="M10" s="357"/>
      <c r="S10" s="356"/>
    </row>
    <row r="11" spans="1:19" s="360" customFormat="1" ht="15.75">
      <c r="A11" s="357"/>
      <c r="B11" s="362" t="s">
        <v>473</v>
      </c>
      <c r="C11" s="363" t="s">
        <v>474</v>
      </c>
      <c r="D11" s="364"/>
      <c r="E11" s="364" t="s">
        <v>475</v>
      </c>
      <c r="F11" s="364" t="s">
        <v>476</v>
      </c>
      <c r="G11" s="357"/>
      <c r="H11" s="357"/>
      <c r="I11" s="357"/>
      <c r="J11" s="357"/>
      <c r="K11" s="357"/>
      <c r="L11" s="357"/>
      <c r="M11" s="357"/>
      <c r="S11" s="356"/>
    </row>
    <row r="12" spans="1:19" s="360" customFormat="1" ht="15.75">
      <c r="A12" s="357"/>
      <c r="B12" s="365" t="s">
        <v>352</v>
      </c>
      <c r="C12" s="366" t="s">
        <v>477</v>
      </c>
      <c r="D12" s="367"/>
      <c r="E12" s="368">
        <f>D12*'Faktorer 2022'!C4</f>
        <v>0</v>
      </c>
      <c r="F12" s="369">
        <f>D12*'Faktorer 2022'!E4</f>
        <v>0</v>
      </c>
      <c r="G12" s="357"/>
      <c r="H12" s="357"/>
      <c r="I12" s="357"/>
      <c r="J12" s="357"/>
      <c r="K12" s="357"/>
      <c r="L12" s="357"/>
      <c r="M12" s="357"/>
      <c r="S12" s="356"/>
    </row>
    <row r="13" spans="1:19" s="360" customFormat="1" ht="15.75">
      <c r="A13" s="357"/>
      <c r="B13" s="365" t="s">
        <v>355</v>
      </c>
      <c r="C13" s="366" t="s">
        <v>475</v>
      </c>
      <c r="D13" s="367"/>
      <c r="E13" s="368">
        <f>D13*'Faktorer 2022'!C5</f>
        <v>0</v>
      </c>
      <c r="F13" s="369">
        <f>'6.3 Miljø- og klimarapportering'!E5*D13</f>
        <v>0</v>
      </c>
      <c r="G13" s="357"/>
      <c r="H13" s="357"/>
      <c r="I13" s="357"/>
      <c r="J13" s="357"/>
      <c r="K13" s="357"/>
      <c r="L13" s="357"/>
      <c r="M13" s="357"/>
      <c r="S13" s="356"/>
    </row>
    <row r="14" spans="1:19" s="360" customFormat="1" ht="15.75">
      <c r="A14" s="357"/>
      <c r="B14" s="365" t="s">
        <v>361</v>
      </c>
      <c r="C14" s="366" t="s">
        <v>475</v>
      </c>
      <c r="D14" s="367"/>
      <c r="E14" s="368">
        <f>D14*'Faktorer 2022'!C6</f>
        <v>0</v>
      </c>
      <c r="F14" s="369">
        <f>D14*'Faktorer 2022'!E6</f>
        <v>0</v>
      </c>
      <c r="G14" s="357"/>
      <c r="H14" s="357"/>
      <c r="I14" s="357"/>
      <c r="J14" s="357"/>
      <c r="K14" s="357"/>
      <c r="L14" s="357"/>
      <c r="M14" s="357"/>
      <c r="S14" s="356"/>
    </row>
    <row r="15" spans="1:19" s="360" customFormat="1" ht="15.75">
      <c r="A15" s="357"/>
      <c r="B15" s="365" t="s">
        <v>364</v>
      </c>
      <c r="C15" s="366" t="s">
        <v>477</v>
      </c>
      <c r="D15" s="367"/>
      <c r="E15" s="368">
        <f>D15*'Faktorer 2022'!C7</f>
        <v>0</v>
      </c>
      <c r="F15" s="369">
        <f>D15*'Faktorer 2022'!E7</f>
        <v>0</v>
      </c>
      <c r="G15" s="357"/>
      <c r="H15" s="357"/>
      <c r="I15" s="357"/>
      <c r="J15" s="357"/>
      <c r="K15" s="357"/>
      <c r="L15" s="357"/>
      <c r="M15" s="357"/>
      <c r="S15" s="356"/>
    </row>
    <row r="16" spans="1:19" s="360" customFormat="1" ht="15.75">
      <c r="A16" s="357"/>
      <c r="B16" s="365" t="s">
        <v>478</v>
      </c>
      <c r="C16" s="366" t="s">
        <v>475</v>
      </c>
      <c r="D16" s="367"/>
      <c r="E16" s="368">
        <f>D16*'Faktorer 2022'!C8</f>
        <v>0</v>
      </c>
      <c r="F16" s="369">
        <f>D16*'Faktorer 2022'!E8</f>
        <v>0</v>
      </c>
      <c r="G16" s="357"/>
      <c r="H16" s="357"/>
      <c r="I16" s="357"/>
      <c r="J16" s="357"/>
      <c r="K16" s="357"/>
      <c r="L16" s="357"/>
      <c r="M16" s="357"/>
      <c r="S16" s="356"/>
    </row>
    <row r="17" spans="1:19" s="360" customFormat="1" ht="16.5">
      <c r="A17" s="357"/>
      <c r="B17" s="365" t="s">
        <v>479</v>
      </c>
      <c r="C17" s="366" t="s">
        <v>480</v>
      </c>
      <c r="D17" s="367"/>
      <c r="E17" s="368">
        <f>D17*'Faktorer 2022'!C9</f>
        <v>0</v>
      </c>
      <c r="F17" s="369">
        <f>D17*'Faktorer 2022'!E9</f>
        <v>0</v>
      </c>
      <c r="G17" s="357"/>
      <c r="H17" s="357"/>
      <c r="I17" s="357"/>
      <c r="J17" s="357"/>
      <c r="K17" s="357"/>
      <c r="L17" s="357"/>
      <c r="M17" s="357"/>
      <c r="S17" s="356"/>
    </row>
    <row r="18" spans="1:19" s="360" customFormat="1" ht="16.5">
      <c r="A18" s="357"/>
      <c r="B18" s="370" t="s">
        <v>351</v>
      </c>
      <c r="C18" s="366" t="s">
        <v>481</v>
      </c>
      <c r="D18" s="371"/>
      <c r="E18" s="372">
        <f>D18*'Faktorer 2022'!C16</f>
        <v>0</v>
      </c>
      <c r="F18" s="373">
        <f>D18*'Faktorer 2022'!E16</f>
        <v>0</v>
      </c>
      <c r="G18" s="357"/>
      <c r="H18" s="357"/>
      <c r="I18" s="357"/>
      <c r="J18" s="357"/>
      <c r="K18" s="357"/>
      <c r="L18" s="357"/>
      <c r="M18" s="357"/>
      <c r="S18" s="356"/>
    </row>
    <row r="19" spans="1:19" s="360" customFormat="1" ht="15.75">
      <c r="A19" s="357"/>
      <c r="B19" s="374" t="s">
        <v>482</v>
      </c>
      <c r="C19" s="375" t="s">
        <v>475</v>
      </c>
      <c r="D19" s="152"/>
      <c r="E19" s="376">
        <f>SUM(E12:E18)</f>
        <v>0</v>
      </c>
      <c r="F19" s="376">
        <f>SUM(F12:F18)</f>
        <v>0</v>
      </c>
      <c r="G19" s="357"/>
      <c r="H19" s="357"/>
      <c r="I19" s="357"/>
      <c r="J19" s="357"/>
      <c r="K19" s="357"/>
      <c r="L19" s="357"/>
      <c r="M19" s="357"/>
      <c r="S19" s="356"/>
    </row>
    <row r="20" spans="1:19" s="360" customFormat="1" ht="16.5">
      <c r="A20" s="357"/>
      <c r="B20" s="365" t="s">
        <v>483</v>
      </c>
      <c r="C20" s="366" t="s">
        <v>484</v>
      </c>
      <c r="D20" s="367"/>
      <c r="E20" s="153"/>
      <c r="F20" s="154"/>
      <c r="G20" s="357"/>
      <c r="H20" s="357"/>
      <c r="I20" s="357"/>
      <c r="J20" s="357"/>
      <c r="K20" s="357"/>
      <c r="L20" s="357"/>
      <c r="M20" s="357"/>
      <c r="S20" s="356"/>
    </row>
    <row r="21" spans="1:19" s="360" customFormat="1" ht="16.5">
      <c r="A21" s="357"/>
      <c r="B21" s="377" t="s">
        <v>485</v>
      </c>
      <c r="C21" s="378" t="s">
        <v>486</v>
      </c>
      <c r="D21" s="155"/>
      <c r="E21" s="379" t="str">
        <f>IFERROR(E19/D20,"")</f>
        <v/>
      </c>
      <c r="F21" s="154"/>
      <c r="G21" s="357"/>
      <c r="H21" s="357"/>
      <c r="I21" s="357"/>
      <c r="J21" s="357"/>
      <c r="K21" s="357"/>
      <c r="L21" s="357"/>
      <c r="M21" s="357"/>
      <c r="S21" s="356"/>
    </row>
    <row r="22" spans="1:19" s="360" customFormat="1" ht="15.75">
      <c r="A22" s="357"/>
      <c r="B22" s="380"/>
      <c r="C22" s="380"/>
      <c r="D22" s="380"/>
      <c r="E22" s="380"/>
      <c r="F22" s="380"/>
      <c r="G22" s="357"/>
      <c r="H22" s="357"/>
      <c r="I22" s="357"/>
      <c r="J22" s="357"/>
      <c r="K22" s="357"/>
      <c r="L22" s="357"/>
      <c r="M22" s="357"/>
      <c r="S22" s="356"/>
    </row>
    <row r="23" spans="1:19" s="360" customFormat="1" ht="15.75">
      <c r="A23" s="357"/>
      <c r="B23" s="381" t="s">
        <v>487</v>
      </c>
      <c r="C23" s="380"/>
      <c r="D23" s="380"/>
      <c r="E23" s="380"/>
      <c r="F23" s="380"/>
      <c r="G23" s="357"/>
      <c r="H23" s="357"/>
      <c r="I23" s="357"/>
      <c r="J23" s="357"/>
      <c r="K23" s="357"/>
      <c r="L23" s="357"/>
      <c r="M23" s="357"/>
      <c r="N23" s="356"/>
      <c r="O23" s="356"/>
      <c r="P23" s="356"/>
      <c r="Q23" s="356"/>
      <c r="R23" s="356"/>
      <c r="S23" s="356"/>
    </row>
    <row r="24" spans="1:19" s="360" customFormat="1" ht="15.75">
      <c r="A24" s="357"/>
      <c r="B24" s="357"/>
      <c r="C24" s="357"/>
      <c r="D24" s="357"/>
      <c r="E24" s="357"/>
      <c r="F24" s="357"/>
      <c r="G24" s="357"/>
      <c r="H24" s="357"/>
      <c r="I24" s="357"/>
      <c r="J24" s="357"/>
      <c r="K24" s="357"/>
      <c r="L24" s="357"/>
      <c r="M24" s="357"/>
    </row>
    <row r="25" spans="1:19" s="360" customFormat="1" ht="15.75">
      <c r="A25" s="357"/>
      <c r="B25" s="357"/>
      <c r="C25" s="357"/>
      <c r="D25" s="357"/>
      <c r="E25" s="357"/>
      <c r="F25" s="357"/>
      <c r="G25" s="357"/>
      <c r="H25" s="357"/>
      <c r="I25" s="357"/>
      <c r="J25" s="357"/>
      <c r="K25" s="357"/>
      <c r="L25" s="357"/>
      <c r="M25" s="357"/>
    </row>
    <row r="26" spans="1:19" s="360" customFormat="1" ht="15.75">
      <c r="A26" s="357"/>
      <c r="B26" s="357"/>
      <c r="C26" s="357"/>
      <c r="D26" s="357"/>
      <c r="E26" s="357"/>
      <c r="F26" s="357"/>
      <c r="G26" s="357"/>
      <c r="H26" s="357"/>
      <c r="I26" s="357"/>
      <c r="J26" s="357"/>
      <c r="K26" s="357"/>
      <c r="L26" s="357"/>
      <c r="M26" s="357"/>
    </row>
    <row r="27" spans="1:19" s="360" customFormat="1" ht="15.75">
      <c r="A27" s="357"/>
      <c r="B27" s="357"/>
      <c r="C27" s="357"/>
      <c r="D27" s="357"/>
      <c r="E27" s="357"/>
      <c r="F27" s="357"/>
      <c r="G27" s="357"/>
      <c r="H27" s="357"/>
      <c r="I27" s="357"/>
      <c r="J27" s="357"/>
      <c r="K27" s="357"/>
      <c r="L27" s="357"/>
      <c r="M27" s="357"/>
    </row>
    <row r="28" spans="1:19" ht="15.75">
      <c r="A28" s="355"/>
      <c r="B28" s="355"/>
      <c r="C28" s="355"/>
      <c r="D28" s="355"/>
      <c r="E28" s="355"/>
      <c r="F28" s="355"/>
      <c r="G28" s="355"/>
      <c r="H28" s="355"/>
      <c r="I28" s="355"/>
      <c r="J28" s="355"/>
      <c r="K28" s="355"/>
      <c r="L28" s="355"/>
      <c r="M28" s="355"/>
    </row>
    <row r="29" spans="1:19" ht="15.75">
      <c r="A29" s="355"/>
      <c r="B29" s="382" t="s">
        <v>488</v>
      </c>
      <c r="C29" s="355"/>
      <c r="D29" s="355"/>
      <c r="E29" s="355"/>
      <c r="F29" s="355"/>
      <c r="G29" s="355"/>
      <c r="H29" s="355"/>
      <c r="I29" s="355"/>
      <c r="J29" s="355"/>
      <c r="K29" s="355"/>
      <c r="L29" s="355"/>
      <c r="M29" s="355"/>
    </row>
    <row r="30" spans="1:19" ht="15.75">
      <c r="A30" s="355"/>
      <c r="B30" s="355"/>
      <c r="C30" s="355"/>
      <c r="D30" s="355"/>
      <c r="E30" s="355"/>
      <c r="F30" s="355"/>
      <c r="G30" s="355"/>
      <c r="H30" s="355"/>
      <c r="I30" s="355"/>
      <c r="J30" s="355"/>
      <c r="K30" s="355"/>
      <c r="L30" s="355"/>
      <c r="M30" s="355"/>
    </row>
    <row r="31" spans="1:19" ht="12.75">
      <c r="A31" s="355"/>
      <c r="B31" s="571" t="s">
        <v>489</v>
      </c>
      <c r="C31" s="571"/>
      <c r="D31" s="571"/>
      <c r="E31" s="571"/>
      <c r="F31" s="571"/>
      <c r="G31" s="571"/>
      <c r="H31" s="571"/>
      <c r="I31" s="355"/>
      <c r="J31" s="355"/>
      <c r="K31" s="355"/>
      <c r="L31" s="355"/>
      <c r="M31" s="355"/>
    </row>
    <row r="32" spans="1:19" ht="15.75">
      <c r="A32" s="355"/>
      <c r="B32" s="571"/>
      <c r="C32" s="571"/>
      <c r="D32" s="571"/>
      <c r="E32" s="571"/>
      <c r="F32" s="571"/>
      <c r="G32" s="571"/>
      <c r="H32" s="571"/>
      <c r="I32" s="355"/>
      <c r="J32" s="355"/>
      <c r="K32" s="355"/>
      <c r="L32" s="355"/>
      <c r="M32" s="355"/>
    </row>
    <row r="33" spans="1:13" ht="15.75">
      <c r="A33" s="355"/>
      <c r="B33" s="571"/>
      <c r="C33" s="571"/>
      <c r="D33" s="571"/>
      <c r="E33" s="571"/>
      <c r="F33" s="571"/>
      <c r="G33" s="571"/>
      <c r="H33" s="571"/>
      <c r="I33" s="355"/>
      <c r="J33" s="355"/>
      <c r="K33" s="355"/>
      <c r="L33" s="355"/>
      <c r="M33" s="355"/>
    </row>
    <row r="34" spans="1:13" ht="15.75">
      <c r="A34" s="355"/>
      <c r="B34" s="383"/>
      <c r="C34" s="383"/>
      <c r="D34" s="383"/>
      <c r="E34" s="383"/>
      <c r="F34" s="383"/>
      <c r="G34" s="383"/>
      <c r="H34" s="383"/>
      <c r="I34" s="355"/>
      <c r="J34" s="355"/>
      <c r="K34" s="355"/>
      <c r="L34" s="355"/>
      <c r="M34" s="355"/>
    </row>
    <row r="35" spans="1:13" ht="15.75">
      <c r="A35" s="355"/>
      <c r="B35" s="355"/>
      <c r="C35" s="603"/>
      <c r="D35" s="603"/>
      <c r="E35" s="355"/>
      <c r="F35" s="355"/>
      <c r="G35" s="355"/>
      <c r="H35" s="355"/>
      <c r="I35" s="355"/>
      <c r="J35" s="355"/>
      <c r="K35" s="355"/>
      <c r="L35" s="355"/>
      <c r="M35" s="355"/>
    </row>
    <row r="36" spans="1:13" ht="15.75">
      <c r="A36" s="355"/>
      <c r="B36" s="355"/>
      <c r="C36" s="385" t="s">
        <v>490</v>
      </c>
      <c r="D36" s="385" t="s">
        <v>491</v>
      </c>
      <c r="E36" s="355"/>
      <c r="F36" s="355"/>
      <c r="G36" s="355"/>
      <c r="H36" s="355"/>
      <c r="I36" s="355"/>
      <c r="J36" s="355"/>
      <c r="K36" s="355"/>
      <c r="L36" s="355"/>
      <c r="M36" s="355"/>
    </row>
    <row r="37" spans="1:13" ht="15.75">
      <c r="A37" s="355"/>
      <c r="B37" s="386" t="s">
        <v>492</v>
      </c>
      <c r="C37" s="387"/>
      <c r="D37" s="388"/>
      <c r="E37" s="355"/>
      <c r="F37" s="355"/>
      <c r="G37" s="355"/>
      <c r="H37" s="355"/>
      <c r="I37" s="355"/>
      <c r="J37" s="355"/>
      <c r="K37" s="355"/>
      <c r="L37" s="355"/>
      <c r="M37" s="355"/>
    </row>
    <row r="38" spans="1:13" ht="15.75">
      <c r="A38" s="355"/>
      <c r="B38" s="386" t="s">
        <v>493</v>
      </c>
      <c r="C38" s="387"/>
      <c r="D38" s="388"/>
      <c r="E38" s="355"/>
      <c r="F38" s="355"/>
      <c r="G38" s="355"/>
      <c r="H38" s="355"/>
      <c r="I38" s="355"/>
      <c r="J38" s="355"/>
      <c r="K38" s="355"/>
      <c r="L38" s="355"/>
      <c r="M38" s="355"/>
    </row>
    <row r="39" spans="1:13" ht="15.75">
      <c r="A39" s="355"/>
      <c r="B39" s="386" t="s">
        <v>494</v>
      </c>
      <c r="C39" s="387"/>
      <c r="D39" s="388"/>
      <c r="E39" s="355"/>
      <c r="F39" s="355"/>
      <c r="G39" s="355"/>
      <c r="H39" s="355"/>
      <c r="I39" s="355"/>
      <c r="J39" s="355"/>
      <c r="K39" s="355"/>
      <c r="L39" s="355"/>
      <c r="M39" s="355"/>
    </row>
    <row r="40" spans="1:13" ht="15.75">
      <c r="A40" s="355"/>
      <c r="B40" s="386" t="s">
        <v>495</v>
      </c>
      <c r="C40" s="387"/>
      <c r="D40" s="388"/>
      <c r="E40" s="355"/>
      <c r="F40" s="355"/>
      <c r="G40" s="355"/>
      <c r="H40" s="355"/>
      <c r="I40" s="355"/>
      <c r="J40" s="355"/>
      <c r="K40" s="355"/>
      <c r="L40" s="355"/>
      <c r="M40" s="355"/>
    </row>
    <row r="41" spans="1:13" ht="15.75">
      <c r="A41" s="355"/>
      <c r="B41" s="386" t="s">
        <v>496</v>
      </c>
      <c r="C41" s="387"/>
      <c r="D41" s="388"/>
      <c r="E41" s="355"/>
      <c r="F41" s="355"/>
      <c r="G41" s="355"/>
      <c r="H41" s="355"/>
      <c r="I41" s="355"/>
      <c r="J41" s="355"/>
      <c r="K41" s="355"/>
      <c r="L41" s="355"/>
      <c r="M41" s="355"/>
    </row>
    <row r="42" spans="1:13" ht="15.75">
      <c r="A42" s="355"/>
      <c r="B42" s="386" t="s">
        <v>497</v>
      </c>
      <c r="C42" s="387"/>
      <c r="D42" s="388"/>
      <c r="E42" s="355"/>
      <c r="F42" s="355"/>
      <c r="G42" s="355"/>
      <c r="H42" s="355"/>
      <c r="I42" s="355"/>
      <c r="J42" s="355"/>
      <c r="K42" s="355"/>
      <c r="L42" s="355"/>
      <c r="M42" s="355"/>
    </row>
    <row r="43" spans="1:13" ht="15.75">
      <c r="A43" s="355"/>
      <c r="B43" s="389" t="s">
        <v>498</v>
      </c>
      <c r="C43" s="390">
        <f>C37+C38+C39+C40+C42</f>
        <v>0</v>
      </c>
      <c r="D43" s="390">
        <f>D37+D38+D39+D40+D42</f>
        <v>0</v>
      </c>
      <c r="E43" s="355"/>
      <c r="F43" s="355"/>
      <c r="G43" s="355"/>
      <c r="H43" s="355"/>
      <c r="I43" s="355"/>
      <c r="J43" s="355"/>
      <c r="K43" s="355"/>
      <c r="L43" s="355"/>
      <c r="M43" s="355"/>
    </row>
    <row r="44" spans="1:13" ht="15.75">
      <c r="A44" s="355"/>
      <c r="B44" s="355"/>
      <c r="C44" s="355"/>
      <c r="D44" s="355"/>
      <c r="E44" s="355"/>
      <c r="F44" s="355"/>
      <c r="G44" s="355"/>
      <c r="H44" s="355"/>
      <c r="I44" s="355"/>
      <c r="J44" s="355"/>
      <c r="K44" s="355"/>
      <c r="L44" s="355"/>
      <c r="M44" s="355"/>
    </row>
    <row r="45" spans="1:13" ht="15.75">
      <c r="A45" s="355"/>
      <c r="B45" s="391" t="s">
        <v>499</v>
      </c>
      <c r="C45" s="392"/>
      <c r="D45" s="355"/>
      <c r="E45" s="355"/>
      <c r="F45" s="355"/>
      <c r="G45" s="355"/>
      <c r="H45" s="355"/>
      <c r="I45" s="355"/>
      <c r="J45" s="355"/>
      <c r="K45" s="355"/>
      <c r="L45" s="355"/>
      <c r="M45" s="355"/>
    </row>
    <row r="46" spans="1:13" ht="15.75">
      <c r="A46" s="355"/>
      <c r="B46" s="355"/>
      <c r="C46" s="355"/>
      <c r="D46" s="355"/>
      <c r="E46" s="355"/>
      <c r="F46" s="355"/>
      <c r="G46" s="355"/>
      <c r="H46" s="355"/>
      <c r="I46" s="355"/>
      <c r="J46" s="355"/>
      <c r="K46" s="355"/>
      <c r="L46" s="355"/>
      <c r="M46" s="355"/>
    </row>
    <row r="47" spans="1:13" ht="15.75">
      <c r="A47" s="355"/>
      <c r="B47" s="355"/>
      <c r="C47" s="355"/>
      <c r="D47" s="355"/>
      <c r="E47" s="355"/>
      <c r="F47" s="355"/>
      <c r="G47" s="355"/>
      <c r="H47" s="355"/>
      <c r="I47" s="355"/>
      <c r="J47" s="355"/>
      <c r="K47" s="355"/>
      <c r="L47" s="355"/>
      <c r="M47" s="355"/>
    </row>
    <row r="48" spans="1:13" ht="15.75">
      <c r="A48" s="355"/>
      <c r="B48" s="355"/>
      <c r="C48" s="355"/>
      <c r="D48" s="355"/>
      <c r="E48" s="355"/>
      <c r="F48" s="355"/>
      <c r="G48" s="355"/>
      <c r="H48" s="355"/>
      <c r="I48" s="355"/>
      <c r="J48" s="355"/>
      <c r="K48" s="355"/>
      <c r="L48" s="355"/>
      <c r="M48" s="355"/>
    </row>
    <row r="49" spans="1:13" ht="15.75">
      <c r="A49" s="355"/>
      <c r="B49" s="571" t="s">
        <v>500</v>
      </c>
      <c r="C49" s="571"/>
      <c r="D49" s="571"/>
      <c r="E49" s="571"/>
      <c r="F49" s="571"/>
      <c r="G49" s="571"/>
      <c r="H49" s="571"/>
      <c r="I49" s="355"/>
      <c r="J49" s="355"/>
      <c r="K49" s="355"/>
      <c r="L49" s="355"/>
      <c r="M49" s="355"/>
    </row>
    <row r="50" spans="1:13" ht="15.75">
      <c r="A50" s="355"/>
      <c r="B50" s="571"/>
      <c r="C50" s="571"/>
      <c r="D50" s="571"/>
      <c r="E50" s="571"/>
      <c r="F50" s="571"/>
      <c r="G50" s="571"/>
      <c r="H50" s="571"/>
      <c r="I50" s="355"/>
      <c r="J50" s="355"/>
      <c r="K50" s="355"/>
      <c r="L50" s="355"/>
      <c r="M50" s="355"/>
    </row>
    <row r="51" spans="1:13" ht="15.75">
      <c r="A51" s="355"/>
      <c r="B51" s="571"/>
      <c r="C51" s="571"/>
      <c r="D51" s="571"/>
      <c r="E51" s="571"/>
      <c r="F51" s="571"/>
      <c r="G51" s="571"/>
      <c r="H51" s="571"/>
      <c r="I51" s="355"/>
      <c r="J51" s="355"/>
      <c r="K51" s="355"/>
      <c r="L51" s="355"/>
      <c r="M51" s="355"/>
    </row>
    <row r="52" spans="1:13" ht="14.25" customHeight="1">
      <c r="A52" s="355"/>
      <c r="B52" s="393"/>
      <c r="C52" s="355"/>
      <c r="D52" s="604" t="s">
        <v>501</v>
      </c>
      <c r="E52" s="582" t="s">
        <v>502</v>
      </c>
      <c r="F52" s="355"/>
      <c r="G52" s="355"/>
      <c r="H52" s="355"/>
      <c r="I52" s="355"/>
      <c r="J52" s="355"/>
      <c r="K52" s="355"/>
      <c r="L52" s="355"/>
      <c r="M52" s="355"/>
    </row>
    <row r="53" spans="1:13" ht="32.450000000000003" customHeight="1">
      <c r="A53" s="355"/>
      <c r="B53" s="355"/>
      <c r="C53" s="394" t="s">
        <v>474</v>
      </c>
      <c r="D53" s="582"/>
      <c r="E53" s="582"/>
      <c r="F53" s="394" t="s">
        <v>503</v>
      </c>
      <c r="G53" s="394" t="s">
        <v>504</v>
      </c>
      <c r="H53" s="355"/>
      <c r="I53" s="355"/>
      <c r="J53" s="355"/>
      <c r="K53" s="355"/>
      <c r="L53" s="355"/>
      <c r="M53" s="355"/>
    </row>
    <row r="54" spans="1:13" ht="15.75">
      <c r="A54" s="355"/>
      <c r="B54" s="395" t="s">
        <v>505</v>
      </c>
      <c r="C54" s="384" t="s">
        <v>506</v>
      </c>
      <c r="D54" s="384" t="s">
        <v>506</v>
      </c>
      <c r="E54" s="396" t="s">
        <v>476</v>
      </c>
      <c r="F54" s="384" t="s">
        <v>507</v>
      </c>
      <c r="G54" s="396" t="s">
        <v>508</v>
      </c>
      <c r="H54" s="355"/>
      <c r="I54" s="355"/>
      <c r="J54" s="355"/>
      <c r="K54" s="355"/>
      <c r="L54" s="355"/>
      <c r="M54" s="355"/>
    </row>
    <row r="55" spans="1:13" ht="15.75">
      <c r="A55" s="355"/>
      <c r="B55" s="391" t="s">
        <v>379</v>
      </c>
      <c r="C55" s="397" t="s">
        <v>477</v>
      </c>
      <c r="D55" s="388"/>
      <c r="E55" s="398">
        <f>D55*'Faktorer 2022'!E12</f>
        <v>0</v>
      </c>
      <c r="F55" s="388"/>
      <c r="G55" s="398" t="str">
        <f>IF(F55=0,"",E55*1000/F55)</f>
        <v/>
      </c>
      <c r="H55" s="355"/>
      <c r="I55" s="355"/>
      <c r="J55" s="355"/>
      <c r="K55" s="355"/>
      <c r="L55" s="355"/>
      <c r="M55" s="355"/>
    </row>
    <row r="56" spans="1:13" ht="15.75">
      <c r="A56" s="355"/>
      <c r="B56" s="391" t="s">
        <v>375</v>
      </c>
      <c r="C56" s="397" t="s">
        <v>477</v>
      </c>
      <c r="D56" s="388"/>
      <c r="E56" s="398">
        <f>D56*'Faktorer 2022'!E10</f>
        <v>0</v>
      </c>
      <c r="F56" s="388"/>
      <c r="G56" s="398" t="str">
        <f t="shared" ref="G56:G60" si="0">IF(F56=0,"",E56*1000/F56)</f>
        <v/>
      </c>
      <c r="H56" s="355"/>
      <c r="I56" s="355"/>
      <c r="J56" s="355"/>
      <c r="K56" s="355"/>
      <c r="L56" s="355"/>
      <c r="M56" s="355"/>
    </row>
    <row r="57" spans="1:13" ht="15.75">
      <c r="A57" s="355"/>
      <c r="B57" s="391" t="s">
        <v>509</v>
      </c>
      <c r="C57" s="397" t="s">
        <v>475</v>
      </c>
      <c r="D57" s="388"/>
      <c r="E57" s="398">
        <f>D57*'Faktorer 2022'!E5</f>
        <v>0</v>
      </c>
      <c r="F57" s="388"/>
      <c r="G57" s="398" t="str">
        <f>IF(F57=0,"",E57*1000/F57)</f>
        <v/>
      </c>
      <c r="H57" s="355"/>
      <c r="I57" s="355"/>
      <c r="J57" s="355"/>
      <c r="K57" s="355"/>
      <c r="L57" s="355"/>
      <c r="M57" s="355"/>
    </row>
    <row r="58" spans="1:13" ht="15.75">
      <c r="A58" s="355"/>
      <c r="B58" s="391" t="s">
        <v>382</v>
      </c>
      <c r="C58" s="397" t="s">
        <v>477</v>
      </c>
      <c r="D58" s="388"/>
      <c r="E58" s="398">
        <f>D58*'Faktorer 2022'!E13</f>
        <v>0</v>
      </c>
      <c r="F58" s="388"/>
      <c r="G58" s="398" t="str">
        <f t="shared" si="0"/>
        <v/>
      </c>
      <c r="H58" s="355"/>
      <c r="I58" s="355"/>
      <c r="J58" s="355"/>
      <c r="K58" s="355"/>
      <c r="L58" s="355"/>
      <c r="M58" s="355"/>
    </row>
    <row r="59" spans="1:13" ht="16.5">
      <c r="A59" s="355"/>
      <c r="B59" s="391" t="s">
        <v>351</v>
      </c>
      <c r="C59" s="397" t="s">
        <v>481</v>
      </c>
      <c r="D59" s="388"/>
      <c r="E59" s="398">
        <f>D59*'Faktorer 2022'!E17</f>
        <v>0</v>
      </c>
      <c r="F59" s="388"/>
      <c r="G59" s="398" t="str">
        <f t="shared" si="0"/>
        <v/>
      </c>
      <c r="H59" s="355"/>
      <c r="I59" s="355"/>
      <c r="J59" s="355"/>
      <c r="K59" s="355"/>
      <c r="L59" s="355"/>
      <c r="M59" s="355"/>
    </row>
    <row r="60" spans="1:13" ht="15.75">
      <c r="A60" s="355"/>
      <c r="B60" s="399" t="s">
        <v>510</v>
      </c>
      <c r="C60" s="397" t="s">
        <v>477</v>
      </c>
      <c r="D60" s="388"/>
      <c r="E60" s="398">
        <f>D60*'Faktorer 2022'!E20</f>
        <v>0</v>
      </c>
      <c r="F60" s="388"/>
      <c r="G60" s="398" t="str">
        <f t="shared" si="0"/>
        <v/>
      </c>
      <c r="H60" s="355"/>
      <c r="I60" s="355"/>
      <c r="J60" s="355"/>
      <c r="K60" s="355"/>
      <c r="L60" s="355"/>
      <c r="M60" s="355"/>
    </row>
    <row r="61" spans="1:13" ht="15.75">
      <c r="A61" s="355"/>
      <c r="B61" s="400" t="s">
        <v>116</v>
      </c>
      <c r="C61" s="401" t="s">
        <v>511</v>
      </c>
      <c r="D61" s="402"/>
      <c r="E61" s="390">
        <f>SUM(E55:E60)</f>
        <v>0</v>
      </c>
      <c r="F61" s="402">
        <f>SUM(F55:F60)</f>
        <v>0</v>
      </c>
      <c r="G61" s="403" t="s">
        <v>512</v>
      </c>
      <c r="H61" s="355"/>
      <c r="I61" s="355"/>
      <c r="J61" s="355"/>
      <c r="K61" s="355"/>
      <c r="L61" s="355"/>
      <c r="M61" s="355"/>
    </row>
    <row r="62" spans="1:13" ht="15.75">
      <c r="A62" s="355"/>
      <c r="B62" s="355"/>
      <c r="C62" s="355"/>
      <c r="D62" s="355"/>
      <c r="E62" s="355"/>
      <c r="F62" s="355"/>
      <c r="G62" s="355"/>
      <c r="H62" s="355"/>
      <c r="I62" s="355"/>
      <c r="J62" s="355"/>
      <c r="K62" s="355"/>
      <c r="L62" s="355"/>
      <c r="M62" s="355"/>
    </row>
    <row r="63" spans="1:13" ht="15.75">
      <c r="A63" s="355"/>
      <c r="B63" s="404" t="s">
        <v>513</v>
      </c>
      <c r="C63" s="355"/>
      <c r="D63" s="355"/>
      <c r="E63" s="355"/>
      <c r="F63" s="355"/>
      <c r="G63" s="355"/>
      <c r="H63" s="355"/>
      <c r="I63" s="355"/>
      <c r="J63" s="355"/>
      <c r="K63" s="355"/>
      <c r="L63" s="355"/>
      <c r="M63" s="355"/>
    </row>
    <row r="64" spans="1:13" ht="15.75">
      <c r="A64" s="355"/>
      <c r="B64" s="355"/>
      <c r="C64" s="355"/>
      <c r="D64" s="355"/>
      <c r="E64" s="355"/>
      <c r="F64" s="355"/>
      <c r="G64" s="355"/>
      <c r="H64" s="355"/>
      <c r="I64" s="355"/>
      <c r="J64" s="355"/>
      <c r="K64" s="355"/>
      <c r="L64" s="355"/>
      <c r="M64" s="355"/>
    </row>
    <row r="65" spans="1:13" ht="15.75">
      <c r="A65" s="355"/>
      <c r="B65" s="355"/>
      <c r="C65" s="355"/>
      <c r="D65" s="355"/>
      <c r="E65" s="355"/>
      <c r="F65" s="355"/>
      <c r="G65" s="355"/>
      <c r="H65" s="355"/>
      <c r="I65" s="355"/>
      <c r="J65" s="355"/>
      <c r="K65" s="355"/>
      <c r="L65" s="355"/>
      <c r="M65" s="355"/>
    </row>
    <row r="66" spans="1:13" ht="15.75">
      <c r="A66" s="355"/>
      <c r="B66" s="355"/>
      <c r="C66" s="355"/>
      <c r="D66" s="355"/>
      <c r="E66" s="355"/>
      <c r="F66" s="355"/>
      <c r="G66" s="355"/>
      <c r="H66" s="355"/>
      <c r="I66" s="355"/>
      <c r="J66" s="355"/>
      <c r="K66" s="355"/>
      <c r="L66" s="355"/>
      <c r="M66" s="355"/>
    </row>
    <row r="67" spans="1:13" ht="15.75">
      <c r="A67" s="355"/>
      <c r="B67" s="355"/>
      <c r="C67" s="355"/>
      <c r="D67" s="355"/>
      <c r="E67" s="355"/>
      <c r="F67" s="355"/>
      <c r="G67" s="355"/>
      <c r="H67" s="355"/>
      <c r="I67" s="355"/>
      <c r="J67" s="355"/>
      <c r="K67" s="355"/>
      <c r="L67" s="355"/>
      <c r="M67" s="355"/>
    </row>
    <row r="68" spans="1:13" ht="15.75">
      <c r="A68" s="355"/>
      <c r="B68" s="355"/>
      <c r="C68" s="355"/>
      <c r="D68" s="355"/>
      <c r="E68" s="355"/>
      <c r="F68" s="355"/>
      <c r="G68" s="355"/>
      <c r="H68" s="355"/>
      <c r="I68" s="355"/>
      <c r="J68" s="355"/>
      <c r="K68" s="355"/>
      <c r="L68" s="355"/>
      <c r="M68" s="355"/>
    </row>
    <row r="69" spans="1:13" ht="15.75">
      <c r="A69" s="355"/>
      <c r="B69" s="355"/>
      <c r="C69" s="355"/>
      <c r="D69" s="355"/>
      <c r="E69" s="355"/>
      <c r="F69" s="355"/>
      <c r="G69" s="355"/>
      <c r="H69" s="355"/>
      <c r="I69" s="355"/>
      <c r="J69" s="355"/>
      <c r="K69" s="355"/>
      <c r="L69" s="355"/>
      <c r="M69" s="355"/>
    </row>
    <row r="70" spans="1:13" ht="15.75">
      <c r="A70" s="355"/>
      <c r="B70" s="382" t="s">
        <v>514</v>
      </c>
      <c r="C70" s="355"/>
      <c r="D70" s="355"/>
      <c r="E70" s="355"/>
      <c r="F70" s="355"/>
      <c r="G70" s="355"/>
      <c r="H70" s="355"/>
      <c r="I70" s="355"/>
      <c r="J70" s="355"/>
      <c r="K70" s="355"/>
      <c r="L70" s="355"/>
      <c r="M70" s="355"/>
    </row>
    <row r="71" spans="1:13" ht="15.75">
      <c r="A71" s="355"/>
      <c r="B71" s="355"/>
      <c r="C71" s="355"/>
      <c r="D71" s="355"/>
      <c r="E71" s="355"/>
      <c r="F71" s="355"/>
      <c r="G71" s="355"/>
      <c r="H71" s="355"/>
      <c r="I71" s="355"/>
      <c r="J71" s="355"/>
      <c r="K71" s="355"/>
      <c r="L71" s="355"/>
      <c r="M71" s="355"/>
    </row>
    <row r="72" spans="1:13" ht="15.75">
      <c r="A72" s="355"/>
      <c r="B72" s="571" t="s">
        <v>515</v>
      </c>
      <c r="C72" s="571"/>
      <c r="D72" s="571"/>
      <c r="E72" s="571"/>
      <c r="F72" s="571"/>
      <c r="G72" s="571"/>
      <c r="H72" s="571"/>
      <c r="I72" s="355"/>
      <c r="J72" s="355"/>
      <c r="K72" s="355"/>
      <c r="L72" s="355"/>
      <c r="M72" s="355"/>
    </row>
    <row r="73" spans="1:13" ht="15.75">
      <c r="A73" s="355"/>
      <c r="B73" s="571"/>
      <c r="C73" s="571"/>
      <c r="D73" s="571"/>
      <c r="E73" s="571"/>
      <c r="F73" s="571"/>
      <c r="G73" s="571"/>
      <c r="H73" s="571"/>
      <c r="I73" s="355"/>
      <c r="J73" s="355"/>
      <c r="K73" s="355"/>
      <c r="L73" s="355"/>
      <c r="M73" s="355"/>
    </row>
    <row r="74" spans="1:13" ht="15.75">
      <c r="A74" s="355"/>
      <c r="B74" s="571"/>
      <c r="C74" s="571"/>
      <c r="D74" s="571"/>
      <c r="E74" s="571"/>
      <c r="F74" s="571"/>
      <c r="G74" s="571"/>
      <c r="H74" s="571"/>
      <c r="I74" s="355"/>
      <c r="J74" s="355"/>
      <c r="K74" s="355"/>
      <c r="L74" s="355"/>
      <c r="M74" s="355"/>
    </row>
    <row r="75" spans="1:13" ht="15.75">
      <c r="A75" s="355"/>
      <c r="B75" s="355"/>
      <c r="C75" s="355"/>
      <c r="D75" s="355"/>
      <c r="E75" s="355"/>
      <c r="F75" s="355"/>
      <c r="G75" s="355"/>
      <c r="H75" s="355"/>
      <c r="I75" s="355"/>
      <c r="J75" s="355"/>
      <c r="K75" s="355"/>
      <c r="L75" s="355"/>
      <c r="M75" s="355"/>
    </row>
    <row r="76" spans="1:13" ht="15.75">
      <c r="A76" s="355"/>
      <c r="B76" s="355"/>
      <c r="C76" s="384" t="s">
        <v>516</v>
      </c>
      <c r="D76" s="384" t="s">
        <v>517</v>
      </c>
      <c r="E76" s="384" t="s">
        <v>375</v>
      </c>
      <c r="F76" s="384" t="s">
        <v>518</v>
      </c>
      <c r="G76" s="384" t="s">
        <v>519</v>
      </c>
      <c r="H76" s="355"/>
      <c r="I76" s="355"/>
      <c r="J76" s="355"/>
      <c r="K76" s="355"/>
      <c r="L76" s="355"/>
      <c r="M76" s="355"/>
    </row>
    <row r="77" spans="1:13" ht="15.75">
      <c r="A77" s="355"/>
      <c r="B77" s="395" t="s">
        <v>520</v>
      </c>
      <c r="C77" s="384" t="s">
        <v>475</v>
      </c>
      <c r="D77" s="384" t="s">
        <v>477</v>
      </c>
      <c r="E77" s="384" t="s">
        <v>477</v>
      </c>
      <c r="F77" s="384" t="s">
        <v>477</v>
      </c>
      <c r="G77" s="396" t="s">
        <v>476</v>
      </c>
      <c r="H77" s="355"/>
      <c r="I77" s="355"/>
      <c r="J77" s="355"/>
      <c r="K77" s="355"/>
      <c r="L77" s="355"/>
      <c r="M77" s="355"/>
    </row>
    <row r="78" spans="1:13" ht="15.75">
      <c r="A78" s="355" t="s">
        <v>521</v>
      </c>
      <c r="B78" s="405"/>
      <c r="C78" s="388"/>
      <c r="D78" s="388"/>
      <c r="E78" s="388"/>
      <c r="F78" s="388"/>
      <c r="G78" s="406">
        <f>C78*'Faktorer 2022'!E5+D78*'Faktorer 2022'!E11+'6.3 Miljø- og klimarapportering'!E78*'Faktorer 2022'!E10+F78*'Faktorer 2022'!E20</f>
        <v>0</v>
      </c>
      <c r="H78" s="355"/>
      <c r="I78" s="355"/>
      <c r="J78" s="355"/>
      <c r="K78" s="355"/>
      <c r="L78" s="355"/>
      <c r="M78" s="355"/>
    </row>
    <row r="79" spans="1:13" ht="15.75">
      <c r="A79" s="355" t="s">
        <v>521</v>
      </c>
      <c r="B79" s="407"/>
      <c r="C79" s="388"/>
      <c r="D79" s="388"/>
      <c r="E79" s="388"/>
      <c r="F79" s="388"/>
      <c r="G79" s="406">
        <f>C79*'Faktorer 2022'!E6+D79*'Faktorer 2022'!E12+'6.3 Miljø- og klimarapportering'!E79*'Faktorer 2022'!E11+F79*'Faktorer 2022'!E21</f>
        <v>0</v>
      </c>
      <c r="H79" s="355"/>
      <c r="I79" s="355"/>
      <c r="J79" s="355"/>
      <c r="K79" s="355"/>
      <c r="L79" s="355"/>
      <c r="M79" s="355"/>
    </row>
    <row r="80" spans="1:13" ht="15.75">
      <c r="A80" s="355" t="s">
        <v>521</v>
      </c>
      <c r="B80" s="405"/>
      <c r="C80" s="388"/>
      <c r="D80" s="388"/>
      <c r="E80" s="388"/>
      <c r="F80" s="388"/>
      <c r="G80" s="406">
        <f>C80*'Faktorer 2022'!E7+D80*'Faktorer 2022'!E13+'6.3 Miljø- og klimarapportering'!E80*'Faktorer 2022'!E12+F80*'Faktorer 2022'!E22</f>
        <v>0</v>
      </c>
      <c r="H80" s="355"/>
      <c r="I80" s="355"/>
      <c r="J80" s="355"/>
      <c r="K80" s="355"/>
      <c r="L80" s="355"/>
      <c r="M80" s="355"/>
    </row>
    <row r="81" spans="1:13" ht="15.75">
      <c r="A81" s="355"/>
      <c r="B81" s="405"/>
      <c r="C81" s="388"/>
      <c r="D81" s="388"/>
      <c r="E81" s="388"/>
      <c r="F81" s="388"/>
      <c r="G81" s="406">
        <f>C81*'Faktorer 2022'!E8+D81*'Faktorer 2022'!E14+'6.3 Miljø- og klimarapportering'!E81*'Faktorer 2022'!E13+F81*'Faktorer 2022'!E23</f>
        <v>0</v>
      </c>
      <c r="H81" s="355"/>
      <c r="I81" s="355"/>
      <c r="J81" s="355"/>
      <c r="K81" s="355"/>
      <c r="L81" s="355"/>
      <c r="M81" s="355"/>
    </row>
    <row r="82" spans="1:13" ht="15.75">
      <c r="A82" s="355" t="s">
        <v>521</v>
      </c>
      <c r="B82" s="405"/>
      <c r="C82" s="388"/>
      <c r="D82" s="388"/>
      <c r="E82" s="388"/>
      <c r="F82" s="388"/>
      <c r="G82" s="406">
        <f>C82*'Faktorer 2022'!E9+D82*'Faktorer 2022'!E15+'6.3 Miljø- og klimarapportering'!E82*'Faktorer 2022'!E14+F82*'Faktorer 2022'!E24</f>
        <v>0</v>
      </c>
      <c r="H82" s="355"/>
      <c r="I82" s="355"/>
      <c r="J82" s="355"/>
      <c r="K82" s="355"/>
      <c r="L82" s="355"/>
      <c r="M82" s="355"/>
    </row>
    <row r="83" spans="1:13" ht="15.75">
      <c r="A83" s="355" t="s">
        <v>521</v>
      </c>
      <c r="B83" s="408" t="s">
        <v>522</v>
      </c>
      <c r="C83" s="388"/>
      <c r="D83" s="388"/>
      <c r="E83" s="388"/>
      <c r="F83" s="388"/>
      <c r="G83" s="406">
        <f>C83*'Faktorer 2022'!E10+D83*'Faktorer 2022'!E16+'6.3 Miljø- og klimarapportering'!E83*'Faktorer 2022'!E15+F83*'Faktorer 2022'!E25</f>
        <v>0</v>
      </c>
      <c r="H83" s="355"/>
      <c r="I83" s="355"/>
      <c r="J83" s="355"/>
      <c r="K83" s="355"/>
      <c r="L83" s="355"/>
      <c r="M83" s="355"/>
    </row>
    <row r="84" spans="1:13" ht="15.75">
      <c r="A84" s="355"/>
      <c r="B84" s="409" t="s">
        <v>116</v>
      </c>
      <c r="C84" s="402">
        <f t="shared" ref="C84:F84" si="1">SUM(C78:C83)</f>
        <v>0</v>
      </c>
      <c r="D84" s="402">
        <f>SUM(D78:D83)</f>
        <v>0</v>
      </c>
      <c r="E84" s="402">
        <f t="shared" si="1"/>
        <v>0</v>
      </c>
      <c r="F84" s="402">
        <f t="shared" si="1"/>
        <v>0</v>
      </c>
      <c r="G84" s="390">
        <f>SUM(G78:G83)</f>
        <v>0</v>
      </c>
      <c r="H84" s="355"/>
      <c r="I84" s="355"/>
      <c r="J84" s="355"/>
      <c r="K84" s="355"/>
      <c r="L84" s="355"/>
      <c r="M84" s="355"/>
    </row>
    <row r="85" spans="1:13" ht="15.75">
      <c r="A85" s="355"/>
      <c r="B85" s="355"/>
      <c r="C85" s="355"/>
      <c r="D85" s="355"/>
      <c r="E85" s="355"/>
      <c r="F85" s="355"/>
      <c r="G85" s="355"/>
      <c r="H85" s="355"/>
      <c r="I85" s="355"/>
      <c r="J85" s="355"/>
      <c r="K85" s="355"/>
      <c r="L85" s="355"/>
      <c r="M85" s="355"/>
    </row>
    <row r="86" spans="1:13" ht="15.75">
      <c r="A86" s="355"/>
      <c r="B86" s="410" t="s">
        <v>523</v>
      </c>
      <c r="C86" s="355"/>
      <c r="D86" s="355"/>
      <c r="E86" s="355"/>
      <c r="F86" s="355"/>
      <c r="G86" s="355"/>
      <c r="H86" s="355"/>
      <c r="I86" s="355"/>
      <c r="J86" s="355"/>
      <c r="K86" s="355"/>
      <c r="L86" s="355"/>
      <c r="M86" s="355"/>
    </row>
    <row r="87" spans="1:13" ht="15.75">
      <c r="A87" s="355"/>
      <c r="B87" s="355"/>
      <c r="C87" s="355"/>
      <c r="D87" s="355"/>
      <c r="E87" s="355"/>
      <c r="F87" s="355"/>
      <c r="G87" s="355"/>
      <c r="H87" s="355"/>
      <c r="I87" s="355"/>
      <c r="J87" s="355"/>
      <c r="K87" s="355"/>
      <c r="L87" s="355"/>
      <c r="M87" s="355"/>
    </row>
    <row r="88" spans="1:13" ht="15.75">
      <c r="A88" s="355"/>
      <c r="B88" s="355"/>
      <c r="C88" s="355"/>
      <c r="D88" s="355"/>
      <c r="E88" s="355"/>
      <c r="F88" s="355"/>
      <c r="G88" s="355"/>
      <c r="H88" s="355"/>
      <c r="I88" s="355"/>
      <c r="J88" s="355"/>
      <c r="K88" s="355"/>
      <c r="L88" s="355"/>
      <c r="M88" s="355"/>
    </row>
    <row r="89" spans="1:13" ht="15.75">
      <c r="A89" s="355"/>
      <c r="B89" s="355"/>
      <c r="C89" s="355"/>
      <c r="D89" s="355"/>
      <c r="E89" s="355"/>
      <c r="F89" s="355"/>
      <c r="G89" s="355"/>
      <c r="H89" s="355"/>
      <c r="I89" s="355"/>
      <c r="J89" s="355"/>
      <c r="K89" s="355"/>
      <c r="L89" s="355"/>
      <c r="M89" s="355"/>
    </row>
    <row r="90" spans="1:13" ht="15.75">
      <c r="A90" s="355"/>
      <c r="B90" s="355"/>
      <c r="C90" s="355"/>
      <c r="D90" s="355"/>
      <c r="E90" s="355"/>
      <c r="F90" s="355"/>
      <c r="G90" s="355"/>
      <c r="H90" s="355"/>
      <c r="I90" s="355"/>
      <c r="J90" s="355"/>
      <c r="K90" s="355"/>
      <c r="L90" s="355"/>
      <c r="M90" s="355"/>
    </row>
    <row r="91" spans="1:13" ht="15.75">
      <c r="A91" s="355"/>
      <c r="B91" s="355"/>
      <c r="C91" s="355"/>
      <c r="D91" s="355"/>
      <c r="E91" s="355"/>
      <c r="F91" s="355"/>
      <c r="G91" s="355"/>
      <c r="H91" s="355"/>
      <c r="I91" s="355"/>
      <c r="J91" s="355"/>
      <c r="K91" s="355"/>
      <c r="L91" s="355"/>
      <c r="M91" s="355"/>
    </row>
    <row r="92" spans="1:13" ht="15.75">
      <c r="A92" s="355"/>
      <c r="B92" s="382" t="s">
        <v>524</v>
      </c>
      <c r="C92" s="355"/>
      <c r="D92" s="355"/>
      <c r="E92" s="355"/>
      <c r="F92" s="355"/>
      <c r="G92" s="355"/>
      <c r="H92" s="355"/>
      <c r="I92" s="355"/>
      <c r="J92" s="355"/>
      <c r="K92" s="355"/>
      <c r="L92" s="355"/>
      <c r="M92" s="355"/>
    </row>
    <row r="93" spans="1:13" ht="15.75">
      <c r="A93" s="355"/>
      <c r="B93" s="355"/>
      <c r="C93" s="355"/>
      <c r="D93" s="355"/>
      <c r="E93" s="355"/>
      <c r="F93" s="355"/>
      <c r="G93" s="355"/>
      <c r="H93" s="355"/>
      <c r="I93" s="355"/>
      <c r="J93" s="355"/>
      <c r="K93" s="355"/>
      <c r="L93" s="355"/>
      <c r="M93" s="355"/>
    </row>
    <row r="94" spans="1:13" ht="15.75">
      <c r="A94" s="355"/>
      <c r="B94" s="572" t="s">
        <v>525</v>
      </c>
      <c r="C94" s="572"/>
      <c r="D94" s="572"/>
      <c r="E94" s="572"/>
      <c r="F94" s="572"/>
      <c r="G94" s="572"/>
      <c r="H94" s="572"/>
      <c r="I94" s="355"/>
      <c r="J94" s="355"/>
      <c r="K94" s="355"/>
      <c r="L94" s="355"/>
      <c r="M94" s="355"/>
    </row>
    <row r="95" spans="1:13" ht="15.75">
      <c r="A95" s="355"/>
      <c r="B95" s="572"/>
      <c r="C95" s="572"/>
      <c r="D95" s="572"/>
      <c r="E95" s="572"/>
      <c r="F95" s="572"/>
      <c r="G95" s="572"/>
      <c r="H95" s="572"/>
      <c r="I95" s="355"/>
      <c r="J95" s="355"/>
      <c r="K95" s="355"/>
      <c r="L95" s="355"/>
      <c r="M95" s="355"/>
    </row>
    <row r="96" spans="1:13" ht="15.75">
      <c r="A96" s="355" t="s">
        <v>471</v>
      </c>
      <c r="B96" s="572"/>
      <c r="C96" s="572"/>
      <c r="D96" s="572"/>
      <c r="E96" s="572"/>
      <c r="F96" s="572"/>
      <c r="G96" s="572"/>
      <c r="H96" s="572"/>
      <c r="I96" s="355"/>
      <c r="J96" s="355"/>
      <c r="K96" s="355"/>
      <c r="L96" s="355"/>
      <c r="M96" s="355"/>
    </row>
    <row r="97" spans="1:13" ht="15.75">
      <c r="A97" s="355"/>
      <c r="B97" s="355"/>
      <c r="C97" s="355"/>
      <c r="D97" s="355"/>
      <c r="E97" s="355"/>
      <c r="F97" s="355"/>
      <c r="G97" s="355"/>
      <c r="H97" s="355"/>
      <c r="I97" s="355"/>
      <c r="J97" s="355"/>
      <c r="K97" s="355"/>
      <c r="L97" s="355"/>
      <c r="M97" s="355"/>
    </row>
    <row r="98" spans="1:13" ht="31.5">
      <c r="A98" s="355"/>
      <c r="B98" s="355"/>
      <c r="C98" s="394" t="s">
        <v>526</v>
      </c>
      <c r="D98" s="394" t="s">
        <v>355</v>
      </c>
      <c r="E98" s="394" t="s">
        <v>375</v>
      </c>
      <c r="F98" s="394" t="s">
        <v>379</v>
      </c>
      <c r="G98" s="394" t="s">
        <v>364</v>
      </c>
      <c r="H98" s="394" t="s">
        <v>478</v>
      </c>
      <c r="I98" s="394" t="s">
        <v>527</v>
      </c>
      <c r="J98" s="394" t="s">
        <v>479</v>
      </c>
      <c r="K98" s="394" t="s">
        <v>528</v>
      </c>
      <c r="L98" s="394" t="s">
        <v>519</v>
      </c>
      <c r="M98" s="355"/>
    </row>
    <row r="99" spans="1:13" ht="16.5">
      <c r="A99" s="355"/>
      <c r="B99" s="395" t="s">
        <v>529</v>
      </c>
      <c r="C99" s="384" t="s">
        <v>477</v>
      </c>
      <c r="D99" s="384" t="s">
        <v>475</v>
      </c>
      <c r="E99" s="384" t="s">
        <v>477</v>
      </c>
      <c r="F99" s="384" t="s">
        <v>477</v>
      </c>
      <c r="G99" s="384" t="s">
        <v>477</v>
      </c>
      <c r="H99" s="384" t="s">
        <v>475</v>
      </c>
      <c r="I99" s="384" t="s">
        <v>530</v>
      </c>
      <c r="J99" s="384" t="s">
        <v>531</v>
      </c>
      <c r="K99" s="384" t="s">
        <v>531</v>
      </c>
      <c r="L99" s="396" t="s">
        <v>476</v>
      </c>
      <c r="M99" s="355"/>
    </row>
    <row r="100" spans="1:13" ht="15.75">
      <c r="A100" s="355" t="s">
        <v>521</v>
      </c>
      <c r="B100" s="411"/>
      <c r="C100" s="388">
        <v>0</v>
      </c>
      <c r="D100" s="388"/>
      <c r="E100" s="388"/>
      <c r="F100" s="388"/>
      <c r="G100" s="388"/>
      <c r="H100" s="388"/>
      <c r="I100" s="388"/>
      <c r="J100" s="388"/>
      <c r="K100" s="388"/>
      <c r="L100" s="406">
        <f>C100*'Faktorer 2022'!E4+D100*'Faktorer 2022'!E5+E100*'Faktorer 2022'!E10+F100*'Faktorer 2022'!E11+G100*'Faktorer 2022'!E7+H100*'Faktorer 2022'!E8+I100*'Faktorer 2022'!E16+J100*'Faktorer 2022'!E9+K100*'Faktorer 2022'!E21</f>
        <v>0</v>
      </c>
      <c r="M100" s="355"/>
    </row>
    <row r="101" spans="1:13" ht="15.75">
      <c r="A101" s="355" t="s">
        <v>521</v>
      </c>
      <c r="B101" s="411"/>
      <c r="C101" s="388"/>
      <c r="D101" s="388"/>
      <c r="E101" s="388"/>
      <c r="F101" s="388"/>
      <c r="G101" s="388"/>
      <c r="H101" s="388"/>
      <c r="I101" s="388"/>
      <c r="J101" s="388"/>
      <c r="K101" s="388"/>
      <c r="L101" s="406">
        <f>C101*'Faktorer 2022'!E5+D101*'Faktorer 2022'!E6+E101*'Faktorer 2022'!E11+F101*'Faktorer 2022'!E12+G101*'Faktorer 2022'!E8+H101*'Faktorer 2022'!E9+I101*'Faktorer 2022'!E17*K101*'Faktorer 2022'!E22</f>
        <v>0</v>
      </c>
      <c r="M101" s="355"/>
    </row>
    <row r="102" spans="1:13" ht="15.75">
      <c r="A102" s="355" t="s">
        <v>521</v>
      </c>
      <c r="B102" s="411"/>
      <c r="C102" s="388"/>
      <c r="D102" s="388"/>
      <c r="E102" s="388"/>
      <c r="F102" s="388"/>
      <c r="G102" s="388"/>
      <c r="H102" s="388"/>
      <c r="I102" s="388"/>
      <c r="J102" s="388"/>
      <c r="K102" s="388"/>
      <c r="L102" s="406">
        <f>C102*'Faktorer 2022'!E6+D102*'Faktorer 2022'!E7+E102*'Faktorer 2022'!E12+F102*'Faktorer 2022'!E13+G102*'Faktorer 2022'!E9+H102*'Faktorer 2022'!E10+I102*'Faktorer 2022'!E18*K102*'Faktorer 2022'!E23</f>
        <v>0</v>
      </c>
      <c r="M102" s="355"/>
    </row>
    <row r="103" spans="1:13" ht="15.75">
      <c r="A103" s="355" t="s">
        <v>521</v>
      </c>
      <c r="B103" s="411"/>
      <c r="C103" s="388"/>
      <c r="D103" s="388"/>
      <c r="E103" s="388"/>
      <c r="F103" s="388"/>
      <c r="G103" s="388"/>
      <c r="H103" s="388"/>
      <c r="I103" s="388"/>
      <c r="J103" s="388"/>
      <c r="K103" s="388"/>
      <c r="L103" s="406">
        <f>C103*'Faktorer 2022'!E7+D103*'Faktorer 2022'!E8+E103*'Faktorer 2022'!E13+F103*'Faktorer 2022'!E14+G103*'Faktorer 2022'!E10+H103*'Faktorer 2022'!E11+I103*'Faktorer 2022'!E19*K103*'Faktorer 2022'!E24</f>
        <v>0</v>
      </c>
      <c r="M103" s="355"/>
    </row>
    <row r="104" spans="1:13" ht="15.75">
      <c r="A104" s="355"/>
      <c r="B104" s="411"/>
      <c r="C104" s="388"/>
      <c r="D104" s="388"/>
      <c r="E104" s="388"/>
      <c r="F104" s="388"/>
      <c r="G104" s="388"/>
      <c r="H104" s="388"/>
      <c r="I104" s="388"/>
      <c r="J104" s="388"/>
      <c r="K104" s="388"/>
      <c r="L104" s="406">
        <f>C104*'Faktorer 2022'!E8+D104*'Faktorer 2022'!E9+E104*'Faktorer 2022'!E14+F104*'Faktorer 2022'!E15+G104*'Faktorer 2022'!E11+H104*'Faktorer 2022'!E12+I104*'Faktorer 2022'!E20*K104*'Faktorer 2022'!E25</f>
        <v>0</v>
      </c>
      <c r="M104" s="355"/>
    </row>
    <row r="105" spans="1:13" ht="15.75">
      <c r="A105" s="355" t="s">
        <v>521</v>
      </c>
      <c r="B105" s="411"/>
      <c r="C105" s="388"/>
      <c r="D105" s="388"/>
      <c r="E105" s="388"/>
      <c r="F105" s="388"/>
      <c r="G105" s="388"/>
      <c r="H105" s="388"/>
      <c r="I105" s="388"/>
      <c r="J105" s="388"/>
      <c r="K105" s="388"/>
      <c r="L105" s="406">
        <f>C105*'Faktorer 2022'!E9+D105*'Faktorer 2022'!E10+E105*'Faktorer 2022'!E15+F105*'Faktorer 2022'!E16+G105*'Faktorer 2022'!E12+H105*'Faktorer 2022'!E13+I105*'Faktorer 2022'!E21*K105*'Faktorer 2022'!E26</f>
        <v>0</v>
      </c>
      <c r="M105" s="355"/>
    </row>
    <row r="106" spans="1:13" ht="15.75">
      <c r="A106" s="355" t="s">
        <v>521</v>
      </c>
      <c r="B106" s="412" t="s">
        <v>466</v>
      </c>
      <c r="C106" s="388"/>
      <c r="D106" s="388"/>
      <c r="E106" s="388"/>
      <c r="F106" s="388"/>
      <c r="G106" s="388"/>
      <c r="H106" s="388"/>
      <c r="I106" s="388"/>
      <c r="J106" s="388"/>
      <c r="K106" s="388"/>
      <c r="L106" s="406">
        <f>C106*'Faktorer 2022'!E10+D106*'Faktorer 2022'!E11+E106*'Faktorer 2022'!E16+F106*'Faktorer 2022'!E17+G106*'Faktorer 2022'!E13+H106*'Faktorer 2022'!E14+I106*'Faktorer 2022'!E22*K106*'Faktorer 2022'!E27</f>
        <v>0</v>
      </c>
      <c r="M106" s="355"/>
    </row>
    <row r="107" spans="1:13" ht="15.75">
      <c r="A107" s="355"/>
      <c r="B107" s="409" t="s">
        <v>116</v>
      </c>
      <c r="C107" s="402">
        <f t="shared" ref="C107:H107" si="2">SUM(C100:C106)</f>
        <v>0</v>
      </c>
      <c r="D107" s="402">
        <f t="shared" si="2"/>
        <v>0</v>
      </c>
      <c r="E107" s="402">
        <f t="shared" si="2"/>
        <v>0</v>
      </c>
      <c r="F107" s="402">
        <f t="shared" si="2"/>
        <v>0</v>
      </c>
      <c r="G107" s="402">
        <f t="shared" si="2"/>
        <v>0</v>
      </c>
      <c r="H107" s="402">
        <f t="shared" si="2"/>
        <v>0</v>
      </c>
      <c r="I107" s="402">
        <v>0</v>
      </c>
      <c r="J107" s="402"/>
      <c r="K107" s="402">
        <f>SUM(K100:K106)</f>
        <v>0</v>
      </c>
      <c r="L107" s="390">
        <f>SUM(L100:L106)</f>
        <v>0</v>
      </c>
      <c r="M107" s="355"/>
    </row>
    <row r="108" spans="1:13" ht="15.75">
      <c r="A108" s="355"/>
      <c r="B108" s="355"/>
      <c r="C108" s="355"/>
      <c r="D108" s="355"/>
      <c r="E108" s="355"/>
      <c r="F108" s="355"/>
      <c r="G108" s="355"/>
      <c r="H108" s="355"/>
      <c r="I108" s="355"/>
      <c r="J108" s="355"/>
      <c r="K108" s="355"/>
      <c r="L108" s="355"/>
      <c r="M108" s="355"/>
    </row>
    <row r="109" spans="1:13" ht="15.75">
      <c r="A109" s="355"/>
      <c r="B109" s="404" t="s">
        <v>532</v>
      </c>
      <c r="C109" s="355"/>
      <c r="D109" s="355"/>
      <c r="E109" s="355"/>
      <c r="F109" s="355"/>
      <c r="G109" s="355"/>
      <c r="H109" s="355"/>
      <c r="I109" s="355"/>
      <c r="J109" s="355"/>
      <c r="K109" s="355"/>
      <c r="L109" s="355"/>
      <c r="M109" s="355"/>
    </row>
    <row r="110" spans="1:13" ht="15.75">
      <c r="A110" s="355"/>
      <c r="B110" s="355"/>
      <c r="C110" s="355"/>
      <c r="D110" s="355"/>
      <c r="E110" s="355"/>
      <c r="F110" s="355"/>
      <c r="G110" s="355"/>
      <c r="H110" s="355"/>
      <c r="I110" s="355"/>
      <c r="J110" s="355"/>
      <c r="K110" s="355"/>
      <c r="L110" s="355"/>
      <c r="M110" s="355"/>
    </row>
    <row r="111" spans="1:13" ht="15.75">
      <c r="A111" s="355"/>
      <c r="B111" s="355"/>
      <c r="C111" s="355"/>
      <c r="D111" s="355"/>
      <c r="E111" s="355"/>
      <c r="F111" s="355"/>
      <c r="G111" s="355"/>
      <c r="H111" s="355"/>
      <c r="I111" s="355"/>
      <c r="J111" s="355"/>
      <c r="K111" s="355"/>
      <c r="L111" s="355"/>
      <c r="M111" s="355"/>
    </row>
    <row r="112" spans="1:13" ht="15.75">
      <c r="A112" s="355"/>
      <c r="B112" s="355"/>
      <c r="C112" s="355"/>
      <c r="D112" s="355"/>
      <c r="E112" s="355"/>
      <c r="F112" s="355"/>
      <c r="G112" s="355"/>
      <c r="H112" s="355"/>
      <c r="I112" s="355"/>
      <c r="J112" s="355"/>
      <c r="K112" s="355"/>
      <c r="L112" s="355"/>
      <c r="M112" s="355"/>
    </row>
    <row r="113" spans="1:13" ht="15.75">
      <c r="A113" s="355"/>
      <c r="B113" s="355"/>
      <c r="C113" s="355"/>
      <c r="D113" s="355"/>
      <c r="E113" s="355"/>
      <c r="F113" s="355"/>
      <c r="G113" s="355"/>
      <c r="H113" s="355"/>
      <c r="I113" s="355"/>
      <c r="J113" s="355"/>
      <c r="K113" s="355"/>
      <c r="L113" s="355"/>
      <c r="M113" s="355"/>
    </row>
    <row r="114" spans="1:13" ht="15.75">
      <c r="A114" s="355"/>
      <c r="B114" s="355"/>
      <c r="C114" s="355"/>
      <c r="D114" s="355"/>
      <c r="E114" s="355"/>
      <c r="F114" s="355"/>
      <c r="G114" s="355"/>
      <c r="H114" s="355"/>
      <c r="I114" s="355"/>
      <c r="J114" s="355"/>
      <c r="K114" s="355"/>
      <c r="L114" s="355"/>
      <c r="M114" s="355"/>
    </row>
    <row r="115" spans="1:13" ht="15.75">
      <c r="A115" s="355"/>
      <c r="B115" s="355"/>
      <c r="C115" s="355"/>
      <c r="D115" s="355"/>
      <c r="E115" s="355"/>
      <c r="F115" s="355"/>
      <c r="G115" s="355"/>
      <c r="H115" s="355"/>
      <c r="I115" s="355"/>
      <c r="J115" s="355"/>
      <c r="K115" s="355"/>
      <c r="L115" s="355"/>
      <c r="M115" s="355"/>
    </row>
    <row r="116" spans="1:13" ht="15.75">
      <c r="A116" s="355"/>
      <c r="B116" s="382" t="s">
        <v>533</v>
      </c>
      <c r="C116" s="413"/>
      <c r="D116" s="413"/>
      <c r="E116" s="413"/>
      <c r="F116" s="413"/>
      <c r="G116" s="413"/>
      <c r="H116" s="413"/>
      <c r="I116" s="355"/>
      <c r="J116" s="355"/>
      <c r="K116" s="355"/>
      <c r="L116" s="355"/>
      <c r="M116" s="355"/>
    </row>
    <row r="117" spans="1:13" ht="15.75">
      <c r="A117" s="355"/>
      <c r="B117" s="413"/>
      <c r="C117" s="413"/>
      <c r="D117" s="413"/>
      <c r="E117" s="413"/>
      <c r="F117" s="413"/>
      <c r="G117" s="413"/>
      <c r="H117" s="413"/>
      <c r="I117" s="355"/>
      <c r="J117" s="355"/>
      <c r="K117" s="355"/>
      <c r="L117" s="355"/>
      <c r="M117" s="355"/>
    </row>
    <row r="118" spans="1:13" ht="15.75" customHeight="1">
      <c r="A118" s="355"/>
      <c r="B118" s="573" t="s">
        <v>534</v>
      </c>
      <c r="C118" s="574"/>
      <c r="D118" s="574"/>
      <c r="E118" s="574"/>
      <c r="F118" s="574"/>
      <c r="G118" s="574"/>
      <c r="H118" s="575"/>
      <c r="I118" s="355"/>
      <c r="J118" s="355"/>
      <c r="K118" s="355"/>
      <c r="L118" s="355"/>
      <c r="M118" s="355"/>
    </row>
    <row r="119" spans="1:13" ht="25.15" customHeight="1">
      <c r="A119" s="355"/>
      <c r="B119" s="576"/>
      <c r="C119" s="577"/>
      <c r="D119" s="577"/>
      <c r="E119" s="577"/>
      <c r="F119" s="577"/>
      <c r="G119" s="577"/>
      <c r="H119" s="578"/>
      <c r="I119" s="355"/>
      <c r="J119" s="355"/>
      <c r="K119" s="355"/>
      <c r="L119" s="355"/>
      <c r="M119" s="355"/>
    </row>
    <row r="120" spans="1:13" ht="22.15" customHeight="1">
      <c r="A120" s="355"/>
      <c r="B120" s="579"/>
      <c r="C120" s="580"/>
      <c r="D120" s="580"/>
      <c r="E120" s="580"/>
      <c r="F120" s="580"/>
      <c r="G120" s="580"/>
      <c r="H120" s="581"/>
      <c r="I120" s="355"/>
      <c r="J120" s="355"/>
      <c r="K120" s="355"/>
      <c r="L120" s="355"/>
      <c r="M120" s="355"/>
    </row>
    <row r="121" spans="1:13" ht="23.45" customHeight="1">
      <c r="A121" s="355"/>
      <c r="B121" s="383"/>
      <c r="C121" s="383"/>
      <c r="D121" s="383"/>
      <c r="E121" s="383"/>
      <c r="F121" s="383"/>
      <c r="G121" s="383"/>
      <c r="H121" s="383"/>
      <c r="I121" s="355"/>
      <c r="J121" s="355"/>
      <c r="K121" s="355"/>
      <c r="L121" s="355"/>
      <c r="M121" s="355"/>
    </row>
    <row r="122" spans="1:13" ht="23.45" customHeight="1">
      <c r="A122" s="355"/>
      <c r="B122" s="414" t="s">
        <v>535</v>
      </c>
      <c r="C122" s="383"/>
      <c r="D122" s="383"/>
      <c r="E122" s="383"/>
      <c r="F122" s="383"/>
      <c r="G122" s="383"/>
      <c r="H122" s="383"/>
      <c r="I122" s="355"/>
      <c r="J122" s="355"/>
      <c r="K122" s="355"/>
      <c r="L122" s="355"/>
      <c r="M122" s="355"/>
    </row>
    <row r="123" spans="1:13" ht="15.75">
      <c r="A123" s="355"/>
      <c r="B123" s="355"/>
      <c r="C123" s="355"/>
      <c r="D123" s="355"/>
      <c r="E123" s="355"/>
      <c r="F123" s="355"/>
      <c r="G123" s="355"/>
      <c r="H123" s="355"/>
      <c r="I123" s="355"/>
      <c r="J123" s="355"/>
      <c r="K123" s="355"/>
      <c r="L123" s="355"/>
      <c r="M123" s="355"/>
    </row>
    <row r="124" spans="1:13" ht="15.75" customHeight="1">
      <c r="A124" s="355"/>
      <c r="B124" s="573" t="s">
        <v>536</v>
      </c>
      <c r="C124" s="574"/>
      <c r="D124" s="574"/>
      <c r="E124" s="574"/>
      <c r="F124" s="574"/>
      <c r="G124" s="574"/>
      <c r="H124" s="575"/>
      <c r="I124" s="355"/>
      <c r="J124" s="355"/>
      <c r="K124" s="355"/>
      <c r="L124" s="355"/>
      <c r="M124" s="355"/>
    </row>
    <row r="125" spans="1:13" ht="15.75">
      <c r="A125" s="355"/>
      <c r="B125" s="576"/>
      <c r="C125" s="577"/>
      <c r="D125" s="577"/>
      <c r="E125" s="577"/>
      <c r="F125" s="577"/>
      <c r="G125" s="577"/>
      <c r="H125" s="578"/>
      <c r="I125" s="355"/>
      <c r="J125" s="355"/>
      <c r="K125" s="355"/>
      <c r="L125" s="355"/>
      <c r="M125" s="355"/>
    </row>
    <row r="126" spans="1:13" ht="15.75">
      <c r="A126" s="355"/>
      <c r="B126" s="579"/>
      <c r="C126" s="580"/>
      <c r="D126" s="577"/>
      <c r="E126" s="577"/>
      <c r="F126" s="580"/>
      <c r="G126" s="580"/>
      <c r="H126" s="581"/>
      <c r="I126" s="355"/>
      <c r="J126" s="355"/>
      <c r="K126" s="355"/>
      <c r="L126" s="355"/>
      <c r="M126" s="355"/>
    </row>
    <row r="127" spans="1:13" ht="15.75">
      <c r="A127" s="355"/>
      <c r="B127" s="383"/>
      <c r="C127" s="383"/>
      <c r="D127" s="415"/>
      <c r="E127" s="415"/>
      <c r="F127" s="383"/>
      <c r="G127" s="383"/>
      <c r="H127" s="383"/>
      <c r="I127" s="355"/>
      <c r="J127" s="355"/>
      <c r="K127" s="355"/>
      <c r="L127" s="355"/>
      <c r="M127" s="355"/>
    </row>
    <row r="128" spans="1:13" ht="14.25" customHeight="1">
      <c r="A128" s="355"/>
      <c r="B128" s="393"/>
      <c r="C128" s="355"/>
      <c r="D128" s="582" t="s">
        <v>501</v>
      </c>
      <c r="E128" s="582" t="s">
        <v>502</v>
      </c>
      <c r="F128" s="355"/>
      <c r="G128" s="355"/>
      <c r="H128" s="355"/>
      <c r="I128" s="355"/>
      <c r="J128" s="355"/>
      <c r="K128" s="355"/>
      <c r="L128" s="355"/>
      <c r="M128" s="355"/>
    </row>
    <row r="129" spans="1:13" ht="32.450000000000003" customHeight="1">
      <c r="A129" s="355"/>
      <c r="B129" s="355"/>
      <c r="C129" s="394" t="s">
        <v>474</v>
      </c>
      <c r="D129" s="582"/>
      <c r="E129" s="582"/>
      <c r="F129" s="394" t="s">
        <v>503</v>
      </c>
      <c r="G129" s="394" t="s">
        <v>504</v>
      </c>
      <c r="H129" s="355"/>
      <c r="I129" s="355"/>
      <c r="J129" s="355"/>
      <c r="K129" s="355"/>
      <c r="L129" s="355"/>
      <c r="M129" s="355"/>
    </row>
    <row r="130" spans="1:13" ht="15.75">
      <c r="A130" s="355"/>
      <c r="B130" s="395" t="s">
        <v>505</v>
      </c>
      <c r="C130" s="384" t="s">
        <v>506</v>
      </c>
      <c r="D130" s="384" t="s">
        <v>506</v>
      </c>
      <c r="E130" s="396" t="s">
        <v>476</v>
      </c>
      <c r="F130" s="384" t="s">
        <v>507</v>
      </c>
      <c r="G130" s="396" t="s">
        <v>508</v>
      </c>
      <c r="H130" s="355"/>
      <c r="I130" s="355"/>
      <c r="J130" s="355"/>
      <c r="K130" s="355"/>
      <c r="L130" s="355"/>
      <c r="M130" s="355"/>
    </row>
    <row r="131" spans="1:13" ht="15.75">
      <c r="A131" s="355"/>
      <c r="B131" s="416" t="s">
        <v>379</v>
      </c>
      <c r="C131" s="417" t="s">
        <v>477</v>
      </c>
      <c r="D131" s="388"/>
      <c r="E131" s="418">
        <f>D131*'Faktorer 2022'!E12</f>
        <v>0</v>
      </c>
      <c r="F131" s="388"/>
      <c r="G131" s="418" t="str">
        <f t="shared" ref="G131:G132" si="3">IF(F131=0,"",E131*1000/F131)</f>
        <v/>
      </c>
      <c r="H131" s="355"/>
      <c r="I131" s="355"/>
      <c r="J131" s="355"/>
      <c r="K131" s="355"/>
      <c r="L131" s="355"/>
      <c r="M131" s="355"/>
    </row>
    <row r="132" spans="1:13" ht="15.75">
      <c r="A132" s="355"/>
      <c r="B132" s="416" t="s">
        <v>375</v>
      </c>
      <c r="C132" s="417" t="s">
        <v>477</v>
      </c>
      <c r="D132" s="388"/>
      <c r="E132" s="418">
        <f>D132*'Faktorer 2022'!E10</f>
        <v>0</v>
      </c>
      <c r="F132" s="388"/>
      <c r="G132" s="418" t="str">
        <f t="shared" si="3"/>
        <v/>
      </c>
      <c r="H132" s="355"/>
      <c r="I132" s="355"/>
      <c r="J132" s="355"/>
      <c r="K132" s="355"/>
      <c r="L132" s="355"/>
      <c r="M132" s="355"/>
    </row>
    <row r="133" spans="1:13" ht="15.75">
      <c r="A133" s="355"/>
      <c r="B133" s="416" t="s">
        <v>509</v>
      </c>
      <c r="C133" s="417" t="s">
        <v>475</v>
      </c>
      <c r="D133" s="388"/>
      <c r="E133" s="418">
        <f>D133*'Faktorer 2022'!E5</f>
        <v>0</v>
      </c>
      <c r="F133" s="388"/>
      <c r="G133" s="418" t="str">
        <f>IF(F133=0,"",E133*1000/F133)</f>
        <v/>
      </c>
      <c r="H133" s="355"/>
      <c r="I133" s="355"/>
      <c r="J133" s="355"/>
      <c r="K133" s="355"/>
      <c r="L133" s="355"/>
      <c r="M133" s="355"/>
    </row>
    <row r="134" spans="1:13" ht="15.75">
      <c r="A134" s="355"/>
      <c r="B134" s="416" t="s">
        <v>382</v>
      </c>
      <c r="C134" s="417" t="s">
        <v>477</v>
      </c>
      <c r="D134" s="388"/>
      <c r="E134" s="418">
        <f>D134*'Faktorer 2022'!E13</f>
        <v>0</v>
      </c>
      <c r="F134" s="388"/>
      <c r="G134" s="418" t="str">
        <f t="shared" ref="G134:G136" si="4">IF(F134=0,"",E134*1000/F134)</f>
        <v/>
      </c>
      <c r="H134" s="355"/>
      <c r="I134" s="355"/>
      <c r="J134" s="355"/>
      <c r="K134" s="355"/>
      <c r="L134" s="355"/>
      <c r="M134" s="355"/>
    </row>
    <row r="135" spans="1:13" ht="16.5">
      <c r="A135" s="355"/>
      <c r="B135" s="416" t="s">
        <v>351</v>
      </c>
      <c r="C135" s="417" t="s">
        <v>481</v>
      </c>
      <c r="D135" s="388"/>
      <c r="E135" s="418">
        <f>D135*'Faktorer 2022'!E17</f>
        <v>0</v>
      </c>
      <c r="F135" s="388"/>
      <c r="G135" s="418" t="str">
        <f t="shared" si="4"/>
        <v/>
      </c>
      <c r="H135" s="355"/>
      <c r="I135" s="355"/>
      <c r="J135" s="355"/>
      <c r="K135" s="355"/>
      <c r="L135" s="355"/>
      <c r="M135" s="355"/>
    </row>
    <row r="136" spans="1:13" ht="15.75">
      <c r="A136" s="355"/>
      <c r="B136" s="416" t="s">
        <v>537</v>
      </c>
      <c r="C136" s="417" t="s">
        <v>477</v>
      </c>
      <c r="D136" s="388"/>
      <c r="E136" s="418">
        <f>D136*'Faktorer 2022'!E20</f>
        <v>0</v>
      </c>
      <c r="F136" s="388"/>
      <c r="G136" s="418" t="str">
        <f t="shared" si="4"/>
        <v/>
      </c>
      <c r="H136" s="355"/>
      <c r="I136" s="355"/>
      <c r="J136" s="355"/>
      <c r="K136" s="355"/>
      <c r="L136" s="355"/>
      <c r="M136" s="355"/>
    </row>
    <row r="137" spans="1:13" ht="15.75">
      <c r="A137" s="355"/>
      <c r="B137" s="400" t="s">
        <v>116</v>
      </c>
      <c r="C137" s="401" t="s">
        <v>511</v>
      </c>
      <c r="D137" s="402"/>
      <c r="E137" s="390">
        <f>SUM(E131:E136)</f>
        <v>0</v>
      </c>
      <c r="F137" s="402">
        <f>SUM(F131:F136)</f>
        <v>0</v>
      </c>
      <c r="G137" s="403" t="s">
        <v>512</v>
      </c>
      <c r="H137" s="355"/>
      <c r="I137" s="355"/>
      <c r="J137" s="355"/>
      <c r="K137" s="355"/>
      <c r="L137" s="355"/>
      <c r="M137" s="355"/>
    </row>
    <row r="138" spans="1:13" ht="15.75">
      <c r="A138" s="355"/>
      <c r="B138" s="355"/>
      <c r="C138" s="355"/>
      <c r="D138" s="355"/>
      <c r="E138" s="355"/>
      <c r="F138" s="355"/>
      <c r="G138" s="355"/>
      <c r="H138" s="355"/>
      <c r="I138" s="355"/>
      <c r="J138" s="355"/>
      <c r="K138" s="355"/>
      <c r="L138" s="355"/>
      <c r="M138" s="355"/>
    </row>
    <row r="139" spans="1:13" ht="15.75">
      <c r="A139" s="355"/>
      <c r="B139" s="382" t="s">
        <v>538</v>
      </c>
      <c r="C139" s="355"/>
      <c r="D139" s="355"/>
      <c r="E139" s="355"/>
      <c r="F139" s="355"/>
      <c r="G139" s="355"/>
      <c r="H139" s="355"/>
      <c r="I139" s="355"/>
      <c r="J139" s="355"/>
      <c r="K139" s="355"/>
      <c r="L139" s="355"/>
      <c r="M139" s="355"/>
    </row>
    <row r="140" spans="1:13" ht="15.75">
      <c r="A140" s="355"/>
      <c r="B140" s="355"/>
      <c r="C140" s="355"/>
      <c r="D140" s="355"/>
      <c r="E140" s="355"/>
      <c r="F140" s="355"/>
      <c r="G140" s="355"/>
      <c r="H140" s="355"/>
      <c r="I140" s="355"/>
      <c r="J140" s="355"/>
      <c r="K140" s="355"/>
      <c r="L140" s="355"/>
      <c r="M140" s="355"/>
    </row>
    <row r="141" spans="1:13" ht="15.6" customHeight="1">
      <c r="A141" s="355"/>
      <c r="B141" s="583" t="s">
        <v>539</v>
      </c>
      <c r="C141" s="584"/>
      <c r="D141" s="584"/>
      <c r="E141" s="584"/>
      <c r="F141" s="584"/>
      <c r="G141" s="584"/>
      <c r="H141" s="585"/>
      <c r="I141" s="355"/>
      <c r="J141" s="355"/>
      <c r="K141" s="355"/>
      <c r="L141" s="355"/>
      <c r="M141" s="355"/>
    </row>
    <row r="142" spans="1:13" ht="15.75">
      <c r="A142" s="355"/>
      <c r="B142" s="586"/>
      <c r="C142" s="587"/>
      <c r="D142" s="587"/>
      <c r="E142" s="587"/>
      <c r="F142" s="587"/>
      <c r="G142" s="587"/>
      <c r="H142" s="588"/>
      <c r="I142" s="355"/>
      <c r="J142" s="355"/>
      <c r="K142" s="355"/>
      <c r="L142" s="355"/>
      <c r="M142" s="355"/>
    </row>
    <row r="143" spans="1:13" ht="13.15" customHeight="1">
      <c r="A143" s="355"/>
      <c r="B143" s="586"/>
      <c r="C143" s="587"/>
      <c r="D143" s="587"/>
      <c r="E143" s="587"/>
      <c r="F143" s="587"/>
      <c r="G143" s="587"/>
      <c r="H143" s="588"/>
      <c r="I143" s="355"/>
      <c r="J143" s="355"/>
      <c r="K143" s="355"/>
      <c r="L143" s="355"/>
      <c r="M143" s="355"/>
    </row>
    <row r="144" spans="1:13" ht="6.6" customHeight="1">
      <c r="A144" s="355"/>
      <c r="B144" s="589"/>
      <c r="C144" s="590"/>
      <c r="D144" s="590"/>
      <c r="E144" s="590"/>
      <c r="F144" s="590"/>
      <c r="G144" s="590"/>
      <c r="H144" s="591"/>
      <c r="I144" s="355"/>
      <c r="J144" s="355"/>
      <c r="K144" s="355"/>
      <c r="L144" s="355"/>
      <c r="M144" s="355"/>
    </row>
    <row r="145" spans="1:13" ht="15.75">
      <c r="A145" s="355"/>
      <c r="B145" s="383"/>
      <c r="C145" s="383"/>
      <c r="D145" s="383"/>
      <c r="E145" s="383"/>
      <c r="F145" s="383"/>
      <c r="G145" s="383"/>
      <c r="H145" s="383"/>
      <c r="I145" s="355"/>
      <c r="J145" s="355"/>
      <c r="K145" s="355"/>
      <c r="L145" s="355"/>
      <c r="M145" s="355"/>
    </row>
    <row r="146" spans="1:13" ht="15.75">
      <c r="A146" s="355"/>
      <c r="B146" s="355"/>
      <c r="C146" s="384" t="s">
        <v>516</v>
      </c>
      <c r="D146" s="384" t="s">
        <v>517</v>
      </c>
      <c r="E146" s="384" t="s">
        <v>375</v>
      </c>
      <c r="F146" s="384" t="s">
        <v>518</v>
      </c>
      <c r="G146" s="384" t="s">
        <v>519</v>
      </c>
      <c r="H146" s="355"/>
      <c r="I146" s="355"/>
      <c r="J146" s="355"/>
      <c r="K146" s="355"/>
      <c r="L146" s="355"/>
      <c r="M146" s="355"/>
    </row>
    <row r="147" spans="1:13" ht="15.75">
      <c r="A147" s="355"/>
      <c r="B147" s="395" t="s">
        <v>520</v>
      </c>
      <c r="C147" s="384" t="s">
        <v>475</v>
      </c>
      <c r="D147" s="384" t="s">
        <v>477</v>
      </c>
      <c r="E147" s="384" t="s">
        <v>477</v>
      </c>
      <c r="F147" s="384" t="s">
        <v>477</v>
      </c>
      <c r="G147" s="396" t="s">
        <v>476</v>
      </c>
      <c r="H147" s="355"/>
      <c r="I147" s="355"/>
      <c r="J147" s="355"/>
      <c r="K147" s="355"/>
      <c r="L147" s="355"/>
      <c r="M147" s="355"/>
    </row>
    <row r="148" spans="1:13" ht="15.75">
      <c r="A148" s="355" t="s">
        <v>521</v>
      </c>
      <c r="B148" s="405"/>
      <c r="C148" s="388"/>
      <c r="D148" s="388"/>
      <c r="E148" s="388"/>
      <c r="F148" s="388"/>
      <c r="G148" s="406">
        <f>C148*'Faktorer 2022'!E5+D148*'Faktorer 2022'!E11+E148*'Faktorer 2022'!E10+F148*'Faktorer 2022'!E20</f>
        <v>0</v>
      </c>
      <c r="H148" s="355"/>
      <c r="I148" s="355"/>
      <c r="J148" s="355"/>
      <c r="K148" s="355"/>
      <c r="L148" s="355"/>
      <c r="M148" s="355"/>
    </row>
    <row r="149" spans="1:13" ht="15.75">
      <c r="A149" s="355" t="s">
        <v>521</v>
      </c>
      <c r="B149" s="405"/>
      <c r="C149" s="388"/>
      <c r="D149" s="388"/>
      <c r="E149" s="388"/>
      <c r="F149" s="388"/>
      <c r="G149" s="406">
        <f>C149*'Faktorer 2022'!E6+D149*'Faktorer 2022'!E12+E149*'Faktorer 2022'!E11+F149*'Faktorer 2022'!E21</f>
        <v>0</v>
      </c>
      <c r="H149" s="355"/>
      <c r="I149" s="355"/>
      <c r="J149" s="355"/>
      <c r="K149" s="355"/>
      <c r="L149" s="355"/>
      <c r="M149" s="355"/>
    </row>
    <row r="150" spans="1:13" ht="15.75">
      <c r="A150" s="355" t="s">
        <v>521</v>
      </c>
      <c r="B150" s="405"/>
      <c r="C150" s="388"/>
      <c r="D150" s="388"/>
      <c r="E150" s="388"/>
      <c r="F150" s="388"/>
      <c r="G150" s="406">
        <f>C150*'Faktorer 2022'!E7+D150*'Faktorer 2022'!E13+E150*'Faktorer 2022'!E12+F150*'Faktorer 2022'!E22</f>
        <v>0</v>
      </c>
      <c r="H150" s="355"/>
      <c r="I150" s="355"/>
      <c r="J150" s="355"/>
      <c r="K150" s="355"/>
      <c r="L150" s="355"/>
      <c r="M150" s="355"/>
    </row>
    <row r="151" spans="1:13" ht="15.75">
      <c r="A151" s="355" t="s">
        <v>521</v>
      </c>
      <c r="B151" s="405"/>
      <c r="C151" s="388"/>
      <c r="D151" s="388"/>
      <c r="E151" s="388"/>
      <c r="F151" s="388"/>
      <c r="G151" s="406">
        <f>C151*'Faktorer 2022'!E8+D151*'Faktorer 2022'!E14+E151*'Faktorer 2022'!E13+F151*'Faktorer 2022'!E23</f>
        <v>0</v>
      </c>
      <c r="H151" s="355"/>
      <c r="I151" s="355"/>
      <c r="J151" s="355"/>
      <c r="K151" s="355"/>
      <c r="L151" s="355"/>
      <c r="M151" s="355"/>
    </row>
    <row r="152" spans="1:13" ht="15.75">
      <c r="A152" s="355" t="s">
        <v>521</v>
      </c>
      <c r="B152" s="408" t="s">
        <v>522</v>
      </c>
      <c r="C152" s="388"/>
      <c r="D152" s="388"/>
      <c r="E152" s="388"/>
      <c r="F152" s="388"/>
      <c r="G152" s="406">
        <f>C152*'Faktorer 2022'!E9+D152*'Faktorer 2022'!E15+E152*'Faktorer 2022'!E14+F152*'Faktorer 2022'!E24</f>
        <v>0</v>
      </c>
      <c r="H152" s="355"/>
      <c r="I152" s="355"/>
      <c r="J152" s="355"/>
      <c r="K152" s="355"/>
      <c r="L152" s="355"/>
      <c r="M152" s="355"/>
    </row>
    <row r="153" spans="1:13" ht="15.75">
      <c r="A153" s="355"/>
      <c r="B153" s="409" t="s">
        <v>116</v>
      </c>
      <c r="C153" s="402">
        <f t="shared" ref="C153:F153" si="5">SUM(C148:C152)</f>
        <v>0</v>
      </c>
      <c r="D153" s="402">
        <f t="shared" si="5"/>
        <v>0</v>
      </c>
      <c r="E153" s="402">
        <f t="shared" si="5"/>
        <v>0</v>
      </c>
      <c r="F153" s="402">
        <f t="shared" si="5"/>
        <v>0</v>
      </c>
      <c r="G153" s="390">
        <f>SUM(G148:G152)</f>
        <v>0</v>
      </c>
      <c r="H153" s="355"/>
      <c r="I153" s="355"/>
      <c r="J153" s="355"/>
      <c r="K153" s="355"/>
      <c r="L153" s="355"/>
      <c r="M153" s="355"/>
    </row>
    <row r="154" spans="1:13" ht="15.75">
      <c r="A154" s="355"/>
      <c r="B154" s="355"/>
      <c r="C154" s="355"/>
      <c r="D154" s="355"/>
      <c r="E154" s="355"/>
      <c r="F154" s="355"/>
      <c r="G154" s="355"/>
      <c r="H154" s="355"/>
      <c r="I154" s="355"/>
      <c r="J154" s="355"/>
      <c r="K154" s="355"/>
      <c r="L154" s="355"/>
      <c r="M154" s="355"/>
    </row>
    <row r="155" spans="1:13" ht="15.75">
      <c r="A155" s="355"/>
      <c r="B155" s="404" t="s">
        <v>540</v>
      </c>
      <c r="C155" s="413"/>
      <c r="D155" s="355"/>
      <c r="E155" s="355"/>
      <c r="F155" s="355"/>
      <c r="G155" s="355"/>
      <c r="H155" s="355"/>
      <c r="I155" s="355"/>
      <c r="J155" s="355"/>
      <c r="K155" s="355"/>
      <c r="L155" s="355"/>
      <c r="M155" s="355"/>
    </row>
    <row r="156" spans="1:13" ht="15.75">
      <c r="A156" s="355"/>
      <c r="B156" s="355"/>
      <c r="C156" s="355"/>
      <c r="D156" s="355"/>
      <c r="E156" s="355"/>
      <c r="F156" s="355"/>
      <c r="G156" s="355"/>
      <c r="H156" s="355"/>
      <c r="I156" s="355"/>
      <c r="J156" s="355"/>
      <c r="K156" s="355"/>
      <c r="L156" s="355"/>
      <c r="M156" s="355"/>
    </row>
    <row r="157" spans="1:13" ht="15.75">
      <c r="A157" s="355"/>
      <c r="B157" s="355"/>
      <c r="C157" s="355"/>
      <c r="D157" s="355"/>
      <c r="E157" s="355"/>
      <c r="F157" s="355"/>
      <c r="G157" s="355"/>
      <c r="H157" s="355"/>
      <c r="I157" s="355"/>
      <c r="J157" s="355"/>
      <c r="K157" s="355"/>
      <c r="L157" s="355"/>
      <c r="M157" s="355"/>
    </row>
    <row r="158" spans="1:13" ht="9.6" customHeight="1">
      <c r="A158" s="355"/>
      <c r="B158" s="355"/>
      <c r="C158" s="355"/>
      <c r="D158" s="355"/>
      <c r="E158" s="355"/>
      <c r="F158" s="355"/>
      <c r="G158" s="355"/>
      <c r="H158" s="355"/>
      <c r="I158" s="355"/>
      <c r="J158" s="355"/>
      <c r="K158" s="355"/>
      <c r="L158" s="355"/>
      <c r="M158" s="355"/>
    </row>
    <row r="159" spans="1:13" ht="15.75" hidden="1">
      <c r="A159" s="355"/>
      <c r="B159" s="355"/>
      <c r="C159" s="355"/>
      <c r="D159" s="355"/>
      <c r="E159" s="355"/>
      <c r="F159" s="355"/>
      <c r="G159" s="355"/>
      <c r="H159" s="355"/>
      <c r="I159" s="355"/>
      <c r="J159" s="355"/>
      <c r="K159" s="355"/>
      <c r="L159" s="355"/>
      <c r="M159" s="355"/>
    </row>
    <row r="160" spans="1:13" ht="15.75">
      <c r="A160" s="355"/>
      <c r="C160" s="355"/>
      <c r="D160" s="355"/>
      <c r="E160" s="355"/>
      <c r="F160" s="355"/>
      <c r="G160" s="355"/>
      <c r="H160" s="355"/>
      <c r="I160" s="355"/>
      <c r="J160" s="355"/>
      <c r="K160" s="355"/>
      <c r="L160" s="355"/>
      <c r="M160" s="355"/>
    </row>
    <row r="161" spans="1:13" ht="15.75">
      <c r="A161" s="355"/>
      <c r="B161" s="355"/>
      <c r="C161" s="355"/>
      <c r="D161" s="355"/>
      <c r="E161" s="355"/>
      <c r="F161" s="355"/>
      <c r="G161" s="355"/>
      <c r="H161" s="355"/>
      <c r="I161" s="355"/>
      <c r="J161" s="355"/>
      <c r="K161" s="355"/>
      <c r="L161" s="355"/>
      <c r="M161" s="355"/>
    </row>
    <row r="162" spans="1:13" ht="15.75">
      <c r="A162" s="355"/>
      <c r="B162" s="130"/>
      <c r="C162" s="355"/>
      <c r="D162" s="355"/>
      <c r="E162" s="355"/>
      <c r="F162" s="355"/>
      <c r="G162" s="355"/>
      <c r="H162" s="355"/>
      <c r="I162" s="355"/>
      <c r="J162" s="355"/>
      <c r="K162" s="355"/>
      <c r="L162" s="355"/>
      <c r="M162" s="355"/>
    </row>
    <row r="163" spans="1:13" ht="15.75">
      <c r="A163" s="355"/>
      <c r="B163" s="130" t="s">
        <v>541</v>
      </c>
      <c r="C163" s="355"/>
      <c r="D163" s="355"/>
      <c r="E163" s="355"/>
      <c r="F163" s="355"/>
      <c r="G163" s="355"/>
      <c r="H163" s="355"/>
      <c r="I163" s="355"/>
      <c r="J163" s="355"/>
      <c r="K163" s="355"/>
      <c r="L163" s="355"/>
      <c r="M163" s="355"/>
    </row>
    <row r="164" spans="1:13" ht="15.6" customHeight="1">
      <c r="A164" s="355"/>
      <c r="B164" s="130"/>
      <c r="C164" s="355"/>
      <c r="D164" s="355"/>
      <c r="E164" s="355"/>
      <c r="F164" s="355"/>
      <c r="G164" s="355"/>
      <c r="H164" s="355"/>
      <c r="I164" s="355"/>
      <c r="J164" s="355"/>
      <c r="K164" s="355"/>
      <c r="L164" s="355"/>
      <c r="M164" s="355"/>
    </row>
    <row r="165" spans="1:13" ht="56.25" customHeight="1">
      <c r="A165" s="355"/>
      <c r="B165" s="583" t="s">
        <v>542</v>
      </c>
      <c r="C165" s="584"/>
      <c r="D165" s="584"/>
      <c r="E165" s="584"/>
      <c r="F165" s="584"/>
      <c r="G165" s="584"/>
      <c r="H165" s="585"/>
      <c r="I165" s="355"/>
      <c r="J165" s="355"/>
      <c r="K165" s="355"/>
      <c r="L165" s="355"/>
      <c r="M165" s="355"/>
    </row>
    <row r="166" spans="1:13" ht="15.75">
      <c r="A166" s="355"/>
      <c r="B166" s="586"/>
      <c r="C166" s="587"/>
      <c r="D166" s="587"/>
      <c r="E166" s="587"/>
      <c r="F166" s="587"/>
      <c r="G166" s="587"/>
      <c r="H166" s="588"/>
      <c r="I166" s="355"/>
      <c r="J166" s="355"/>
      <c r="K166" s="355"/>
      <c r="L166" s="355"/>
      <c r="M166" s="355"/>
    </row>
    <row r="167" spans="1:13" ht="11.25" customHeight="1">
      <c r="A167" s="355"/>
      <c r="B167" s="586"/>
      <c r="C167" s="587"/>
      <c r="D167" s="587"/>
      <c r="E167" s="587"/>
      <c r="F167" s="587"/>
      <c r="G167" s="587"/>
      <c r="H167" s="588"/>
      <c r="I167" s="355"/>
      <c r="J167" s="355"/>
      <c r="K167" s="355"/>
      <c r="L167" s="355"/>
      <c r="M167" s="355"/>
    </row>
    <row r="168" spans="1:13" ht="9" customHeight="1">
      <c r="A168" s="355"/>
      <c r="B168" s="589"/>
      <c r="C168" s="590"/>
      <c r="D168" s="590"/>
      <c r="E168" s="590"/>
      <c r="F168" s="590"/>
      <c r="G168" s="590"/>
      <c r="H168" s="591"/>
      <c r="I168" s="355"/>
      <c r="J168" s="355"/>
      <c r="K168" s="355"/>
      <c r="L168" s="355"/>
      <c r="M168" s="355"/>
    </row>
    <row r="169" spans="1:13" ht="15.75">
      <c r="A169" s="355"/>
      <c r="B169" s="355"/>
      <c r="C169" s="355"/>
      <c r="D169" s="355"/>
      <c r="E169" s="355"/>
      <c r="F169" s="355"/>
      <c r="G169" s="355"/>
      <c r="H169" s="355"/>
      <c r="I169" s="355"/>
      <c r="J169" s="355"/>
      <c r="K169" s="355"/>
      <c r="L169" s="355"/>
      <c r="M169" s="355"/>
    </row>
    <row r="170" spans="1:13" ht="15.75">
      <c r="A170" s="355"/>
      <c r="B170" s="130" t="s">
        <v>543</v>
      </c>
      <c r="C170" s="355"/>
      <c r="D170" s="355"/>
      <c r="E170" s="355"/>
      <c r="F170" s="355"/>
      <c r="G170" s="355"/>
      <c r="H170" s="355"/>
      <c r="I170" s="355"/>
      <c r="J170" s="355"/>
      <c r="K170" s="355"/>
      <c r="L170" s="355"/>
      <c r="M170" s="355"/>
    </row>
    <row r="171" spans="1:13" ht="15.75">
      <c r="A171" s="355"/>
      <c r="B171" s="130"/>
      <c r="C171" s="355"/>
      <c r="D171" s="355"/>
      <c r="E171" s="355"/>
      <c r="F171" s="355"/>
      <c r="G171" s="355"/>
      <c r="H171" s="355"/>
      <c r="I171" s="355"/>
      <c r="J171" s="355"/>
      <c r="K171" s="355"/>
      <c r="L171" s="355"/>
      <c r="M171" s="355"/>
    </row>
    <row r="172" spans="1:13" ht="15.6" customHeight="1">
      <c r="A172" s="355"/>
      <c r="B172" s="583" t="s">
        <v>544</v>
      </c>
      <c r="C172" s="584"/>
      <c r="D172" s="584"/>
      <c r="E172" s="584"/>
      <c r="F172" s="584"/>
      <c r="G172" s="584"/>
      <c r="H172" s="585"/>
      <c r="I172" s="355"/>
      <c r="J172" s="355"/>
      <c r="K172" s="355"/>
      <c r="L172" s="355"/>
      <c r="M172" s="355"/>
    </row>
    <row r="173" spans="1:13" ht="15.75">
      <c r="A173" s="355"/>
      <c r="B173" s="586"/>
      <c r="C173" s="587"/>
      <c r="D173" s="587"/>
      <c r="E173" s="587"/>
      <c r="F173" s="587"/>
      <c r="G173" s="587"/>
      <c r="H173" s="588"/>
      <c r="I173" s="355"/>
      <c r="J173" s="355"/>
      <c r="K173" s="355"/>
      <c r="L173" s="355"/>
      <c r="M173" s="355"/>
    </row>
    <row r="174" spans="1:13" ht="65.25" customHeight="1">
      <c r="A174" s="355"/>
      <c r="B174" s="589"/>
      <c r="C174" s="590">
        <v>2019</v>
      </c>
      <c r="D174" s="590"/>
      <c r="E174" s="590"/>
      <c r="F174" s="590"/>
      <c r="G174" s="590"/>
      <c r="H174" s="591"/>
      <c r="I174" s="355"/>
      <c r="J174" s="355"/>
      <c r="K174" s="355"/>
      <c r="L174" s="355"/>
      <c r="M174" s="355"/>
    </row>
    <row r="175" spans="1:13" ht="15.75">
      <c r="A175" s="355"/>
      <c r="B175" s="130"/>
      <c r="C175" s="130"/>
      <c r="D175" s="383"/>
      <c r="E175" s="383"/>
      <c r="F175" s="383"/>
      <c r="G175" s="383"/>
      <c r="H175" s="383"/>
      <c r="I175" s="355"/>
      <c r="J175" s="355"/>
      <c r="K175" s="355"/>
      <c r="L175" s="355"/>
      <c r="M175" s="355"/>
    </row>
    <row r="176" spans="1:13" ht="15.75">
      <c r="A176" s="355"/>
      <c r="B176" s="419" t="s">
        <v>545</v>
      </c>
      <c r="C176" s="392"/>
      <c r="D176" s="355"/>
      <c r="E176" s="355"/>
      <c r="F176" s="355"/>
      <c r="G176" s="355"/>
      <c r="H176" s="355"/>
      <c r="I176" s="355"/>
      <c r="J176" s="355"/>
      <c r="K176" s="355"/>
      <c r="L176" s="355"/>
      <c r="M176" s="355"/>
    </row>
    <row r="177" spans="1:13" ht="15.75">
      <c r="A177" s="355"/>
      <c r="B177" s="419" t="s">
        <v>546</v>
      </c>
      <c r="C177" s="392"/>
      <c r="D177" s="355"/>
      <c r="E177" s="355"/>
      <c r="F177" s="355"/>
      <c r="G177" s="355"/>
      <c r="H177" s="355"/>
      <c r="I177" s="355"/>
      <c r="J177" s="355"/>
      <c r="K177" s="355"/>
      <c r="L177" s="355"/>
      <c r="M177" s="355"/>
    </row>
    <row r="178" spans="1:13" ht="31.5">
      <c r="A178" s="355"/>
      <c r="B178" s="416" t="s">
        <v>547</v>
      </c>
      <c r="C178" s="392"/>
      <c r="D178" s="355"/>
      <c r="E178" s="355"/>
      <c r="F178" s="355"/>
      <c r="G178" s="355"/>
      <c r="H178" s="355"/>
      <c r="I178" s="355"/>
      <c r="J178" s="355"/>
      <c r="K178" s="355"/>
      <c r="L178" s="355"/>
      <c r="M178" s="355"/>
    </row>
    <row r="179" spans="1:13" ht="15.75">
      <c r="A179" s="355"/>
      <c r="B179" s="391" t="s">
        <v>548</v>
      </c>
      <c r="C179" s="420">
        <f>SUM(C176:C178)</f>
        <v>0</v>
      </c>
      <c r="D179" s="355"/>
      <c r="E179" s="355"/>
      <c r="F179" s="355"/>
      <c r="G179" s="355"/>
      <c r="H179" s="355"/>
      <c r="I179" s="355"/>
      <c r="J179" s="355"/>
      <c r="K179" s="355"/>
      <c r="L179" s="355"/>
      <c r="M179" s="355"/>
    </row>
    <row r="180" spans="1:13" ht="15.75">
      <c r="A180" s="355"/>
      <c r="B180" s="400" t="s">
        <v>549</v>
      </c>
      <c r="C180" s="156" t="str">
        <f>IFERROR(C176/C179,"")</f>
        <v/>
      </c>
      <c r="D180" s="355"/>
      <c r="E180" s="355"/>
      <c r="F180" s="355"/>
      <c r="G180" s="355"/>
      <c r="H180" s="355"/>
      <c r="I180" s="355"/>
      <c r="J180" s="355"/>
      <c r="K180" s="355"/>
      <c r="L180" s="355"/>
      <c r="M180" s="355"/>
    </row>
    <row r="181" spans="1:13" ht="15.75">
      <c r="A181" s="355"/>
      <c r="B181" s="355"/>
      <c r="C181" s="355"/>
      <c r="D181" s="355"/>
      <c r="E181" s="355"/>
      <c r="F181" s="355"/>
      <c r="G181" s="355"/>
      <c r="H181" s="355"/>
      <c r="I181" s="355"/>
      <c r="J181" s="355"/>
      <c r="K181" s="355"/>
      <c r="L181" s="355"/>
      <c r="M181" s="355"/>
    </row>
    <row r="182" spans="1:13" ht="15.75">
      <c r="A182" s="355"/>
      <c r="B182" s="355"/>
      <c r="C182" s="355"/>
      <c r="D182" s="355"/>
      <c r="E182" s="355"/>
      <c r="F182" s="355"/>
      <c r="G182" s="355"/>
      <c r="H182" s="355"/>
      <c r="I182" s="355"/>
      <c r="J182" s="355"/>
      <c r="K182" s="355"/>
      <c r="L182" s="355"/>
      <c r="M182" s="355"/>
    </row>
    <row r="183" spans="1:13" ht="15.75">
      <c r="A183" s="355"/>
      <c r="B183" s="130" t="s">
        <v>550</v>
      </c>
      <c r="C183" s="355"/>
      <c r="D183" s="355"/>
      <c r="E183" s="355"/>
      <c r="F183" s="355"/>
      <c r="G183" s="355"/>
      <c r="H183" s="355"/>
      <c r="I183" s="355"/>
      <c r="J183" s="355"/>
      <c r="K183" s="355"/>
      <c r="L183" s="355"/>
      <c r="M183" s="355"/>
    </row>
    <row r="184" spans="1:13" ht="15.75">
      <c r="A184" s="355"/>
      <c r="B184" s="355"/>
      <c r="C184" s="384" t="s">
        <v>551</v>
      </c>
      <c r="D184" s="355"/>
      <c r="E184" s="355"/>
      <c r="F184" s="355"/>
      <c r="G184" s="355"/>
      <c r="H184" s="355"/>
      <c r="I184" s="355"/>
      <c r="J184" s="355"/>
      <c r="K184" s="355"/>
      <c r="L184" s="355"/>
      <c r="M184" s="355"/>
    </row>
    <row r="185" spans="1:13" ht="51" customHeight="1">
      <c r="A185" s="355"/>
      <c r="B185" s="421" t="s">
        <v>552</v>
      </c>
      <c r="C185" s="422"/>
      <c r="D185" s="413"/>
      <c r="E185" s="413"/>
      <c r="F185" s="413"/>
      <c r="G185" s="413"/>
      <c r="H185" s="355"/>
      <c r="I185" s="355"/>
      <c r="J185" s="355"/>
      <c r="K185" s="355"/>
      <c r="L185" s="355"/>
      <c r="M185" s="355"/>
    </row>
    <row r="186" spans="1:13" ht="31.5">
      <c r="A186" s="355"/>
      <c r="B186" s="421" t="s">
        <v>553</v>
      </c>
      <c r="C186" s="422"/>
      <c r="D186" s="413"/>
      <c r="E186" s="413"/>
      <c r="F186" s="413"/>
      <c r="G186" s="413"/>
      <c r="H186" s="355"/>
      <c r="I186" s="355"/>
      <c r="J186" s="355"/>
      <c r="K186" s="355"/>
      <c r="L186" s="355"/>
      <c r="M186" s="355"/>
    </row>
    <row r="187" spans="1:13" ht="15.75">
      <c r="A187" s="355"/>
      <c r="B187" s="421" t="s">
        <v>554</v>
      </c>
      <c r="C187" s="422"/>
      <c r="D187" s="413"/>
      <c r="E187" s="413"/>
      <c r="F187" s="413"/>
      <c r="G187" s="413"/>
      <c r="H187" s="355"/>
      <c r="I187" s="355"/>
      <c r="J187" s="355"/>
      <c r="K187" s="355"/>
      <c r="L187" s="355"/>
      <c r="M187" s="355"/>
    </row>
    <row r="188" spans="1:13" ht="31.5">
      <c r="A188" s="355"/>
      <c r="B188" s="421" t="s">
        <v>555</v>
      </c>
      <c r="C188" s="422"/>
      <c r="D188" s="423" t="s">
        <v>556</v>
      </c>
      <c r="E188" s="592"/>
      <c r="F188" s="593"/>
      <c r="G188" s="413"/>
      <c r="H188" s="355"/>
      <c r="I188" s="355"/>
      <c r="J188" s="355"/>
      <c r="K188" s="355"/>
      <c r="L188" s="355"/>
      <c r="M188" s="355"/>
    </row>
    <row r="189" spans="1:13" ht="31.5">
      <c r="A189" s="355"/>
      <c r="B189" s="421" t="s">
        <v>557</v>
      </c>
      <c r="C189" s="422"/>
      <c r="D189" s="413"/>
      <c r="E189" s="413"/>
      <c r="F189" s="413"/>
      <c r="G189" s="413"/>
      <c r="H189" s="355"/>
      <c r="I189" s="355"/>
      <c r="J189" s="355"/>
      <c r="K189" s="355"/>
      <c r="L189" s="355"/>
      <c r="M189" s="355"/>
    </row>
    <row r="190" spans="1:13" ht="49.5" customHeight="1">
      <c r="A190" s="355"/>
      <c r="B190" s="424" t="s">
        <v>558</v>
      </c>
      <c r="C190" s="422"/>
      <c r="D190" s="413"/>
      <c r="E190" s="413"/>
      <c r="F190" s="413"/>
      <c r="G190" s="413"/>
      <c r="H190" s="355"/>
      <c r="I190" s="355"/>
      <c r="J190" s="355"/>
      <c r="K190" s="355"/>
      <c r="L190" s="355"/>
      <c r="M190" s="355"/>
    </row>
    <row r="191" spans="1:13" ht="35.65" customHeight="1">
      <c r="A191" s="355"/>
      <c r="B191" s="424" t="s">
        <v>559</v>
      </c>
      <c r="C191" s="422"/>
      <c r="D191" s="413"/>
      <c r="E191" s="413"/>
      <c r="F191" s="413"/>
      <c r="G191" s="413"/>
      <c r="H191" s="425"/>
      <c r="I191" s="355"/>
      <c r="J191" s="355"/>
      <c r="K191" s="355"/>
      <c r="L191" s="355"/>
      <c r="M191" s="355"/>
    </row>
    <row r="192" spans="1:13" ht="32.25" customHeight="1">
      <c r="A192" s="355"/>
      <c r="B192" s="424" t="s">
        <v>560</v>
      </c>
      <c r="C192" s="422"/>
      <c r="D192" s="413"/>
      <c r="E192" s="413"/>
      <c r="F192" s="413"/>
      <c r="G192" s="413"/>
      <c r="H192" s="425"/>
      <c r="I192" s="355"/>
      <c r="J192" s="355"/>
      <c r="K192" s="355"/>
      <c r="L192" s="355"/>
      <c r="M192" s="355"/>
    </row>
    <row r="193" spans="1:242" ht="33.75" customHeight="1">
      <c r="A193" s="355"/>
      <c r="B193" s="424" t="s">
        <v>561</v>
      </c>
      <c r="C193" s="422"/>
      <c r="D193" s="413"/>
      <c r="E193" s="413"/>
      <c r="F193" s="413"/>
      <c r="G193" s="413"/>
      <c r="H193" s="355"/>
      <c r="I193" s="355"/>
      <c r="J193" s="355"/>
      <c r="K193" s="355"/>
      <c r="L193" s="355"/>
      <c r="M193" s="355"/>
    </row>
    <row r="194" spans="1:242" ht="21.75" customHeight="1">
      <c r="A194" s="355"/>
      <c r="B194" s="424" t="s">
        <v>562</v>
      </c>
      <c r="C194" s="422"/>
      <c r="D194" s="413"/>
      <c r="E194" s="413"/>
      <c r="F194" s="413"/>
      <c r="G194" s="413"/>
      <c r="H194" s="355"/>
      <c r="I194" s="355"/>
      <c r="J194" s="355"/>
      <c r="K194" s="355"/>
      <c r="L194" s="355"/>
      <c r="M194" s="355"/>
    </row>
    <row r="195" spans="1:242" ht="37.5" customHeight="1">
      <c r="A195" s="355"/>
      <c r="B195" s="424" t="s">
        <v>563</v>
      </c>
      <c r="C195" s="422"/>
      <c r="D195" s="413"/>
      <c r="E195" s="413"/>
      <c r="F195" s="413"/>
      <c r="G195" s="413"/>
      <c r="H195" s="355"/>
      <c r="I195" s="355"/>
      <c r="J195" s="355"/>
      <c r="K195" s="355"/>
      <c r="L195" s="355"/>
      <c r="M195" s="355"/>
    </row>
    <row r="196" spans="1:242" ht="15.75">
      <c r="A196" s="355"/>
      <c r="B196" s="424" t="s">
        <v>564</v>
      </c>
      <c r="C196" s="422"/>
      <c r="D196" s="413"/>
      <c r="E196" s="413"/>
      <c r="F196" s="413"/>
      <c r="G196" s="413"/>
      <c r="H196" s="355"/>
      <c r="I196" s="355"/>
      <c r="J196" s="355"/>
      <c r="K196" s="355"/>
      <c r="L196" s="355"/>
      <c r="M196" s="355"/>
    </row>
    <row r="197" spans="1:242" s="428" customFormat="1" ht="36" customHeight="1">
      <c r="A197" s="426"/>
      <c r="B197" s="568" t="s">
        <v>565</v>
      </c>
      <c r="C197" s="568"/>
      <c r="D197" s="568"/>
      <c r="E197" s="568"/>
      <c r="F197" s="568"/>
      <c r="G197" s="568"/>
      <c r="H197" s="426"/>
      <c r="I197" s="426"/>
      <c r="J197" s="426"/>
      <c r="K197" s="426"/>
      <c r="L197" s="426"/>
      <c r="M197" s="426"/>
    </row>
    <row r="198" spans="1:242" s="428" customFormat="1" ht="22.5" customHeight="1">
      <c r="A198" s="426"/>
      <c r="B198" s="568" t="s">
        <v>566</v>
      </c>
      <c r="C198" s="568"/>
      <c r="D198" s="568"/>
      <c r="E198" s="568"/>
      <c r="F198" s="427"/>
      <c r="G198" s="427"/>
      <c r="H198" s="426"/>
      <c r="I198" s="426"/>
      <c r="J198" s="426"/>
      <c r="K198" s="426"/>
      <c r="L198" s="426"/>
      <c r="M198" s="426"/>
    </row>
    <row r="199" spans="1:242" s="428" customFormat="1" ht="35.25" customHeight="1">
      <c r="A199" s="426"/>
      <c r="B199" s="568" t="s">
        <v>567</v>
      </c>
      <c r="C199" s="568"/>
      <c r="D199" s="568"/>
      <c r="E199" s="568"/>
      <c r="F199" s="568"/>
      <c r="G199" s="568"/>
      <c r="H199" s="426"/>
      <c r="I199" s="426"/>
      <c r="J199" s="426"/>
      <c r="K199" s="426"/>
      <c r="L199" s="426"/>
      <c r="M199" s="426"/>
    </row>
    <row r="200" spans="1:242" s="428" customFormat="1" ht="24" customHeight="1">
      <c r="A200" s="426"/>
      <c r="B200" s="568" t="s">
        <v>568</v>
      </c>
      <c r="C200" s="568"/>
      <c r="D200" s="568"/>
      <c r="E200" s="568"/>
      <c r="F200" s="427"/>
      <c r="G200" s="427"/>
      <c r="H200" s="426"/>
      <c r="I200" s="426"/>
      <c r="J200" s="426"/>
      <c r="K200" s="426"/>
      <c r="L200" s="426"/>
      <c r="M200" s="426"/>
    </row>
    <row r="201" spans="1:242" s="428" customFormat="1" ht="53.25" customHeight="1">
      <c r="A201" s="426"/>
      <c r="B201" s="568" t="s">
        <v>569</v>
      </c>
      <c r="C201" s="568"/>
      <c r="D201" s="568"/>
      <c r="E201" s="568"/>
      <c r="F201" s="568"/>
      <c r="G201" s="568"/>
      <c r="H201" s="426"/>
      <c r="I201" s="426"/>
      <c r="J201" s="426"/>
      <c r="K201" s="426"/>
      <c r="L201" s="426"/>
      <c r="M201" s="426"/>
    </row>
    <row r="202" spans="1:242" s="428" customFormat="1" ht="31.5" customHeight="1">
      <c r="A202" s="426"/>
      <c r="B202" s="568" t="s">
        <v>570</v>
      </c>
      <c r="C202" s="568"/>
      <c r="D202" s="568"/>
      <c r="E202" s="568"/>
      <c r="F202" s="568"/>
      <c r="G202" s="568"/>
      <c r="H202" s="426"/>
      <c r="I202" s="426"/>
      <c r="J202" s="426"/>
      <c r="K202" s="426"/>
      <c r="L202" s="426"/>
      <c r="M202" s="426"/>
    </row>
    <row r="203" spans="1:242" s="428" customFormat="1" ht="31.5" customHeight="1">
      <c r="A203" s="426"/>
      <c r="B203" s="568" t="s">
        <v>571</v>
      </c>
      <c r="C203" s="568"/>
      <c r="D203" s="568"/>
      <c r="E203" s="568"/>
      <c r="F203" s="568"/>
      <c r="G203" s="568"/>
      <c r="H203" s="426"/>
      <c r="I203" s="426"/>
      <c r="J203" s="426"/>
      <c r="K203" s="426"/>
      <c r="L203" s="426"/>
      <c r="M203" s="426"/>
    </row>
    <row r="204" spans="1:242" s="428" customFormat="1" ht="23.25" customHeight="1">
      <c r="A204" s="426"/>
      <c r="B204" s="427"/>
      <c r="C204" s="427"/>
      <c r="D204" s="427"/>
      <c r="E204" s="427"/>
      <c r="F204" s="427"/>
      <c r="G204" s="427"/>
      <c r="H204" s="426"/>
      <c r="I204" s="426"/>
      <c r="J204" s="426"/>
      <c r="K204" s="426"/>
      <c r="L204" s="426"/>
      <c r="M204" s="426"/>
    </row>
    <row r="205" spans="1:242" s="430" customFormat="1" ht="39" customHeight="1">
      <c r="A205" s="355"/>
      <c r="B205" s="423" t="s">
        <v>572</v>
      </c>
      <c r="C205" s="392" t="s">
        <v>573</v>
      </c>
      <c r="D205" s="426"/>
      <c r="E205" s="429"/>
      <c r="F205" s="429"/>
      <c r="G205" s="429"/>
      <c r="H205" s="429"/>
      <c r="I205" s="355"/>
      <c r="J205" s="355"/>
      <c r="K205" s="355"/>
      <c r="L205" s="355"/>
      <c r="M205" s="355"/>
      <c r="N205" s="356"/>
      <c r="O205" s="356"/>
      <c r="P205" s="356"/>
      <c r="Q205" s="356"/>
      <c r="R205" s="356"/>
      <c r="S205" s="356"/>
      <c r="T205" s="356"/>
      <c r="U205" s="356"/>
      <c r="V205" s="356"/>
      <c r="W205" s="356"/>
      <c r="X205" s="356"/>
      <c r="Y205" s="356"/>
      <c r="Z205" s="356"/>
      <c r="AA205" s="356"/>
      <c r="AB205" s="356"/>
      <c r="AC205" s="356"/>
      <c r="AD205" s="356"/>
      <c r="AE205" s="356"/>
      <c r="AF205" s="356"/>
      <c r="AG205" s="356"/>
      <c r="AH205" s="356"/>
      <c r="AI205" s="356"/>
      <c r="AJ205" s="356"/>
      <c r="AK205" s="356"/>
      <c r="AL205" s="356"/>
      <c r="AM205" s="356"/>
      <c r="AN205" s="356"/>
      <c r="AO205" s="356"/>
      <c r="AP205" s="356"/>
      <c r="AQ205" s="356"/>
      <c r="AR205" s="356"/>
      <c r="AS205" s="356"/>
      <c r="AT205" s="356"/>
      <c r="AU205" s="356"/>
      <c r="AV205" s="356"/>
      <c r="AW205" s="356"/>
      <c r="AX205" s="356"/>
      <c r="AY205" s="356"/>
      <c r="AZ205" s="356"/>
      <c r="BA205" s="356"/>
      <c r="BB205" s="356"/>
      <c r="BC205" s="356"/>
      <c r="BD205" s="356"/>
      <c r="BE205" s="356"/>
      <c r="BF205" s="356"/>
      <c r="BG205" s="356"/>
      <c r="BH205" s="356"/>
      <c r="BI205" s="356"/>
      <c r="BJ205" s="356"/>
      <c r="BK205" s="356"/>
      <c r="BL205" s="356"/>
      <c r="BM205" s="356"/>
      <c r="BN205" s="356"/>
      <c r="BO205" s="356"/>
      <c r="BP205" s="356"/>
      <c r="BQ205" s="356"/>
      <c r="BR205" s="356"/>
      <c r="BS205" s="356"/>
      <c r="BT205" s="356"/>
      <c r="BU205" s="356"/>
      <c r="BV205" s="356"/>
      <c r="BW205" s="356"/>
      <c r="BX205" s="356"/>
      <c r="BY205" s="356"/>
      <c r="BZ205" s="356"/>
      <c r="CA205" s="356"/>
      <c r="CB205" s="356"/>
      <c r="CC205" s="356"/>
      <c r="CD205" s="356"/>
      <c r="CE205" s="356"/>
      <c r="CF205" s="356"/>
      <c r="CG205" s="356"/>
      <c r="CH205" s="356"/>
      <c r="CI205" s="356"/>
      <c r="CJ205" s="356"/>
      <c r="CK205" s="356"/>
      <c r="CL205" s="356"/>
      <c r="CM205" s="356"/>
      <c r="CN205" s="356"/>
      <c r="CO205" s="356"/>
      <c r="CP205" s="356"/>
      <c r="CQ205" s="356"/>
      <c r="CR205" s="356"/>
      <c r="CS205" s="356"/>
      <c r="CT205" s="356"/>
      <c r="CU205" s="356"/>
      <c r="CV205" s="356"/>
      <c r="CW205" s="356"/>
      <c r="CX205" s="356"/>
      <c r="CY205" s="356"/>
      <c r="CZ205" s="356"/>
      <c r="DA205" s="356"/>
      <c r="DB205" s="356"/>
      <c r="DC205" s="356"/>
      <c r="DD205" s="356"/>
      <c r="DE205" s="356"/>
      <c r="DF205" s="356"/>
      <c r="DG205" s="356"/>
      <c r="DH205" s="356"/>
      <c r="DI205" s="356"/>
      <c r="DJ205" s="356"/>
      <c r="DK205" s="356"/>
      <c r="DL205" s="356"/>
      <c r="DM205" s="356"/>
      <c r="DN205" s="356"/>
      <c r="DO205" s="356"/>
      <c r="DP205" s="356"/>
      <c r="DQ205" s="356"/>
      <c r="DR205" s="356"/>
      <c r="DS205" s="356"/>
      <c r="DT205" s="356"/>
      <c r="DU205" s="356"/>
      <c r="DV205" s="356"/>
      <c r="DW205" s="356"/>
      <c r="DX205" s="356"/>
      <c r="DY205" s="356"/>
      <c r="DZ205" s="356"/>
      <c r="EA205" s="356"/>
      <c r="EB205" s="356"/>
      <c r="EC205" s="356"/>
      <c r="ED205" s="356"/>
      <c r="EE205" s="356"/>
      <c r="EF205" s="356"/>
      <c r="EG205" s="356"/>
      <c r="EH205" s="356"/>
      <c r="EI205" s="356"/>
      <c r="EJ205" s="356"/>
      <c r="EK205" s="356"/>
      <c r="EL205" s="356"/>
      <c r="EM205" s="356"/>
      <c r="EN205" s="356"/>
      <c r="EO205" s="356"/>
      <c r="EP205" s="356"/>
      <c r="EQ205" s="356"/>
      <c r="ER205" s="356"/>
      <c r="ES205" s="356"/>
      <c r="ET205" s="356"/>
      <c r="EU205" s="356"/>
      <c r="EV205" s="356"/>
      <c r="EW205" s="356"/>
      <c r="EX205" s="356"/>
      <c r="EY205" s="356"/>
      <c r="EZ205" s="356"/>
      <c r="FA205" s="356"/>
      <c r="FB205" s="356"/>
      <c r="FC205" s="356"/>
      <c r="FD205" s="356"/>
      <c r="FE205" s="356"/>
      <c r="FF205" s="356"/>
      <c r="FG205" s="356"/>
      <c r="FH205" s="356"/>
      <c r="FI205" s="356"/>
      <c r="FJ205" s="356"/>
      <c r="FK205" s="356"/>
      <c r="FL205" s="356"/>
      <c r="FM205" s="356"/>
      <c r="FN205" s="356"/>
      <c r="FO205" s="356"/>
      <c r="FP205" s="356"/>
      <c r="FQ205" s="356"/>
      <c r="FR205" s="356"/>
      <c r="FS205" s="356"/>
      <c r="FT205" s="356"/>
      <c r="FU205" s="356"/>
      <c r="FV205" s="356"/>
      <c r="FW205" s="356"/>
      <c r="FX205" s="356"/>
      <c r="FY205" s="356"/>
      <c r="FZ205" s="356"/>
      <c r="GA205" s="356"/>
      <c r="GB205" s="356"/>
      <c r="GC205" s="356"/>
      <c r="GD205" s="356"/>
      <c r="GE205" s="356"/>
      <c r="GF205" s="356"/>
      <c r="GG205" s="356"/>
      <c r="GH205" s="356"/>
      <c r="GI205" s="356"/>
      <c r="GJ205" s="356"/>
      <c r="GK205" s="356"/>
      <c r="GL205" s="356"/>
      <c r="GM205" s="356"/>
      <c r="GN205" s="356"/>
      <c r="GO205" s="356"/>
      <c r="GP205" s="356"/>
      <c r="GQ205" s="356"/>
      <c r="GR205" s="356"/>
      <c r="GS205" s="356"/>
      <c r="GT205" s="356"/>
      <c r="GU205" s="356"/>
      <c r="GV205" s="356"/>
      <c r="GW205" s="356"/>
      <c r="GX205" s="356"/>
      <c r="GY205" s="356"/>
      <c r="GZ205" s="356"/>
      <c r="HA205" s="356"/>
      <c r="HB205" s="356"/>
      <c r="HC205" s="356"/>
      <c r="HD205" s="356"/>
      <c r="HE205" s="356"/>
      <c r="HF205" s="356"/>
      <c r="HG205" s="356"/>
      <c r="HH205" s="356"/>
      <c r="HI205" s="356"/>
      <c r="HJ205" s="356"/>
      <c r="HK205" s="356"/>
      <c r="HL205" s="356"/>
      <c r="HM205" s="356"/>
      <c r="HN205" s="356"/>
      <c r="HO205" s="356"/>
      <c r="HP205" s="356"/>
      <c r="HQ205" s="356"/>
      <c r="HR205" s="356"/>
      <c r="HS205" s="356"/>
      <c r="HT205" s="356"/>
      <c r="HU205" s="356"/>
      <c r="HV205" s="356"/>
      <c r="HW205" s="356"/>
      <c r="HX205" s="356"/>
      <c r="HY205" s="356"/>
      <c r="HZ205" s="356"/>
      <c r="IA205" s="356"/>
      <c r="IB205" s="356"/>
      <c r="IC205" s="356"/>
      <c r="ID205" s="356"/>
      <c r="IE205" s="356"/>
      <c r="IF205" s="356"/>
      <c r="IG205" s="356"/>
      <c r="IH205" s="356"/>
    </row>
    <row r="206" spans="1:242" s="430" customFormat="1" ht="39" customHeight="1">
      <c r="A206" s="355"/>
      <c r="B206" s="423" t="s">
        <v>574</v>
      </c>
      <c r="C206" s="392" t="s">
        <v>573</v>
      </c>
      <c r="D206" s="431" t="s">
        <v>575</v>
      </c>
      <c r="E206" s="569"/>
      <c r="F206" s="570"/>
      <c r="G206" s="356"/>
      <c r="H206" s="356"/>
      <c r="I206" s="355"/>
      <c r="J206" s="355"/>
      <c r="K206" s="355"/>
      <c r="L206" s="355"/>
      <c r="M206" s="355"/>
      <c r="N206" s="356"/>
      <c r="O206" s="356"/>
      <c r="P206" s="356"/>
      <c r="Q206" s="356" t="s">
        <v>576</v>
      </c>
      <c r="R206" s="356"/>
      <c r="S206" s="356"/>
      <c r="T206" s="356"/>
      <c r="U206" s="356"/>
      <c r="V206" s="356"/>
      <c r="W206" s="356"/>
      <c r="X206" s="356"/>
      <c r="Y206" s="356"/>
      <c r="Z206" s="356"/>
      <c r="AA206" s="356"/>
      <c r="AB206" s="356"/>
      <c r="AC206" s="356"/>
      <c r="AD206" s="356"/>
      <c r="AE206" s="356"/>
      <c r="AF206" s="356"/>
      <c r="AG206" s="356"/>
      <c r="AH206" s="356"/>
      <c r="AI206" s="356"/>
      <c r="AJ206" s="356"/>
      <c r="AK206" s="356"/>
      <c r="AL206" s="356"/>
      <c r="AM206" s="356"/>
      <c r="AN206" s="356"/>
      <c r="AO206" s="356"/>
      <c r="AP206" s="356"/>
      <c r="AQ206" s="356"/>
      <c r="AR206" s="356"/>
      <c r="AS206" s="356"/>
      <c r="AT206" s="356"/>
      <c r="AU206" s="356"/>
      <c r="AV206" s="356"/>
      <c r="AW206" s="356"/>
      <c r="AX206" s="356"/>
      <c r="AY206" s="356"/>
      <c r="AZ206" s="356"/>
      <c r="BA206" s="356"/>
      <c r="BB206" s="356"/>
      <c r="BC206" s="356"/>
      <c r="BD206" s="356"/>
      <c r="BE206" s="356"/>
      <c r="BF206" s="356"/>
      <c r="BG206" s="356"/>
      <c r="BH206" s="356"/>
      <c r="BI206" s="356"/>
      <c r="BJ206" s="356"/>
      <c r="BK206" s="356"/>
      <c r="BL206" s="356"/>
      <c r="BM206" s="356"/>
      <c r="BN206" s="356"/>
      <c r="BO206" s="356"/>
      <c r="BP206" s="356"/>
      <c r="BQ206" s="356"/>
      <c r="BR206" s="356"/>
      <c r="BS206" s="356"/>
      <c r="BT206" s="356"/>
      <c r="BU206" s="356"/>
      <c r="BV206" s="356"/>
      <c r="BW206" s="356"/>
      <c r="BX206" s="356"/>
      <c r="BY206" s="356"/>
      <c r="BZ206" s="356"/>
      <c r="CA206" s="356"/>
      <c r="CB206" s="356"/>
      <c r="CC206" s="356"/>
      <c r="CD206" s="356"/>
      <c r="CE206" s="356"/>
      <c r="CF206" s="356"/>
      <c r="CG206" s="356"/>
      <c r="CH206" s="356"/>
      <c r="CI206" s="356"/>
      <c r="CJ206" s="356"/>
      <c r="CK206" s="356"/>
      <c r="CL206" s="356"/>
      <c r="CM206" s="356"/>
      <c r="CN206" s="356"/>
      <c r="CO206" s="356"/>
      <c r="CP206" s="356"/>
      <c r="CQ206" s="356"/>
      <c r="CR206" s="356"/>
      <c r="CS206" s="356"/>
      <c r="CT206" s="356"/>
      <c r="CU206" s="356"/>
      <c r="CV206" s="356"/>
      <c r="CW206" s="356"/>
      <c r="CX206" s="356"/>
      <c r="CY206" s="356"/>
      <c r="CZ206" s="356"/>
      <c r="DA206" s="356"/>
      <c r="DB206" s="356"/>
      <c r="DC206" s="356"/>
      <c r="DD206" s="356"/>
      <c r="DE206" s="356"/>
      <c r="DF206" s="356"/>
      <c r="DG206" s="356"/>
      <c r="DH206" s="356"/>
      <c r="DI206" s="356"/>
      <c r="DJ206" s="356"/>
      <c r="DK206" s="356"/>
      <c r="DL206" s="356"/>
      <c r="DM206" s="356"/>
      <c r="DN206" s="356"/>
      <c r="DO206" s="356"/>
      <c r="DP206" s="356"/>
      <c r="DQ206" s="356"/>
      <c r="DR206" s="356"/>
      <c r="DS206" s="356"/>
      <c r="DT206" s="356"/>
      <c r="DU206" s="356"/>
      <c r="DV206" s="356"/>
      <c r="DW206" s="356"/>
      <c r="DX206" s="356"/>
      <c r="DY206" s="356"/>
      <c r="DZ206" s="356"/>
      <c r="EA206" s="356"/>
      <c r="EB206" s="356"/>
      <c r="EC206" s="356"/>
      <c r="ED206" s="356"/>
      <c r="EE206" s="356"/>
      <c r="EF206" s="356"/>
      <c r="EG206" s="356"/>
      <c r="EH206" s="356"/>
      <c r="EI206" s="356"/>
      <c r="EJ206" s="356"/>
      <c r="EK206" s="356"/>
      <c r="EL206" s="356"/>
      <c r="EM206" s="356"/>
      <c r="EN206" s="356"/>
      <c r="EO206" s="356"/>
      <c r="EP206" s="356"/>
      <c r="EQ206" s="356"/>
      <c r="ER206" s="356"/>
      <c r="ES206" s="356"/>
      <c r="ET206" s="356"/>
      <c r="EU206" s="356"/>
      <c r="EV206" s="356"/>
      <c r="EW206" s="356"/>
      <c r="EX206" s="356"/>
      <c r="EY206" s="356"/>
      <c r="EZ206" s="356"/>
      <c r="FA206" s="356"/>
      <c r="FB206" s="356"/>
      <c r="FC206" s="356"/>
      <c r="FD206" s="356"/>
      <c r="FE206" s="356"/>
      <c r="FF206" s="356"/>
      <c r="FG206" s="356"/>
      <c r="FH206" s="356"/>
      <c r="FI206" s="356"/>
      <c r="FJ206" s="356"/>
      <c r="FK206" s="356"/>
      <c r="FL206" s="356"/>
      <c r="FM206" s="356"/>
      <c r="FN206" s="356"/>
      <c r="FO206" s="356"/>
      <c r="FP206" s="356"/>
      <c r="FQ206" s="356"/>
      <c r="FR206" s="356"/>
      <c r="FS206" s="356"/>
      <c r="FT206" s="356"/>
      <c r="FU206" s="356"/>
      <c r="FV206" s="356"/>
      <c r="FW206" s="356"/>
      <c r="FX206" s="356"/>
      <c r="FY206" s="356"/>
      <c r="FZ206" s="356"/>
      <c r="GA206" s="356"/>
      <c r="GB206" s="356"/>
      <c r="GC206" s="356"/>
      <c r="GD206" s="356"/>
      <c r="GE206" s="356"/>
      <c r="GF206" s="356"/>
      <c r="GG206" s="356"/>
      <c r="GH206" s="356"/>
      <c r="GI206" s="356"/>
      <c r="GJ206" s="356"/>
      <c r="GK206" s="356"/>
      <c r="GL206" s="356"/>
      <c r="GM206" s="356"/>
      <c r="GN206" s="356"/>
      <c r="GO206" s="356"/>
      <c r="GP206" s="356"/>
      <c r="GQ206" s="356"/>
      <c r="GR206" s="356"/>
      <c r="GS206" s="356"/>
      <c r="GT206" s="356"/>
      <c r="GU206" s="356"/>
      <c r="GV206" s="356"/>
      <c r="GW206" s="356"/>
      <c r="GX206" s="356"/>
      <c r="GY206" s="356"/>
      <c r="GZ206" s="356"/>
      <c r="HA206" s="356"/>
      <c r="HB206" s="356"/>
      <c r="HC206" s="356"/>
      <c r="HD206" s="356"/>
      <c r="HE206" s="356"/>
      <c r="HF206" s="356"/>
      <c r="HG206" s="356"/>
      <c r="HH206" s="356"/>
      <c r="HI206" s="356"/>
      <c r="HJ206" s="356"/>
      <c r="HK206" s="356"/>
      <c r="HL206" s="356"/>
      <c r="HM206" s="356"/>
      <c r="HN206" s="356"/>
      <c r="HO206" s="356"/>
      <c r="HP206" s="356"/>
      <c r="HQ206" s="356"/>
      <c r="HR206" s="356"/>
      <c r="HS206" s="356"/>
      <c r="HT206" s="356"/>
      <c r="HU206" s="356"/>
      <c r="HV206" s="356"/>
      <c r="HW206" s="356"/>
      <c r="HX206" s="356"/>
      <c r="HY206" s="356"/>
      <c r="HZ206" s="356"/>
      <c r="IA206" s="356"/>
      <c r="IB206" s="356"/>
      <c r="IC206" s="356"/>
      <c r="ID206" s="356"/>
      <c r="IE206" s="356"/>
      <c r="IF206" s="356"/>
      <c r="IG206" s="356"/>
      <c r="IH206" s="356"/>
    </row>
    <row r="207" spans="1:242" s="430" customFormat="1" ht="34.5" customHeight="1">
      <c r="A207" s="355"/>
      <c r="B207" s="431" t="s">
        <v>577</v>
      </c>
      <c r="C207" s="392" t="s">
        <v>573</v>
      </c>
      <c r="D207" s="426"/>
      <c r="E207" s="429"/>
      <c r="F207" s="429"/>
      <c r="G207" s="429"/>
      <c r="H207" s="429"/>
      <c r="I207" s="355"/>
      <c r="J207" s="355"/>
      <c r="K207" s="355"/>
      <c r="L207" s="355"/>
      <c r="M207" s="355"/>
      <c r="N207" s="356"/>
      <c r="O207" s="356"/>
      <c r="P207" s="356"/>
      <c r="Q207" s="356"/>
      <c r="R207" s="356"/>
      <c r="S207" s="356"/>
      <c r="T207" s="356"/>
      <c r="U207" s="356"/>
      <c r="V207" s="356"/>
      <c r="W207" s="356"/>
      <c r="X207" s="356"/>
      <c r="Y207" s="356"/>
      <c r="Z207" s="356"/>
      <c r="AA207" s="356"/>
      <c r="AB207" s="356"/>
      <c r="AC207" s="356"/>
      <c r="AD207" s="356"/>
      <c r="AE207" s="356"/>
      <c r="AF207" s="356"/>
      <c r="AG207" s="356"/>
      <c r="AH207" s="356"/>
      <c r="AI207" s="356"/>
      <c r="AJ207" s="356"/>
      <c r="AK207" s="356"/>
      <c r="AL207" s="356"/>
      <c r="AM207" s="356"/>
      <c r="AN207" s="356"/>
      <c r="AO207" s="356"/>
      <c r="AP207" s="356"/>
      <c r="AQ207" s="356"/>
      <c r="AR207" s="356"/>
      <c r="AS207" s="356"/>
      <c r="AT207" s="356"/>
      <c r="AU207" s="356"/>
      <c r="AV207" s="356"/>
      <c r="AW207" s="356"/>
      <c r="AX207" s="356"/>
      <c r="AY207" s="356"/>
      <c r="AZ207" s="356"/>
      <c r="BA207" s="356"/>
      <c r="BB207" s="356"/>
      <c r="BC207" s="356"/>
      <c r="BD207" s="356"/>
      <c r="BE207" s="356"/>
      <c r="BF207" s="356"/>
      <c r="BG207" s="356"/>
      <c r="BH207" s="356"/>
      <c r="BI207" s="356"/>
      <c r="BJ207" s="356"/>
      <c r="BK207" s="356"/>
      <c r="BL207" s="356"/>
      <c r="BM207" s="356"/>
      <c r="BN207" s="356"/>
      <c r="BO207" s="356"/>
      <c r="BP207" s="356"/>
      <c r="BQ207" s="356"/>
      <c r="BR207" s="356"/>
      <c r="BS207" s="356"/>
      <c r="BT207" s="356"/>
      <c r="BU207" s="356"/>
      <c r="BV207" s="356"/>
      <c r="BW207" s="356"/>
      <c r="BX207" s="356"/>
      <c r="BY207" s="356"/>
      <c r="BZ207" s="356"/>
      <c r="CA207" s="356"/>
      <c r="CB207" s="356"/>
      <c r="CC207" s="356"/>
      <c r="CD207" s="356"/>
      <c r="CE207" s="356"/>
      <c r="CF207" s="356"/>
      <c r="CG207" s="356"/>
      <c r="CH207" s="356"/>
      <c r="CI207" s="356"/>
      <c r="CJ207" s="356"/>
      <c r="CK207" s="356"/>
      <c r="CL207" s="356"/>
      <c r="CM207" s="356"/>
      <c r="CN207" s="356"/>
      <c r="CO207" s="356"/>
      <c r="CP207" s="356"/>
      <c r="CQ207" s="356"/>
      <c r="CR207" s="356"/>
      <c r="CS207" s="356"/>
      <c r="CT207" s="356"/>
      <c r="CU207" s="356"/>
      <c r="CV207" s="356"/>
      <c r="CW207" s="356"/>
      <c r="CX207" s="356"/>
      <c r="CY207" s="356"/>
      <c r="CZ207" s="356"/>
      <c r="DA207" s="356"/>
      <c r="DB207" s="356"/>
      <c r="DC207" s="356"/>
      <c r="DD207" s="356"/>
      <c r="DE207" s="356"/>
      <c r="DF207" s="356"/>
      <c r="DG207" s="356"/>
      <c r="DH207" s="356"/>
      <c r="DI207" s="356"/>
      <c r="DJ207" s="356"/>
      <c r="DK207" s="356"/>
      <c r="DL207" s="356"/>
      <c r="DM207" s="356"/>
      <c r="DN207" s="356"/>
      <c r="DO207" s="356"/>
      <c r="DP207" s="356"/>
      <c r="DQ207" s="356"/>
      <c r="DR207" s="356"/>
      <c r="DS207" s="356"/>
      <c r="DT207" s="356"/>
      <c r="DU207" s="356"/>
      <c r="DV207" s="356"/>
      <c r="DW207" s="356"/>
      <c r="DX207" s="356"/>
      <c r="DY207" s="356"/>
      <c r="DZ207" s="356"/>
      <c r="EA207" s="356"/>
      <c r="EB207" s="356"/>
      <c r="EC207" s="356"/>
      <c r="ED207" s="356"/>
      <c r="EE207" s="356"/>
      <c r="EF207" s="356"/>
      <c r="EG207" s="356"/>
      <c r="EH207" s="356"/>
      <c r="EI207" s="356"/>
      <c r="EJ207" s="356"/>
      <c r="EK207" s="356"/>
      <c r="EL207" s="356"/>
      <c r="EM207" s="356"/>
      <c r="EN207" s="356"/>
      <c r="EO207" s="356"/>
      <c r="EP207" s="356"/>
      <c r="EQ207" s="356"/>
      <c r="ER207" s="356"/>
      <c r="ES207" s="356"/>
      <c r="ET207" s="356"/>
      <c r="EU207" s="356"/>
      <c r="EV207" s="356"/>
      <c r="EW207" s="356"/>
      <c r="EX207" s="356"/>
      <c r="EY207" s="356"/>
      <c r="EZ207" s="356"/>
      <c r="FA207" s="356"/>
      <c r="FB207" s="356"/>
      <c r="FC207" s="356"/>
      <c r="FD207" s="356"/>
      <c r="FE207" s="356"/>
      <c r="FF207" s="356"/>
      <c r="FG207" s="356"/>
      <c r="FH207" s="356"/>
      <c r="FI207" s="356"/>
      <c r="FJ207" s="356"/>
      <c r="FK207" s="356"/>
      <c r="FL207" s="356"/>
      <c r="FM207" s="356"/>
      <c r="FN207" s="356"/>
      <c r="FO207" s="356"/>
      <c r="FP207" s="356"/>
      <c r="FQ207" s="356"/>
      <c r="FR207" s="356"/>
      <c r="FS207" s="356"/>
      <c r="FT207" s="356"/>
      <c r="FU207" s="356"/>
      <c r="FV207" s="356"/>
      <c r="FW207" s="356"/>
      <c r="FX207" s="356"/>
      <c r="FY207" s="356"/>
      <c r="FZ207" s="356"/>
      <c r="GA207" s="356"/>
      <c r="GB207" s="356"/>
      <c r="GC207" s="356"/>
      <c r="GD207" s="356"/>
      <c r="GE207" s="356"/>
      <c r="GF207" s="356"/>
      <c r="GG207" s="356"/>
      <c r="GH207" s="356"/>
      <c r="GI207" s="356"/>
      <c r="GJ207" s="356"/>
      <c r="GK207" s="356"/>
      <c r="GL207" s="356"/>
      <c r="GM207" s="356"/>
      <c r="GN207" s="356"/>
      <c r="GO207" s="356"/>
      <c r="GP207" s="356"/>
      <c r="GQ207" s="356"/>
      <c r="GR207" s="356"/>
      <c r="GS207" s="356"/>
      <c r="GT207" s="356"/>
      <c r="GU207" s="356"/>
      <c r="GV207" s="356"/>
      <c r="GW207" s="356"/>
      <c r="GX207" s="356"/>
      <c r="GY207" s="356"/>
      <c r="GZ207" s="356"/>
      <c r="HA207" s="356"/>
      <c r="HB207" s="356"/>
      <c r="HC207" s="356"/>
      <c r="HD207" s="356"/>
      <c r="HE207" s="356"/>
      <c r="HF207" s="356"/>
      <c r="HG207" s="356"/>
      <c r="HH207" s="356"/>
      <c r="HI207" s="356"/>
      <c r="HJ207" s="356"/>
      <c r="HK207" s="356"/>
      <c r="HL207" s="356"/>
      <c r="HM207" s="356"/>
      <c r="HN207" s="356"/>
      <c r="HO207" s="356"/>
      <c r="HP207" s="356"/>
      <c r="HQ207" s="356"/>
      <c r="HR207" s="356"/>
      <c r="HS207" s="356"/>
      <c r="HT207" s="356"/>
      <c r="HU207" s="356"/>
      <c r="HV207" s="356"/>
      <c r="HW207" s="356"/>
      <c r="HX207" s="356"/>
      <c r="HY207" s="356"/>
      <c r="HZ207" s="356"/>
      <c r="IA207" s="356"/>
      <c r="IB207" s="356"/>
      <c r="IC207" s="356"/>
      <c r="ID207" s="356"/>
      <c r="IE207" s="356"/>
      <c r="IF207" s="356"/>
      <c r="IG207" s="356"/>
      <c r="IH207" s="356"/>
    </row>
    <row r="208" spans="1:242" s="430" customFormat="1" ht="32.25" customHeight="1">
      <c r="A208" s="355"/>
      <c r="B208" s="423" t="s">
        <v>578</v>
      </c>
      <c r="C208" s="392"/>
      <c r="D208" s="426"/>
      <c r="E208" s="429"/>
      <c r="F208" s="429"/>
      <c r="G208" s="429"/>
      <c r="H208" s="429"/>
      <c r="I208" s="355"/>
      <c r="J208" s="355"/>
      <c r="K208" s="355"/>
      <c r="L208" s="355"/>
      <c r="M208" s="355"/>
      <c r="N208" s="356"/>
      <c r="O208" s="356"/>
      <c r="P208" s="356"/>
      <c r="Q208" s="356"/>
      <c r="R208" s="356"/>
      <c r="S208" s="356"/>
      <c r="T208" s="356"/>
      <c r="U208" s="356"/>
      <c r="V208" s="356"/>
      <c r="W208" s="356"/>
      <c r="X208" s="356"/>
      <c r="Y208" s="356"/>
      <c r="Z208" s="356"/>
      <c r="AA208" s="356"/>
      <c r="AB208" s="356"/>
      <c r="AC208" s="356"/>
      <c r="AD208" s="356"/>
      <c r="AE208" s="356"/>
      <c r="AF208" s="356"/>
      <c r="AG208" s="356"/>
      <c r="AH208" s="356"/>
      <c r="AI208" s="356"/>
      <c r="AJ208" s="356"/>
      <c r="AK208" s="356"/>
      <c r="AL208" s="356"/>
      <c r="AM208" s="356"/>
      <c r="AN208" s="356"/>
      <c r="AO208" s="356"/>
      <c r="AP208" s="356"/>
      <c r="AQ208" s="356"/>
      <c r="AR208" s="356"/>
      <c r="AS208" s="356"/>
      <c r="AT208" s="356"/>
      <c r="AU208" s="356"/>
      <c r="AV208" s="356"/>
      <c r="AW208" s="356"/>
      <c r="AX208" s="356"/>
      <c r="AY208" s="356"/>
      <c r="AZ208" s="356"/>
      <c r="BA208" s="356"/>
      <c r="BB208" s="356"/>
      <c r="BC208" s="356"/>
      <c r="BD208" s="356"/>
      <c r="BE208" s="356"/>
      <c r="BF208" s="356"/>
      <c r="BG208" s="356"/>
      <c r="BH208" s="356"/>
      <c r="BI208" s="356"/>
      <c r="BJ208" s="356"/>
      <c r="BK208" s="356"/>
      <c r="BL208" s="356"/>
      <c r="BM208" s="356"/>
      <c r="BN208" s="356"/>
      <c r="BO208" s="356"/>
      <c r="BP208" s="356"/>
      <c r="BQ208" s="356"/>
      <c r="BR208" s="356"/>
      <c r="BS208" s="356"/>
      <c r="BT208" s="356"/>
      <c r="BU208" s="356"/>
      <c r="BV208" s="356"/>
      <c r="BW208" s="356"/>
      <c r="BX208" s="356"/>
      <c r="BY208" s="356"/>
      <c r="BZ208" s="356"/>
      <c r="CA208" s="356"/>
      <c r="CB208" s="356"/>
      <c r="CC208" s="356"/>
      <c r="CD208" s="356"/>
      <c r="CE208" s="356"/>
      <c r="CF208" s="356"/>
      <c r="CG208" s="356"/>
      <c r="CH208" s="356"/>
      <c r="CI208" s="356"/>
      <c r="CJ208" s="356"/>
      <c r="CK208" s="356"/>
      <c r="CL208" s="356"/>
      <c r="CM208" s="356"/>
      <c r="CN208" s="356"/>
      <c r="CO208" s="356"/>
      <c r="CP208" s="356"/>
      <c r="CQ208" s="356"/>
      <c r="CR208" s="356"/>
      <c r="CS208" s="356"/>
      <c r="CT208" s="356"/>
      <c r="CU208" s="356"/>
      <c r="CV208" s="356"/>
      <c r="CW208" s="356"/>
      <c r="CX208" s="356"/>
      <c r="CY208" s="356"/>
      <c r="CZ208" s="356"/>
      <c r="DA208" s="356"/>
      <c r="DB208" s="356"/>
      <c r="DC208" s="356"/>
      <c r="DD208" s="356"/>
      <c r="DE208" s="356"/>
      <c r="DF208" s="356"/>
      <c r="DG208" s="356"/>
      <c r="DH208" s="356"/>
      <c r="DI208" s="356"/>
      <c r="DJ208" s="356"/>
      <c r="DK208" s="356"/>
      <c r="DL208" s="356"/>
      <c r="DM208" s="356"/>
      <c r="DN208" s="356"/>
      <c r="DO208" s="356"/>
      <c r="DP208" s="356"/>
      <c r="DQ208" s="356"/>
      <c r="DR208" s="356"/>
      <c r="DS208" s="356"/>
      <c r="DT208" s="356"/>
      <c r="DU208" s="356"/>
      <c r="DV208" s="356"/>
      <c r="DW208" s="356"/>
      <c r="DX208" s="356"/>
      <c r="DY208" s="356"/>
      <c r="DZ208" s="356"/>
      <c r="EA208" s="356"/>
      <c r="EB208" s="356"/>
      <c r="EC208" s="356"/>
      <c r="ED208" s="356"/>
      <c r="EE208" s="356"/>
      <c r="EF208" s="356"/>
      <c r="EG208" s="356"/>
      <c r="EH208" s="356"/>
      <c r="EI208" s="356"/>
      <c r="EJ208" s="356"/>
      <c r="EK208" s="356"/>
      <c r="EL208" s="356"/>
      <c r="EM208" s="356"/>
      <c r="EN208" s="356"/>
      <c r="EO208" s="356"/>
      <c r="EP208" s="356"/>
      <c r="EQ208" s="356"/>
      <c r="ER208" s="356"/>
      <c r="ES208" s="356"/>
      <c r="ET208" s="356"/>
      <c r="EU208" s="356"/>
      <c r="EV208" s="356"/>
      <c r="EW208" s="356"/>
      <c r="EX208" s="356"/>
      <c r="EY208" s="356"/>
      <c r="EZ208" s="356"/>
      <c r="FA208" s="356"/>
      <c r="FB208" s="356"/>
      <c r="FC208" s="356"/>
      <c r="FD208" s="356"/>
      <c r="FE208" s="356"/>
      <c r="FF208" s="356"/>
      <c r="FG208" s="356"/>
      <c r="FH208" s="356"/>
      <c r="FI208" s="356"/>
      <c r="FJ208" s="356"/>
      <c r="FK208" s="356"/>
      <c r="FL208" s="356"/>
      <c r="FM208" s="356"/>
      <c r="FN208" s="356"/>
      <c r="FO208" s="356"/>
      <c r="FP208" s="356"/>
      <c r="FQ208" s="356"/>
      <c r="FR208" s="356"/>
      <c r="FS208" s="356"/>
      <c r="FT208" s="356"/>
      <c r="FU208" s="356"/>
      <c r="FV208" s="356"/>
      <c r="FW208" s="356"/>
      <c r="FX208" s="356"/>
      <c r="FY208" s="356"/>
      <c r="FZ208" s="356"/>
      <c r="GA208" s="356"/>
      <c r="GB208" s="356"/>
      <c r="GC208" s="356"/>
      <c r="GD208" s="356"/>
      <c r="GE208" s="356"/>
      <c r="GF208" s="356"/>
      <c r="GG208" s="356"/>
      <c r="GH208" s="356"/>
      <c r="GI208" s="356"/>
      <c r="GJ208" s="356"/>
      <c r="GK208" s="356"/>
      <c r="GL208" s="356"/>
      <c r="GM208" s="356"/>
      <c r="GN208" s="356"/>
      <c r="GO208" s="356"/>
      <c r="GP208" s="356"/>
      <c r="GQ208" s="356"/>
      <c r="GR208" s="356"/>
      <c r="GS208" s="356"/>
      <c r="GT208" s="356"/>
      <c r="GU208" s="356"/>
      <c r="GV208" s="356"/>
      <c r="GW208" s="356"/>
      <c r="GX208" s="356"/>
      <c r="GY208" s="356"/>
      <c r="GZ208" s="356"/>
      <c r="HA208" s="356"/>
      <c r="HB208" s="356"/>
      <c r="HC208" s="356"/>
      <c r="HD208" s="356"/>
      <c r="HE208" s="356"/>
      <c r="HF208" s="356"/>
      <c r="HG208" s="356"/>
      <c r="HH208" s="356"/>
      <c r="HI208" s="356"/>
      <c r="HJ208" s="356"/>
      <c r="HK208" s="356"/>
      <c r="HL208" s="356"/>
      <c r="HM208" s="356"/>
      <c r="HN208" s="356"/>
      <c r="HO208" s="356"/>
      <c r="HP208" s="356"/>
      <c r="HQ208" s="356"/>
      <c r="HR208" s="356"/>
      <c r="HS208" s="356"/>
      <c r="HT208" s="356"/>
      <c r="HU208" s="356"/>
      <c r="HV208" s="356"/>
      <c r="HW208" s="356"/>
      <c r="HX208" s="356"/>
      <c r="HY208" s="356"/>
      <c r="HZ208" s="356"/>
      <c r="IA208" s="356"/>
      <c r="IB208" s="356"/>
      <c r="IC208" s="356"/>
      <c r="ID208" s="356"/>
      <c r="IE208" s="356"/>
      <c r="IF208" s="356"/>
      <c r="IG208" s="356"/>
      <c r="IH208" s="356"/>
    </row>
    <row r="209" spans="1:242" s="430" customFormat="1" ht="15" customHeight="1">
      <c r="A209" s="355"/>
      <c r="B209" s="432" t="s">
        <v>579</v>
      </c>
      <c r="C209" s="413"/>
      <c r="D209" s="413"/>
      <c r="E209" s="413"/>
      <c r="F209" s="429"/>
      <c r="G209" s="429"/>
      <c r="H209" s="429"/>
      <c r="I209" s="355"/>
      <c r="J209" s="355"/>
      <c r="K209" s="355"/>
      <c r="L209" s="355"/>
      <c r="M209" s="355"/>
      <c r="N209" s="356"/>
      <c r="O209" s="356"/>
      <c r="P209" s="356"/>
      <c r="Q209" s="356"/>
      <c r="R209" s="356"/>
      <c r="S209" s="356"/>
      <c r="T209" s="356"/>
      <c r="U209" s="356"/>
      <c r="V209" s="356"/>
      <c r="W209" s="356"/>
      <c r="X209" s="356"/>
      <c r="Y209" s="356"/>
      <c r="Z209" s="356"/>
      <c r="AA209" s="356"/>
      <c r="AB209" s="356"/>
      <c r="AC209" s="356"/>
      <c r="AD209" s="356"/>
      <c r="AE209" s="356"/>
      <c r="AF209" s="356"/>
      <c r="AG209" s="356"/>
      <c r="AH209" s="356"/>
      <c r="AI209" s="356"/>
      <c r="AJ209" s="356"/>
      <c r="AK209" s="356"/>
      <c r="AL209" s="356"/>
      <c r="AM209" s="356"/>
      <c r="AN209" s="356"/>
      <c r="AO209" s="356"/>
      <c r="AP209" s="356"/>
      <c r="AQ209" s="356"/>
      <c r="AR209" s="356"/>
      <c r="AS209" s="356"/>
      <c r="AT209" s="356"/>
      <c r="AU209" s="356"/>
      <c r="AV209" s="356"/>
      <c r="AW209" s="356"/>
      <c r="AX209" s="356"/>
      <c r="AY209" s="356"/>
      <c r="AZ209" s="356"/>
      <c r="BA209" s="356"/>
      <c r="BB209" s="356"/>
      <c r="BC209" s="356"/>
      <c r="BD209" s="356"/>
      <c r="BE209" s="356"/>
      <c r="BF209" s="356"/>
      <c r="BG209" s="356"/>
      <c r="BH209" s="356"/>
      <c r="BI209" s="356"/>
      <c r="BJ209" s="356"/>
      <c r="BK209" s="356"/>
      <c r="BL209" s="356"/>
      <c r="BM209" s="356"/>
      <c r="BN209" s="356"/>
      <c r="BO209" s="356"/>
      <c r="BP209" s="356"/>
      <c r="BQ209" s="356"/>
      <c r="BR209" s="356"/>
      <c r="BS209" s="356"/>
      <c r="BT209" s="356"/>
      <c r="BU209" s="356"/>
      <c r="BV209" s="356"/>
      <c r="BW209" s="356"/>
      <c r="BX209" s="356"/>
      <c r="BY209" s="356"/>
      <c r="BZ209" s="356"/>
      <c r="CA209" s="356"/>
      <c r="CB209" s="356"/>
      <c r="CC209" s="356"/>
      <c r="CD209" s="356"/>
      <c r="CE209" s="356"/>
      <c r="CF209" s="356"/>
      <c r="CG209" s="356"/>
      <c r="CH209" s="356"/>
      <c r="CI209" s="356"/>
      <c r="CJ209" s="356"/>
      <c r="CK209" s="356"/>
      <c r="CL209" s="356"/>
      <c r="CM209" s="356"/>
      <c r="CN209" s="356"/>
      <c r="CO209" s="356"/>
      <c r="CP209" s="356"/>
      <c r="CQ209" s="356"/>
      <c r="CR209" s="356"/>
      <c r="CS209" s="356"/>
      <c r="CT209" s="356"/>
      <c r="CU209" s="356"/>
      <c r="CV209" s="356"/>
      <c r="CW209" s="356"/>
      <c r="CX209" s="356"/>
      <c r="CY209" s="356"/>
      <c r="CZ209" s="356"/>
      <c r="DA209" s="356"/>
      <c r="DB209" s="356"/>
      <c r="DC209" s="356"/>
      <c r="DD209" s="356"/>
      <c r="DE209" s="356"/>
      <c r="DF209" s="356"/>
      <c r="DG209" s="356"/>
      <c r="DH209" s="356"/>
      <c r="DI209" s="356"/>
      <c r="DJ209" s="356"/>
      <c r="DK209" s="356"/>
      <c r="DL209" s="356"/>
      <c r="DM209" s="356"/>
      <c r="DN209" s="356"/>
      <c r="DO209" s="356"/>
      <c r="DP209" s="356"/>
      <c r="DQ209" s="356"/>
      <c r="DR209" s="356"/>
      <c r="DS209" s="356"/>
      <c r="DT209" s="356"/>
      <c r="DU209" s="356"/>
      <c r="DV209" s="356"/>
      <c r="DW209" s="356"/>
      <c r="DX209" s="356"/>
      <c r="DY209" s="356"/>
      <c r="DZ209" s="356"/>
      <c r="EA209" s="356"/>
      <c r="EB209" s="356"/>
      <c r="EC209" s="356"/>
      <c r="ED209" s="356"/>
      <c r="EE209" s="356"/>
      <c r="EF209" s="356"/>
      <c r="EG209" s="356"/>
      <c r="EH209" s="356"/>
      <c r="EI209" s="356"/>
      <c r="EJ209" s="356"/>
      <c r="EK209" s="356"/>
      <c r="EL209" s="356"/>
      <c r="EM209" s="356"/>
      <c r="EN209" s="356"/>
      <c r="EO209" s="356"/>
      <c r="EP209" s="356"/>
      <c r="EQ209" s="356"/>
      <c r="ER209" s="356"/>
      <c r="ES209" s="356"/>
      <c r="ET209" s="356"/>
      <c r="EU209" s="356"/>
      <c r="EV209" s="356"/>
      <c r="EW209" s="356"/>
      <c r="EX209" s="356"/>
      <c r="EY209" s="356"/>
      <c r="EZ209" s="356"/>
      <c r="FA209" s="356"/>
      <c r="FB209" s="356"/>
      <c r="FC209" s="356"/>
      <c r="FD209" s="356"/>
      <c r="FE209" s="356"/>
      <c r="FF209" s="356"/>
      <c r="FG209" s="356"/>
      <c r="FH209" s="356"/>
      <c r="FI209" s="356"/>
      <c r="FJ209" s="356"/>
      <c r="FK209" s="356"/>
      <c r="FL209" s="356"/>
      <c r="FM209" s="356"/>
      <c r="FN209" s="356"/>
      <c r="FO209" s="356"/>
      <c r="FP209" s="356"/>
      <c r="FQ209" s="356"/>
      <c r="FR209" s="356"/>
      <c r="FS209" s="356"/>
      <c r="FT209" s="356"/>
      <c r="FU209" s="356"/>
      <c r="FV209" s="356"/>
      <c r="FW209" s="356"/>
      <c r="FX209" s="356"/>
      <c r="FY209" s="356"/>
      <c r="FZ209" s="356"/>
      <c r="GA209" s="356"/>
      <c r="GB209" s="356"/>
      <c r="GC209" s="356"/>
      <c r="GD209" s="356"/>
      <c r="GE209" s="356"/>
      <c r="GF209" s="356"/>
      <c r="GG209" s="356"/>
      <c r="GH209" s="356"/>
      <c r="GI209" s="356"/>
      <c r="GJ209" s="356"/>
      <c r="GK209" s="356"/>
      <c r="GL209" s="356"/>
      <c r="GM209" s="356"/>
      <c r="GN209" s="356"/>
      <c r="GO209" s="356"/>
      <c r="GP209" s="356"/>
      <c r="GQ209" s="356"/>
      <c r="GR209" s="356"/>
      <c r="GS209" s="356"/>
      <c r="GT209" s="356"/>
      <c r="GU209" s="356"/>
      <c r="GV209" s="356"/>
      <c r="GW209" s="356"/>
      <c r="GX209" s="356"/>
      <c r="GY209" s="356"/>
      <c r="GZ209" s="356"/>
      <c r="HA209" s="356"/>
      <c r="HB209" s="356"/>
      <c r="HC209" s="356"/>
      <c r="HD209" s="356"/>
      <c r="HE209" s="356"/>
      <c r="HF209" s="356"/>
      <c r="HG209" s="356"/>
      <c r="HH209" s="356"/>
      <c r="HI209" s="356"/>
      <c r="HJ209" s="356"/>
      <c r="HK209" s="356"/>
      <c r="HL209" s="356"/>
      <c r="HM209" s="356"/>
      <c r="HN209" s="356"/>
      <c r="HO209" s="356"/>
      <c r="HP209" s="356"/>
      <c r="HQ209" s="356"/>
      <c r="HR209" s="356"/>
      <c r="HS209" s="356"/>
      <c r="HT209" s="356"/>
      <c r="HU209" s="356"/>
      <c r="HV209" s="356"/>
      <c r="HW209" s="356"/>
      <c r="HX209" s="356"/>
      <c r="HY209" s="356"/>
      <c r="HZ209" s="356"/>
      <c r="IA209" s="356"/>
      <c r="IB209" s="356"/>
      <c r="IC209" s="356"/>
      <c r="ID209" s="356"/>
      <c r="IE209" s="356"/>
      <c r="IF209" s="356"/>
      <c r="IG209" s="356"/>
      <c r="IH209" s="356"/>
    </row>
    <row r="210" spans="1:242" s="436" customFormat="1" ht="15.75">
      <c r="A210" s="355"/>
      <c r="B210" s="433" t="s">
        <v>580</v>
      </c>
      <c r="C210" s="434"/>
      <c r="D210" s="434"/>
      <c r="E210" s="434"/>
      <c r="F210" s="435"/>
      <c r="G210" s="435"/>
      <c r="H210" s="435"/>
      <c r="I210" s="435"/>
      <c r="J210" s="435"/>
      <c r="K210" s="429"/>
      <c r="L210" s="429"/>
      <c r="M210" s="429"/>
      <c r="N210" s="356"/>
      <c r="O210" s="356"/>
      <c r="P210" s="356"/>
      <c r="Q210" s="356"/>
      <c r="R210" s="356"/>
      <c r="S210" s="356"/>
      <c r="T210" s="356"/>
      <c r="U210" s="356"/>
      <c r="V210" s="356"/>
      <c r="W210" s="356"/>
      <c r="X210" s="356"/>
      <c r="Y210" s="356"/>
      <c r="Z210" s="356"/>
      <c r="AA210" s="356"/>
      <c r="AB210" s="356"/>
      <c r="AC210" s="356"/>
      <c r="AD210" s="356"/>
      <c r="AE210" s="356"/>
      <c r="AF210" s="356"/>
      <c r="AG210" s="356"/>
      <c r="AH210" s="356"/>
      <c r="AI210" s="356"/>
      <c r="AJ210" s="356"/>
      <c r="AK210" s="356"/>
      <c r="AL210" s="356"/>
      <c r="AM210" s="356"/>
      <c r="AN210" s="356"/>
      <c r="AO210" s="356"/>
      <c r="AP210" s="356"/>
      <c r="AQ210" s="356"/>
      <c r="AR210" s="356"/>
      <c r="AS210" s="356"/>
      <c r="AT210" s="356"/>
      <c r="AU210" s="356"/>
      <c r="AV210" s="356"/>
      <c r="AW210" s="356"/>
      <c r="AX210" s="356"/>
      <c r="AY210" s="356"/>
      <c r="AZ210" s="356"/>
      <c r="BA210" s="356"/>
      <c r="BB210" s="356"/>
      <c r="BC210" s="356"/>
      <c r="BD210" s="356"/>
      <c r="BE210" s="356"/>
      <c r="BF210" s="356"/>
      <c r="BG210" s="356"/>
      <c r="BH210" s="356"/>
      <c r="BI210" s="356"/>
      <c r="BJ210" s="356"/>
      <c r="BK210" s="356"/>
      <c r="BL210" s="356"/>
      <c r="BM210" s="356"/>
      <c r="BN210" s="356"/>
      <c r="BO210" s="356"/>
      <c r="BP210" s="356"/>
      <c r="BQ210" s="356"/>
      <c r="BR210" s="356"/>
      <c r="BS210" s="356"/>
      <c r="BT210" s="356"/>
      <c r="BU210" s="356"/>
      <c r="BV210" s="356"/>
      <c r="BW210" s="356"/>
      <c r="BX210" s="356"/>
      <c r="BY210" s="356"/>
      <c r="BZ210" s="356"/>
      <c r="CA210" s="356"/>
      <c r="CB210" s="356"/>
      <c r="CC210" s="356"/>
      <c r="CD210" s="356"/>
      <c r="CE210" s="356"/>
      <c r="CF210" s="356"/>
      <c r="CG210" s="356"/>
      <c r="CH210" s="356"/>
      <c r="CI210" s="356"/>
      <c r="CJ210" s="356"/>
      <c r="CK210" s="356"/>
      <c r="CL210" s="356"/>
      <c r="CM210" s="356"/>
      <c r="CN210" s="356"/>
      <c r="CO210" s="356"/>
      <c r="CP210" s="356"/>
      <c r="CQ210" s="356"/>
      <c r="CR210" s="356"/>
      <c r="CS210" s="356"/>
      <c r="CT210" s="356"/>
      <c r="CU210" s="356"/>
      <c r="CV210" s="356"/>
      <c r="CW210" s="356"/>
      <c r="CX210" s="356"/>
      <c r="CY210" s="356"/>
      <c r="CZ210" s="356"/>
      <c r="DA210" s="356"/>
      <c r="DB210" s="356"/>
      <c r="DC210" s="356"/>
      <c r="DD210" s="356"/>
      <c r="DE210" s="356"/>
      <c r="DF210" s="356"/>
      <c r="DG210" s="356"/>
      <c r="DH210" s="356"/>
      <c r="DI210" s="356"/>
      <c r="DJ210" s="356"/>
      <c r="DK210" s="356"/>
      <c r="DL210" s="356"/>
      <c r="DM210" s="356"/>
      <c r="DN210" s="356"/>
      <c r="DO210" s="356"/>
      <c r="DP210" s="356"/>
      <c r="DQ210" s="356"/>
      <c r="DR210" s="356"/>
      <c r="DS210" s="356"/>
      <c r="DT210" s="356"/>
      <c r="DU210" s="356"/>
      <c r="DV210" s="356"/>
      <c r="DW210" s="356"/>
      <c r="DX210" s="356"/>
      <c r="DY210" s="356"/>
      <c r="DZ210" s="356"/>
      <c r="EA210" s="356"/>
      <c r="EB210" s="356"/>
      <c r="EC210" s="356"/>
      <c r="ED210" s="356"/>
      <c r="EE210" s="356"/>
      <c r="EF210" s="356"/>
      <c r="EG210" s="356"/>
      <c r="EH210" s="356"/>
      <c r="EI210" s="356"/>
      <c r="EJ210" s="356"/>
      <c r="EK210" s="356"/>
      <c r="EL210" s="356"/>
      <c r="EM210" s="356"/>
      <c r="EN210" s="356"/>
      <c r="EO210" s="356"/>
      <c r="EP210" s="356"/>
      <c r="EQ210" s="356"/>
      <c r="ER210" s="356"/>
      <c r="ES210" s="356"/>
      <c r="ET210" s="356"/>
      <c r="EU210" s="356"/>
      <c r="EV210" s="356"/>
      <c r="EW210" s="356"/>
      <c r="EX210" s="356"/>
      <c r="EY210" s="356"/>
      <c r="EZ210" s="356"/>
      <c r="FA210" s="356"/>
      <c r="FB210" s="356"/>
      <c r="FC210" s="356"/>
      <c r="FD210" s="356"/>
      <c r="FE210" s="356"/>
      <c r="FF210" s="356"/>
      <c r="FG210" s="356"/>
      <c r="FH210" s="356"/>
      <c r="FI210" s="356"/>
      <c r="FJ210" s="356"/>
      <c r="FK210" s="356"/>
      <c r="FL210" s="356"/>
      <c r="FM210" s="356"/>
      <c r="FN210" s="356"/>
      <c r="FO210" s="356"/>
      <c r="FP210" s="356"/>
      <c r="FQ210" s="356"/>
      <c r="FR210" s="356"/>
      <c r="FS210" s="356"/>
      <c r="FT210" s="356"/>
      <c r="FU210" s="356"/>
      <c r="FV210" s="356"/>
      <c r="FW210" s="356"/>
      <c r="FX210" s="356"/>
      <c r="FY210" s="356"/>
      <c r="FZ210" s="356"/>
      <c r="GA210" s="356"/>
      <c r="GB210" s="356"/>
      <c r="GC210" s="356"/>
      <c r="GD210" s="356"/>
      <c r="GE210" s="356"/>
      <c r="GF210" s="356"/>
      <c r="GG210" s="356"/>
      <c r="GH210" s="356"/>
      <c r="GI210" s="356"/>
      <c r="GJ210" s="356"/>
      <c r="GK210" s="356"/>
      <c r="GL210" s="356"/>
      <c r="GM210" s="356"/>
      <c r="GN210" s="356"/>
      <c r="GO210" s="356"/>
      <c r="GP210" s="356"/>
      <c r="GQ210" s="356"/>
      <c r="GR210" s="356"/>
      <c r="GS210" s="356"/>
      <c r="GT210" s="356"/>
      <c r="GU210" s="356"/>
      <c r="GV210" s="356"/>
      <c r="GW210" s="356"/>
      <c r="GX210" s="356"/>
      <c r="GY210" s="356"/>
      <c r="GZ210" s="356"/>
      <c r="HA210" s="356"/>
      <c r="HB210" s="356"/>
      <c r="HC210" s="356"/>
      <c r="HD210" s="356"/>
      <c r="HE210" s="356"/>
      <c r="HF210" s="356"/>
      <c r="HG210" s="356"/>
      <c r="HH210" s="356"/>
      <c r="HI210" s="356"/>
      <c r="HJ210" s="356"/>
      <c r="HK210" s="356"/>
      <c r="HL210" s="356"/>
      <c r="HM210" s="356"/>
      <c r="HN210" s="356"/>
      <c r="HO210" s="356"/>
      <c r="HP210" s="356"/>
      <c r="HQ210" s="356"/>
      <c r="HR210" s="356"/>
      <c r="HS210" s="356"/>
      <c r="HT210" s="356"/>
      <c r="HU210" s="356"/>
      <c r="HV210" s="356"/>
      <c r="HW210" s="356"/>
      <c r="HX210" s="356"/>
      <c r="HY210" s="356"/>
      <c r="HZ210" s="356"/>
      <c r="IA210" s="356"/>
      <c r="IB210" s="356"/>
      <c r="IC210" s="356"/>
      <c r="ID210" s="356"/>
      <c r="IE210" s="356"/>
      <c r="IF210" s="356"/>
      <c r="IG210" s="356"/>
      <c r="IH210" s="356"/>
    </row>
    <row r="211" spans="1:242" ht="15.75">
      <c r="A211" s="355"/>
      <c r="B211" s="355"/>
      <c r="C211" s="355"/>
      <c r="D211" s="355"/>
      <c r="E211" s="355"/>
      <c r="F211" s="355"/>
      <c r="G211" s="355"/>
      <c r="H211" s="355"/>
      <c r="I211" s="355"/>
      <c r="J211" s="355"/>
      <c r="K211" s="355"/>
      <c r="L211" s="355"/>
      <c r="M211" s="355"/>
    </row>
    <row r="212" spans="1:242" ht="15.75">
      <c r="A212" s="355"/>
      <c r="B212" s="355"/>
      <c r="C212" s="355"/>
      <c r="D212" s="355"/>
      <c r="E212" s="355"/>
      <c r="F212" s="355"/>
      <c r="G212" s="355"/>
      <c r="H212" s="355"/>
      <c r="I212" s="355"/>
      <c r="J212" s="355"/>
      <c r="K212" s="355"/>
      <c r="L212" s="355"/>
      <c r="M212" s="355"/>
    </row>
    <row r="213" spans="1:242" ht="15.75">
      <c r="A213" s="355"/>
      <c r="B213" s="130" t="s">
        <v>581</v>
      </c>
      <c r="C213" s="355"/>
      <c r="D213" s="355"/>
      <c r="E213" s="355"/>
      <c r="F213" s="355"/>
      <c r="G213" s="355"/>
      <c r="H213" s="355"/>
      <c r="I213" s="355"/>
      <c r="J213" s="355"/>
      <c r="K213" s="355"/>
      <c r="L213" s="355"/>
      <c r="M213" s="355"/>
    </row>
    <row r="214" spans="1:242" ht="15.75">
      <c r="A214" s="355"/>
      <c r="B214" s="355"/>
      <c r="C214" s="384" t="s">
        <v>582</v>
      </c>
      <c r="D214" s="355"/>
      <c r="E214" s="355"/>
      <c r="F214" s="437" t="s">
        <v>551</v>
      </c>
      <c r="G214" s="355"/>
      <c r="H214" s="355"/>
      <c r="I214" s="355"/>
      <c r="J214" s="355"/>
      <c r="K214" s="355"/>
      <c r="L214" s="355"/>
      <c r="M214" s="355"/>
    </row>
    <row r="215" spans="1:242" ht="33.6" customHeight="1">
      <c r="A215" s="438"/>
      <c r="B215" s="439" t="s">
        <v>583</v>
      </c>
      <c r="C215" s="392"/>
      <c r="D215" s="566" t="s">
        <v>584</v>
      </c>
      <c r="E215" s="567"/>
      <c r="F215" s="392"/>
      <c r="G215" s="355"/>
      <c r="H215" s="355"/>
      <c r="I215" s="355"/>
      <c r="J215" s="355"/>
      <c r="K215" s="355"/>
      <c r="L215" s="355"/>
      <c r="M215" s="355"/>
    </row>
    <row r="216" spans="1:242" ht="15.75">
      <c r="A216" s="438"/>
      <c r="B216" s="439" t="s">
        <v>585</v>
      </c>
      <c r="C216" s="392"/>
      <c r="D216" s="438"/>
      <c r="E216" s="355"/>
      <c r="F216" s="355"/>
      <c r="G216" s="355"/>
      <c r="H216" s="355"/>
      <c r="I216" s="355"/>
      <c r="J216" s="355"/>
      <c r="K216" s="355"/>
      <c r="L216" s="355"/>
      <c r="M216" s="355"/>
    </row>
    <row r="217" spans="1:242" ht="15.75">
      <c r="A217" s="438"/>
      <c r="B217" s="439" t="s">
        <v>586</v>
      </c>
      <c r="C217" s="392"/>
      <c r="D217" s="438"/>
      <c r="E217" s="355"/>
      <c r="F217" s="355"/>
      <c r="G217" s="355"/>
      <c r="H217" s="355"/>
      <c r="I217" s="355"/>
      <c r="J217" s="355"/>
      <c r="K217" s="355"/>
      <c r="L217" s="355"/>
      <c r="M217" s="355"/>
    </row>
    <row r="218" spans="1:242" ht="15.75">
      <c r="A218" s="438"/>
      <c r="B218" s="439" t="s">
        <v>587</v>
      </c>
      <c r="C218" s="392"/>
      <c r="D218" s="438"/>
      <c r="E218" s="355"/>
      <c r="F218" s="355"/>
      <c r="G218" s="355"/>
      <c r="H218" s="355"/>
      <c r="I218" s="355"/>
      <c r="J218" s="355"/>
      <c r="K218" s="355"/>
      <c r="L218" s="355"/>
      <c r="M218" s="355"/>
    </row>
    <row r="219" spans="1:242" ht="15.75">
      <c r="A219" s="438"/>
      <c r="B219" s="439" t="s">
        <v>588</v>
      </c>
      <c r="C219" s="392"/>
      <c r="D219" s="438"/>
      <c r="E219" s="355"/>
      <c r="F219" s="355"/>
      <c r="G219" s="355"/>
      <c r="H219" s="355"/>
      <c r="I219" s="355"/>
      <c r="J219" s="355"/>
      <c r="K219" s="355"/>
      <c r="L219" s="355"/>
      <c r="M219" s="355"/>
    </row>
    <row r="220" spans="1:242" ht="15.75">
      <c r="A220" s="438"/>
      <c r="B220" s="439" t="s">
        <v>589</v>
      </c>
      <c r="C220" s="392"/>
      <c r="D220" s="438"/>
      <c r="E220" s="355"/>
      <c r="F220" s="355"/>
      <c r="G220" s="355"/>
      <c r="H220" s="355"/>
      <c r="I220" s="355"/>
      <c r="J220" s="355"/>
      <c r="K220" s="355"/>
      <c r="L220" s="355"/>
      <c r="M220" s="355"/>
    </row>
    <row r="221" spans="1:242" ht="31.5">
      <c r="A221" s="438"/>
      <c r="B221" s="423" t="s">
        <v>590</v>
      </c>
      <c r="C221" s="392"/>
      <c r="D221" s="438"/>
      <c r="E221" s="355"/>
      <c r="F221" s="355"/>
      <c r="G221" s="355"/>
      <c r="H221" s="355"/>
      <c r="I221" s="355"/>
      <c r="J221" s="355"/>
      <c r="K221" s="355"/>
      <c r="L221" s="355"/>
      <c r="M221" s="355"/>
    </row>
    <row r="222" spans="1:242" ht="15.75">
      <c r="A222" s="438"/>
      <c r="B222" s="439" t="s">
        <v>591</v>
      </c>
      <c r="C222" s="392"/>
      <c r="D222" s="438"/>
      <c r="E222" s="355"/>
      <c r="F222" s="355"/>
      <c r="G222" s="355"/>
      <c r="H222" s="355"/>
      <c r="I222" s="355"/>
      <c r="J222" s="355"/>
      <c r="K222" s="355"/>
      <c r="L222" s="355"/>
      <c r="M222" s="355"/>
    </row>
    <row r="223" spans="1:242" ht="15.75">
      <c r="A223" s="438"/>
      <c r="B223" s="439" t="s">
        <v>592</v>
      </c>
      <c r="C223" s="392"/>
      <c r="D223" s="438"/>
      <c r="E223" s="355"/>
      <c r="F223" s="355"/>
      <c r="G223" s="355"/>
      <c r="H223" s="355"/>
      <c r="I223" s="355"/>
      <c r="J223" s="355"/>
      <c r="K223" s="355"/>
      <c r="L223" s="355"/>
      <c r="M223" s="355"/>
    </row>
    <row r="224" spans="1:242" ht="47.25">
      <c r="A224" s="438"/>
      <c r="B224" s="423" t="s">
        <v>593</v>
      </c>
      <c r="C224" s="392"/>
      <c r="D224" s="438"/>
      <c r="E224" s="355"/>
      <c r="F224" s="355"/>
      <c r="G224" s="355"/>
      <c r="H224" s="355"/>
      <c r="I224" s="355"/>
      <c r="J224" s="355"/>
      <c r="K224" s="355"/>
      <c r="L224" s="355"/>
      <c r="M224" s="355"/>
    </row>
    <row r="225" spans="1:13" ht="31.5">
      <c r="A225" s="438"/>
      <c r="B225" s="423" t="s">
        <v>594</v>
      </c>
      <c r="C225" s="392"/>
      <c r="D225" s="438"/>
      <c r="E225" s="355"/>
      <c r="F225" s="355"/>
      <c r="G225" s="355"/>
      <c r="H225" s="355"/>
      <c r="I225" s="355"/>
      <c r="J225" s="355"/>
      <c r="K225" s="355"/>
      <c r="L225" s="355"/>
      <c r="M225" s="355"/>
    </row>
    <row r="226" spans="1:13" ht="15.75">
      <c r="A226" s="355"/>
      <c r="B226" s="355" t="s">
        <v>595</v>
      </c>
      <c r="C226" s="355"/>
      <c r="D226" s="355"/>
      <c r="E226" s="355"/>
      <c r="F226" s="355"/>
      <c r="G226" s="355"/>
      <c r="H226" s="355"/>
      <c r="I226" s="355"/>
      <c r="J226" s="355"/>
      <c r="K226" s="355"/>
      <c r="L226" s="355"/>
      <c r="M226" s="355"/>
    </row>
    <row r="227" spans="1:13" ht="15.75">
      <c r="A227" s="355"/>
      <c r="C227" s="355"/>
      <c r="D227" s="355"/>
      <c r="E227" s="355"/>
      <c r="F227" s="355"/>
      <c r="G227" s="355"/>
      <c r="H227" s="355"/>
      <c r="I227" s="355"/>
      <c r="J227" s="355"/>
      <c r="K227" s="355"/>
      <c r="L227" s="355"/>
      <c r="M227" s="355"/>
    </row>
    <row r="228" spans="1:13" ht="15.75">
      <c r="A228" s="355"/>
      <c r="B228" s="355"/>
      <c r="C228" s="355"/>
      <c r="D228" s="355"/>
      <c r="E228" s="355"/>
      <c r="F228" s="355"/>
      <c r="G228" s="355"/>
      <c r="H228" s="355"/>
      <c r="I228" s="355"/>
      <c r="J228" s="355"/>
      <c r="K228" s="355"/>
      <c r="L228" s="355"/>
      <c r="M228" s="355"/>
    </row>
    <row r="231" spans="1:13" ht="15.75">
      <c r="A231" s="355"/>
      <c r="B231" s="130"/>
      <c r="C231" s="355"/>
      <c r="D231" s="355"/>
      <c r="E231" s="355"/>
      <c r="F231" s="355"/>
      <c r="G231" s="355"/>
      <c r="H231" s="355"/>
      <c r="I231" s="355"/>
      <c r="J231" s="355"/>
      <c r="K231" s="355"/>
      <c r="L231" s="355"/>
      <c r="M231" s="355"/>
    </row>
    <row r="232" spans="1:13" ht="15.75">
      <c r="A232" s="355"/>
      <c r="B232" s="355"/>
      <c r="C232" s="384"/>
      <c r="D232" s="355"/>
      <c r="E232" s="355"/>
      <c r="F232" s="355"/>
      <c r="G232" s="355"/>
      <c r="H232" s="355"/>
      <c r="I232" s="355"/>
      <c r="J232" s="355"/>
      <c r="K232" s="355"/>
      <c r="L232" s="355"/>
      <c r="M232" s="355"/>
    </row>
    <row r="233" spans="1:13" ht="15.75">
      <c r="A233" s="355"/>
      <c r="B233" s="355"/>
      <c r="C233" s="355"/>
      <c r="D233" s="355"/>
      <c r="E233" s="355"/>
      <c r="F233" s="355"/>
      <c r="G233" s="355"/>
      <c r="H233" s="355"/>
      <c r="I233" s="355"/>
      <c r="J233" s="355"/>
      <c r="K233" s="355"/>
    </row>
    <row r="234" spans="1:13" ht="15.75">
      <c r="A234" s="355"/>
      <c r="B234" s="355"/>
      <c r="C234" s="355"/>
      <c r="D234" s="355"/>
      <c r="E234" s="355"/>
      <c r="F234" s="355"/>
      <c r="G234" s="355"/>
      <c r="H234" s="355"/>
      <c r="I234" s="355"/>
      <c r="J234" s="355"/>
      <c r="K234" s="355"/>
    </row>
    <row r="235" spans="1:13" ht="15.75">
      <c r="A235" s="355"/>
      <c r="B235" s="355"/>
      <c r="C235" s="355"/>
      <c r="D235" s="355"/>
      <c r="E235" s="355"/>
      <c r="F235" s="355"/>
      <c r="G235" s="355"/>
      <c r="H235" s="355"/>
      <c r="I235" s="355"/>
      <c r="J235" s="355"/>
      <c r="K235" s="355"/>
    </row>
    <row r="236" spans="1:13" ht="15.75">
      <c r="A236" s="355"/>
      <c r="B236" s="355"/>
      <c r="C236" s="355"/>
      <c r="D236" s="355"/>
      <c r="E236" s="355"/>
      <c r="F236" s="355"/>
      <c r="G236" s="355"/>
      <c r="H236" s="355"/>
      <c r="I236" s="355"/>
      <c r="J236" s="355"/>
      <c r="K236" s="355"/>
    </row>
    <row r="237" spans="1:13" ht="15.75">
      <c r="A237" s="355"/>
      <c r="B237" s="355"/>
      <c r="C237" s="355"/>
      <c r="D237" s="355"/>
      <c r="E237" s="355"/>
      <c r="F237" s="355"/>
      <c r="G237" s="355"/>
      <c r="H237" s="355"/>
      <c r="I237" s="355"/>
      <c r="J237" s="355"/>
      <c r="K237" s="355"/>
    </row>
    <row r="238" spans="1:13" ht="15.75">
      <c r="A238" s="355"/>
      <c r="B238" s="355"/>
      <c r="C238" s="355"/>
      <c r="D238" s="355"/>
      <c r="E238" s="355"/>
      <c r="F238" s="355"/>
      <c r="G238" s="355"/>
      <c r="H238" s="355"/>
      <c r="I238" s="355"/>
      <c r="J238" s="355"/>
      <c r="K238" s="355"/>
    </row>
    <row r="239" spans="1:13" ht="15.75">
      <c r="A239" s="355"/>
      <c r="B239" s="355"/>
      <c r="C239" s="355"/>
      <c r="D239" s="355"/>
      <c r="E239" s="355"/>
      <c r="F239" s="355"/>
      <c r="G239" s="355"/>
      <c r="H239" s="355"/>
      <c r="I239" s="355"/>
      <c r="J239" s="355"/>
      <c r="K239" s="355"/>
    </row>
    <row r="240" spans="1:13" ht="15.75">
      <c r="A240" s="355"/>
      <c r="B240" s="355"/>
      <c r="C240" s="355"/>
      <c r="D240" s="355"/>
      <c r="E240" s="355"/>
      <c r="F240" s="355"/>
      <c r="G240" s="355"/>
      <c r="H240" s="355"/>
      <c r="I240" s="355"/>
      <c r="J240" s="355"/>
      <c r="K240" s="355"/>
    </row>
    <row r="241" spans="1:13" ht="15.75">
      <c r="A241" s="355"/>
      <c r="B241" s="355"/>
      <c r="C241" s="355"/>
      <c r="D241" s="355"/>
      <c r="E241" s="355"/>
      <c r="F241" s="355"/>
      <c r="G241" s="355"/>
      <c r="H241" s="355"/>
      <c r="I241" s="355"/>
      <c r="J241" s="355"/>
      <c r="K241" s="355"/>
      <c r="L241" s="355"/>
      <c r="M241" s="355"/>
    </row>
    <row r="242" spans="1:13" ht="15.75">
      <c r="A242" s="355"/>
      <c r="B242" s="355"/>
      <c r="C242" s="355"/>
      <c r="D242" s="355"/>
      <c r="E242" s="355"/>
      <c r="F242" s="355"/>
      <c r="G242" s="355"/>
      <c r="H242" s="355"/>
      <c r="I242" s="355"/>
      <c r="J242" s="355"/>
      <c r="K242" s="355"/>
      <c r="L242" s="355"/>
      <c r="M242" s="355"/>
    </row>
    <row r="243" spans="1:13" ht="15.75">
      <c r="A243" s="355"/>
      <c r="B243" s="355"/>
      <c r="C243" s="355"/>
      <c r="D243" s="355"/>
      <c r="E243" s="355"/>
      <c r="F243" s="355"/>
      <c r="G243" s="355"/>
      <c r="H243" s="355"/>
      <c r="I243" s="355"/>
      <c r="J243" s="355"/>
      <c r="K243" s="355"/>
      <c r="L243" s="355"/>
      <c r="M243" s="355"/>
    </row>
    <row r="244" spans="1:13" ht="15.75">
      <c r="A244" s="355"/>
      <c r="B244" s="130"/>
      <c r="C244" s="355"/>
      <c r="D244" s="355"/>
      <c r="E244" s="355"/>
      <c r="F244" s="355"/>
      <c r="G244" s="355"/>
      <c r="H244" s="355"/>
      <c r="I244" s="355"/>
      <c r="J244" s="355"/>
      <c r="K244" s="355"/>
      <c r="L244" s="355"/>
      <c r="M244" s="355"/>
    </row>
    <row r="245" spans="1:13" ht="15.75">
      <c r="A245" s="355"/>
      <c r="B245" s="355"/>
      <c r="C245" s="384"/>
      <c r="D245" s="355"/>
      <c r="E245" s="355"/>
      <c r="F245" s="355"/>
      <c r="G245" s="355"/>
      <c r="H245" s="355"/>
      <c r="I245" s="355"/>
      <c r="J245" s="355"/>
      <c r="K245" s="355"/>
      <c r="L245" s="355"/>
      <c r="M245" s="355"/>
    </row>
    <row r="246" spans="1:13" ht="15.75">
      <c r="A246" s="438"/>
      <c r="B246" s="438"/>
      <c r="C246" s="355"/>
      <c r="D246" s="355"/>
      <c r="E246" s="355"/>
      <c r="F246" s="355"/>
      <c r="G246" s="355"/>
      <c r="H246" s="355"/>
      <c r="I246" s="355"/>
      <c r="J246" s="355"/>
      <c r="K246" s="355"/>
    </row>
    <row r="247" spans="1:13" ht="15.75">
      <c r="A247" s="438"/>
      <c r="B247" s="438"/>
      <c r="C247" s="355"/>
      <c r="D247" s="355"/>
      <c r="E247" s="355"/>
      <c r="F247" s="355"/>
      <c r="G247" s="355"/>
      <c r="H247" s="355"/>
      <c r="I247" s="355"/>
      <c r="J247" s="355"/>
      <c r="K247" s="355"/>
    </row>
    <row r="248" spans="1:13" ht="15.75">
      <c r="A248" s="438"/>
      <c r="B248" s="438"/>
      <c r="C248" s="355"/>
      <c r="D248" s="355"/>
      <c r="E248" s="355"/>
      <c r="F248" s="355"/>
      <c r="G248" s="355"/>
      <c r="H248" s="355"/>
      <c r="I248" s="355"/>
      <c r="J248" s="355"/>
      <c r="K248" s="355"/>
    </row>
    <row r="249" spans="1:13" ht="15.75">
      <c r="A249" s="438"/>
      <c r="B249" s="438"/>
      <c r="C249" s="355"/>
      <c r="D249" s="355"/>
      <c r="E249" s="355"/>
      <c r="F249" s="355"/>
      <c r="G249" s="355"/>
      <c r="H249" s="355"/>
      <c r="I249" s="355"/>
      <c r="J249" s="355"/>
      <c r="K249" s="355"/>
    </row>
    <row r="250" spans="1:13" ht="15.75">
      <c r="A250" s="438"/>
      <c r="B250" s="438"/>
      <c r="C250" s="355"/>
      <c r="D250" s="355"/>
      <c r="E250" s="355"/>
      <c r="F250" s="355"/>
      <c r="G250" s="355"/>
      <c r="H250" s="355"/>
      <c r="I250" s="355"/>
      <c r="J250" s="355"/>
      <c r="K250" s="355"/>
    </row>
    <row r="251" spans="1:13" ht="15.75">
      <c r="A251" s="438"/>
      <c r="B251" s="438"/>
      <c r="C251" s="355"/>
      <c r="D251" s="355"/>
      <c r="E251" s="355"/>
      <c r="F251" s="355"/>
      <c r="G251" s="355"/>
      <c r="H251" s="355"/>
      <c r="I251" s="355"/>
      <c r="J251" s="355"/>
      <c r="K251" s="355"/>
    </row>
    <row r="252" spans="1:13" ht="15.75">
      <c r="A252" s="438"/>
      <c r="B252" s="438"/>
      <c r="C252" s="355"/>
      <c r="D252" s="355"/>
      <c r="E252" s="355"/>
      <c r="F252" s="355"/>
      <c r="G252" s="355"/>
      <c r="H252" s="355"/>
      <c r="I252" s="355"/>
      <c r="J252" s="355"/>
      <c r="K252" s="355"/>
    </row>
    <row r="253" spans="1:13" ht="15.75">
      <c r="A253" s="438"/>
      <c r="B253" s="438"/>
      <c r="C253" s="355"/>
      <c r="D253" s="355"/>
      <c r="E253" s="355"/>
      <c r="F253" s="355"/>
      <c r="G253" s="355"/>
      <c r="H253" s="355"/>
      <c r="I253" s="355"/>
      <c r="J253" s="355"/>
      <c r="K253" s="355"/>
    </row>
    <row r="254" spans="1:13" ht="15.75">
      <c r="A254" s="438"/>
      <c r="B254" s="438"/>
      <c r="C254" s="355"/>
      <c r="D254" s="355"/>
      <c r="E254" s="355"/>
      <c r="F254" s="355"/>
      <c r="G254" s="355"/>
      <c r="H254" s="355"/>
      <c r="I254" s="355"/>
      <c r="J254" s="355"/>
      <c r="K254" s="355"/>
    </row>
    <row r="255" spans="1:13" ht="15.75">
      <c r="A255" s="438"/>
      <c r="B255" s="438"/>
      <c r="C255" s="355"/>
      <c r="D255" s="355"/>
      <c r="E255" s="355"/>
      <c r="F255" s="355"/>
      <c r="G255" s="355"/>
      <c r="H255" s="355"/>
      <c r="I255" s="355"/>
      <c r="J255" s="355"/>
      <c r="K255" s="355"/>
    </row>
    <row r="256" spans="1:13" ht="15.75">
      <c r="A256" s="355"/>
      <c r="B256" s="355"/>
      <c r="C256" s="355"/>
      <c r="D256" s="355"/>
      <c r="E256" s="355"/>
      <c r="F256" s="355"/>
      <c r="G256" s="355"/>
      <c r="H256" s="355"/>
      <c r="I256" s="355"/>
      <c r="J256" s="355"/>
      <c r="K256" s="355"/>
    </row>
    <row r="257" spans="1:13" ht="15.75">
      <c r="A257" s="355"/>
      <c r="B257" s="355"/>
      <c r="C257" s="355"/>
      <c r="D257" s="355"/>
      <c r="E257" s="355"/>
      <c r="F257" s="355"/>
      <c r="G257" s="355"/>
      <c r="H257" s="355"/>
      <c r="I257" s="355"/>
      <c r="J257" s="355"/>
      <c r="K257" s="355"/>
      <c r="L257" s="355"/>
      <c r="M257" s="355"/>
    </row>
    <row r="258" spans="1:13" ht="15.75">
      <c r="A258" s="355"/>
      <c r="B258" s="355"/>
      <c r="C258" s="355"/>
      <c r="D258" s="355"/>
      <c r="E258" s="355"/>
      <c r="F258" s="355"/>
      <c r="G258" s="355"/>
      <c r="H258" s="355"/>
      <c r="I258" s="355"/>
      <c r="J258" s="355"/>
      <c r="K258" s="355"/>
      <c r="L258" s="355"/>
      <c r="M258" s="355"/>
    </row>
    <row r="259" spans="1:13" ht="15.75">
      <c r="A259" s="355"/>
      <c r="B259" s="355"/>
      <c r="C259" s="355"/>
      <c r="D259" s="355"/>
      <c r="E259" s="355"/>
      <c r="F259" s="355"/>
      <c r="G259" s="355"/>
      <c r="H259" s="355"/>
      <c r="I259" s="355"/>
      <c r="J259" s="355"/>
      <c r="K259" s="355"/>
      <c r="L259" s="355"/>
      <c r="M259" s="355"/>
    </row>
  </sheetData>
  <mergeCells count="25">
    <mergeCell ref="B6:I9"/>
    <mergeCell ref="B31:H33"/>
    <mergeCell ref="C35:D35"/>
    <mergeCell ref="B49:H51"/>
    <mergeCell ref="D52:D53"/>
    <mergeCell ref="E52:E53"/>
    <mergeCell ref="B198:E198"/>
    <mergeCell ref="B72:H74"/>
    <mergeCell ref="B94:H96"/>
    <mergeCell ref="B118:H120"/>
    <mergeCell ref="B124:H126"/>
    <mergeCell ref="D128:D129"/>
    <mergeCell ref="E128:E129"/>
    <mergeCell ref="B141:H144"/>
    <mergeCell ref="B165:H168"/>
    <mergeCell ref="B172:H174"/>
    <mergeCell ref="E188:F188"/>
    <mergeCell ref="B197:G197"/>
    <mergeCell ref="D215:E215"/>
    <mergeCell ref="B199:G199"/>
    <mergeCell ref="B200:E200"/>
    <mergeCell ref="B201:G201"/>
    <mergeCell ref="B202:G202"/>
    <mergeCell ref="B203:G203"/>
    <mergeCell ref="E206:F206"/>
  </mergeCells>
  <conditionalFormatting sqref="E20">
    <cfRule type="containsBlanks" dxfId="4" priority="5">
      <formula>LEN(TRIM(E20))=0</formula>
    </cfRule>
  </conditionalFormatting>
  <conditionalFormatting sqref="D19">
    <cfRule type="containsBlanks" dxfId="3" priority="4">
      <formula>LEN(TRIM(D19))=0</formula>
    </cfRule>
  </conditionalFormatting>
  <conditionalFormatting sqref="D21">
    <cfRule type="containsBlanks" dxfId="2" priority="3">
      <formula>LEN(TRIM(D21))=0</formula>
    </cfRule>
  </conditionalFormatting>
  <conditionalFormatting sqref="F20">
    <cfRule type="containsBlanks" dxfId="1" priority="2">
      <formula>LEN(TRIM(F20))=0</formula>
    </cfRule>
  </conditionalFormatting>
  <conditionalFormatting sqref="F21">
    <cfRule type="containsBlanks" dxfId="0" priority="1">
      <formula>LEN(TRIM(F21))=0</formula>
    </cfRule>
  </conditionalFormatting>
  <pageMargins left="0.70866141732283472" right="0.70866141732283472" top="0.74803149606299213" bottom="0.74803149606299213" header="0.31496062992125984" footer="0.31496062992125984"/>
  <pageSetup paperSize="9" scale="34" fitToHeight="11" orientation="portrait" r:id="rId1"/>
  <headerFooter>
    <oddHeader>&amp;L6.3 Miljø- og klimarapportering</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M27"/>
  <sheetViews>
    <sheetView topLeftCell="B1" workbookViewId="0">
      <selection activeCell="D60" sqref="D60"/>
    </sheetView>
  </sheetViews>
  <sheetFormatPr defaultColWidth="11.42578125" defaultRowHeight="12.75"/>
  <cols>
    <col min="2" max="2" width="38.28515625" customWidth="1"/>
    <col min="3" max="3" width="12.85546875" customWidth="1"/>
    <col min="4" max="4" width="17.42578125" customWidth="1"/>
    <col min="5" max="5" width="23.42578125" customWidth="1"/>
    <col min="6" max="6" width="19.7109375" customWidth="1"/>
    <col min="10" max="10" width="22" customWidth="1"/>
    <col min="11" max="11" width="17" customWidth="1"/>
  </cols>
  <sheetData>
    <row r="2" spans="1:13">
      <c r="A2" s="6"/>
    </row>
    <row r="3" spans="1:13" ht="48">
      <c r="A3" s="1"/>
      <c r="B3" s="2" t="s">
        <v>344</v>
      </c>
      <c r="C3" s="2"/>
      <c r="D3" s="3" t="s">
        <v>345</v>
      </c>
      <c r="E3" s="4" t="s">
        <v>596</v>
      </c>
      <c r="F3" s="7" t="s">
        <v>597</v>
      </c>
      <c r="J3" s="8"/>
      <c r="K3" s="9" t="s">
        <v>598</v>
      </c>
      <c r="L3" s="10" t="s">
        <v>596</v>
      </c>
      <c r="M3" s="8" t="s">
        <v>599</v>
      </c>
    </row>
    <row r="4" spans="1:13" ht="15">
      <c r="A4" s="6"/>
      <c r="B4" s="2" t="s">
        <v>352</v>
      </c>
      <c r="C4" s="2" t="s">
        <v>345</v>
      </c>
      <c r="D4" s="11">
        <v>9.9</v>
      </c>
      <c r="E4" s="12">
        <v>0.26600000000000001</v>
      </c>
      <c r="F4" s="12">
        <f>D4*E4</f>
        <v>2.6334000000000004</v>
      </c>
      <c r="J4" s="8" t="s">
        <v>353</v>
      </c>
      <c r="K4" s="9">
        <v>10.1</v>
      </c>
      <c r="L4" s="10">
        <v>0.26629999999999998</v>
      </c>
      <c r="M4" s="8">
        <f>K4*L4</f>
        <v>2.6896299999999997</v>
      </c>
    </row>
    <row r="5" spans="1:13" ht="15">
      <c r="B5" s="2" t="s">
        <v>355</v>
      </c>
      <c r="C5" s="2" t="s">
        <v>356</v>
      </c>
      <c r="D5" s="13">
        <v>1</v>
      </c>
      <c r="E5" s="13">
        <v>0</v>
      </c>
      <c r="F5" s="13">
        <v>0</v>
      </c>
      <c r="J5" s="8" t="s">
        <v>357</v>
      </c>
      <c r="K5" s="9">
        <v>9.6999999999999993</v>
      </c>
      <c r="L5" s="10">
        <v>0.26469999999999999</v>
      </c>
      <c r="M5" s="8">
        <f>K5*L5</f>
        <v>2.5675899999999996</v>
      </c>
    </row>
    <row r="6" spans="1:13" ht="15">
      <c r="B6" s="2" t="s">
        <v>361</v>
      </c>
      <c r="C6" s="2" t="s">
        <v>356</v>
      </c>
      <c r="D6" s="13">
        <v>1</v>
      </c>
      <c r="E6" s="13">
        <v>0</v>
      </c>
      <c r="F6" s="13">
        <v>0</v>
      </c>
      <c r="J6" s="8" t="s">
        <v>362</v>
      </c>
      <c r="K6" s="9">
        <f>(K4+K5)/2</f>
        <v>9.8999999999999986</v>
      </c>
      <c r="L6" s="10">
        <f>(L4+L5)/2</f>
        <v>0.26549999999999996</v>
      </c>
      <c r="M6" s="8">
        <f>K6*L6</f>
        <v>2.6284499999999991</v>
      </c>
    </row>
    <row r="7" spans="1:13" ht="15">
      <c r="B7" s="2" t="s">
        <v>364</v>
      </c>
      <c r="C7" s="2" t="s">
        <v>345</v>
      </c>
      <c r="D7" s="14">
        <v>9</v>
      </c>
      <c r="E7" s="15">
        <v>1.5E-3</v>
      </c>
      <c r="F7" s="16">
        <f>D7*E7</f>
        <v>1.35E-2</v>
      </c>
    </row>
    <row r="8" spans="1:13" ht="15">
      <c r="B8" s="2" t="s">
        <v>367</v>
      </c>
      <c r="C8" s="2" t="s">
        <v>356</v>
      </c>
      <c r="D8" s="13">
        <v>1</v>
      </c>
      <c r="E8" s="17">
        <v>1.7999999999999999E-2</v>
      </c>
      <c r="F8" s="17">
        <f>E8*D8</f>
        <v>1.7999999999999999E-2</v>
      </c>
    </row>
    <row r="9" spans="1:13" ht="15">
      <c r="B9" s="2" t="s">
        <v>371</v>
      </c>
      <c r="C9" s="2" t="s">
        <v>372</v>
      </c>
      <c r="D9" s="18">
        <v>9.9</v>
      </c>
      <c r="E9" s="17">
        <v>0.2024</v>
      </c>
      <c r="F9" s="16">
        <f>D9*E9</f>
        <v>2.0037600000000002</v>
      </c>
      <c r="L9" t="s">
        <v>385</v>
      </c>
    </row>
    <row r="10" spans="1:13" ht="15">
      <c r="B10" s="2" t="s">
        <v>375</v>
      </c>
      <c r="C10" s="2"/>
      <c r="D10" s="17">
        <v>9.0239999999999991</v>
      </c>
      <c r="E10" s="17">
        <f>F10/D10</f>
        <v>0.24822695035460998</v>
      </c>
      <c r="F10" s="19">
        <v>2.2400000000000002</v>
      </c>
      <c r="G10" s="20" t="s">
        <v>600</v>
      </c>
      <c r="J10" s="8" t="s">
        <v>388</v>
      </c>
      <c r="K10" s="9">
        <v>5.3</v>
      </c>
      <c r="L10" s="10">
        <v>4.8055555594000001</v>
      </c>
    </row>
    <row r="11" spans="1:13" ht="15">
      <c r="B11" s="2" t="s">
        <v>379</v>
      </c>
      <c r="C11" s="2"/>
      <c r="D11" s="21">
        <v>10.057</v>
      </c>
      <c r="E11" s="17">
        <f>F11/D11</f>
        <v>0.23565675648801829</v>
      </c>
      <c r="F11" s="19">
        <v>2.37</v>
      </c>
      <c r="G11" s="20" t="s">
        <v>601</v>
      </c>
      <c r="J11" s="8" t="s">
        <v>602</v>
      </c>
      <c r="K11" s="9">
        <v>31.3</v>
      </c>
      <c r="L11" s="10">
        <v>4.8055555594000001</v>
      </c>
    </row>
    <row r="12" spans="1:13" ht="15">
      <c r="B12" s="2" t="s">
        <v>382</v>
      </c>
      <c r="C12" s="2"/>
      <c r="D12" s="5"/>
      <c r="E12" s="5"/>
      <c r="F12" s="22">
        <v>0</v>
      </c>
      <c r="J12" s="8" t="s">
        <v>396</v>
      </c>
      <c r="K12" s="9">
        <v>5.3</v>
      </c>
      <c r="L12" s="10">
        <v>4.3055555590000001</v>
      </c>
    </row>
    <row r="13" spans="1:13" ht="15">
      <c r="B13" s="2" t="s">
        <v>387</v>
      </c>
      <c r="C13" s="2"/>
      <c r="D13" s="5"/>
      <c r="E13" s="5"/>
      <c r="F13" s="22">
        <v>0</v>
      </c>
      <c r="J13" s="8" t="s">
        <v>399</v>
      </c>
      <c r="K13" s="9">
        <v>31.3</v>
      </c>
      <c r="L13" s="10">
        <v>4.3055555590000001</v>
      </c>
    </row>
    <row r="14" spans="1:13" ht="15">
      <c r="B14" s="2" t="s">
        <v>351</v>
      </c>
      <c r="C14" s="2" t="s">
        <v>395</v>
      </c>
      <c r="D14" s="23">
        <v>10</v>
      </c>
      <c r="E14" s="15">
        <v>5.9999999999999995E-4</v>
      </c>
      <c r="F14" s="16">
        <f>D14*E14</f>
        <v>5.9999999999999993E-3</v>
      </c>
      <c r="J14" s="8" t="s">
        <v>403</v>
      </c>
      <c r="K14" s="9">
        <v>5.3</v>
      </c>
      <c r="L14" s="10">
        <v>2.92</v>
      </c>
    </row>
    <row r="15" spans="1:13" ht="15">
      <c r="B15" s="2" t="s">
        <v>398</v>
      </c>
      <c r="C15" s="2" t="s">
        <v>372</v>
      </c>
      <c r="D15" s="23">
        <v>10</v>
      </c>
      <c r="E15" s="15">
        <v>5.7000000000000002E-2</v>
      </c>
      <c r="F15" s="16">
        <f>D15*E15</f>
        <v>0.57000000000000006</v>
      </c>
      <c r="J15" s="8"/>
      <c r="K15" s="9"/>
      <c r="L15" s="10"/>
    </row>
    <row r="16" spans="1:13" ht="15">
      <c r="B16" s="2" t="s">
        <v>402</v>
      </c>
      <c r="C16" s="2"/>
      <c r="D16" s="17">
        <v>5.9160000000000004</v>
      </c>
      <c r="E16" s="17">
        <f>F16/D16</f>
        <v>5.6795131845841784E-2</v>
      </c>
      <c r="F16" s="12">
        <f>(0.15*F10)+0.85*F13</f>
        <v>0.33600000000000002</v>
      </c>
      <c r="J16" s="8" t="s">
        <v>407</v>
      </c>
      <c r="K16" s="9">
        <v>31.3</v>
      </c>
      <c r="L16" s="10">
        <v>4.6666666704000006</v>
      </c>
    </row>
    <row r="17" spans="2:13" ht="15">
      <c r="B17" s="2" t="s">
        <v>406</v>
      </c>
      <c r="C17" s="2"/>
      <c r="D17" s="17">
        <v>9.7899999999999991</v>
      </c>
      <c r="E17" s="17">
        <v>0.192</v>
      </c>
      <c r="F17" s="12">
        <v>1.88</v>
      </c>
      <c r="J17" s="8" t="s">
        <v>362</v>
      </c>
      <c r="K17" s="9">
        <f>(K10+K11+K12+K13+K14+K16)/6</f>
        <v>18.3</v>
      </c>
      <c r="L17" s="24">
        <v>4.3</v>
      </c>
    </row>
    <row r="18" spans="2:13" ht="15">
      <c r="B18" s="2" t="s">
        <v>411</v>
      </c>
      <c r="C18" s="2"/>
      <c r="D18" s="17">
        <v>9.1669999999999998</v>
      </c>
      <c r="E18" s="15">
        <v>1.5E-3</v>
      </c>
      <c r="F18" s="16">
        <f>D18*E18</f>
        <v>1.3750500000000001E-2</v>
      </c>
      <c r="L18" s="25"/>
    </row>
    <row r="20" spans="2:13" ht="30">
      <c r="J20" s="26" t="s">
        <v>418</v>
      </c>
      <c r="K20" s="27" t="s">
        <v>419</v>
      </c>
      <c r="L20" s="27" t="s">
        <v>420</v>
      </c>
      <c r="M20" s="27" t="s">
        <v>345</v>
      </c>
    </row>
    <row r="21" spans="2:13" ht="15">
      <c r="C21" s="28"/>
      <c r="J21" s="29" t="s">
        <v>377</v>
      </c>
      <c r="K21" s="30">
        <v>11.972222231800002</v>
      </c>
      <c r="L21" s="29">
        <v>0.84</v>
      </c>
      <c r="M21" s="31">
        <f>K21*L21</f>
        <v>10.056666674712002</v>
      </c>
    </row>
    <row r="22" spans="2:13" ht="15">
      <c r="B22" t="s">
        <v>421</v>
      </c>
      <c r="J22" s="29" t="s">
        <v>427</v>
      </c>
      <c r="K22" s="32">
        <v>11.972222231800002</v>
      </c>
      <c r="L22" s="29">
        <v>0.84</v>
      </c>
      <c r="M22" s="31">
        <f t="shared" ref="M22:M26" si="0">K22*L22</f>
        <v>10.056666674712002</v>
      </c>
    </row>
    <row r="23" spans="2:13" ht="15">
      <c r="J23" s="29" t="s">
        <v>375</v>
      </c>
      <c r="K23" s="30">
        <v>12.194444454200001</v>
      </c>
      <c r="L23" s="29">
        <v>0.74</v>
      </c>
      <c r="M23" s="31">
        <f t="shared" si="0"/>
        <v>9.0238888961080015</v>
      </c>
    </row>
    <row r="24" spans="2:13" ht="15">
      <c r="J24" s="29" t="s">
        <v>603</v>
      </c>
      <c r="K24" s="30">
        <v>11.972222231800002</v>
      </c>
      <c r="L24" s="29">
        <v>0.84</v>
      </c>
      <c r="M24" s="31">
        <f t="shared" si="0"/>
        <v>10.056666674712002</v>
      </c>
    </row>
    <row r="25" spans="2:13" ht="15">
      <c r="J25" s="29" t="s">
        <v>373</v>
      </c>
      <c r="K25" s="30">
        <v>10.30000000824</v>
      </c>
      <c r="L25" s="29">
        <v>0.89</v>
      </c>
      <c r="M25" s="31">
        <f t="shared" si="0"/>
        <v>9.1670000073336002</v>
      </c>
    </row>
    <row r="26" spans="2:13" ht="15">
      <c r="J26" s="29" t="s">
        <v>432</v>
      </c>
      <c r="K26" s="30">
        <v>7.4888888948800005</v>
      </c>
      <c r="L26" s="29">
        <v>0.79</v>
      </c>
      <c r="M26" s="31">
        <f t="shared" si="0"/>
        <v>5.9162222269552007</v>
      </c>
    </row>
    <row r="27" spans="2:13" ht="15">
      <c r="J27" s="33" t="s">
        <v>381</v>
      </c>
      <c r="K27" s="34"/>
      <c r="L27" s="3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B1:G9"/>
  <sheetViews>
    <sheetView showGridLines="0" workbookViewId="0">
      <selection activeCell="H3" sqref="H3"/>
    </sheetView>
  </sheetViews>
  <sheetFormatPr defaultColWidth="11.42578125" defaultRowHeight="14.25"/>
  <cols>
    <col min="1" max="1" width="3.5703125" style="36" customWidth="1"/>
    <col min="2" max="2" width="31.140625" style="36" customWidth="1"/>
    <col min="3" max="16384" width="11.42578125" style="36"/>
  </cols>
  <sheetData>
    <row r="1" spans="2:7">
      <c r="B1" s="38" t="s">
        <v>10</v>
      </c>
      <c r="C1" s="39"/>
      <c r="D1" s="39"/>
      <c r="E1" s="39"/>
      <c r="F1" s="39"/>
      <c r="G1" s="40"/>
    </row>
    <row r="2" spans="2:7">
      <c r="B2" s="39"/>
      <c r="C2" s="39"/>
      <c r="D2" s="39"/>
      <c r="E2" s="39"/>
      <c r="F2" s="39"/>
      <c r="G2" s="40"/>
    </row>
    <row r="3" spans="2:7" ht="28.5">
      <c r="B3" s="163" t="s">
        <v>11</v>
      </c>
      <c r="C3" s="161" t="s">
        <v>7</v>
      </c>
      <c r="D3" s="161" t="s">
        <v>8</v>
      </c>
      <c r="E3" s="161" t="s">
        <v>12</v>
      </c>
      <c r="F3" s="161" t="s">
        <v>9</v>
      </c>
      <c r="G3" s="161" t="s">
        <v>13</v>
      </c>
    </row>
    <row r="4" spans="2:7">
      <c r="B4" s="162"/>
      <c r="C4" s="42"/>
      <c r="D4" s="42"/>
      <c r="E4" s="42"/>
      <c r="F4" s="42"/>
      <c r="G4" s="42"/>
    </row>
    <row r="5" spans="2:7">
      <c r="B5" s="162"/>
      <c r="C5" s="42"/>
      <c r="D5" s="42"/>
      <c r="E5" s="42"/>
      <c r="F5" s="42"/>
      <c r="G5" s="42"/>
    </row>
    <row r="6" spans="2:7">
      <c r="B6" s="162"/>
      <c r="C6" s="42"/>
      <c r="D6" s="42"/>
      <c r="E6" s="42"/>
      <c r="F6" s="42"/>
      <c r="G6" s="42"/>
    </row>
    <row r="7" spans="2:7">
      <c r="B7" s="162"/>
      <c r="C7" s="42"/>
      <c r="D7" s="42"/>
      <c r="E7" s="42"/>
      <c r="F7" s="42"/>
      <c r="G7" s="42"/>
    </row>
    <row r="8" spans="2:7">
      <c r="B8" s="162"/>
      <c r="C8" s="42"/>
      <c r="D8" s="42"/>
      <c r="E8" s="42"/>
      <c r="F8" s="42"/>
      <c r="G8" s="42"/>
    </row>
    <row r="9" spans="2:7" ht="40.5" customHeight="1">
      <c r="B9" s="448"/>
      <c r="C9" s="449"/>
      <c r="D9" s="449"/>
      <c r="E9" s="449"/>
      <c r="F9" s="449"/>
      <c r="G9" s="449"/>
    </row>
  </sheetData>
  <mergeCells count="1">
    <mergeCell ref="B9:G9"/>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F10"/>
  <sheetViews>
    <sheetView workbookViewId="0">
      <selection activeCell="F41" sqref="F41"/>
    </sheetView>
  </sheetViews>
  <sheetFormatPr defaultColWidth="11.5703125" defaultRowHeight="14.25"/>
  <cols>
    <col min="1" max="1" width="2.85546875" style="36" customWidth="1"/>
    <col min="2" max="2" width="36.7109375" style="36" customWidth="1"/>
    <col min="3" max="5" width="11.5703125" style="36"/>
    <col min="6" max="6" width="21.42578125" style="36" bestFit="1" customWidth="1"/>
    <col min="7" max="16384" width="11.5703125" style="36"/>
  </cols>
  <sheetData>
    <row r="3" spans="2:6" ht="13.9" customHeight="1">
      <c r="B3" s="163" t="s">
        <v>14</v>
      </c>
      <c r="C3" s="161" t="s">
        <v>15</v>
      </c>
      <c r="D3" s="161" t="s">
        <v>16</v>
      </c>
      <c r="E3" s="161" t="s">
        <v>17</v>
      </c>
      <c r="F3" s="161" t="s">
        <v>18</v>
      </c>
    </row>
    <row r="4" spans="2:6" ht="28.5">
      <c r="B4" s="162" t="s">
        <v>19</v>
      </c>
      <c r="C4" s="445"/>
      <c r="D4" s="446"/>
      <c r="E4" s="447"/>
      <c r="F4" s="162"/>
    </row>
    <row r="5" spans="2:6" ht="57">
      <c r="B5" s="162" t="s">
        <v>20</v>
      </c>
      <c r="C5" s="445"/>
      <c r="D5" s="446"/>
      <c r="E5" s="447"/>
      <c r="F5" s="162"/>
    </row>
    <row r="6" spans="2:6" ht="42.75">
      <c r="B6" s="162" t="s">
        <v>21</v>
      </c>
      <c r="C6" s="445"/>
      <c r="D6" s="446"/>
      <c r="E6" s="447"/>
      <c r="F6" s="162"/>
    </row>
    <row r="7" spans="2:6" ht="28.5">
      <c r="B7" s="162" t="s">
        <v>22</v>
      </c>
      <c r="C7" s="445"/>
      <c r="D7" s="446"/>
      <c r="E7" s="447"/>
      <c r="F7" s="162"/>
    </row>
    <row r="8" spans="2:6" ht="28.5">
      <c r="B8" s="162" t="s">
        <v>23</v>
      </c>
      <c r="C8" s="445"/>
      <c r="D8" s="446"/>
      <c r="E8" s="447"/>
      <c r="F8" s="162"/>
    </row>
    <row r="9" spans="2:6" ht="42.75">
      <c r="B9" s="162" t="s">
        <v>24</v>
      </c>
      <c r="C9" s="445"/>
      <c r="D9" s="446"/>
      <c r="E9" s="447"/>
      <c r="F9" s="162"/>
    </row>
    <row r="10" spans="2:6" ht="71.25">
      <c r="B10" s="162" t="s">
        <v>25</v>
      </c>
      <c r="C10" s="445"/>
      <c r="D10" s="446"/>
      <c r="E10" s="447"/>
      <c r="F10" s="162"/>
    </row>
  </sheetData>
  <pageMargins left="0.70866141732283472" right="0.70866141732283472" top="0.74803149606299213" bottom="0.74803149606299213" header="0.31496062992125984" footer="0.31496062992125984"/>
  <pageSetup paperSize="9" orientation="landscape" r:id="rId1"/>
  <headerFooter>
    <oddHeader>&amp;L3.3 Internkontroll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47"/>
  <sheetViews>
    <sheetView showGridLines="0" workbookViewId="0">
      <selection activeCell="C7" sqref="C7"/>
    </sheetView>
  </sheetViews>
  <sheetFormatPr defaultColWidth="11.42578125" defaultRowHeight="14.25"/>
  <cols>
    <col min="1" max="1" width="7.85546875" style="36" customWidth="1"/>
    <col min="2" max="2" width="56.28515625" style="36" bestFit="1" customWidth="1"/>
    <col min="3" max="16384" width="11.42578125" style="36"/>
  </cols>
  <sheetData>
    <row r="1" spans="2:7">
      <c r="B1" s="43" t="s">
        <v>26</v>
      </c>
      <c r="C1" s="40"/>
      <c r="D1" s="40"/>
      <c r="E1" s="40"/>
      <c r="F1" s="40"/>
      <c r="G1" s="40"/>
    </row>
    <row r="2" spans="2:7">
      <c r="B2" s="40"/>
      <c r="C2" s="40"/>
      <c r="D2" s="40"/>
      <c r="E2" s="40"/>
      <c r="F2" s="40"/>
      <c r="G2" s="40"/>
    </row>
    <row r="3" spans="2:7">
      <c r="B3" s="43" t="s">
        <v>27</v>
      </c>
      <c r="C3" s="40"/>
      <c r="D3" s="40"/>
      <c r="E3" s="40"/>
      <c r="F3" s="40"/>
      <c r="G3" s="40"/>
    </row>
    <row r="4" spans="2:7">
      <c r="B4" s="40"/>
      <c r="C4" s="40"/>
      <c r="D4" s="40"/>
      <c r="E4" s="40"/>
      <c r="F4" s="40"/>
      <c r="G4" s="40"/>
    </row>
    <row r="5" spans="2:7">
      <c r="B5" s="161"/>
      <c r="C5" s="164" t="s">
        <v>28</v>
      </c>
      <c r="D5" s="161" t="s">
        <v>29</v>
      </c>
      <c r="E5" s="161" t="s">
        <v>30</v>
      </c>
      <c r="F5" s="161" t="s">
        <v>31</v>
      </c>
      <c r="G5" s="161" t="s">
        <v>32</v>
      </c>
    </row>
    <row r="6" spans="2:7" ht="28.5">
      <c r="B6" s="161"/>
      <c r="C6" s="164" t="s">
        <v>33</v>
      </c>
      <c r="D6" s="161" t="s">
        <v>34</v>
      </c>
      <c r="E6" s="161" t="s">
        <v>35</v>
      </c>
      <c r="F6" s="161" t="s">
        <v>36</v>
      </c>
      <c r="G6" s="161" t="s">
        <v>37</v>
      </c>
    </row>
    <row r="7" spans="2:7">
      <c r="B7" s="157" t="s">
        <v>38</v>
      </c>
      <c r="C7" s="44"/>
      <c r="D7" s="44"/>
      <c r="E7" s="44"/>
      <c r="F7" s="44"/>
      <c r="G7" s="44"/>
    </row>
    <row r="8" spans="2:7">
      <c r="B8" s="157" t="s">
        <v>39</v>
      </c>
      <c r="C8" s="44"/>
      <c r="D8" s="44"/>
      <c r="E8" s="44"/>
      <c r="F8" s="44"/>
      <c r="G8" s="44"/>
    </row>
    <row r="9" spans="2:7">
      <c r="B9" s="157" t="s">
        <v>40</v>
      </c>
      <c r="C9" s="44"/>
      <c r="D9" s="44"/>
      <c r="E9" s="44"/>
      <c r="F9" s="44"/>
      <c r="G9" s="44"/>
    </row>
    <row r="10" spans="2:7">
      <c r="B10" s="157" t="s">
        <v>41</v>
      </c>
      <c r="C10" s="44"/>
      <c r="D10" s="44"/>
      <c r="E10" s="44"/>
      <c r="F10" s="44"/>
      <c r="G10" s="44"/>
    </row>
    <row r="11" spans="2:7">
      <c r="B11" s="157" t="s">
        <v>42</v>
      </c>
      <c r="C11" s="44"/>
      <c r="D11" s="44"/>
      <c r="E11" s="44"/>
      <c r="F11" s="44"/>
      <c r="G11" s="44"/>
    </row>
    <row r="12" spans="2:7">
      <c r="B12" s="157" t="s">
        <v>43</v>
      </c>
      <c r="C12" s="44"/>
      <c r="D12" s="44"/>
      <c r="E12" s="44"/>
      <c r="F12" s="44"/>
      <c r="G12" s="44"/>
    </row>
    <row r="13" spans="2:7">
      <c r="B13" s="157" t="s">
        <v>44</v>
      </c>
      <c r="C13" s="44"/>
      <c r="D13" s="44"/>
      <c r="E13" s="44"/>
      <c r="F13" s="44"/>
      <c r="G13" s="44"/>
    </row>
    <row r="14" spans="2:7">
      <c r="B14" s="157" t="s">
        <v>45</v>
      </c>
      <c r="C14" s="44"/>
      <c r="D14" s="44"/>
      <c r="E14" s="44"/>
      <c r="F14" s="44"/>
      <c r="G14" s="44"/>
    </row>
    <row r="15" spans="2:7">
      <c r="B15" s="160" t="s">
        <v>46</v>
      </c>
      <c r="C15" s="170">
        <f>SUM(C7:C14)</f>
        <v>0</v>
      </c>
      <c r="D15" s="170">
        <f>SUM(D7:D14)</f>
        <v>0</v>
      </c>
      <c r="E15" s="170">
        <f>SUM(E7:E14)</f>
        <v>0</v>
      </c>
      <c r="F15" s="170">
        <f>SUM(F7:F14)</f>
        <v>0</v>
      </c>
      <c r="G15" s="170">
        <f>SUM(G7:G14)</f>
        <v>0</v>
      </c>
    </row>
    <row r="16" spans="2:7">
      <c r="B16" s="157" t="s">
        <v>47</v>
      </c>
      <c r="C16" s="44"/>
      <c r="D16" s="44"/>
      <c r="E16" s="44"/>
      <c r="F16" s="44"/>
      <c r="G16" s="44"/>
    </row>
    <row r="17" spans="2:7">
      <c r="B17" s="157" t="s">
        <v>48</v>
      </c>
      <c r="C17" s="44"/>
      <c r="D17" s="44"/>
      <c r="E17" s="44"/>
      <c r="F17" s="44"/>
      <c r="G17" s="44"/>
    </row>
    <row r="18" spans="2:7">
      <c r="B18" s="157" t="s">
        <v>49</v>
      </c>
      <c r="C18" s="44"/>
      <c r="D18" s="44"/>
      <c r="E18" s="44"/>
      <c r="F18" s="44"/>
      <c r="G18" s="44"/>
    </row>
    <row r="19" spans="2:7">
      <c r="B19" s="157" t="s">
        <v>50</v>
      </c>
      <c r="C19" s="44"/>
      <c r="D19" s="44"/>
      <c r="E19" s="44"/>
      <c r="F19" s="44"/>
      <c r="G19" s="44"/>
    </row>
    <row r="20" spans="2:7">
      <c r="B20" s="157" t="s">
        <v>51</v>
      </c>
      <c r="C20" s="44"/>
      <c r="D20" s="44"/>
      <c r="E20" s="44"/>
      <c r="F20" s="44"/>
      <c r="G20" s="44"/>
    </row>
    <row r="21" spans="2:7" ht="15" thickBot="1">
      <c r="B21" s="165" t="s">
        <v>52</v>
      </c>
      <c r="C21" s="171">
        <f>SUM(C16:C20)</f>
        <v>0</v>
      </c>
      <c r="D21" s="171">
        <f>SUM(D16:D20)</f>
        <v>0</v>
      </c>
      <c r="E21" s="171">
        <f>SUM(E16:E20)</f>
        <v>0</v>
      </c>
      <c r="F21" s="171">
        <f>SUM(F16:F20)</f>
        <v>0</v>
      </c>
      <c r="G21" s="171">
        <f>SUM(G16:G20)</f>
        <v>0</v>
      </c>
    </row>
    <row r="22" spans="2:7" ht="15" thickBot="1">
      <c r="B22" s="166" t="s">
        <v>53</v>
      </c>
      <c r="C22" s="172">
        <f>C15+C21</f>
        <v>0</v>
      </c>
      <c r="D22" s="172">
        <f>D15+D21</f>
        <v>0</v>
      </c>
      <c r="E22" s="172">
        <f>E15+E21</f>
        <v>0</v>
      </c>
      <c r="F22" s="172">
        <f>F15+F21</f>
        <v>0</v>
      </c>
      <c r="G22" s="173">
        <f>G15+G21</f>
        <v>0</v>
      </c>
    </row>
    <row r="23" spans="2:7">
      <c r="B23" s="167" t="s">
        <v>54</v>
      </c>
      <c r="C23" s="131"/>
      <c r="D23" s="131"/>
      <c r="E23" s="131"/>
      <c r="F23" s="131"/>
      <c r="G23" s="131"/>
    </row>
    <row r="24" spans="2:7">
      <c r="B24" s="167" t="s">
        <v>55</v>
      </c>
      <c r="C24" s="131"/>
      <c r="D24" s="131"/>
      <c r="E24" s="131"/>
      <c r="F24" s="131"/>
      <c r="G24" s="131"/>
    </row>
    <row r="25" spans="2:7">
      <c r="B25" s="157" t="s">
        <v>56</v>
      </c>
      <c r="C25" s="44"/>
      <c r="D25" s="44"/>
      <c r="E25" s="44"/>
      <c r="F25" s="44"/>
      <c r="G25" s="44"/>
    </row>
    <row r="26" spans="2:7">
      <c r="B26" s="157" t="s">
        <v>57</v>
      </c>
      <c r="C26" s="44"/>
      <c r="D26" s="44"/>
      <c r="E26" s="44"/>
      <c r="F26" s="44"/>
      <c r="G26" s="44"/>
    </row>
    <row r="27" spans="2:7">
      <c r="B27" s="157" t="s">
        <v>58</v>
      </c>
      <c r="C27" s="44"/>
      <c r="D27" s="44"/>
      <c r="E27" s="44"/>
      <c r="F27" s="44"/>
      <c r="G27" s="44"/>
    </row>
    <row r="28" spans="2:7">
      <c r="B28" s="157" t="s">
        <v>59</v>
      </c>
      <c r="C28" s="44"/>
      <c r="D28" s="44"/>
      <c r="E28" s="44"/>
      <c r="F28" s="44"/>
      <c r="G28" s="44"/>
    </row>
    <row r="29" spans="2:7">
      <c r="B29" s="157" t="s">
        <v>60</v>
      </c>
      <c r="C29" s="44"/>
      <c r="D29" s="44"/>
      <c r="E29" s="44"/>
      <c r="F29" s="44"/>
      <c r="G29" s="44"/>
    </row>
    <row r="30" spans="2:7">
      <c r="B30" s="157" t="s">
        <v>61</v>
      </c>
      <c r="C30" s="44"/>
      <c r="D30" s="44"/>
      <c r="E30" s="44"/>
      <c r="F30" s="44"/>
      <c r="G30" s="44"/>
    </row>
    <row r="31" spans="2:7">
      <c r="B31" s="160" t="s">
        <v>62</v>
      </c>
      <c r="C31" s="170">
        <f>SUM(C23:C30)</f>
        <v>0</v>
      </c>
      <c r="D31" s="170">
        <f>SUM(D23:D30)</f>
        <v>0</v>
      </c>
      <c r="E31" s="170">
        <f>SUM(E23:E30)</f>
        <v>0</v>
      </c>
      <c r="F31" s="170">
        <f>SUM(F23:F30)</f>
        <v>0</v>
      </c>
      <c r="G31" s="170">
        <f>SUM(G23:G30)</f>
        <v>0</v>
      </c>
    </row>
    <row r="32" spans="2:7" ht="15" thickBot="1">
      <c r="B32" s="168" t="s">
        <v>63</v>
      </c>
      <c r="C32" s="132"/>
      <c r="D32" s="132"/>
      <c r="E32" s="132"/>
      <c r="F32" s="132"/>
      <c r="G32" s="132"/>
    </row>
    <row r="33" spans="2:7" ht="15" thickBot="1">
      <c r="B33" s="166" t="s">
        <v>64</v>
      </c>
      <c r="C33" s="172">
        <f>C22+C31+C32</f>
        <v>0</v>
      </c>
      <c r="D33" s="172">
        <f t="shared" ref="D33:G33" si="0">D22+D31+D32</f>
        <v>0</v>
      </c>
      <c r="E33" s="172">
        <f t="shared" si="0"/>
        <v>0</v>
      </c>
      <c r="F33" s="172">
        <f t="shared" si="0"/>
        <v>0</v>
      </c>
      <c r="G33" s="173">
        <f t="shared" si="0"/>
        <v>0</v>
      </c>
    </row>
    <row r="34" spans="2:7">
      <c r="B34" s="169" t="s">
        <v>65</v>
      </c>
      <c r="C34" s="131"/>
      <c r="D34" s="131"/>
      <c r="E34" s="131"/>
      <c r="F34" s="131"/>
      <c r="G34" s="131"/>
    </row>
    <row r="35" spans="2:7">
      <c r="B35" s="157" t="s">
        <v>66</v>
      </c>
      <c r="C35" s="44"/>
      <c r="D35" s="44"/>
      <c r="E35" s="44"/>
      <c r="F35" s="44"/>
      <c r="G35" s="44"/>
    </row>
    <row r="36" spans="2:7">
      <c r="B36" s="157" t="s">
        <v>67</v>
      </c>
      <c r="C36" s="44"/>
      <c r="D36" s="44"/>
      <c r="E36" s="44"/>
      <c r="F36" s="44"/>
      <c r="G36" s="44"/>
    </row>
    <row r="37" spans="2:7">
      <c r="B37" s="157" t="s">
        <v>68</v>
      </c>
      <c r="C37" s="44"/>
      <c r="D37" s="44"/>
      <c r="E37" s="44"/>
      <c r="F37" s="44"/>
      <c r="G37" s="44"/>
    </row>
    <row r="38" spans="2:7">
      <c r="B38" s="157" t="s">
        <v>69</v>
      </c>
      <c r="C38" s="44"/>
      <c r="D38" s="44"/>
      <c r="E38" s="44"/>
      <c r="F38" s="44"/>
      <c r="G38" s="44"/>
    </row>
    <row r="39" spans="2:7">
      <c r="B39" s="157" t="s">
        <v>70</v>
      </c>
      <c r="C39" s="44"/>
      <c r="D39" s="44"/>
      <c r="E39" s="44"/>
      <c r="F39" s="44"/>
      <c r="G39" s="44"/>
    </row>
    <row r="40" spans="2:7">
      <c r="B40" s="157" t="s">
        <v>71</v>
      </c>
      <c r="C40" s="44"/>
      <c r="D40" s="44"/>
      <c r="E40" s="44"/>
      <c r="F40" s="44"/>
      <c r="G40" s="44"/>
    </row>
    <row r="41" spans="2:7" ht="15" thickBot="1">
      <c r="B41" s="165" t="s">
        <v>72</v>
      </c>
      <c r="C41" s="171">
        <f>SUM(C34:C40)</f>
        <v>0</v>
      </c>
      <c r="D41" s="171">
        <f>SUM(D34:D40)</f>
        <v>0</v>
      </c>
      <c r="E41" s="171">
        <f>SUM(E34:E40)</f>
        <v>0</v>
      </c>
      <c r="F41" s="171">
        <f>SUM(F34:F40)</f>
        <v>0</v>
      </c>
      <c r="G41" s="171">
        <f>SUM(G34:G40)</f>
        <v>0</v>
      </c>
    </row>
    <row r="42" spans="2:7" ht="15" thickBot="1">
      <c r="B42" s="166" t="s">
        <v>73</v>
      </c>
      <c r="C42" s="172">
        <f>C33+C41</f>
        <v>0</v>
      </c>
      <c r="D42" s="172">
        <f t="shared" ref="D42:G42" si="1">D33+D41</f>
        <v>0</v>
      </c>
      <c r="E42" s="172">
        <f t="shared" si="1"/>
        <v>0</v>
      </c>
      <c r="F42" s="172">
        <f t="shared" si="1"/>
        <v>0</v>
      </c>
      <c r="G42" s="173">
        <f t="shared" si="1"/>
        <v>0</v>
      </c>
    </row>
    <row r="44" spans="2:7">
      <c r="B44" s="450" t="s">
        <v>74</v>
      </c>
      <c r="C44" s="451"/>
      <c r="D44" s="451"/>
      <c r="E44" s="451"/>
      <c r="F44" s="451"/>
      <c r="G44" s="451"/>
    </row>
    <row r="45" spans="2:7">
      <c r="B45" s="452"/>
      <c r="C45" s="605"/>
      <c r="D45" s="605"/>
      <c r="E45" s="605"/>
      <c r="F45" s="605"/>
      <c r="G45" s="605"/>
    </row>
    <row r="46" spans="2:7">
      <c r="B46" s="40"/>
      <c r="C46" s="40"/>
      <c r="D46" s="40"/>
      <c r="E46" s="40"/>
      <c r="F46" s="40"/>
      <c r="G46" s="40"/>
    </row>
    <row r="47" spans="2:7">
      <c r="B47" s="453"/>
      <c r="C47" s="606"/>
      <c r="D47" s="606"/>
      <c r="E47" s="606"/>
      <c r="F47" s="606"/>
      <c r="G47" s="606"/>
    </row>
  </sheetData>
  <mergeCells count="3">
    <mergeCell ref="B44:G44"/>
    <mergeCell ref="B45:G45"/>
    <mergeCell ref="B47:G47"/>
  </mergeCells>
  <pageMargins left="0.70866141732283472" right="0.70866141732283472" top="0.78740157480314965" bottom="0.78740157480314965" header="0.31496062992125984" footer="0.31496062992125984"/>
  <pageSetup paperSize="9" scale="78" fitToHeight="0"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39"/>
  <sheetViews>
    <sheetView showGridLines="0" workbookViewId="0">
      <selection activeCell="T26" sqref="T26"/>
    </sheetView>
  </sheetViews>
  <sheetFormatPr defaultColWidth="11.42578125" defaultRowHeight="14.25"/>
  <cols>
    <col min="1" max="1" width="3.5703125" style="36" customWidth="1"/>
    <col min="2" max="2" width="56.28515625" style="36" bestFit="1" customWidth="1"/>
    <col min="3" max="16384" width="11.42578125" style="36"/>
  </cols>
  <sheetData>
    <row r="1" spans="2:7">
      <c r="B1" s="38" t="s">
        <v>75</v>
      </c>
      <c r="C1" s="39"/>
      <c r="D1" s="39"/>
      <c r="E1" s="39"/>
      <c r="F1" s="39"/>
      <c r="G1" s="39"/>
    </row>
    <row r="2" spans="2:7">
      <c r="B2" s="39"/>
      <c r="C2" s="39"/>
      <c r="D2" s="39"/>
      <c r="E2" s="39"/>
      <c r="F2" s="39"/>
      <c r="G2" s="39"/>
    </row>
    <row r="3" spans="2:7">
      <c r="B3" s="38" t="s">
        <v>76</v>
      </c>
      <c r="C3" s="39"/>
      <c r="D3" s="39"/>
      <c r="E3" s="39"/>
      <c r="F3" s="39"/>
      <c r="G3" s="39"/>
    </row>
    <row r="4" spans="2:7">
      <c r="B4" s="39"/>
      <c r="C4" s="39"/>
      <c r="D4" s="39"/>
      <c r="E4" s="39"/>
      <c r="F4" s="39"/>
      <c r="G4" s="39"/>
    </row>
    <row r="5" spans="2:7">
      <c r="B5" s="161"/>
      <c r="C5" s="161" t="s">
        <v>28</v>
      </c>
      <c r="D5" s="161" t="s">
        <v>29</v>
      </c>
      <c r="E5" s="161" t="s">
        <v>30</v>
      </c>
      <c r="F5" s="161" t="s">
        <v>31</v>
      </c>
      <c r="G5" s="161" t="s">
        <v>32</v>
      </c>
    </row>
    <row r="6" spans="2:7" ht="28.5">
      <c r="B6" s="161" t="s">
        <v>77</v>
      </c>
      <c r="C6" s="161" t="s">
        <v>33</v>
      </c>
      <c r="D6" s="161" t="s">
        <v>78</v>
      </c>
      <c r="E6" s="161" t="s">
        <v>35</v>
      </c>
      <c r="F6" s="161" t="s">
        <v>36</v>
      </c>
      <c r="G6" s="161" t="s">
        <v>37</v>
      </c>
    </row>
    <row r="7" spans="2:7">
      <c r="B7" s="157" t="s">
        <v>79</v>
      </c>
      <c r="C7" s="45"/>
      <c r="D7" s="45"/>
      <c r="E7" s="45"/>
      <c r="F7" s="45"/>
      <c r="G7" s="45"/>
    </row>
    <row r="8" spans="2:7">
      <c r="B8" s="157" t="s">
        <v>80</v>
      </c>
      <c r="C8" s="45"/>
      <c r="D8" s="45"/>
      <c r="E8" s="45"/>
      <c r="F8" s="45"/>
      <c r="G8" s="45"/>
    </row>
    <row r="9" spans="2:7">
      <c r="B9" s="157" t="s">
        <v>81</v>
      </c>
      <c r="C9" s="45"/>
      <c r="D9" s="45"/>
      <c r="E9" s="45"/>
      <c r="F9" s="45"/>
      <c r="G9" s="45"/>
    </row>
    <row r="10" spans="2:7">
      <c r="B10" s="157" t="s">
        <v>82</v>
      </c>
      <c r="C10" s="45"/>
      <c r="D10" s="45"/>
      <c r="E10" s="45"/>
      <c r="F10" s="45"/>
      <c r="G10" s="45"/>
    </row>
    <row r="11" spans="2:7">
      <c r="B11" s="157" t="s">
        <v>83</v>
      </c>
      <c r="C11" s="45"/>
      <c r="D11" s="45"/>
      <c r="E11" s="45"/>
      <c r="F11" s="45"/>
      <c r="G11" s="45"/>
    </row>
    <row r="12" spans="2:7">
      <c r="B12" s="157" t="s">
        <v>84</v>
      </c>
      <c r="C12" s="45"/>
      <c r="D12" s="45"/>
      <c r="E12" s="45"/>
      <c r="F12" s="45"/>
      <c r="G12" s="45"/>
    </row>
    <row r="13" spans="2:7">
      <c r="B13" s="157" t="s">
        <v>85</v>
      </c>
      <c r="C13" s="45"/>
      <c r="D13" s="45"/>
      <c r="E13" s="45"/>
      <c r="F13" s="45"/>
      <c r="G13" s="45"/>
    </row>
    <row r="14" spans="2:7">
      <c r="B14" s="157" t="s">
        <v>86</v>
      </c>
      <c r="C14" s="45"/>
      <c r="D14" s="45"/>
      <c r="E14" s="45"/>
      <c r="F14" s="45"/>
      <c r="G14" s="45"/>
    </row>
    <row r="15" spans="2:7">
      <c r="B15" s="160" t="s">
        <v>87</v>
      </c>
      <c r="C15" s="170">
        <f>SUM(C7:C14)</f>
        <v>0</v>
      </c>
      <c r="D15" s="170">
        <f>SUM(D7:D14)</f>
        <v>0</v>
      </c>
      <c r="E15" s="170">
        <f>SUM(E7:E14)</f>
        <v>0</v>
      </c>
      <c r="F15" s="170">
        <f>SUM(F7:F14)</f>
        <v>0</v>
      </c>
      <c r="G15" s="170">
        <f>SUM(G7:G14)</f>
        <v>0</v>
      </c>
    </row>
    <row r="16" spans="2:7">
      <c r="B16" s="157" t="s">
        <v>88</v>
      </c>
      <c r="C16" s="45"/>
      <c r="D16" s="45"/>
      <c r="E16" s="45"/>
      <c r="F16" s="45"/>
      <c r="G16" s="45"/>
    </row>
    <row r="17" spans="2:7">
      <c r="B17" s="157" t="s">
        <v>89</v>
      </c>
      <c r="C17" s="45"/>
      <c r="D17" s="45"/>
      <c r="E17" s="45"/>
      <c r="F17" s="45"/>
      <c r="G17" s="45"/>
    </row>
    <row r="18" spans="2:7">
      <c r="B18" s="157" t="s">
        <v>90</v>
      </c>
      <c r="C18" s="45"/>
      <c r="D18" s="45"/>
      <c r="E18" s="45"/>
      <c r="F18" s="45"/>
      <c r="G18" s="45"/>
    </row>
    <row r="19" spans="2:7">
      <c r="B19" s="157" t="s">
        <v>91</v>
      </c>
      <c r="C19" s="45"/>
      <c r="D19" s="45"/>
      <c r="E19" s="45"/>
      <c r="F19" s="45"/>
      <c r="G19" s="45"/>
    </row>
    <row r="20" spans="2:7">
      <c r="B20" s="157" t="s">
        <v>92</v>
      </c>
      <c r="C20" s="45"/>
      <c r="D20" s="45"/>
      <c r="E20" s="45"/>
      <c r="F20" s="45"/>
      <c r="G20" s="45"/>
    </row>
    <row r="21" spans="2:7">
      <c r="B21" s="157" t="s">
        <v>93</v>
      </c>
      <c r="C21" s="45"/>
      <c r="D21" s="45"/>
      <c r="E21" s="45"/>
      <c r="F21" s="45"/>
      <c r="G21" s="45"/>
    </row>
    <row r="22" spans="2:7">
      <c r="B22" s="157" t="s">
        <v>94</v>
      </c>
      <c r="C22" s="45"/>
      <c r="D22" s="45"/>
      <c r="E22" s="45"/>
      <c r="F22" s="45"/>
      <c r="G22" s="45"/>
    </row>
    <row r="23" spans="2:7">
      <c r="B23" s="160" t="s">
        <v>95</v>
      </c>
      <c r="C23" s="170">
        <f>SUM(C16:C22)</f>
        <v>0</v>
      </c>
      <c r="D23" s="170">
        <f>SUM(D16:D22)</f>
        <v>0</v>
      </c>
      <c r="E23" s="170">
        <f>SUM(E16:E22)</f>
        <v>0</v>
      </c>
      <c r="F23" s="170">
        <f>SUM(F16:F22)</f>
        <v>0</v>
      </c>
      <c r="G23" s="170">
        <f>SUM(G16:G22)</f>
        <v>0</v>
      </c>
    </row>
    <row r="24" spans="2:7">
      <c r="B24" s="157" t="s">
        <v>96</v>
      </c>
      <c r="C24" s="45"/>
      <c r="D24" s="45"/>
      <c r="E24" s="45"/>
      <c r="F24" s="45"/>
      <c r="G24" s="45"/>
    </row>
    <row r="25" spans="2:7">
      <c r="B25" s="157" t="s">
        <v>97</v>
      </c>
      <c r="C25" s="45"/>
      <c r="D25" s="45"/>
      <c r="E25" s="45"/>
      <c r="F25" s="45"/>
      <c r="G25" s="45"/>
    </row>
    <row r="26" spans="2:7">
      <c r="B26" s="157" t="s">
        <v>98</v>
      </c>
      <c r="C26" s="45"/>
      <c r="D26" s="45"/>
      <c r="E26" s="45"/>
      <c r="F26" s="45"/>
      <c r="G26" s="45"/>
    </row>
    <row r="27" spans="2:7">
      <c r="B27" s="160" t="s">
        <v>99</v>
      </c>
      <c r="C27" s="170">
        <f>SUM(C24:C26)</f>
        <v>0</v>
      </c>
      <c r="D27" s="170">
        <f t="shared" ref="D27:G27" si="0">SUM(D24:D26)</f>
        <v>0</v>
      </c>
      <c r="E27" s="170">
        <f t="shared" si="0"/>
        <v>0</v>
      </c>
      <c r="F27" s="170">
        <f t="shared" si="0"/>
        <v>0</v>
      </c>
      <c r="G27" s="170">
        <f t="shared" si="0"/>
        <v>0</v>
      </c>
    </row>
    <row r="28" spans="2:7">
      <c r="B28" s="157" t="s">
        <v>100</v>
      </c>
      <c r="C28" s="45"/>
      <c r="D28" s="45"/>
      <c r="E28" s="45"/>
      <c r="F28" s="45"/>
      <c r="G28" s="45"/>
    </row>
    <row r="29" spans="2:7">
      <c r="B29" s="157" t="s">
        <v>101</v>
      </c>
      <c r="C29" s="45"/>
      <c r="D29" s="45"/>
      <c r="E29" s="45"/>
      <c r="F29" s="45"/>
      <c r="G29" s="45"/>
    </row>
    <row r="30" spans="2:7">
      <c r="B30" s="157" t="s">
        <v>102</v>
      </c>
      <c r="C30" s="45"/>
      <c r="D30" s="45"/>
      <c r="E30" s="45"/>
      <c r="F30" s="45"/>
      <c r="G30" s="45"/>
    </row>
    <row r="31" spans="2:7">
      <c r="B31" s="157" t="s">
        <v>103</v>
      </c>
      <c r="C31" s="45"/>
      <c r="D31" s="45"/>
      <c r="E31" s="45"/>
      <c r="F31" s="45"/>
      <c r="G31" s="45"/>
    </row>
    <row r="32" spans="2:7">
      <c r="B32" s="157" t="s">
        <v>104</v>
      </c>
      <c r="C32" s="45"/>
      <c r="D32" s="45"/>
      <c r="E32" s="45"/>
      <c r="F32" s="45"/>
      <c r="G32" s="45"/>
    </row>
    <row r="33" spans="2:7">
      <c r="B33" s="157" t="s">
        <v>105</v>
      </c>
      <c r="C33" s="45"/>
      <c r="D33" s="45"/>
      <c r="E33" s="45"/>
      <c r="F33" s="45"/>
      <c r="G33" s="45"/>
    </row>
    <row r="34" spans="2:7">
      <c r="B34" s="157" t="s">
        <v>106</v>
      </c>
      <c r="C34" s="45"/>
      <c r="D34" s="45"/>
      <c r="E34" s="45"/>
      <c r="F34" s="45"/>
      <c r="G34" s="45"/>
    </row>
    <row r="35" spans="2:7">
      <c r="B35" s="160" t="s">
        <v>107</v>
      </c>
      <c r="C35" s="170">
        <f>SUM(C28:C34)</f>
        <v>0</v>
      </c>
      <c r="D35" s="170">
        <f>SUM(D28:D34)</f>
        <v>0</v>
      </c>
      <c r="E35" s="170">
        <f>SUM(E28:E34)</f>
        <v>0</v>
      </c>
      <c r="F35" s="170">
        <f>SUM(F28:F34)</f>
        <v>0</v>
      </c>
      <c r="G35" s="170">
        <f>SUM(G28:G34)</f>
        <v>0</v>
      </c>
    </row>
    <row r="36" spans="2:7">
      <c r="B36" s="160" t="s">
        <v>108</v>
      </c>
      <c r="C36" s="170">
        <f>C15+C23+C27+C35</f>
        <v>0</v>
      </c>
      <c r="D36" s="170">
        <f t="shared" ref="D36:G36" si="1">D15+D23+D27+D35</f>
        <v>0</v>
      </c>
      <c r="E36" s="170">
        <f t="shared" si="1"/>
        <v>0</v>
      </c>
      <c r="F36" s="170">
        <f t="shared" si="1"/>
        <v>0</v>
      </c>
      <c r="G36" s="170">
        <f t="shared" si="1"/>
        <v>0</v>
      </c>
    </row>
    <row r="38" spans="2:7" ht="46.5" customHeight="1">
      <c r="B38" s="454" t="s">
        <v>109</v>
      </c>
      <c r="C38" s="455"/>
      <c r="D38" s="455"/>
      <c r="E38" s="455"/>
      <c r="F38" s="455"/>
      <c r="G38" s="455"/>
    </row>
    <row r="39" spans="2:7">
      <c r="B39" s="39"/>
      <c r="C39" s="39"/>
      <c r="D39" s="39"/>
      <c r="E39" s="39"/>
      <c r="F39" s="39"/>
      <c r="G39" s="39"/>
    </row>
  </sheetData>
  <mergeCells count="1">
    <mergeCell ref="B38:G38"/>
  </mergeCells>
  <pageMargins left="0.70866141732283472" right="0.70866141732283472" top="0.78740157480314965" bottom="0.78740157480314965" header="0.31496062992125984" footer="0.31496062992125984"/>
  <pageSetup paperSize="9" scale="78" fitToHeight="0"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F9"/>
  <sheetViews>
    <sheetView workbookViewId="0">
      <selection activeCell="E25" sqref="E25"/>
    </sheetView>
  </sheetViews>
  <sheetFormatPr defaultColWidth="11.42578125" defaultRowHeight="14.25"/>
  <cols>
    <col min="1" max="1" width="29.7109375" style="36" customWidth="1"/>
    <col min="2" max="5" width="18.7109375" style="36" customWidth="1"/>
    <col min="6" max="6" width="14.28515625" style="36" customWidth="1"/>
    <col min="7" max="16384" width="11.42578125" style="36"/>
  </cols>
  <sheetData>
    <row r="4" spans="1:6" ht="42.75" customHeight="1">
      <c r="A4" s="174"/>
      <c r="B4" s="175" t="s">
        <v>110</v>
      </c>
      <c r="C4" s="176" t="s">
        <v>111</v>
      </c>
      <c r="D4" s="175" t="s">
        <v>112</v>
      </c>
      <c r="E4" s="177" t="s">
        <v>113</v>
      </c>
      <c r="F4" s="160" t="s">
        <v>114</v>
      </c>
    </row>
    <row r="5" spans="1:6">
      <c r="A5" s="178" t="s">
        <v>115</v>
      </c>
      <c r="B5" s="46"/>
      <c r="C5" s="47"/>
      <c r="D5" s="46"/>
      <c r="E5" s="48"/>
      <c r="F5" s="168">
        <f>SUM(B5:E5)</f>
        <v>0</v>
      </c>
    </row>
    <row r="6" spans="1:6">
      <c r="A6" s="178" t="s">
        <v>115</v>
      </c>
      <c r="B6" s="46"/>
      <c r="C6" s="47"/>
      <c r="D6" s="46"/>
      <c r="E6" s="48"/>
      <c r="F6" s="183">
        <f t="shared" ref="F6:F8" si="0">SUM(B6:E6)</f>
        <v>0</v>
      </c>
    </row>
    <row r="7" spans="1:6">
      <c r="A7" s="178" t="s">
        <v>115</v>
      </c>
      <c r="B7" s="46"/>
      <c r="C7" s="47"/>
      <c r="D7" s="46"/>
      <c r="E7" s="48"/>
      <c r="F7" s="183">
        <f t="shared" si="0"/>
        <v>0</v>
      </c>
    </row>
    <row r="8" spans="1:6">
      <c r="A8" s="179" t="s">
        <v>115</v>
      </c>
      <c r="B8" s="49"/>
      <c r="C8" s="50"/>
      <c r="D8" s="49"/>
      <c r="E8" s="51"/>
      <c r="F8" s="167">
        <f t="shared" si="0"/>
        <v>0</v>
      </c>
    </row>
    <row r="9" spans="1:6">
      <c r="A9" s="180" t="s">
        <v>116</v>
      </c>
      <c r="B9" s="160"/>
      <c r="C9" s="181"/>
      <c r="D9" s="160"/>
      <c r="E9" s="182"/>
      <c r="F9" s="157">
        <f>SUM(F5:F8)</f>
        <v>0</v>
      </c>
    </row>
  </sheetData>
  <pageMargins left="0.70866141732283472" right="0.70866141732283472" top="0.74803149606299213" bottom="0.74803149606299213" header="0.31496062992125984" footer="0.31496062992125984"/>
  <pageSetup paperSize="9"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63"/>
  <sheetViews>
    <sheetView showGridLines="0" workbookViewId="0">
      <selection activeCell="N47" sqref="N47"/>
    </sheetView>
  </sheetViews>
  <sheetFormatPr defaultColWidth="11.42578125" defaultRowHeight="14.25"/>
  <cols>
    <col min="1" max="1" width="3.5703125" style="36" customWidth="1"/>
    <col min="2" max="2" width="44.7109375" style="36" customWidth="1"/>
    <col min="3" max="16384" width="11.42578125" style="36"/>
  </cols>
  <sheetData>
    <row r="1" spans="2:5">
      <c r="B1" s="52" t="s">
        <v>117</v>
      </c>
    </row>
    <row r="2" spans="2:5">
      <c r="B2" s="36" t="s">
        <v>118</v>
      </c>
    </row>
    <row r="3" spans="2:5">
      <c r="B3" s="39"/>
      <c r="C3" s="39"/>
      <c r="D3" s="39"/>
      <c r="E3" s="39"/>
    </row>
    <row r="4" spans="2:5">
      <c r="B4" s="38" t="s">
        <v>119</v>
      </c>
      <c r="C4" s="39"/>
      <c r="D4" s="39"/>
      <c r="E4" s="39"/>
    </row>
    <row r="5" spans="2:5">
      <c r="B5" s="39"/>
      <c r="C5" s="39"/>
      <c r="D5" s="39"/>
      <c r="E5" s="39"/>
    </row>
    <row r="6" spans="2:5" ht="28.5">
      <c r="B6" s="184"/>
      <c r="C6" s="220" t="s">
        <v>33</v>
      </c>
      <c r="D6" s="220" t="s">
        <v>36</v>
      </c>
      <c r="E6" s="185" t="s">
        <v>0</v>
      </c>
    </row>
    <row r="7" spans="2:5">
      <c r="B7" s="160" t="s">
        <v>120</v>
      </c>
      <c r="C7" s="53"/>
      <c r="D7" s="53"/>
      <c r="E7" s="54"/>
    </row>
    <row r="8" spans="2:5">
      <c r="B8" s="160" t="s">
        <v>121</v>
      </c>
      <c r="C8" s="55">
        <f>C9+C12</f>
        <v>0</v>
      </c>
      <c r="D8" s="55">
        <f>D9+D12</f>
        <v>0</v>
      </c>
      <c r="E8" s="55">
        <f>C8-D8</f>
        <v>0</v>
      </c>
    </row>
    <row r="9" spans="2:5">
      <c r="B9" s="160" t="s">
        <v>122</v>
      </c>
      <c r="C9" s="55">
        <f>SUM(C10:C11)</f>
        <v>0</v>
      </c>
      <c r="D9" s="55">
        <f t="shared" ref="D9" si="0">SUM(D10:D11)</f>
        <v>0</v>
      </c>
      <c r="E9" s="55">
        <f>C9-D9</f>
        <v>0</v>
      </c>
    </row>
    <row r="10" spans="2:5">
      <c r="B10" s="157" t="s">
        <v>123</v>
      </c>
      <c r="C10" s="45"/>
      <c r="D10" s="45"/>
      <c r="E10" s="45"/>
    </row>
    <row r="11" spans="2:5">
      <c r="B11" s="157" t="s">
        <v>124</v>
      </c>
      <c r="C11" s="45"/>
      <c r="D11" s="45"/>
      <c r="E11" s="45"/>
    </row>
    <row r="12" spans="2:5">
      <c r="B12" s="160" t="s">
        <v>125</v>
      </c>
      <c r="C12" s="55">
        <f>SUM(C13:C18)</f>
        <v>0</v>
      </c>
      <c r="D12" s="55">
        <f t="shared" ref="D12" si="1">SUM(D13:D18)</f>
        <v>0</v>
      </c>
      <c r="E12" s="55">
        <f>+C12-D12</f>
        <v>0</v>
      </c>
    </row>
    <row r="13" spans="2:5">
      <c r="B13" s="157" t="s">
        <v>126</v>
      </c>
      <c r="C13" s="45"/>
      <c r="D13" s="45"/>
      <c r="E13" s="45"/>
    </row>
    <row r="14" spans="2:5">
      <c r="B14" s="157" t="s">
        <v>127</v>
      </c>
      <c r="C14" s="45"/>
      <c r="D14" s="45"/>
      <c r="E14" s="45"/>
    </row>
    <row r="15" spans="2:5">
      <c r="B15" s="157" t="s">
        <v>128</v>
      </c>
      <c r="C15" s="45"/>
      <c r="D15" s="45"/>
      <c r="E15" s="45"/>
    </row>
    <row r="16" spans="2:5">
      <c r="B16" s="157" t="s">
        <v>129</v>
      </c>
      <c r="C16" s="45"/>
      <c r="D16" s="45"/>
      <c r="E16" s="45"/>
    </row>
    <row r="17" spans="2:5">
      <c r="B17" s="157" t="s">
        <v>130</v>
      </c>
      <c r="C17" s="45"/>
      <c r="D17" s="45"/>
      <c r="E17" s="45"/>
    </row>
    <row r="18" spans="2:5">
      <c r="B18" s="157" t="s">
        <v>131</v>
      </c>
      <c r="C18" s="45"/>
      <c r="D18" s="45"/>
      <c r="E18" s="45"/>
    </row>
    <row r="19" spans="2:5">
      <c r="B19" s="160" t="s">
        <v>132</v>
      </c>
      <c r="C19" s="55">
        <f>C20+C21+C26</f>
        <v>0</v>
      </c>
      <c r="D19" s="55">
        <f>D20+D21+D26</f>
        <v>0</v>
      </c>
      <c r="E19" s="55">
        <f t="shared" ref="E19" si="2">C19-D19</f>
        <v>0</v>
      </c>
    </row>
    <row r="20" spans="2:5">
      <c r="B20" s="157" t="s">
        <v>133</v>
      </c>
      <c r="C20" s="55"/>
      <c r="D20" s="55"/>
      <c r="E20" s="55"/>
    </row>
    <row r="21" spans="2:5">
      <c r="B21" s="160" t="s">
        <v>134</v>
      </c>
      <c r="C21" s="55">
        <f>SUM(C22:C25)</f>
        <v>0</v>
      </c>
      <c r="D21" s="55">
        <f>SUM(D22:D25)</f>
        <v>0</v>
      </c>
      <c r="E21" s="55">
        <f>C21-D21</f>
        <v>0</v>
      </c>
    </row>
    <row r="22" spans="2:5">
      <c r="B22" s="157" t="s">
        <v>126</v>
      </c>
      <c r="C22" s="45"/>
      <c r="D22" s="45"/>
      <c r="E22" s="45"/>
    </row>
    <row r="23" spans="2:5">
      <c r="B23" s="157" t="s">
        <v>127</v>
      </c>
      <c r="C23" s="45"/>
      <c r="D23" s="45"/>
      <c r="E23" s="45"/>
    </row>
    <row r="24" spans="2:5">
      <c r="B24" s="157" t="s">
        <v>135</v>
      </c>
      <c r="C24" s="45"/>
      <c r="D24" s="45"/>
      <c r="E24" s="45"/>
    </row>
    <row r="25" spans="2:5">
      <c r="B25" s="157" t="s">
        <v>136</v>
      </c>
      <c r="C25" s="45"/>
      <c r="D25" s="45"/>
      <c r="E25" s="45"/>
    </row>
    <row r="26" spans="2:5">
      <c r="B26" s="160" t="s">
        <v>137</v>
      </c>
      <c r="C26" s="55">
        <f>SUM(C27:C29)</f>
        <v>0</v>
      </c>
      <c r="D26" s="55">
        <f>SUM(D27:D29)</f>
        <v>0</v>
      </c>
      <c r="E26" s="55">
        <f>C26-D26</f>
        <v>0</v>
      </c>
    </row>
    <row r="27" spans="2:5">
      <c r="B27" s="157" t="s">
        <v>138</v>
      </c>
      <c r="C27" s="45"/>
      <c r="D27" s="45"/>
      <c r="E27" s="45"/>
    </row>
    <row r="28" spans="2:5">
      <c r="B28" s="157" t="s">
        <v>139</v>
      </c>
      <c r="C28" s="45"/>
      <c r="D28" s="45"/>
      <c r="E28" s="45"/>
    </row>
    <row r="29" spans="2:5">
      <c r="B29" s="157" t="s">
        <v>140</v>
      </c>
      <c r="C29" s="45"/>
      <c r="D29" s="45"/>
      <c r="E29" s="45"/>
    </row>
    <row r="30" spans="2:5">
      <c r="B30" s="160" t="s">
        <v>141</v>
      </c>
      <c r="C30" s="55">
        <f>C19+C8</f>
        <v>0</v>
      </c>
      <c r="D30" s="55">
        <f>D19+D8</f>
        <v>0</v>
      </c>
      <c r="E30" s="55">
        <f t="shared" ref="E30" si="3">C30-D30</f>
        <v>0</v>
      </c>
    </row>
    <row r="31" spans="2:5" ht="32.25" customHeight="1">
      <c r="B31" s="160" t="s">
        <v>142</v>
      </c>
      <c r="C31" s="53"/>
      <c r="D31" s="53"/>
      <c r="E31" s="45"/>
    </row>
    <row r="32" spans="2:5">
      <c r="B32" s="160" t="s">
        <v>143</v>
      </c>
      <c r="C32" s="55">
        <f>C33+C37+C41</f>
        <v>0</v>
      </c>
      <c r="D32" s="55">
        <f>D33+D37+D41</f>
        <v>0</v>
      </c>
      <c r="E32" s="55">
        <f t="shared" ref="E32" si="4">C32-D32</f>
        <v>0</v>
      </c>
    </row>
    <row r="33" spans="2:5">
      <c r="B33" s="160" t="s">
        <v>144</v>
      </c>
      <c r="C33" s="55">
        <f>SUM(C34:C36)</f>
        <v>0</v>
      </c>
      <c r="D33" s="55">
        <f>SUM(D34:D36)</f>
        <v>0</v>
      </c>
      <c r="E33" s="55">
        <f>C33-D33</f>
        <v>0</v>
      </c>
    </row>
    <row r="34" spans="2:5">
      <c r="B34" s="157" t="s">
        <v>145</v>
      </c>
      <c r="C34" s="45"/>
      <c r="D34" s="45"/>
      <c r="E34" s="45"/>
    </row>
    <row r="35" spans="2:5">
      <c r="B35" s="157" t="s">
        <v>146</v>
      </c>
      <c r="C35" s="45"/>
      <c r="D35" s="45"/>
      <c r="E35" s="45"/>
    </row>
    <row r="36" spans="2:5">
      <c r="B36" s="157" t="s">
        <v>147</v>
      </c>
      <c r="C36" s="45"/>
      <c r="D36" s="45"/>
      <c r="E36" s="45"/>
    </row>
    <row r="37" spans="2:5">
      <c r="B37" s="160" t="s">
        <v>148</v>
      </c>
      <c r="C37" s="55">
        <f>SUM(C38:C40)</f>
        <v>0</v>
      </c>
      <c r="D37" s="55">
        <f>SUM(D38:D40)</f>
        <v>0</v>
      </c>
      <c r="E37" s="55">
        <f>C37-D37</f>
        <v>0</v>
      </c>
    </row>
    <row r="38" spans="2:5">
      <c r="B38" s="157" t="s">
        <v>149</v>
      </c>
      <c r="C38" s="45"/>
      <c r="D38" s="45"/>
      <c r="E38" s="45"/>
    </row>
    <row r="39" spans="2:5">
      <c r="B39" s="157" t="s">
        <v>150</v>
      </c>
      <c r="C39" s="45"/>
      <c r="D39" s="45"/>
      <c r="E39" s="45"/>
    </row>
    <row r="40" spans="2:5">
      <c r="B40" s="157" t="s">
        <v>151</v>
      </c>
      <c r="C40" s="45"/>
      <c r="D40" s="45"/>
      <c r="E40" s="45"/>
    </row>
    <row r="41" spans="2:5">
      <c r="B41" s="160" t="s">
        <v>152</v>
      </c>
      <c r="C41" s="55">
        <f>SUM(C42:C44)</f>
        <v>0</v>
      </c>
      <c r="D41" s="55">
        <f>SUM(D42:D44)</f>
        <v>0</v>
      </c>
      <c r="E41" s="55">
        <f>C41-D41</f>
        <v>0</v>
      </c>
    </row>
    <row r="42" spans="2:5">
      <c r="B42" s="157" t="s">
        <v>153</v>
      </c>
      <c r="C42" s="45"/>
      <c r="D42" s="45"/>
      <c r="E42" s="45"/>
    </row>
    <row r="43" spans="2:5">
      <c r="B43" s="157" t="s">
        <v>154</v>
      </c>
      <c r="C43" s="45"/>
      <c r="D43" s="45"/>
      <c r="E43" s="45"/>
    </row>
    <row r="44" spans="2:5">
      <c r="B44" s="157" t="s">
        <v>155</v>
      </c>
      <c r="C44" s="45"/>
      <c r="D44" s="45"/>
      <c r="E44" s="45"/>
    </row>
    <row r="45" spans="2:5">
      <c r="B45" s="160" t="s">
        <v>156</v>
      </c>
      <c r="C45" s="55">
        <f>SUM(C46:C51)</f>
        <v>0</v>
      </c>
      <c r="D45" s="55">
        <f>SUM(D46:D51)</f>
        <v>0</v>
      </c>
      <c r="E45" s="55">
        <f t="shared" ref="E45:E58" si="5">C45-D45</f>
        <v>0</v>
      </c>
    </row>
    <row r="46" spans="2:5">
      <c r="B46" s="157" t="s">
        <v>157</v>
      </c>
      <c r="C46" s="45">
        <v>0</v>
      </c>
      <c r="D46" s="45">
        <v>0</v>
      </c>
      <c r="E46" s="45">
        <f t="shared" si="5"/>
        <v>0</v>
      </c>
    </row>
    <row r="47" spans="2:5">
      <c r="B47" s="157" t="s">
        <v>158</v>
      </c>
      <c r="C47" s="45">
        <v>0</v>
      </c>
      <c r="D47" s="45">
        <v>0</v>
      </c>
      <c r="E47" s="45">
        <f t="shared" si="5"/>
        <v>0</v>
      </c>
    </row>
    <row r="48" spans="2:5">
      <c r="B48" s="157" t="s">
        <v>159</v>
      </c>
      <c r="C48" s="45">
        <v>0</v>
      </c>
      <c r="D48" s="45">
        <v>0</v>
      </c>
      <c r="E48" s="45">
        <f t="shared" si="5"/>
        <v>0</v>
      </c>
    </row>
    <row r="49" spans="2:5">
      <c r="B49" s="157" t="s">
        <v>160</v>
      </c>
      <c r="C49" s="45">
        <v>0</v>
      </c>
      <c r="D49" s="45">
        <v>0</v>
      </c>
      <c r="E49" s="45">
        <f t="shared" si="5"/>
        <v>0</v>
      </c>
    </row>
    <row r="50" spans="2:5">
      <c r="B50" s="157" t="s">
        <v>161</v>
      </c>
      <c r="C50" s="45"/>
      <c r="D50" s="45"/>
      <c r="E50" s="45"/>
    </row>
    <row r="51" spans="2:5">
      <c r="B51" s="157" t="s">
        <v>162</v>
      </c>
      <c r="C51" s="45"/>
      <c r="D51" s="45"/>
      <c r="E51" s="45"/>
    </row>
    <row r="52" spans="2:5">
      <c r="B52" s="160" t="s">
        <v>163</v>
      </c>
      <c r="C52" s="55">
        <f>SUM(C53:C57)</f>
        <v>0</v>
      </c>
      <c r="D52" s="55">
        <f>SUM(D53:D57)</f>
        <v>0</v>
      </c>
      <c r="E52" s="55">
        <f t="shared" si="5"/>
        <v>0</v>
      </c>
    </row>
    <row r="53" spans="2:5">
      <c r="B53" s="157" t="s">
        <v>164</v>
      </c>
      <c r="C53" s="45">
        <v>0</v>
      </c>
      <c r="D53" s="45">
        <v>0</v>
      </c>
      <c r="E53" s="45">
        <f t="shared" si="5"/>
        <v>0</v>
      </c>
    </row>
    <row r="54" spans="2:5">
      <c r="B54" s="157" t="s">
        <v>165</v>
      </c>
      <c r="C54" s="45">
        <v>0</v>
      </c>
      <c r="D54" s="45">
        <v>0</v>
      </c>
      <c r="E54" s="45">
        <f t="shared" si="5"/>
        <v>0</v>
      </c>
    </row>
    <row r="55" spans="2:5">
      <c r="B55" s="157" t="s">
        <v>136</v>
      </c>
      <c r="C55" s="45">
        <v>0</v>
      </c>
      <c r="D55" s="45">
        <v>0</v>
      </c>
      <c r="E55" s="45">
        <f t="shared" si="5"/>
        <v>0</v>
      </c>
    </row>
    <row r="56" spans="2:5">
      <c r="B56" s="157" t="s">
        <v>166</v>
      </c>
      <c r="C56" s="45">
        <v>0</v>
      </c>
      <c r="D56" s="45">
        <v>0</v>
      </c>
      <c r="E56" s="45">
        <f t="shared" si="5"/>
        <v>0</v>
      </c>
    </row>
    <row r="57" spans="2:5">
      <c r="B57" s="157" t="s">
        <v>140</v>
      </c>
      <c r="C57" s="45">
        <v>0</v>
      </c>
      <c r="D57" s="45">
        <v>0</v>
      </c>
      <c r="E57" s="45">
        <f t="shared" si="5"/>
        <v>0</v>
      </c>
    </row>
    <row r="58" spans="2:5">
      <c r="B58" s="160" t="s">
        <v>167</v>
      </c>
      <c r="C58" s="55">
        <f>C32+C45+C52</f>
        <v>0</v>
      </c>
      <c r="D58" s="55">
        <f>D32+D45+D52</f>
        <v>0</v>
      </c>
      <c r="E58" s="55">
        <f t="shared" si="5"/>
        <v>0</v>
      </c>
    </row>
    <row r="59" spans="2:5" ht="32.25" customHeight="1">
      <c r="B59" s="160" t="s">
        <v>168</v>
      </c>
      <c r="C59" s="53"/>
      <c r="D59" s="53"/>
      <c r="E59" s="45"/>
    </row>
    <row r="60" spans="2:5">
      <c r="B60" s="160" t="s">
        <v>169</v>
      </c>
      <c r="C60" s="55">
        <f>SUM(C61:C63)</f>
        <v>0</v>
      </c>
      <c r="D60" s="55">
        <f>SUM(D61:D63)</f>
        <v>0</v>
      </c>
      <c r="E60" s="55">
        <f t="shared" ref="E60:E63" si="6">C60-D60</f>
        <v>0</v>
      </c>
    </row>
    <row r="61" spans="2:5">
      <c r="B61" s="157" t="s">
        <v>170</v>
      </c>
      <c r="C61" s="45">
        <v>0</v>
      </c>
      <c r="D61" s="45">
        <v>0</v>
      </c>
      <c r="E61" s="45">
        <f t="shared" si="6"/>
        <v>0</v>
      </c>
    </row>
    <row r="62" spans="2:5">
      <c r="B62" s="157" t="s">
        <v>171</v>
      </c>
      <c r="C62" s="45">
        <v>0</v>
      </c>
      <c r="D62" s="45">
        <v>0</v>
      </c>
      <c r="E62" s="45">
        <f t="shared" si="6"/>
        <v>0</v>
      </c>
    </row>
    <row r="63" spans="2:5">
      <c r="B63" s="35" t="s">
        <v>172</v>
      </c>
      <c r="C63" s="45">
        <v>0</v>
      </c>
      <c r="D63" s="45">
        <v>0</v>
      </c>
      <c r="E63" s="45">
        <f t="shared" si="6"/>
        <v>0</v>
      </c>
    </row>
  </sheetData>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C17"/>
  <sheetViews>
    <sheetView workbookViewId="0">
      <selection activeCell="N47" sqref="N47"/>
    </sheetView>
  </sheetViews>
  <sheetFormatPr defaultColWidth="11.42578125" defaultRowHeight="14.25"/>
  <cols>
    <col min="1" max="1" width="4.5703125" style="56" customWidth="1"/>
    <col min="2" max="2" width="74.7109375" style="56" customWidth="1"/>
    <col min="3" max="16384" width="11.42578125" style="56"/>
  </cols>
  <sheetData>
    <row r="3" spans="2:3">
      <c r="B3" s="186" t="s">
        <v>173</v>
      </c>
      <c r="C3" s="161" t="s">
        <v>174</v>
      </c>
    </row>
    <row r="4" spans="2:3" ht="37.5" customHeight="1">
      <c r="B4" s="187" t="s">
        <v>175</v>
      </c>
      <c r="C4" s="57"/>
    </row>
    <row r="5" spans="2:3" ht="25.5" customHeight="1">
      <c r="B5" s="187" t="s">
        <v>176</v>
      </c>
      <c r="C5" s="57"/>
    </row>
    <row r="6" spans="2:3" ht="25.5" customHeight="1">
      <c r="B6" s="186" t="s">
        <v>177</v>
      </c>
      <c r="C6" s="161" t="s">
        <v>178</v>
      </c>
    </row>
    <row r="7" spans="2:3" ht="25.5" customHeight="1">
      <c r="B7" s="157" t="s">
        <v>179</v>
      </c>
      <c r="C7" s="58"/>
    </row>
    <row r="8" spans="2:3" ht="25.5" customHeight="1">
      <c r="B8" s="157" t="s">
        <v>180</v>
      </c>
      <c r="C8" s="58"/>
    </row>
    <row r="9" spans="2:3" ht="25.5" customHeight="1">
      <c r="B9" s="157" t="s">
        <v>181</v>
      </c>
      <c r="C9" s="58"/>
    </row>
    <row r="10" spans="2:3" ht="26.25" customHeight="1">
      <c r="B10" s="456" t="s">
        <v>182</v>
      </c>
      <c r="C10" s="457"/>
    </row>
    <row r="11" spans="2:3">
      <c r="B11" s="456" t="s">
        <v>183</v>
      </c>
      <c r="C11" s="457"/>
    </row>
    <row r="12" spans="2:3">
      <c r="B12" s="456" t="s">
        <v>184</v>
      </c>
      <c r="C12" s="457"/>
    </row>
    <row r="13" spans="2:3">
      <c r="B13" s="456" t="s">
        <v>185</v>
      </c>
      <c r="C13" s="457"/>
    </row>
    <row r="14" spans="2:3">
      <c r="B14" s="456" t="s">
        <v>186</v>
      </c>
      <c r="C14" s="457"/>
    </row>
    <row r="15" spans="2:3">
      <c r="B15" s="456" t="s">
        <v>187</v>
      </c>
      <c r="C15" s="457"/>
    </row>
    <row r="16" spans="2:3">
      <c r="B16" s="456" t="s">
        <v>188</v>
      </c>
      <c r="C16" s="457"/>
    </row>
    <row r="17" spans="2:3">
      <c r="B17" s="456" t="s">
        <v>189</v>
      </c>
      <c r="C17" s="457"/>
    </row>
  </sheetData>
  <mergeCells count="8">
    <mergeCell ref="B16:C16"/>
    <mergeCell ref="B17:C17"/>
    <mergeCell ref="B10:C10"/>
    <mergeCell ref="B11:C11"/>
    <mergeCell ref="B12:C12"/>
    <mergeCell ref="B13:C13"/>
    <mergeCell ref="B14:C14"/>
    <mergeCell ref="B15:C15"/>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575d2e-6bd2-490f-8903-86eafe0953ab" xsi:nil="true"/>
    <lcf76f155ced4ddcb4097134ff3c332f xmlns="63728b99-3f46-4590-abf2-e07ff9e90e0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A058B2B72185C48A469AC52F797863F" ma:contentTypeVersion="15" ma:contentTypeDescription="Opprett et nytt dokument." ma:contentTypeScope="" ma:versionID="a81f487e61a9d552ea8a5cba294aaba1">
  <xsd:schema xmlns:xsd="http://www.w3.org/2001/XMLSchema" xmlns:xs="http://www.w3.org/2001/XMLSchema" xmlns:p="http://schemas.microsoft.com/office/2006/metadata/properties" xmlns:ns2="63728b99-3f46-4590-abf2-e07ff9e90e02" xmlns:ns3="c0575d2e-6bd2-490f-8903-86eafe0953ab" targetNamespace="http://schemas.microsoft.com/office/2006/metadata/properties" ma:root="true" ma:fieldsID="9d5878953b1b4e08cfed3227cfbd7a2e" ns2:_="" ns3:_="">
    <xsd:import namespace="63728b99-3f46-4590-abf2-e07ff9e90e02"/>
    <xsd:import namespace="c0575d2e-6bd2-490f-8903-86eafe0953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28b99-3f46-4590-abf2-e07ff9e90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c528fd71-ad7b-48f8-811b-c0b5643803ab"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575d2e-6bd2-490f-8903-86eafe0953a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a637e43-8609-4e71-90d6-11d3e9589775}" ma:internalName="TaxCatchAll" ma:showField="CatchAllData" ma:web="c0575d2e-6bd2-490f-8903-86eafe0953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1FDE09-E103-4489-8334-9745496AA20F}"/>
</file>

<file path=customXml/itemProps2.xml><?xml version="1.0" encoding="utf-8"?>
<ds:datastoreItem xmlns:ds="http://schemas.openxmlformats.org/officeDocument/2006/customXml" ds:itemID="{70E2EFA6-73F2-4CC3-9BBC-202DACD398A4}"/>
</file>

<file path=customXml/itemProps3.xml><?xml version="1.0" encoding="utf-8"?>
<ds:datastoreItem xmlns:ds="http://schemas.openxmlformats.org/officeDocument/2006/customXml" ds:itemID="{1FBBA88C-226B-4912-A53A-B2631EBBF920}"/>
</file>

<file path=docProps/app.xml><?xml version="1.0" encoding="utf-8"?>
<Properties xmlns="http://schemas.openxmlformats.org/officeDocument/2006/extended-properties" xmlns:vt="http://schemas.openxmlformats.org/officeDocument/2006/docPropsVTypes">
  <Application>Microsoft Excel Online</Application>
  <Manager/>
  <Company>Oslo kommune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winapp</dc:creator>
  <cp:keywords/>
  <dc:description/>
  <cp:lastModifiedBy>Kristin Synneve Marki Solheim</cp:lastModifiedBy>
  <cp:revision/>
  <dcterms:created xsi:type="dcterms:W3CDTF">2010-04-15T10:15:14Z</dcterms:created>
  <dcterms:modified xsi:type="dcterms:W3CDTF">2023-01-11T10:03:34Z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2010-04-28 08:59:52</vt:lpwstr>
  </property>
  <property fmtid="{D5CDD505-2E9C-101B-9397-08002B2CF9AE}" pid="3" name="MSIP_Label_7a2396b7-5846-48ff-8468-5f49f8ad722a_Enabled">
    <vt:lpwstr>true</vt:lpwstr>
  </property>
  <property fmtid="{D5CDD505-2E9C-101B-9397-08002B2CF9AE}" pid="4" name="MSIP_Label_7a2396b7-5846-48ff-8468-5f49f8ad722a_SetDate">
    <vt:lpwstr>2021-12-06T12:56:52Z</vt:lpwstr>
  </property>
  <property fmtid="{D5CDD505-2E9C-101B-9397-08002B2CF9AE}" pid="5" name="MSIP_Label_7a2396b7-5846-48ff-8468-5f49f8ad722a_Method">
    <vt:lpwstr>Standard</vt:lpwstr>
  </property>
  <property fmtid="{D5CDD505-2E9C-101B-9397-08002B2CF9AE}" pid="6" name="MSIP_Label_7a2396b7-5846-48ff-8468-5f49f8ad722a_Name">
    <vt:lpwstr>Lav</vt:lpwstr>
  </property>
  <property fmtid="{D5CDD505-2E9C-101B-9397-08002B2CF9AE}" pid="7" name="MSIP_Label_7a2396b7-5846-48ff-8468-5f49f8ad722a_SiteId">
    <vt:lpwstr>e6795081-6391-442e-9ab4-5e9ef74f18ea</vt:lpwstr>
  </property>
  <property fmtid="{D5CDD505-2E9C-101B-9397-08002B2CF9AE}" pid="8" name="MSIP_Label_7a2396b7-5846-48ff-8468-5f49f8ad722a_ActionId">
    <vt:lpwstr>4b6f74ae-b690-4fdf-aa10-45fd2a0018f0</vt:lpwstr>
  </property>
  <property fmtid="{D5CDD505-2E9C-101B-9397-08002B2CF9AE}" pid="9" name="MSIP_Label_7a2396b7-5846-48ff-8468-5f49f8ad722a_ContentBits">
    <vt:lpwstr>0</vt:lpwstr>
  </property>
  <property fmtid="{D5CDD505-2E9C-101B-9397-08002B2CF9AE}" pid="10" name="ContentTypeId">
    <vt:lpwstr>0x010100BA058B2B72185C48A469AC52F797863F</vt:lpwstr>
  </property>
  <property fmtid="{D5CDD505-2E9C-101B-9397-08002B2CF9AE}" pid="11" name="Order">
    <vt:r8>100</vt:r8>
  </property>
  <property fmtid="{D5CDD505-2E9C-101B-9397-08002B2CF9AE}" pid="12" name="MediaServiceImageTags">
    <vt:lpwstr/>
  </property>
</Properties>
</file>