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lokommune-my.sharepoint.com/personal/knut_kvamsdahl_byr_oslo_kommune_no/Documents/Documents/Tariff/T22/"/>
    </mc:Choice>
  </mc:AlternateContent>
  <xr:revisionPtr revIDLastSave="0" documentId="8_{35E023CA-98D8-4B7E-9BE8-3309899B4641}" xr6:coauthVersionLast="47" xr6:coauthVersionMax="47" xr10:uidLastSave="{00000000-0000-0000-0000-000000000000}"/>
  <bookViews>
    <workbookView xWindow="2340" yWindow="2340" windowWidth="28800" windowHeight="15435" xr2:uid="{F414570F-225B-4381-8383-FF7E24C71DE8}"/>
  </bookViews>
  <sheets>
    <sheet name="Ark1" sheetId="1" r:id="rId1"/>
  </sheets>
  <definedNames>
    <definedName name="_xlnm.Print_Area" localSheetId="0">'Ark1'!$A$1:$Z$86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6" i="1" l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<sst xmlns="http://schemas.openxmlformats.org/spreadsheetml/2006/main" count="33" uniqueCount="21">
  <si>
    <t>Lønnstabell Oslo kommune fra 01.05.2022</t>
  </si>
  <si>
    <t>Ekskl. OU-fond (180)</t>
  </si>
  <si>
    <t xml:space="preserve">Lønn pr dag </t>
  </si>
  <si>
    <t>Lønn pr time</t>
  </si>
  <si>
    <t>Overtid</t>
  </si>
  <si>
    <t>37,5 t/u</t>
  </si>
  <si>
    <t>(Trekktab. for månedslønte)</t>
  </si>
  <si>
    <t>36,0 t/u</t>
  </si>
  <si>
    <t>35,5 t/u</t>
  </si>
  <si>
    <t>33,6 t/u</t>
  </si>
  <si>
    <t>1925 t</t>
  </si>
  <si>
    <t>1950 t</t>
  </si>
  <si>
    <t>Tillegg</t>
  </si>
  <si>
    <t>Ltr</t>
  </si>
  <si>
    <t>Årslønn</t>
  </si>
  <si>
    <t>Mnd</t>
  </si>
  <si>
    <t>1872 t</t>
  </si>
  <si>
    <t>1846 t</t>
  </si>
  <si>
    <t>1747 t</t>
  </si>
  <si>
    <t>50 %</t>
  </si>
  <si>
    <t>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</si>
</sst>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"/>
    <numFmt numFmtId="165" formatCode="_(* #,##0.00_);_(* \(#,##0.00\);_(* &quot;-&quot;??_);_(@_)"/>
    <numFmt numFmtId="166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Continuous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2" xfId="0" applyFont="1" applyFill="1" applyBorder="1" applyAlignment="1">
      <alignment horizontal="centerContinuous"/>
    </xf>
    <xf numFmtId="0" fontId="2" fillId="2" borderId="16" xfId="0" applyFont="1" applyFill="1" applyBorder="1" applyAlignment="1">
      <alignment horizontal="left"/>
    </xf>
    <xf numFmtId="1" fontId="2" fillId="2" borderId="16" xfId="0" applyNumberFormat="1" applyFont="1" applyFill="1" applyBorder="1" applyAlignment="1">
      <alignment horizontal="centerContinuous"/>
    </xf>
    <xf numFmtId="0" fontId="2" fillId="2" borderId="13" xfId="0" applyFont="1" applyFill="1" applyBorder="1" applyAlignment="1">
      <alignment horizontal="centerContinuous"/>
    </xf>
    <xf numFmtId="0" fontId="2" fillId="2" borderId="15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Continuous"/>
    </xf>
    <xf numFmtId="3" fontId="2" fillId="2" borderId="22" xfId="0" applyNumberFormat="1" applyFont="1" applyFill="1" applyBorder="1" applyAlignment="1">
      <alignment horizontal="centerContinuous"/>
    </xf>
    <xf numFmtId="0" fontId="2" fillId="2" borderId="23" xfId="0" applyFont="1" applyFill="1" applyBorder="1" applyAlignment="1">
      <alignment horizontal="centerContinuous"/>
    </xf>
    <xf numFmtId="0" fontId="2" fillId="2" borderId="24" xfId="0" applyFont="1" applyFill="1" applyBorder="1" applyAlignment="1">
      <alignment horizontal="centerContinuous"/>
    </xf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2" borderId="28" xfId="0" applyFont="1" applyFill="1" applyBorder="1" applyAlignment="1">
      <alignment horizontal="centerContinuous"/>
    </xf>
    <xf numFmtId="0" fontId="2" fillId="2" borderId="29" xfId="0" applyFont="1" applyFill="1" applyBorder="1" applyAlignment="1">
      <alignment horizontal="centerContinuous"/>
    </xf>
    <xf numFmtId="0" fontId="2" fillId="2" borderId="30" xfId="0" applyFont="1" applyFill="1" applyBorder="1" applyAlignment="1">
      <alignment horizontal="centerContinuous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Continuous"/>
    </xf>
    <xf numFmtId="0" fontId="2" fillId="2" borderId="32" xfId="0" applyFont="1" applyFill="1" applyBorder="1" applyAlignment="1">
      <alignment horizontal="left"/>
    </xf>
    <xf numFmtId="0" fontId="2" fillId="2" borderId="29" xfId="0" quotePrefix="1" applyFont="1" applyFill="1" applyBorder="1" applyAlignment="1">
      <alignment horizontal="center"/>
    </xf>
    <xf numFmtId="0" fontId="2" fillId="2" borderId="32" xfId="0" quotePrefix="1" applyFont="1" applyFill="1" applyBorder="1" applyAlignment="1">
      <alignment horizontal="center"/>
    </xf>
    <xf numFmtId="12" fontId="2" fillId="2" borderId="21" xfId="0" applyNumberFormat="1" applyFont="1" applyFill="1" applyBorder="1" applyAlignment="1">
      <alignment horizontal="centerContinuous"/>
    </xf>
    <xf numFmtId="164" fontId="0" fillId="2" borderId="0" xfId="0" applyNumberFormat="1" applyFill="1"/>
    <xf numFmtId="0" fontId="2" fillId="2" borderId="5" xfId="0" applyFont="1" applyFill="1" applyBorder="1"/>
    <xf numFmtId="166" fontId="3" fillId="2" borderId="5" xfId="1" applyNumberFormat="1" applyFont="1" applyFill="1" applyBorder="1"/>
    <xf numFmtId="165" fontId="3" fillId="2" borderId="5" xfId="1" applyNumberFormat="1" applyFont="1" applyFill="1" applyBorder="1"/>
    <xf numFmtId="165" fontId="3" fillId="2" borderId="19" xfId="1" applyNumberFormat="1" applyFont="1" applyFill="1" applyBorder="1"/>
    <xf numFmtId="165" fontId="3" fillId="2" borderId="33" xfId="1" applyNumberFormat="1" applyFont="1" applyFill="1" applyBorder="1"/>
    <xf numFmtId="165" fontId="3" fillId="2" borderId="34" xfId="1" applyNumberFormat="1" applyFont="1" applyFill="1" applyBorder="1"/>
    <xf numFmtId="165" fontId="3" fillId="2" borderId="1" xfId="1" applyNumberFormat="1" applyFont="1" applyFill="1" applyBorder="1"/>
    <xf numFmtId="165" fontId="3" fillId="2" borderId="2" xfId="1" applyNumberFormat="1" applyFont="1" applyFill="1" applyBorder="1"/>
    <xf numFmtId="165" fontId="3" fillId="2" borderId="4" xfId="1" applyNumberFormat="1" applyFont="1" applyFill="1" applyBorder="1"/>
    <xf numFmtId="165" fontId="3" fillId="2" borderId="35" xfId="1" applyNumberFormat="1" applyFont="1" applyFill="1" applyBorder="1"/>
    <xf numFmtId="165" fontId="3" fillId="2" borderId="3" xfId="1" applyNumberFormat="1" applyFont="1" applyFill="1" applyBorder="1"/>
    <xf numFmtId="165" fontId="3" fillId="2" borderId="36" xfId="1" applyNumberFormat="1" applyFont="1" applyFill="1" applyBorder="1"/>
    <xf numFmtId="0" fontId="2" fillId="2" borderId="37" xfId="0" applyFont="1" applyFill="1" applyBorder="1"/>
    <xf numFmtId="166" fontId="3" fillId="2" borderId="37" xfId="1" applyNumberFormat="1" applyFont="1" applyFill="1" applyBorder="1"/>
    <xf numFmtId="165" fontId="3" fillId="2" borderId="37" xfId="1" applyNumberFormat="1" applyFont="1" applyFill="1" applyBorder="1"/>
    <xf numFmtId="165" fontId="3" fillId="2" borderId="12" xfId="1" applyNumberFormat="1" applyFont="1" applyFill="1" applyBorder="1"/>
    <xf numFmtId="165" fontId="3" fillId="2" borderId="13" xfId="1" applyNumberFormat="1" applyFont="1" applyFill="1" applyBorder="1"/>
    <xf numFmtId="165" fontId="3" fillId="2" borderId="14" xfId="1" applyNumberFormat="1" applyFont="1" applyFill="1" applyBorder="1"/>
    <xf numFmtId="165" fontId="3" fillId="2" borderId="15" xfId="1" applyNumberFormat="1" applyFont="1" applyFill="1" applyBorder="1"/>
    <xf numFmtId="165" fontId="3" fillId="2" borderId="16" xfId="1" applyNumberFormat="1" applyFont="1" applyFill="1" applyBorder="1"/>
    <xf numFmtId="165" fontId="3" fillId="2" borderId="38" xfId="1" applyNumberFormat="1" applyFont="1" applyFill="1" applyBorder="1"/>
    <xf numFmtId="1" fontId="0" fillId="2" borderId="0" xfId="0" applyNumberFormat="1" applyFill="1"/>
    <xf numFmtId="0" fontId="3" fillId="2" borderId="0" xfId="0" applyFont="1" applyFill="1"/>
    <xf numFmtId="166" fontId="3" fillId="2" borderId="37" xfId="1" quotePrefix="1" applyNumberFormat="1" applyFont="1" applyFill="1" applyBorder="1"/>
    <xf numFmtId="0" fontId="2" fillId="2" borderId="39" xfId="0" applyFont="1" applyFill="1" applyBorder="1"/>
    <xf numFmtId="166" fontId="3" fillId="2" borderId="39" xfId="1" quotePrefix="1" applyNumberFormat="1" applyFont="1" applyFill="1" applyBorder="1"/>
    <xf numFmtId="165" fontId="3" fillId="2" borderId="39" xfId="1" applyNumberFormat="1" applyFont="1" applyFill="1" applyBorder="1"/>
    <xf numFmtId="165" fontId="3" fillId="2" borderId="24" xfId="1" applyNumberFormat="1" applyFont="1" applyFill="1" applyBorder="1"/>
    <xf numFmtId="165" fontId="3" fillId="2" borderId="40" xfId="1" applyNumberFormat="1" applyFont="1" applyFill="1" applyBorder="1"/>
    <xf numFmtId="165" fontId="3" fillId="2" borderId="25" xfId="1" applyNumberFormat="1" applyFont="1" applyFill="1" applyBorder="1"/>
    <xf numFmtId="165" fontId="3" fillId="2" borderId="28" xfId="1" applyNumberFormat="1" applyFont="1" applyFill="1" applyBorder="1"/>
    <xf numFmtId="165" fontId="3" fillId="2" borderId="27" xfId="1" applyNumberFormat="1" applyFont="1" applyFill="1" applyBorder="1"/>
    <xf numFmtId="165" fontId="3" fillId="2" borderId="41" xfId="1" applyNumberFormat="1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AA7C7-652E-473E-BB5F-9525C6F8559A}">
  <dimension ref="A1:AC88"/>
  <sheetViews>
    <sheetView tabSelected="1" zoomScaleNormal="100" workbookViewId="0"/>
  </sheetViews>
  <sheetFormatPr baseColWidth="10" defaultColWidth="3.28515625" defaultRowHeight="15" x14ac:dyDescent="0.25"/>
  <cols>
    <col min="2" max="2" width="10.42578125" customWidth="1"/>
    <col min="3" max="3" width="11" bestFit="1" customWidth="1"/>
    <col min="4" max="5" width="9.5703125" bestFit="1" customWidth="1"/>
    <col min="6" max="7" width="9.28515625" customWidth="1"/>
    <col min="8" max="8" width="9.5703125" bestFit="1" customWidth="1"/>
    <col min="9" max="13" width="8.42578125" bestFit="1" customWidth="1"/>
    <col min="14" max="14" width="9.28515625" customWidth="1"/>
    <col min="15" max="15" width="9.42578125" bestFit="1" customWidth="1"/>
    <col min="16" max="16" width="9.140625" customWidth="1"/>
    <col min="17" max="17" width="9.42578125" bestFit="1" customWidth="1"/>
    <col min="18" max="18" width="9.42578125" customWidth="1"/>
    <col min="19" max="19" width="9.42578125" bestFit="1" customWidth="1"/>
    <col min="20" max="20" width="9.28515625" customWidth="1"/>
    <col min="21" max="21" width="9.42578125" bestFit="1" customWidth="1"/>
    <col min="22" max="22" width="8.42578125" bestFit="1" customWidth="1"/>
    <col min="23" max="23" width="9.42578125" bestFit="1" customWidth="1"/>
    <col min="24" max="24" width="8.42578125" bestFit="1" customWidth="1"/>
    <col min="25" max="25" width="9.42578125" bestFit="1" customWidth="1"/>
    <col min="26" max="26" width="7.7109375" bestFit="1" customWidth="1"/>
    <col min="27" max="255" width="9.140625" customWidth="1"/>
  </cols>
  <sheetData>
    <row r="1" spans="1:28" x14ac:dyDescent="0.25">
      <c r="A1" s="1" t="s">
        <v>0</v>
      </c>
    </row>
    <row r="2" spans="1:28" x14ac:dyDescent="0.25">
      <c r="A2" s="1" t="s">
        <v>1</v>
      </c>
    </row>
    <row r="3" spans="1:28" ht="15.75" thickBot="1" x14ac:dyDescent="0.3"/>
    <row r="4" spans="1:28" s="2" customFormat="1" ht="15.75" thickBot="1" x14ac:dyDescent="0.3">
      <c r="D4" s="3" t="s">
        <v>2</v>
      </c>
      <c r="E4" s="4"/>
      <c r="F4" s="5"/>
      <c r="G4" s="5"/>
      <c r="H4" s="6"/>
      <c r="I4" s="7" t="s">
        <v>3</v>
      </c>
      <c r="J4" s="8"/>
      <c r="K4" s="8"/>
      <c r="L4" s="8"/>
      <c r="M4" s="9"/>
      <c r="N4" s="10" t="s">
        <v>4</v>
      </c>
      <c r="O4" s="11"/>
      <c r="P4" s="11"/>
      <c r="Q4" s="11"/>
      <c r="R4" s="11"/>
      <c r="S4" s="11"/>
      <c r="T4" s="11"/>
      <c r="U4" s="11"/>
      <c r="V4" s="11"/>
      <c r="W4" s="11"/>
      <c r="X4" s="11"/>
      <c r="Y4" s="12"/>
      <c r="Z4" s="13" t="s">
        <v>5</v>
      </c>
    </row>
    <row r="5" spans="1:28" s="2" customFormat="1" ht="15.75" thickBot="1" x14ac:dyDescent="0.3">
      <c r="D5" s="14" t="s">
        <v>6</v>
      </c>
      <c r="E5" s="15"/>
      <c r="F5" s="16"/>
      <c r="G5" s="16"/>
      <c r="H5" s="17"/>
      <c r="I5" s="18" t="s">
        <v>5</v>
      </c>
      <c r="J5" s="19" t="s">
        <v>7</v>
      </c>
      <c r="K5" s="20"/>
      <c r="L5" s="21" t="s">
        <v>8</v>
      </c>
      <c r="M5" s="22" t="s">
        <v>9</v>
      </c>
      <c r="N5" s="7">
        <v>1747</v>
      </c>
      <c r="O5" s="9"/>
      <c r="P5" s="7">
        <v>1846</v>
      </c>
      <c r="Q5" s="9"/>
      <c r="R5" s="7">
        <v>1850</v>
      </c>
      <c r="S5" s="9"/>
      <c r="T5" s="7">
        <v>1872</v>
      </c>
      <c r="U5" s="9"/>
      <c r="V5" s="23" t="s">
        <v>10</v>
      </c>
      <c r="W5" s="24"/>
      <c r="X5" s="25" t="s">
        <v>11</v>
      </c>
      <c r="Y5" s="26"/>
      <c r="Z5" s="27" t="s">
        <v>12</v>
      </c>
    </row>
    <row r="6" spans="1:28" s="2" customFormat="1" ht="15.75" thickBot="1" x14ac:dyDescent="0.3">
      <c r="A6" s="28" t="s">
        <v>13</v>
      </c>
      <c r="B6" s="28" t="s">
        <v>14</v>
      </c>
      <c r="C6" s="29" t="s">
        <v>15</v>
      </c>
      <c r="D6" s="30">
        <v>261</v>
      </c>
      <c r="E6" s="31">
        <v>264</v>
      </c>
      <c r="F6" s="32">
        <v>287</v>
      </c>
      <c r="G6" s="33">
        <v>312</v>
      </c>
      <c r="H6" s="34">
        <v>313</v>
      </c>
      <c r="I6" s="35" t="s">
        <v>11</v>
      </c>
      <c r="J6" s="36" t="s">
        <v>16</v>
      </c>
      <c r="K6" s="37">
        <v>1850</v>
      </c>
      <c r="L6" s="38" t="s">
        <v>17</v>
      </c>
      <c r="M6" s="39" t="s">
        <v>18</v>
      </c>
      <c r="N6" s="40" t="s">
        <v>19</v>
      </c>
      <c r="O6" s="41" t="s">
        <v>20</v>
      </c>
      <c r="P6" s="40" t="s">
        <v>19</v>
      </c>
      <c r="Q6" s="41" t="s">
        <v>20</v>
      </c>
      <c r="R6" s="40" t="s">
        <v>19</v>
      </c>
      <c r="S6" s="41" t="s">
        <v>20</v>
      </c>
      <c r="T6" s="40" t="s">
        <v>19</v>
      </c>
      <c r="U6" s="41" t="s">
        <v>20</v>
      </c>
      <c r="V6" s="40" t="s">
        <v>19</v>
      </c>
      <c r="W6" s="41" t="s">
        <v>20</v>
      </c>
      <c r="X6" s="40" t="s">
        <v>19</v>
      </c>
      <c r="Y6" s="41" t="s">
        <v>20</v>
      </c>
      <c r="Z6" s="42">
        <v>1.3333333333333333</v>
      </c>
      <c r="AB6" s="43"/>
    </row>
    <row r="7" spans="1:28" s="2" customFormat="1" x14ac:dyDescent="0.25">
      <c r="A7" s="44">
        <v>1</v>
      </c>
      <c r="B7" s="45">
        <v>376650</v>
      </c>
      <c r="C7" s="46">
        <f>B7/12</f>
        <v>31387.5</v>
      </c>
      <c r="D7" s="47">
        <f>B7/261</f>
        <v>1443.1034482758621</v>
      </c>
      <c r="E7" s="48">
        <f>B7/264</f>
        <v>1426.7045454545455</v>
      </c>
      <c r="F7" s="49">
        <f>B7/287</f>
        <v>1312.3693379790941</v>
      </c>
      <c r="G7" s="49">
        <f>B7/312</f>
        <v>1207.2115384615386</v>
      </c>
      <c r="H7" s="49">
        <f>B7/313</f>
        <v>1203.3546325878594</v>
      </c>
      <c r="I7" s="50">
        <f>$B7/1950</f>
        <v>193.15384615384616</v>
      </c>
      <c r="J7" s="51">
        <f>$B7/1872</f>
        <v>201.20192307692307</v>
      </c>
      <c r="K7" s="51">
        <f>$B7/1850</f>
        <v>203.59459459459458</v>
      </c>
      <c r="L7" s="51">
        <f>$B7/1846</f>
        <v>204.03575297941495</v>
      </c>
      <c r="M7" s="52">
        <f>$B7/1747</f>
        <v>215.59816828849455</v>
      </c>
      <c r="N7" s="50">
        <f>(B7+180)/1747*1.5</f>
        <v>323.5518030910132</v>
      </c>
      <c r="O7" s="52">
        <f>(B7+180)/1747*2</f>
        <v>431.40240412135091</v>
      </c>
      <c r="P7" s="50">
        <f>(B7+180)/1846*1.5</f>
        <v>306.19989165763815</v>
      </c>
      <c r="Q7" s="52">
        <f>(B7+180)/1846*2</f>
        <v>408.26652221018418</v>
      </c>
      <c r="R7" s="53">
        <f>($B7+180)/1850*1.5</f>
        <v>305.53783783783786</v>
      </c>
      <c r="S7" s="54">
        <f>($B7+180)/1850*2</f>
        <v>407.38378378378377</v>
      </c>
      <c r="T7" s="50">
        <f>(B7+180)/1872*1.5</f>
        <v>301.94711538461542</v>
      </c>
      <c r="U7" s="52">
        <f>(B7+180)/1872*2</f>
        <v>402.59615384615387</v>
      </c>
      <c r="V7" s="53">
        <f>($B7+180)/1925*1.5</f>
        <v>293.63376623376621</v>
      </c>
      <c r="W7" s="52">
        <f>($B7+180)/1925*2</f>
        <v>391.51168831168832</v>
      </c>
      <c r="X7" s="50">
        <f>($B7+180)/1950*1.5</f>
        <v>289.86923076923074</v>
      </c>
      <c r="Y7" s="52">
        <f>($B7+180)/1950*2</f>
        <v>386.49230769230769</v>
      </c>
      <c r="Z7" s="55">
        <f>(($B7+180)/1950)/3*4</f>
        <v>257.66153846153844</v>
      </c>
    </row>
    <row r="8" spans="1:28" s="2" customFormat="1" x14ac:dyDescent="0.25">
      <c r="A8" s="56">
        <v>2</v>
      </c>
      <c r="B8" s="57">
        <v>379950</v>
      </c>
      <c r="C8" s="58">
        <f t="shared" ref="C8:C71" si="0">B8/12</f>
        <v>31662.5</v>
      </c>
      <c r="D8" s="59">
        <f t="shared" ref="D8:D71" si="1">B8/261</f>
        <v>1455.7471264367816</v>
      </c>
      <c r="E8" s="60">
        <f t="shared" ref="E8:E71" si="2">B8/264</f>
        <v>1439.2045454545455</v>
      </c>
      <c r="F8" s="61">
        <f t="shared" ref="F8:F71" si="3">B8/287</f>
        <v>1323.8675958188153</v>
      </c>
      <c r="G8" s="61">
        <f t="shared" ref="G8:G71" si="4">B8/312</f>
        <v>1217.7884615384614</v>
      </c>
      <c r="H8" s="61">
        <f t="shared" ref="H8:H71" si="5">B8/313</f>
        <v>1213.8977635782749</v>
      </c>
      <c r="I8" s="59">
        <f t="shared" ref="I8:I71" si="6">$B8/1950</f>
        <v>194.84615384615384</v>
      </c>
      <c r="J8" s="60">
        <f t="shared" ref="J8:J71" si="7">$B8/1872</f>
        <v>202.96474358974359</v>
      </c>
      <c r="K8" s="60">
        <f t="shared" ref="K8:K71" si="8">$B8/1850</f>
        <v>205.37837837837839</v>
      </c>
      <c r="L8" s="60">
        <f t="shared" ref="L8:L71" si="9">$B8/1846</f>
        <v>205.82340195016252</v>
      </c>
      <c r="M8" s="62">
        <f t="shared" ref="M8:M71" si="10">$B8/1747</f>
        <v>217.48712077847739</v>
      </c>
      <c r="N8" s="59">
        <f t="shared" ref="N8:N71" si="11">(B8+180)/1747*1.5</f>
        <v>326.38523182598738</v>
      </c>
      <c r="O8" s="62">
        <f t="shared" ref="O8:O71" si="12">(B8+180)/1747*2</f>
        <v>435.18030910131654</v>
      </c>
      <c r="P8" s="59">
        <f t="shared" ref="P8:P71" si="13">(B8+180)/1846*1.5</f>
        <v>308.8813651137595</v>
      </c>
      <c r="Q8" s="62">
        <f t="shared" ref="Q8:Q71" si="14">(B8+180)/1846*2</f>
        <v>411.84182015167931</v>
      </c>
      <c r="R8" s="63">
        <f t="shared" ref="R8:R70" si="15">($B8+180)/1850*1.5</f>
        <v>308.21351351351353</v>
      </c>
      <c r="S8" s="61">
        <f t="shared" ref="S8:S71" si="16">($B8+180)/1850*2</f>
        <v>410.95135135135138</v>
      </c>
      <c r="T8" s="59">
        <f t="shared" ref="T8:T71" si="17">(B8+180)/1872*1.5</f>
        <v>304.59134615384613</v>
      </c>
      <c r="U8" s="62">
        <f t="shared" ref="U8:U71" si="18">(B8+180)/1872*2</f>
        <v>406.12179487179486</v>
      </c>
      <c r="V8" s="63">
        <f t="shared" ref="V8:V71" si="19">($B8+180)/1925*1.5</f>
        <v>296.20519480519482</v>
      </c>
      <c r="W8" s="62">
        <f t="shared" ref="W8:W71" si="20">($B8+180)/1925*2</f>
        <v>394.94025974025976</v>
      </c>
      <c r="X8" s="59">
        <f t="shared" ref="X8:X71" si="21">($B8+180)/1950*1.5</f>
        <v>292.40769230769229</v>
      </c>
      <c r="Y8" s="62">
        <f t="shared" ref="Y8:Y71" si="22">($B8+180)/1950*2</f>
        <v>389.87692307692305</v>
      </c>
      <c r="Z8" s="64">
        <f t="shared" ref="Z8:Z71" si="23">(($B8+180)/1950)/3*4</f>
        <v>259.91794871794872</v>
      </c>
    </row>
    <row r="9" spans="1:28" s="2" customFormat="1" x14ac:dyDescent="0.25">
      <c r="A9" s="56">
        <v>3</v>
      </c>
      <c r="B9" s="57">
        <v>383350</v>
      </c>
      <c r="C9" s="58">
        <f t="shared" si="0"/>
        <v>31945.833333333332</v>
      </c>
      <c r="D9" s="59">
        <f t="shared" si="1"/>
        <v>1468.7739463601533</v>
      </c>
      <c r="E9" s="60">
        <f t="shared" si="2"/>
        <v>1452.0833333333333</v>
      </c>
      <c r="F9" s="61">
        <f t="shared" si="3"/>
        <v>1335.7142857142858</v>
      </c>
      <c r="G9" s="61">
        <f t="shared" si="4"/>
        <v>1228.6858974358975</v>
      </c>
      <c r="H9" s="61">
        <f t="shared" si="5"/>
        <v>1224.7603833865815</v>
      </c>
      <c r="I9" s="59">
        <f t="shared" si="6"/>
        <v>196.58974358974359</v>
      </c>
      <c r="J9" s="60">
        <f t="shared" si="7"/>
        <v>204.78098290598291</v>
      </c>
      <c r="K9" s="60">
        <f t="shared" si="8"/>
        <v>207.21621621621622</v>
      </c>
      <c r="L9" s="60">
        <f t="shared" si="9"/>
        <v>207.66522210184181</v>
      </c>
      <c r="M9" s="62">
        <f t="shared" si="10"/>
        <v>219.43331425300516</v>
      </c>
      <c r="N9" s="59">
        <f t="shared" si="11"/>
        <v>329.30452203777907</v>
      </c>
      <c r="O9" s="62">
        <f t="shared" si="12"/>
        <v>439.07269605037209</v>
      </c>
      <c r="P9" s="59">
        <f t="shared" si="13"/>
        <v>311.64409534127844</v>
      </c>
      <c r="Q9" s="62">
        <f t="shared" si="14"/>
        <v>415.52546045503794</v>
      </c>
      <c r="R9" s="63">
        <f t="shared" si="15"/>
        <v>310.9702702702703</v>
      </c>
      <c r="S9" s="61">
        <f t="shared" si="16"/>
        <v>414.62702702702705</v>
      </c>
      <c r="T9" s="59">
        <f t="shared" si="17"/>
        <v>307.31570512820514</v>
      </c>
      <c r="U9" s="62">
        <f t="shared" si="18"/>
        <v>409.7542735042735</v>
      </c>
      <c r="V9" s="63">
        <f t="shared" si="19"/>
        <v>298.85454545454547</v>
      </c>
      <c r="W9" s="62">
        <f t="shared" si="20"/>
        <v>398.4727272727273</v>
      </c>
      <c r="X9" s="59">
        <f t="shared" si="21"/>
        <v>295.02307692307693</v>
      </c>
      <c r="Y9" s="62">
        <f t="shared" si="22"/>
        <v>393.36410256410255</v>
      </c>
      <c r="Z9" s="64">
        <f t="shared" si="23"/>
        <v>262.24273504273503</v>
      </c>
    </row>
    <row r="10" spans="1:28" s="2" customFormat="1" x14ac:dyDescent="0.25">
      <c r="A10" s="56">
        <v>4</v>
      </c>
      <c r="B10" s="57">
        <v>386850</v>
      </c>
      <c r="C10" s="58">
        <f t="shared" si="0"/>
        <v>32237.5</v>
      </c>
      <c r="D10" s="59">
        <f t="shared" si="1"/>
        <v>1482.183908045977</v>
      </c>
      <c r="E10" s="60">
        <f t="shared" si="2"/>
        <v>1465.340909090909</v>
      </c>
      <c r="F10" s="61">
        <f t="shared" si="3"/>
        <v>1347.9094076655051</v>
      </c>
      <c r="G10" s="61">
        <f t="shared" si="4"/>
        <v>1239.9038461538462</v>
      </c>
      <c r="H10" s="61">
        <f t="shared" si="5"/>
        <v>1235.9424920127794</v>
      </c>
      <c r="I10" s="59">
        <f t="shared" si="6"/>
        <v>198.38461538461539</v>
      </c>
      <c r="J10" s="60">
        <f t="shared" si="7"/>
        <v>206.65064102564102</v>
      </c>
      <c r="K10" s="60">
        <f t="shared" si="8"/>
        <v>209.1081081081081</v>
      </c>
      <c r="L10" s="60">
        <f t="shared" si="9"/>
        <v>209.56121343445287</v>
      </c>
      <c r="M10" s="62">
        <f t="shared" si="10"/>
        <v>221.43674871207784</v>
      </c>
      <c r="N10" s="59">
        <f t="shared" si="11"/>
        <v>332.3096737263881</v>
      </c>
      <c r="O10" s="62">
        <f t="shared" si="12"/>
        <v>443.07956496851745</v>
      </c>
      <c r="P10" s="59">
        <f t="shared" si="13"/>
        <v>314.48808234019498</v>
      </c>
      <c r="Q10" s="62">
        <f t="shared" si="14"/>
        <v>419.31744312026001</v>
      </c>
      <c r="R10" s="63">
        <f t="shared" si="15"/>
        <v>313.80810810810812</v>
      </c>
      <c r="S10" s="61">
        <f t="shared" si="16"/>
        <v>418.4108108108108</v>
      </c>
      <c r="T10" s="59">
        <f t="shared" si="17"/>
        <v>310.12019230769226</v>
      </c>
      <c r="U10" s="62">
        <f t="shared" si="18"/>
        <v>413.49358974358972</v>
      </c>
      <c r="V10" s="63">
        <f t="shared" si="19"/>
        <v>301.58181818181822</v>
      </c>
      <c r="W10" s="62">
        <f t="shared" si="20"/>
        <v>402.10909090909092</v>
      </c>
      <c r="X10" s="59">
        <f t="shared" si="21"/>
        <v>297.71538461538461</v>
      </c>
      <c r="Y10" s="62">
        <f t="shared" si="22"/>
        <v>396.95384615384614</v>
      </c>
      <c r="Z10" s="64">
        <f t="shared" si="23"/>
        <v>264.63589743589745</v>
      </c>
    </row>
    <row r="11" spans="1:28" s="2" customFormat="1" x14ac:dyDescent="0.25">
      <c r="A11" s="56">
        <v>5</v>
      </c>
      <c r="B11" s="57">
        <v>390350</v>
      </c>
      <c r="C11" s="58">
        <f t="shared" si="0"/>
        <v>32529.166666666668</v>
      </c>
      <c r="D11" s="59">
        <f t="shared" si="1"/>
        <v>1495.5938697318009</v>
      </c>
      <c r="E11" s="60">
        <f t="shared" si="2"/>
        <v>1478.5984848484848</v>
      </c>
      <c r="F11" s="61">
        <f t="shared" si="3"/>
        <v>1360.1045296167247</v>
      </c>
      <c r="G11" s="61">
        <f t="shared" si="4"/>
        <v>1251.1217948717949</v>
      </c>
      <c r="H11" s="61">
        <f t="shared" si="5"/>
        <v>1247.1246006389777</v>
      </c>
      <c r="I11" s="59">
        <f t="shared" si="6"/>
        <v>200.17948717948718</v>
      </c>
      <c r="J11" s="60">
        <f t="shared" si="7"/>
        <v>208.52029914529913</v>
      </c>
      <c r="K11" s="60">
        <f t="shared" si="8"/>
        <v>211</v>
      </c>
      <c r="L11" s="60">
        <f t="shared" si="9"/>
        <v>211.45720476706393</v>
      </c>
      <c r="M11" s="62">
        <f t="shared" si="10"/>
        <v>223.44018317115055</v>
      </c>
      <c r="N11" s="59">
        <f t="shared" si="11"/>
        <v>335.31482541499713</v>
      </c>
      <c r="O11" s="62">
        <f t="shared" si="12"/>
        <v>447.08643388666286</v>
      </c>
      <c r="P11" s="59">
        <f t="shared" si="13"/>
        <v>317.33206933911163</v>
      </c>
      <c r="Q11" s="62">
        <f t="shared" si="14"/>
        <v>423.10942578548213</v>
      </c>
      <c r="R11" s="63">
        <f t="shared" si="15"/>
        <v>316.64594594594598</v>
      </c>
      <c r="S11" s="61">
        <f t="shared" si="16"/>
        <v>422.19459459459461</v>
      </c>
      <c r="T11" s="59">
        <f t="shared" si="17"/>
        <v>312.9246794871795</v>
      </c>
      <c r="U11" s="62">
        <f t="shared" si="18"/>
        <v>417.232905982906</v>
      </c>
      <c r="V11" s="63">
        <f t="shared" si="19"/>
        <v>304.30909090909091</v>
      </c>
      <c r="W11" s="62">
        <f t="shared" si="20"/>
        <v>405.74545454545455</v>
      </c>
      <c r="X11" s="59">
        <f t="shared" si="21"/>
        <v>300.40769230769229</v>
      </c>
      <c r="Y11" s="62">
        <f t="shared" si="22"/>
        <v>400.54358974358973</v>
      </c>
      <c r="Z11" s="64">
        <f t="shared" si="23"/>
        <v>267.0290598290598</v>
      </c>
    </row>
    <row r="12" spans="1:28" s="2" customFormat="1" x14ac:dyDescent="0.25">
      <c r="A12" s="56">
        <v>6</v>
      </c>
      <c r="B12" s="57">
        <v>393950</v>
      </c>
      <c r="C12" s="58">
        <f t="shared" si="0"/>
        <v>32829.166666666664</v>
      </c>
      <c r="D12" s="59">
        <f t="shared" si="1"/>
        <v>1509.3869731800767</v>
      </c>
      <c r="E12" s="60">
        <f t="shared" si="2"/>
        <v>1492.2348484848485</v>
      </c>
      <c r="F12" s="61">
        <f t="shared" si="3"/>
        <v>1372.6480836236933</v>
      </c>
      <c r="G12" s="61">
        <f t="shared" si="4"/>
        <v>1262.6602564102564</v>
      </c>
      <c r="H12" s="61">
        <f t="shared" si="5"/>
        <v>1258.626198083067</v>
      </c>
      <c r="I12" s="59">
        <f t="shared" si="6"/>
        <v>202.02564102564102</v>
      </c>
      <c r="J12" s="60">
        <f t="shared" si="7"/>
        <v>210.44337606837607</v>
      </c>
      <c r="K12" s="60">
        <f t="shared" si="8"/>
        <v>212.94594594594594</v>
      </c>
      <c r="L12" s="60">
        <f t="shared" si="9"/>
        <v>213.40736728060671</v>
      </c>
      <c r="M12" s="62">
        <f t="shared" si="10"/>
        <v>225.50085861476816</v>
      </c>
      <c r="N12" s="59">
        <f t="shared" si="11"/>
        <v>338.40583858042356</v>
      </c>
      <c r="O12" s="62">
        <f t="shared" si="12"/>
        <v>451.20778477389808</v>
      </c>
      <c r="P12" s="59">
        <f t="shared" si="13"/>
        <v>320.25731310942575</v>
      </c>
      <c r="Q12" s="62">
        <f t="shared" si="14"/>
        <v>427.00975081256769</v>
      </c>
      <c r="R12" s="63">
        <f t="shared" si="15"/>
        <v>319.56486486486483</v>
      </c>
      <c r="S12" s="61">
        <f t="shared" si="16"/>
        <v>426.08648648648648</v>
      </c>
      <c r="T12" s="59">
        <f t="shared" si="17"/>
        <v>315.80929487179486</v>
      </c>
      <c r="U12" s="62">
        <f t="shared" si="18"/>
        <v>421.07905982905982</v>
      </c>
      <c r="V12" s="63">
        <f t="shared" si="19"/>
        <v>307.1142857142857</v>
      </c>
      <c r="W12" s="62">
        <f t="shared" si="20"/>
        <v>409.48571428571427</v>
      </c>
      <c r="X12" s="59">
        <f t="shared" si="21"/>
        <v>303.17692307692306</v>
      </c>
      <c r="Y12" s="62">
        <f t="shared" si="22"/>
        <v>404.23589743589741</v>
      </c>
      <c r="Z12" s="64">
        <f t="shared" si="23"/>
        <v>269.49059829059826</v>
      </c>
    </row>
    <row r="13" spans="1:28" s="2" customFormat="1" x14ac:dyDescent="0.25">
      <c r="A13" s="56">
        <v>7</v>
      </c>
      <c r="B13" s="57">
        <v>397650</v>
      </c>
      <c r="C13" s="58">
        <f t="shared" si="0"/>
        <v>33137.5</v>
      </c>
      <c r="D13" s="59">
        <f t="shared" si="1"/>
        <v>1523.5632183908046</v>
      </c>
      <c r="E13" s="60">
        <f t="shared" si="2"/>
        <v>1506.25</v>
      </c>
      <c r="F13" s="61">
        <f t="shared" si="3"/>
        <v>1385.5400696864112</v>
      </c>
      <c r="G13" s="61">
        <f t="shared" si="4"/>
        <v>1274.5192307692307</v>
      </c>
      <c r="H13" s="61">
        <f t="shared" si="5"/>
        <v>1270.4472843450478</v>
      </c>
      <c r="I13" s="59">
        <f t="shared" si="6"/>
        <v>203.92307692307693</v>
      </c>
      <c r="J13" s="60">
        <f t="shared" si="7"/>
        <v>212.4198717948718</v>
      </c>
      <c r="K13" s="60">
        <f t="shared" si="8"/>
        <v>214.94594594594594</v>
      </c>
      <c r="L13" s="60">
        <f t="shared" si="9"/>
        <v>215.41170097508126</v>
      </c>
      <c r="M13" s="62">
        <f t="shared" si="10"/>
        <v>227.61877504293074</v>
      </c>
      <c r="N13" s="59">
        <f t="shared" si="11"/>
        <v>341.58271322266739</v>
      </c>
      <c r="O13" s="62">
        <f t="shared" si="12"/>
        <v>455.44361763022323</v>
      </c>
      <c r="P13" s="59">
        <f t="shared" si="13"/>
        <v>323.26381365113758</v>
      </c>
      <c r="Q13" s="62">
        <f t="shared" si="14"/>
        <v>431.01841820151679</v>
      </c>
      <c r="R13" s="63">
        <f t="shared" si="15"/>
        <v>322.56486486486483</v>
      </c>
      <c r="S13" s="61">
        <f t="shared" si="16"/>
        <v>430.08648648648648</v>
      </c>
      <c r="T13" s="59">
        <f t="shared" si="17"/>
        <v>318.77403846153845</v>
      </c>
      <c r="U13" s="62">
        <f t="shared" si="18"/>
        <v>425.03205128205127</v>
      </c>
      <c r="V13" s="63">
        <f t="shared" si="19"/>
        <v>309.99740259740258</v>
      </c>
      <c r="W13" s="62">
        <f t="shared" si="20"/>
        <v>413.32987012987013</v>
      </c>
      <c r="X13" s="59">
        <f t="shared" si="21"/>
        <v>306.02307692307693</v>
      </c>
      <c r="Y13" s="62">
        <f t="shared" si="22"/>
        <v>408.03076923076924</v>
      </c>
      <c r="Z13" s="64">
        <f t="shared" si="23"/>
        <v>272.02051282051281</v>
      </c>
    </row>
    <row r="14" spans="1:28" s="2" customFormat="1" x14ac:dyDescent="0.25">
      <c r="A14" s="56">
        <v>8</v>
      </c>
      <c r="B14" s="57">
        <v>401450</v>
      </c>
      <c r="C14" s="58">
        <f t="shared" si="0"/>
        <v>33454.166666666664</v>
      </c>
      <c r="D14" s="59">
        <f t="shared" si="1"/>
        <v>1538.1226053639846</v>
      </c>
      <c r="E14" s="60">
        <f t="shared" si="2"/>
        <v>1520.6439393939395</v>
      </c>
      <c r="F14" s="61">
        <f t="shared" si="3"/>
        <v>1398.780487804878</v>
      </c>
      <c r="G14" s="61">
        <f t="shared" si="4"/>
        <v>1286.698717948718</v>
      </c>
      <c r="H14" s="61">
        <f t="shared" si="5"/>
        <v>1282.5878594249202</v>
      </c>
      <c r="I14" s="59">
        <f t="shared" si="6"/>
        <v>205.87179487179486</v>
      </c>
      <c r="J14" s="60">
        <f t="shared" si="7"/>
        <v>214.44978632478632</v>
      </c>
      <c r="K14" s="60">
        <f t="shared" si="8"/>
        <v>217</v>
      </c>
      <c r="L14" s="60">
        <f t="shared" si="9"/>
        <v>217.47020585048753</v>
      </c>
      <c r="M14" s="62">
        <f t="shared" si="10"/>
        <v>229.79393245563824</v>
      </c>
      <c r="N14" s="59">
        <f t="shared" si="11"/>
        <v>344.84544934172868</v>
      </c>
      <c r="O14" s="62">
        <f t="shared" si="12"/>
        <v>459.79393245563824</v>
      </c>
      <c r="P14" s="59">
        <f t="shared" si="13"/>
        <v>326.351570964247</v>
      </c>
      <c r="Q14" s="62">
        <f t="shared" si="14"/>
        <v>435.13542795232934</v>
      </c>
      <c r="R14" s="63">
        <f t="shared" si="15"/>
        <v>325.64594594594598</v>
      </c>
      <c r="S14" s="61">
        <f t="shared" si="16"/>
        <v>434.19459459459461</v>
      </c>
      <c r="T14" s="59">
        <f t="shared" si="17"/>
        <v>321.81891025641028</v>
      </c>
      <c r="U14" s="62">
        <f t="shared" si="18"/>
        <v>429.09188034188037</v>
      </c>
      <c r="V14" s="63">
        <f t="shared" si="19"/>
        <v>312.95844155844156</v>
      </c>
      <c r="W14" s="62">
        <f t="shared" si="20"/>
        <v>417.27792207792209</v>
      </c>
      <c r="X14" s="59">
        <f t="shared" si="21"/>
        <v>308.94615384615383</v>
      </c>
      <c r="Y14" s="62">
        <f t="shared" si="22"/>
        <v>411.92820512820515</v>
      </c>
      <c r="Z14" s="64">
        <f t="shared" si="23"/>
        <v>274.61880341880345</v>
      </c>
    </row>
    <row r="15" spans="1:28" s="2" customFormat="1" x14ac:dyDescent="0.25">
      <c r="A15" s="56">
        <v>9</v>
      </c>
      <c r="B15" s="57">
        <v>405250</v>
      </c>
      <c r="C15" s="58">
        <f t="shared" si="0"/>
        <v>33770.833333333336</v>
      </c>
      <c r="D15" s="59">
        <f t="shared" si="1"/>
        <v>1552.6819923371647</v>
      </c>
      <c r="E15" s="60">
        <f t="shared" si="2"/>
        <v>1535.0378787878788</v>
      </c>
      <c r="F15" s="61">
        <f t="shared" si="3"/>
        <v>1412.020905923345</v>
      </c>
      <c r="G15" s="61">
        <f t="shared" si="4"/>
        <v>1298.8782051282051</v>
      </c>
      <c r="H15" s="61">
        <f t="shared" si="5"/>
        <v>1294.7284345047924</v>
      </c>
      <c r="I15" s="59">
        <f t="shared" si="6"/>
        <v>207.82051282051282</v>
      </c>
      <c r="J15" s="60">
        <f t="shared" si="7"/>
        <v>216.47970085470087</v>
      </c>
      <c r="K15" s="60">
        <f t="shared" si="8"/>
        <v>219.05405405405406</v>
      </c>
      <c r="L15" s="60">
        <f t="shared" si="9"/>
        <v>219.52871072589383</v>
      </c>
      <c r="M15" s="62">
        <f t="shared" si="10"/>
        <v>231.96908986834575</v>
      </c>
      <c r="N15" s="59">
        <f t="shared" si="11"/>
        <v>348.10818546078997</v>
      </c>
      <c r="O15" s="62">
        <f t="shared" si="12"/>
        <v>464.14424728105325</v>
      </c>
      <c r="P15" s="59">
        <f t="shared" si="13"/>
        <v>329.43932827735648</v>
      </c>
      <c r="Q15" s="62">
        <f t="shared" si="14"/>
        <v>439.25243770314194</v>
      </c>
      <c r="R15" s="63">
        <f t="shared" si="15"/>
        <v>328.72702702702702</v>
      </c>
      <c r="S15" s="61">
        <f t="shared" si="16"/>
        <v>438.30270270270267</v>
      </c>
      <c r="T15" s="59">
        <f t="shared" si="17"/>
        <v>324.86378205128204</v>
      </c>
      <c r="U15" s="62">
        <f t="shared" si="18"/>
        <v>433.15170940170941</v>
      </c>
      <c r="V15" s="63">
        <f t="shared" si="19"/>
        <v>315.91948051948054</v>
      </c>
      <c r="W15" s="62">
        <f t="shared" si="20"/>
        <v>421.22597402597404</v>
      </c>
      <c r="X15" s="59">
        <f t="shared" si="21"/>
        <v>311.86923076923074</v>
      </c>
      <c r="Y15" s="62">
        <f t="shared" si="22"/>
        <v>415.825641025641</v>
      </c>
      <c r="Z15" s="64">
        <f t="shared" si="23"/>
        <v>277.21709401709398</v>
      </c>
    </row>
    <row r="16" spans="1:28" s="2" customFormat="1" x14ac:dyDescent="0.25">
      <c r="A16" s="56">
        <v>10</v>
      </c>
      <c r="B16" s="57">
        <v>408750</v>
      </c>
      <c r="C16" s="58">
        <f t="shared" si="0"/>
        <v>34062.5</v>
      </c>
      <c r="D16" s="59">
        <f t="shared" si="1"/>
        <v>1566.0919540229886</v>
      </c>
      <c r="E16" s="60">
        <f t="shared" si="2"/>
        <v>1548.2954545454545</v>
      </c>
      <c r="F16" s="61">
        <f t="shared" si="3"/>
        <v>1424.2160278745644</v>
      </c>
      <c r="G16" s="61">
        <f t="shared" si="4"/>
        <v>1310.0961538461538</v>
      </c>
      <c r="H16" s="61">
        <f t="shared" si="5"/>
        <v>1305.9105431309904</v>
      </c>
      <c r="I16" s="59">
        <f t="shared" si="6"/>
        <v>209.61538461538461</v>
      </c>
      <c r="J16" s="60">
        <f t="shared" si="7"/>
        <v>218.34935897435898</v>
      </c>
      <c r="K16" s="60">
        <f t="shared" si="8"/>
        <v>220.94594594594594</v>
      </c>
      <c r="L16" s="60">
        <f t="shared" si="9"/>
        <v>221.42470205850486</v>
      </c>
      <c r="M16" s="62">
        <f t="shared" si="10"/>
        <v>233.97252432741843</v>
      </c>
      <c r="N16" s="59">
        <f t="shared" si="11"/>
        <v>351.11333714939894</v>
      </c>
      <c r="O16" s="62">
        <f t="shared" si="12"/>
        <v>468.15111619919861</v>
      </c>
      <c r="P16" s="59">
        <f t="shared" si="13"/>
        <v>332.28331527627302</v>
      </c>
      <c r="Q16" s="62">
        <f t="shared" si="14"/>
        <v>443.04442036836406</v>
      </c>
      <c r="R16" s="63">
        <f t="shared" si="15"/>
        <v>331.56486486486483</v>
      </c>
      <c r="S16" s="61">
        <f t="shared" si="16"/>
        <v>442.08648648648648</v>
      </c>
      <c r="T16" s="59">
        <f t="shared" si="17"/>
        <v>327.66826923076923</v>
      </c>
      <c r="U16" s="62">
        <f t="shared" si="18"/>
        <v>436.89102564102564</v>
      </c>
      <c r="V16" s="63">
        <f t="shared" si="19"/>
        <v>318.64675324675324</v>
      </c>
      <c r="W16" s="62">
        <f t="shared" si="20"/>
        <v>424.86233766233767</v>
      </c>
      <c r="X16" s="59">
        <f t="shared" si="21"/>
        <v>314.56153846153848</v>
      </c>
      <c r="Y16" s="62">
        <f t="shared" si="22"/>
        <v>419.4153846153846</v>
      </c>
      <c r="Z16" s="64">
        <f t="shared" si="23"/>
        <v>279.6102564102564</v>
      </c>
    </row>
    <row r="17" spans="1:29" s="2" customFormat="1" x14ac:dyDescent="0.25">
      <c r="A17" s="56">
        <v>11</v>
      </c>
      <c r="B17" s="57">
        <v>412350</v>
      </c>
      <c r="C17" s="58">
        <f t="shared" si="0"/>
        <v>34362.5</v>
      </c>
      <c r="D17" s="59">
        <f t="shared" si="1"/>
        <v>1579.8850574712644</v>
      </c>
      <c r="E17" s="60">
        <f t="shared" si="2"/>
        <v>1561.9318181818182</v>
      </c>
      <c r="F17" s="61">
        <f t="shared" si="3"/>
        <v>1436.759581881533</v>
      </c>
      <c r="G17" s="61">
        <f t="shared" si="4"/>
        <v>1321.6346153846155</v>
      </c>
      <c r="H17" s="61">
        <f t="shared" si="5"/>
        <v>1317.4121405750798</v>
      </c>
      <c r="I17" s="59">
        <f t="shared" si="6"/>
        <v>211.46153846153845</v>
      </c>
      <c r="J17" s="60">
        <f t="shared" si="7"/>
        <v>220.27243589743588</v>
      </c>
      <c r="K17" s="60">
        <f t="shared" si="8"/>
        <v>222.8918918918919</v>
      </c>
      <c r="L17" s="60">
        <f t="shared" si="9"/>
        <v>223.37486457204767</v>
      </c>
      <c r="M17" s="62">
        <f t="shared" si="10"/>
        <v>236.03319977103607</v>
      </c>
      <c r="N17" s="59">
        <f t="shared" si="11"/>
        <v>354.20435031482543</v>
      </c>
      <c r="O17" s="62">
        <f t="shared" si="12"/>
        <v>472.27246708643389</v>
      </c>
      <c r="P17" s="59">
        <f t="shared" si="13"/>
        <v>335.2085590465872</v>
      </c>
      <c r="Q17" s="62">
        <f t="shared" si="14"/>
        <v>446.94474539544962</v>
      </c>
      <c r="R17" s="63">
        <f t="shared" si="15"/>
        <v>334.48378378378379</v>
      </c>
      <c r="S17" s="61">
        <f t="shared" si="16"/>
        <v>445.97837837837835</v>
      </c>
      <c r="T17" s="59">
        <f t="shared" si="17"/>
        <v>330.55288461538464</v>
      </c>
      <c r="U17" s="62">
        <f t="shared" si="18"/>
        <v>440.7371794871795</v>
      </c>
      <c r="V17" s="63">
        <f t="shared" si="19"/>
        <v>321.45194805194802</v>
      </c>
      <c r="W17" s="62">
        <f t="shared" si="20"/>
        <v>428.60259740259738</v>
      </c>
      <c r="X17" s="59">
        <f t="shared" si="21"/>
        <v>317.33076923076925</v>
      </c>
      <c r="Y17" s="62">
        <f t="shared" si="22"/>
        <v>423.10769230769233</v>
      </c>
      <c r="Z17" s="64">
        <f t="shared" si="23"/>
        <v>282.07179487179491</v>
      </c>
    </row>
    <row r="18" spans="1:29" s="2" customFormat="1" x14ac:dyDescent="0.25">
      <c r="A18" s="56">
        <v>12</v>
      </c>
      <c r="B18" s="57">
        <v>415850</v>
      </c>
      <c r="C18" s="58">
        <f t="shared" si="0"/>
        <v>34654.166666666664</v>
      </c>
      <c r="D18" s="59">
        <f t="shared" si="1"/>
        <v>1593.2950191570881</v>
      </c>
      <c r="E18" s="60">
        <f t="shared" si="2"/>
        <v>1575.189393939394</v>
      </c>
      <c r="F18" s="61">
        <f t="shared" si="3"/>
        <v>1448.9547038327526</v>
      </c>
      <c r="G18" s="61">
        <f t="shared" si="4"/>
        <v>1332.8525641025642</v>
      </c>
      <c r="H18" s="61">
        <f t="shared" si="5"/>
        <v>1328.594249201278</v>
      </c>
      <c r="I18" s="59">
        <f t="shared" si="6"/>
        <v>213.25641025641025</v>
      </c>
      <c r="J18" s="60">
        <f t="shared" si="7"/>
        <v>222.14209401709402</v>
      </c>
      <c r="K18" s="60">
        <f t="shared" si="8"/>
        <v>224.78378378378378</v>
      </c>
      <c r="L18" s="60">
        <f t="shared" si="9"/>
        <v>225.27085590465873</v>
      </c>
      <c r="M18" s="62">
        <f t="shared" si="10"/>
        <v>238.03663423010875</v>
      </c>
      <c r="N18" s="59">
        <f t="shared" si="11"/>
        <v>357.20950200343447</v>
      </c>
      <c r="O18" s="62">
        <f t="shared" si="12"/>
        <v>476.27933600457931</v>
      </c>
      <c r="P18" s="59">
        <f t="shared" si="13"/>
        <v>338.05254604550379</v>
      </c>
      <c r="Q18" s="62">
        <f t="shared" si="14"/>
        <v>450.73672806067174</v>
      </c>
      <c r="R18" s="63">
        <f t="shared" si="15"/>
        <v>337.3216216216216</v>
      </c>
      <c r="S18" s="61">
        <f t="shared" si="16"/>
        <v>449.76216216216216</v>
      </c>
      <c r="T18" s="59">
        <f t="shared" si="17"/>
        <v>333.35737179487182</v>
      </c>
      <c r="U18" s="62">
        <f t="shared" si="18"/>
        <v>444.47649572649573</v>
      </c>
      <c r="V18" s="63">
        <f t="shared" si="19"/>
        <v>324.17922077922083</v>
      </c>
      <c r="W18" s="62">
        <f t="shared" si="20"/>
        <v>432.23896103896107</v>
      </c>
      <c r="X18" s="59">
        <f t="shared" si="21"/>
        <v>320.02307692307693</v>
      </c>
      <c r="Y18" s="62">
        <f t="shared" si="22"/>
        <v>426.69743589743592</v>
      </c>
      <c r="Z18" s="64">
        <f t="shared" si="23"/>
        <v>284.46495726495726</v>
      </c>
    </row>
    <row r="19" spans="1:29" s="2" customFormat="1" x14ac:dyDescent="0.25">
      <c r="A19" s="56">
        <v>13</v>
      </c>
      <c r="B19" s="57">
        <v>419550</v>
      </c>
      <c r="C19" s="58">
        <f t="shared" si="0"/>
        <v>34962.5</v>
      </c>
      <c r="D19" s="59">
        <f t="shared" si="1"/>
        <v>1607.471264367816</v>
      </c>
      <c r="E19" s="60">
        <f t="shared" si="2"/>
        <v>1589.2045454545455</v>
      </c>
      <c r="F19" s="61">
        <f t="shared" si="3"/>
        <v>1461.8466898954705</v>
      </c>
      <c r="G19" s="61">
        <f t="shared" si="4"/>
        <v>1344.7115384615386</v>
      </c>
      <c r="H19" s="61">
        <f t="shared" si="5"/>
        <v>1340.4153354632588</v>
      </c>
      <c r="I19" s="59">
        <f t="shared" si="6"/>
        <v>215.15384615384616</v>
      </c>
      <c r="J19" s="60">
        <f t="shared" si="7"/>
        <v>224.11858974358975</v>
      </c>
      <c r="K19" s="60">
        <f t="shared" si="8"/>
        <v>226.78378378378378</v>
      </c>
      <c r="L19" s="60">
        <f t="shared" si="9"/>
        <v>227.27518959913326</v>
      </c>
      <c r="M19" s="62">
        <f t="shared" si="10"/>
        <v>240.15455065827132</v>
      </c>
      <c r="N19" s="59">
        <f t="shared" si="11"/>
        <v>360.3863766456783</v>
      </c>
      <c r="O19" s="62">
        <f t="shared" si="12"/>
        <v>480.5151688609044</v>
      </c>
      <c r="P19" s="59">
        <f t="shared" si="13"/>
        <v>341.05904658721556</v>
      </c>
      <c r="Q19" s="62">
        <f t="shared" si="14"/>
        <v>454.74539544962079</v>
      </c>
      <c r="R19" s="63">
        <f t="shared" si="15"/>
        <v>340.3216216216216</v>
      </c>
      <c r="S19" s="61">
        <f t="shared" si="16"/>
        <v>453.76216216216216</v>
      </c>
      <c r="T19" s="59">
        <f t="shared" si="17"/>
        <v>336.32211538461536</v>
      </c>
      <c r="U19" s="62">
        <f t="shared" si="18"/>
        <v>448.42948717948718</v>
      </c>
      <c r="V19" s="63">
        <f t="shared" si="19"/>
        <v>327.06233766233765</v>
      </c>
      <c r="W19" s="62">
        <f t="shared" si="20"/>
        <v>436.08311688311687</v>
      </c>
      <c r="X19" s="59">
        <f t="shared" si="21"/>
        <v>322.86923076923074</v>
      </c>
      <c r="Y19" s="62">
        <f t="shared" si="22"/>
        <v>430.49230769230769</v>
      </c>
      <c r="Z19" s="64">
        <f t="shared" si="23"/>
        <v>286.99487179487181</v>
      </c>
    </row>
    <row r="20" spans="1:29" s="2" customFormat="1" x14ac:dyDescent="0.25">
      <c r="A20" s="56">
        <v>14</v>
      </c>
      <c r="B20" s="57">
        <v>423650</v>
      </c>
      <c r="C20" s="58">
        <f t="shared" si="0"/>
        <v>35304.166666666664</v>
      </c>
      <c r="D20" s="59">
        <f t="shared" si="1"/>
        <v>1623.1800766283525</v>
      </c>
      <c r="E20" s="60">
        <f t="shared" si="2"/>
        <v>1604.7348484848485</v>
      </c>
      <c r="F20" s="61">
        <f t="shared" si="3"/>
        <v>1476.1324041811847</v>
      </c>
      <c r="G20" s="61">
        <f t="shared" si="4"/>
        <v>1357.8525641025642</v>
      </c>
      <c r="H20" s="61">
        <f t="shared" si="5"/>
        <v>1353.5143769968051</v>
      </c>
      <c r="I20" s="59">
        <f t="shared" si="6"/>
        <v>217.25641025641025</v>
      </c>
      <c r="J20" s="60">
        <f t="shared" si="7"/>
        <v>226.30876068376068</v>
      </c>
      <c r="K20" s="60">
        <f t="shared" si="8"/>
        <v>229</v>
      </c>
      <c r="L20" s="60">
        <f t="shared" si="9"/>
        <v>229.49620801733477</v>
      </c>
      <c r="M20" s="62">
        <f t="shared" si="10"/>
        <v>242.50143102461362</v>
      </c>
      <c r="N20" s="59">
        <f t="shared" si="11"/>
        <v>363.90669719519178</v>
      </c>
      <c r="O20" s="62">
        <f t="shared" si="12"/>
        <v>485.208929593589</v>
      </c>
      <c r="P20" s="59">
        <f t="shared" si="13"/>
        <v>344.39057421451787</v>
      </c>
      <c r="Q20" s="62">
        <f t="shared" si="14"/>
        <v>459.18743228602386</v>
      </c>
      <c r="R20" s="63">
        <f>($B20+180)/1850*1.5</f>
        <v>343.64594594594598</v>
      </c>
      <c r="S20" s="61">
        <f t="shared" si="16"/>
        <v>458.19459459459461</v>
      </c>
      <c r="T20" s="59">
        <f t="shared" si="17"/>
        <v>339.60737179487177</v>
      </c>
      <c r="U20" s="62">
        <f t="shared" si="18"/>
        <v>452.80982905982904</v>
      </c>
      <c r="V20" s="63">
        <f t="shared" si="19"/>
        <v>330.25714285714287</v>
      </c>
      <c r="W20" s="62">
        <f t="shared" si="20"/>
        <v>440.34285714285716</v>
      </c>
      <c r="X20" s="59">
        <f t="shared" si="21"/>
        <v>326.02307692307693</v>
      </c>
      <c r="Y20" s="62">
        <f t="shared" si="22"/>
        <v>434.69743589743592</v>
      </c>
      <c r="Z20" s="64">
        <f t="shared" si="23"/>
        <v>289.79829059829063</v>
      </c>
    </row>
    <row r="21" spans="1:29" s="2" customFormat="1" x14ac:dyDescent="0.25">
      <c r="A21" s="56">
        <v>15</v>
      </c>
      <c r="B21" s="57">
        <v>427650</v>
      </c>
      <c r="C21" s="58">
        <f t="shared" si="0"/>
        <v>35637.5</v>
      </c>
      <c r="D21" s="59">
        <f t="shared" si="1"/>
        <v>1638.5057471264367</v>
      </c>
      <c r="E21" s="60">
        <f t="shared" si="2"/>
        <v>1619.8863636363637</v>
      </c>
      <c r="F21" s="61">
        <f t="shared" si="3"/>
        <v>1490.0696864111499</v>
      </c>
      <c r="G21" s="61">
        <f>B21/312</f>
        <v>1370.6730769230769</v>
      </c>
      <c r="H21" s="61">
        <f t="shared" si="5"/>
        <v>1366.2939297124601</v>
      </c>
      <c r="I21" s="59">
        <f t="shared" si="6"/>
        <v>219.30769230769232</v>
      </c>
      <c r="J21" s="60">
        <f t="shared" si="7"/>
        <v>228.44551282051282</v>
      </c>
      <c r="K21" s="60">
        <f t="shared" si="8"/>
        <v>231.16216216216216</v>
      </c>
      <c r="L21" s="60">
        <f t="shared" si="9"/>
        <v>231.66305525460456</v>
      </c>
      <c r="M21" s="62">
        <f t="shared" si="10"/>
        <v>244.791070406411</v>
      </c>
      <c r="N21" s="59">
        <f t="shared" si="11"/>
        <v>367.34115626788781</v>
      </c>
      <c r="O21" s="62">
        <f t="shared" si="12"/>
        <v>489.78820835718375</v>
      </c>
      <c r="P21" s="59">
        <f t="shared" si="13"/>
        <v>347.64084507042253</v>
      </c>
      <c r="Q21" s="62">
        <f t="shared" si="14"/>
        <v>463.52112676056339</v>
      </c>
      <c r="R21" s="63">
        <f t="shared" si="15"/>
        <v>346.88918918918921</v>
      </c>
      <c r="S21" s="61">
        <f t="shared" si="16"/>
        <v>462.51891891891893</v>
      </c>
      <c r="T21" s="59">
        <f t="shared" si="17"/>
        <v>342.8125</v>
      </c>
      <c r="U21" s="62">
        <f t="shared" si="18"/>
        <v>457.08333333333331</v>
      </c>
      <c r="V21" s="63">
        <f t="shared" si="19"/>
        <v>333.37402597402598</v>
      </c>
      <c r="W21" s="62">
        <f t="shared" si="20"/>
        <v>444.49870129870129</v>
      </c>
      <c r="X21" s="59">
        <f>($B21+180)/1950*1.5</f>
        <v>329.1</v>
      </c>
      <c r="Y21" s="62">
        <f t="shared" si="22"/>
        <v>438.8</v>
      </c>
      <c r="Z21" s="64">
        <f t="shared" si="23"/>
        <v>292.53333333333336</v>
      </c>
    </row>
    <row r="22" spans="1:29" s="2" customFormat="1" x14ac:dyDescent="0.25">
      <c r="A22" s="56">
        <v>16</v>
      </c>
      <c r="B22" s="57">
        <v>431850</v>
      </c>
      <c r="C22" s="58">
        <f t="shared" si="0"/>
        <v>35987.5</v>
      </c>
      <c r="D22" s="59">
        <f t="shared" si="1"/>
        <v>1654.5977011494253</v>
      </c>
      <c r="E22" s="60">
        <f t="shared" si="2"/>
        <v>1635.7954545454545</v>
      </c>
      <c r="F22" s="61">
        <f t="shared" si="3"/>
        <v>1504.7038327526132</v>
      </c>
      <c r="G22" s="61">
        <f t="shared" si="4"/>
        <v>1384.1346153846155</v>
      </c>
      <c r="H22" s="61">
        <f t="shared" si="5"/>
        <v>1379.7124600638977</v>
      </c>
      <c r="I22" s="59">
        <f t="shared" si="6"/>
        <v>221.46153846153845</v>
      </c>
      <c r="J22" s="60">
        <f t="shared" si="7"/>
        <v>230.68910256410257</v>
      </c>
      <c r="K22" s="60">
        <f t="shared" si="8"/>
        <v>233.43243243243242</v>
      </c>
      <c r="L22" s="60">
        <f t="shared" si="9"/>
        <v>233.93824485373781</v>
      </c>
      <c r="M22" s="62">
        <f t="shared" si="10"/>
        <v>247.19519175729823</v>
      </c>
      <c r="N22" s="59">
        <f t="shared" si="11"/>
        <v>370.94733829421864</v>
      </c>
      <c r="O22" s="62">
        <f t="shared" si="12"/>
        <v>494.59645105895822</v>
      </c>
      <c r="P22" s="59">
        <f t="shared" si="13"/>
        <v>351.05362946912243</v>
      </c>
      <c r="Q22" s="62">
        <f t="shared" si="14"/>
        <v>468.0715059588299</v>
      </c>
      <c r="R22" s="63">
        <f t="shared" si="15"/>
        <v>350.29459459459457</v>
      </c>
      <c r="S22" s="61">
        <f t="shared" si="16"/>
        <v>467.05945945945945</v>
      </c>
      <c r="T22" s="59">
        <f t="shared" si="17"/>
        <v>346.17788461538464</v>
      </c>
      <c r="U22" s="62">
        <f t="shared" si="18"/>
        <v>461.57051282051282</v>
      </c>
      <c r="V22" s="63">
        <f t="shared" si="19"/>
        <v>336.64675324675324</v>
      </c>
      <c r="W22" s="62">
        <f t="shared" si="20"/>
        <v>448.86233766233767</v>
      </c>
      <c r="X22" s="59">
        <f t="shared" si="21"/>
        <v>332.33076923076925</v>
      </c>
      <c r="Y22" s="62">
        <f t="shared" si="22"/>
        <v>443.10769230769233</v>
      </c>
      <c r="Z22" s="64">
        <f t="shared" si="23"/>
        <v>295.40512820512822</v>
      </c>
    </row>
    <row r="23" spans="1:29" s="2" customFormat="1" x14ac:dyDescent="0.25">
      <c r="A23" s="56">
        <v>17</v>
      </c>
      <c r="B23" s="57">
        <v>435850</v>
      </c>
      <c r="C23" s="58">
        <f t="shared" si="0"/>
        <v>36320.833333333336</v>
      </c>
      <c r="D23" s="59">
        <f t="shared" si="1"/>
        <v>1669.9233716475096</v>
      </c>
      <c r="E23" s="60">
        <f t="shared" si="2"/>
        <v>1650.9469696969697</v>
      </c>
      <c r="F23" s="61">
        <f t="shared" si="3"/>
        <v>1518.6411149825783</v>
      </c>
      <c r="G23" s="61">
        <f t="shared" si="4"/>
        <v>1396.9551282051282</v>
      </c>
      <c r="H23" s="61">
        <f t="shared" si="5"/>
        <v>1392.4920127795526</v>
      </c>
      <c r="I23" s="59">
        <f t="shared" si="6"/>
        <v>223.51282051282053</v>
      </c>
      <c r="J23" s="60">
        <f t="shared" si="7"/>
        <v>232.82585470085471</v>
      </c>
      <c r="K23" s="60">
        <f t="shared" si="8"/>
        <v>235.59459459459458</v>
      </c>
      <c r="L23" s="60">
        <f t="shared" si="9"/>
        <v>236.10509209100758</v>
      </c>
      <c r="M23" s="62">
        <f t="shared" si="10"/>
        <v>249.4848311390956</v>
      </c>
      <c r="N23" s="59">
        <f t="shared" si="11"/>
        <v>374.38179736691472</v>
      </c>
      <c r="O23" s="62">
        <f t="shared" si="12"/>
        <v>499.17572982255297</v>
      </c>
      <c r="P23" s="59">
        <f t="shared" si="13"/>
        <v>354.30390032502709</v>
      </c>
      <c r="Q23" s="62">
        <f t="shared" si="14"/>
        <v>472.40520043336943</v>
      </c>
      <c r="R23" s="63">
        <f t="shared" si="15"/>
        <v>353.53783783783786</v>
      </c>
      <c r="S23" s="61">
        <f t="shared" si="16"/>
        <v>471.38378378378377</v>
      </c>
      <c r="T23" s="59">
        <f t="shared" si="17"/>
        <v>349.38301282051282</v>
      </c>
      <c r="U23" s="62">
        <f t="shared" si="18"/>
        <v>465.84401709401709</v>
      </c>
      <c r="V23" s="63">
        <f t="shared" si="19"/>
        <v>339.76363636363635</v>
      </c>
      <c r="W23" s="62">
        <f t="shared" si="20"/>
        <v>453.0181818181818</v>
      </c>
      <c r="X23" s="59">
        <f t="shared" si="21"/>
        <v>335.40769230769229</v>
      </c>
      <c r="Y23" s="62">
        <f t="shared" si="22"/>
        <v>447.21025641025642</v>
      </c>
      <c r="Z23" s="64">
        <f t="shared" si="23"/>
        <v>298.14017094017095</v>
      </c>
    </row>
    <row r="24" spans="1:29" s="2" customFormat="1" x14ac:dyDescent="0.25">
      <c r="A24" s="56">
        <v>18</v>
      </c>
      <c r="B24" s="57">
        <v>440050</v>
      </c>
      <c r="C24" s="58">
        <f t="shared" si="0"/>
        <v>36670.833333333336</v>
      </c>
      <c r="D24" s="59">
        <f t="shared" si="1"/>
        <v>1686.015325670498</v>
      </c>
      <c r="E24" s="60">
        <f t="shared" si="2"/>
        <v>1666.8560606060605</v>
      </c>
      <c r="F24" s="61">
        <f t="shared" si="3"/>
        <v>1533.2752613240418</v>
      </c>
      <c r="G24" s="61">
        <f t="shared" si="4"/>
        <v>1410.4166666666667</v>
      </c>
      <c r="H24" s="61">
        <f t="shared" si="5"/>
        <v>1405.9105431309904</v>
      </c>
      <c r="I24" s="59">
        <f t="shared" si="6"/>
        <v>225.66666666666666</v>
      </c>
      <c r="J24" s="60">
        <f t="shared" si="7"/>
        <v>235.06944444444446</v>
      </c>
      <c r="K24" s="60">
        <f t="shared" si="8"/>
        <v>237.86486486486487</v>
      </c>
      <c r="L24" s="60">
        <f t="shared" si="9"/>
        <v>238.38028169014083</v>
      </c>
      <c r="M24" s="62">
        <f t="shared" si="10"/>
        <v>251.88895248998284</v>
      </c>
      <c r="N24" s="59">
        <f t="shared" si="11"/>
        <v>377.98797939324561</v>
      </c>
      <c r="O24" s="62">
        <f t="shared" si="12"/>
        <v>503.98397252432744</v>
      </c>
      <c r="P24" s="59">
        <f t="shared" si="13"/>
        <v>357.71668472372698</v>
      </c>
      <c r="Q24" s="62">
        <f t="shared" si="14"/>
        <v>476.95557963163594</v>
      </c>
      <c r="R24" s="63">
        <f t="shared" si="15"/>
        <v>356.94324324324327</v>
      </c>
      <c r="S24" s="61">
        <f t="shared" si="16"/>
        <v>475.92432432432435</v>
      </c>
      <c r="T24" s="59">
        <f t="shared" si="17"/>
        <v>352.74839743589746</v>
      </c>
      <c r="U24" s="62">
        <f t="shared" si="18"/>
        <v>470.33119658119659</v>
      </c>
      <c r="V24" s="63">
        <f t="shared" si="19"/>
        <v>343.0363636363636</v>
      </c>
      <c r="W24" s="62">
        <f t="shared" si="20"/>
        <v>457.38181818181818</v>
      </c>
      <c r="X24" s="59">
        <f t="shared" si="21"/>
        <v>338.63846153846157</v>
      </c>
      <c r="Y24" s="62">
        <f t="shared" si="22"/>
        <v>451.51794871794874</v>
      </c>
      <c r="Z24" s="64">
        <f t="shared" si="23"/>
        <v>301.01196581196581</v>
      </c>
      <c r="AC24" s="65"/>
    </row>
    <row r="25" spans="1:29" s="2" customFormat="1" x14ac:dyDescent="0.25">
      <c r="A25" s="56">
        <v>19</v>
      </c>
      <c r="B25" s="57">
        <v>444250</v>
      </c>
      <c r="C25" s="58">
        <f t="shared" si="0"/>
        <v>37020.833333333336</v>
      </c>
      <c r="D25" s="59">
        <f t="shared" si="1"/>
        <v>1702.1072796934866</v>
      </c>
      <c r="E25" s="60">
        <f t="shared" si="2"/>
        <v>1682.7651515151515</v>
      </c>
      <c r="F25" s="61">
        <f t="shared" si="3"/>
        <v>1547.9094076655051</v>
      </c>
      <c r="G25" s="61">
        <f t="shared" si="4"/>
        <v>1423.8782051282051</v>
      </c>
      <c r="H25" s="61">
        <f t="shared" si="5"/>
        <v>1419.3290734824282</v>
      </c>
      <c r="I25" s="59">
        <f t="shared" si="6"/>
        <v>227.82051282051282</v>
      </c>
      <c r="J25" s="60">
        <f t="shared" si="7"/>
        <v>237.31303418803418</v>
      </c>
      <c r="K25" s="60">
        <f t="shared" si="8"/>
        <v>240.13513513513513</v>
      </c>
      <c r="L25" s="60">
        <f t="shared" si="9"/>
        <v>240.65547128927412</v>
      </c>
      <c r="M25" s="62">
        <f t="shared" si="10"/>
        <v>254.29307384087005</v>
      </c>
      <c r="N25" s="59">
        <f t="shared" si="11"/>
        <v>381.59416141957644</v>
      </c>
      <c r="O25" s="62">
        <f t="shared" si="12"/>
        <v>508.79221522610192</v>
      </c>
      <c r="P25" s="59">
        <f t="shared" si="13"/>
        <v>361.12946912242688</v>
      </c>
      <c r="Q25" s="62">
        <f t="shared" si="14"/>
        <v>481.50595882990251</v>
      </c>
      <c r="R25" s="63">
        <f t="shared" si="15"/>
        <v>360.34864864864863</v>
      </c>
      <c r="S25" s="61">
        <f t="shared" si="16"/>
        <v>480.46486486486486</v>
      </c>
      <c r="T25" s="59">
        <f t="shared" si="17"/>
        <v>356.1137820512821</v>
      </c>
      <c r="U25" s="62">
        <f t="shared" si="18"/>
        <v>474.8183760683761</v>
      </c>
      <c r="V25" s="63">
        <f t="shared" si="19"/>
        <v>346.30909090909091</v>
      </c>
      <c r="W25" s="62">
        <f t="shared" si="20"/>
        <v>461.74545454545455</v>
      </c>
      <c r="X25" s="59">
        <f t="shared" si="21"/>
        <v>341.86923076923074</v>
      </c>
      <c r="Y25" s="62">
        <f t="shared" si="22"/>
        <v>455.825641025641</v>
      </c>
      <c r="Z25" s="64">
        <f t="shared" si="23"/>
        <v>303.88376068376067</v>
      </c>
    </row>
    <row r="26" spans="1:29" s="2" customFormat="1" x14ac:dyDescent="0.25">
      <c r="A26" s="56">
        <v>20</v>
      </c>
      <c r="B26" s="57">
        <v>448450</v>
      </c>
      <c r="C26" s="58">
        <f t="shared" si="0"/>
        <v>37370.833333333336</v>
      </c>
      <c r="D26" s="59">
        <f t="shared" si="1"/>
        <v>1718.1992337164752</v>
      </c>
      <c r="E26" s="60">
        <f t="shared" si="2"/>
        <v>1698.6742424242425</v>
      </c>
      <c r="F26" s="61">
        <f t="shared" si="3"/>
        <v>1562.5435540069686</v>
      </c>
      <c r="G26" s="61">
        <f t="shared" si="4"/>
        <v>1437.3397435897436</v>
      </c>
      <c r="H26" s="61">
        <f t="shared" si="5"/>
        <v>1432.7476038338659</v>
      </c>
      <c r="I26" s="59">
        <f t="shared" si="6"/>
        <v>229.97435897435898</v>
      </c>
      <c r="J26" s="60">
        <f t="shared" si="7"/>
        <v>239.55662393162393</v>
      </c>
      <c r="K26" s="60">
        <f t="shared" si="8"/>
        <v>242.40540540540542</v>
      </c>
      <c r="L26" s="60">
        <f t="shared" si="9"/>
        <v>242.93066088840737</v>
      </c>
      <c r="M26" s="62">
        <f t="shared" si="10"/>
        <v>256.69719519175732</v>
      </c>
      <c r="N26" s="59">
        <f t="shared" si="11"/>
        <v>385.20034344590727</v>
      </c>
      <c r="O26" s="62">
        <f t="shared" si="12"/>
        <v>513.60045792787639</v>
      </c>
      <c r="P26" s="59">
        <f t="shared" si="13"/>
        <v>364.54225352112678</v>
      </c>
      <c r="Q26" s="62">
        <f t="shared" si="14"/>
        <v>486.05633802816902</v>
      </c>
      <c r="R26" s="63">
        <f t="shared" si="15"/>
        <v>363.75405405405405</v>
      </c>
      <c r="S26" s="61">
        <f t="shared" si="16"/>
        <v>485.00540540540538</v>
      </c>
      <c r="T26" s="59">
        <f t="shared" si="17"/>
        <v>359.47916666666663</v>
      </c>
      <c r="U26" s="62">
        <f t="shared" si="18"/>
        <v>479.30555555555554</v>
      </c>
      <c r="V26" s="63">
        <f t="shared" si="19"/>
        <v>349.58181818181822</v>
      </c>
      <c r="W26" s="62">
        <f t="shared" si="20"/>
        <v>466.10909090909092</v>
      </c>
      <c r="X26" s="59">
        <f t="shared" si="21"/>
        <v>345.1</v>
      </c>
      <c r="Y26" s="62">
        <f t="shared" si="22"/>
        <v>460.13333333333333</v>
      </c>
      <c r="Z26" s="64">
        <f t="shared" si="23"/>
        <v>306.75555555555553</v>
      </c>
    </row>
    <row r="27" spans="1:29" s="2" customFormat="1" x14ac:dyDescent="0.25">
      <c r="A27" s="56">
        <v>21</v>
      </c>
      <c r="B27" s="57">
        <v>453350</v>
      </c>
      <c r="C27" s="58">
        <f t="shared" si="0"/>
        <v>37779.166666666664</v>
      </c>
      <c r="D27" s="59">
        <f t="shared" si="1"/>
        <v>1736.9731800766283</v>
      </c>
      <c r="E27" s="60">
        <f t="shared" si="2"/>
        <v>1717.2348484848485</v>
      </c>
      <c r="F27" s="61">
        <f t="shared" si="3"/>
        <v>1579.6167247386759</v>
      </c>
      <c r="G27" s="61">
        <f t="shared" si="4"/>
        <v>1453.0448717948718</v>
      </c>
      <c r="H27" s="61">
        <f t="shared" si="5"/>
        <v>1448.4025559105432</v>
      </c>
      <c r="I27" s="59">
        <f t="shared" si="6"/>
        <v>232.48717948717947</v>
      </c>
      <c r="J27" s="60">
        <f t="shared" si="7"/>
        <v>242.17414529914529</v>
      </c>
      <c r="K27" s="60">
        <f t="shared" si="8"/>
        <v>245.05405405405406</v>
      </c>
      <c r="L27" s="60">
        <f t="shared" si="9"/>
        <v>245.58504875406283</v>
      </c>
      <c r="M27" s="62">
        <f t="shared" si="10"/>
        <v>259.50200343445908</v>
      </c>
      <c r="N27" s="59">
        <f t="shared" si="11"/>
        <v>389.40755580995994</v>
      </c>
      <c r="O27" s="62">
        <f t="shared" si="12"/>
        <v>519.21007441327993</v>
      </c>
      <c r="P27" s="59">
        <f t="shared" si="13"/>
        <v>368.52383531960999</v>
      </c>
      <c r="Q27" s="62">
        <f t="shared" si="14"/>
        <v>491.36511375947998</v>
      </c>
      <c r="R27" s="63">
        <f t="shared" si="15"/>
        <v>367.72702702702702</v>
      </c>
      <c r="S27" s="61">
        <f t="shared" si="16"/>
        <v>490.30270270270267</v>
      </c>
      <c r="T27" s="59">
        <f t="shared" si="17"/>
        <v>363.40544871794873</v>
      </c>
      <c r="U27" s="62">
        <f t="shared" si="18"/>
        <v>484.54059829059827</v>
      </c>
      <c r="V27" s="63">
        <f t="shared" si="19"/>
        <v>353.4</v>
      </c>
      <c r="W27" s="62">
        <f t="shared" si="20"/>
        <v>471.2</v>
      </c>
      <c r="X27" s="59">
        <f t="shared" si="21"/>
        <v>348.8692307692308</v>
      </c>
      <c r="Y27" s="62">
        <f t="shared" si="22"/>
        <v>465.15897435897438</v>
      </c>
      <c r="Z27" s="64">
        <f t="shared" si="23"/>
        <v>310.1059829059829</v>
      </c>
    </row>
    <row r="28" spans="1:29" s="2" customFormat="1" x14ac:dyDescent="0.25">
      <c r="A28" s="56">
        <v>22</v>
      </c>
      <c r="B28" s="57">
        <v>458050</v>
      </c>
      <c r="C28" s="58">
        <f t="shared" si="0"/>
        <v>38170.833333333336</v>
      </c>
      <c r="D28" s="59">
        <f t="shared" si="1"/>
        <v>1754.9808429118773</v>
      </c>
      <c r="E28" s="60">
        <f t="shared" si="2"/>
        <v>1735.0378787878788</v>
      </c>
      <c r="F28" s="61">
        <f t="shared" si="3"/>
        <v>1595.993031358885</v>
      </c>
      <c r="G28" s="61">
        <f t="shared" si="4"/>
        <v>1468.1089743589744</v>
      </c>
      <c r="H28" s="61">
        <f t="shared" si="5"/>
        <v>1463.4185303514378</v>
      </c>
      <c r="I28" s="59">
        <f t="shared" si="6"/>
        <v>234.89743589743588</v>
      </c>
      <c r="J28" s="60">
        <f t="shared" si="7"/>
        <v>244.68482905982907</v>
      </c>
      <c r="K28" s="60">
        <f t="shared" si="8"/>
        <v>247.59459459459458</v>
      </c>
      <c r="L28" s="60">
        <f t="shared" si="9"/>
        <v>248.13109425785481</v>
      </c>
      <c r="M28" s="62">
        <f t="shared" si="10"/>
        <v>262.19232970807099</v>
      </c>
      <c r="N28" s="59">
        <f t="shared" si="11"/>
        <v>393.44304522037783</v>
      </c>
      <c r="O28" s="62">
        <f t="shared" si="12"/>
        <v>524.59072696050373</v>
      </c>
      <c r="P28" s="59">
        <f t="shared" si="13"/>
        <v>372.3429035752979</v>
      </c>
      <c r="Q28" s="62">
        <f t="shared" si="14"/>
        <v>496.4572047670639</v>
      </c>
      <c r="R28" s="63">
        <f t="shared" si="15"/>
        <v>371.53783783783786</v>
      </c>
      <c r="S28" s="61">
        <f t="shared" si="16"/>
        <v>495.38378378378377</v>
      </c>
      <c r="T28" s="59">
        <f t="shared" si="17"/>
        <v>367.17147435897436</v>
      </c>
      <c r="U28" s="62">
        <f t="shared" si="18"/>
        <v>489.56196581196582</v>
      </c>
      <c r="V28" s="63">
        <f t="shared" si="19"/>
        <v>357.06233766233765</v>
      </c>
      <c r="W28" s="62">
        <f t="shared" si="20"/>
        <v>476.08311688311687</v>
      </c>
      <c r="X28" s="59">
        <f t="shared" si="21"/>
        <v>352.48461538461538</v>
      </c>
      <c r="Y28" s="62">
        <f t="shared" si="22"/>
        <v>469.97948717948719</v>
      </c>
      <c r="Z28" s="64">
        <f t="shared" si="23"/>
        <v>313.31965811965813</v>
      </c>
    </row>
    <row r="29" spans="1:29" s="2" customFormat="1" x14ac:dyDescent="0.25">
      <c r="A29" s="56">
        <v>23</v>
      </c>
      <c r="B29" s="57">
        <v>462650</v>
      </c>
      <c r="C29" s="58">
        <f>B29/12</f>
        <v>38554.166666666664</v>
      </c>
      <c r="D29" s="59">
        <f t="shared" si="1"/>
        <v>1772.6053639846743</v>
      </c>
      <c r="E29" s="60">
        <f t="shared" si="2"/>
        <v>1752.4621212121212</v>
      </c>
      <c r="F29" s="61">
        <f t="shared" si="3"/>
        <v>1612.020905923345</v>
      </c>
      <c r="G29" s="61">
        <f t="shared" si="4"/>
        <v>1482.8525641025642</v>
      </c>
      <c r="H29" s="61">
        <f t="shared" si="5"/>
        <v>1478.1150159744409</v>
      </c>
      <c r="I29" s="59">
        <f t="shared" si="6"/>
        <v>237.25641025641025</v>
      </c>
      <c r="J29" s="60">
        <f t="shared" si="7"/>
        <v>247.14209401709402</v>
      </c>
      <c r="K29" s="60">
        <f t="shared" si="8"/>
        <v>250.08108108108109</v>
      </c>
      <c r="L29" s="60">
        <f t="shared" si="9"/>
        <v>250.62296858071505</v>
      </c>
      <c r="M29" s="62">
        <f t="shared" si="10"/>
        <v>264.82541499713795</v>
      </c>
      <c r="N29" s="59">
        <f t="shared" si="11"/>
        <v>397.39267315397825</v>
      </c>
      <c r="O29" s="62">
        <f t="shared" si="12"/>
        <v>529.85689753863767</v>
      </c>
      <c r="P29" s="59">
        <f t="shared" si="13"/>
        <v>376.08071505958827</v>
      </c>
      <c r="Q29" s="62">
        <f t="shared" si="14"/>
        <v>501.44095341278438</v>
      </c>
      <c r="R29" s="63">
        <f t="shared" si="15"/>
        <v>375.26756756756754</v>
      </c>
      <c r="S29" s="61">
        <f t="shared" si="16"/>
        <v>500.35675675675674</v>
      </c>
      <c r="T29" s="59">
        <f t="shared" si="17"/>
        <v>370.85737179487182</v>
      </c>
      <c r="U29" s="62">
        <f t="shared" si="18"/>
        <v>494.47649572649573</v>
      </c>
      <c r="V29" s="63">
        <f t="shared" si="19"/>
        <v>360.64675324675324</v>
      </c>
      <c r="W29" s="62">
        <f t="shared" si="20"/>
        <v>480.86233766233767</v>
      </c>
      <c r="X29" s="59">
        <f t="shared" si="21"/>
        <v>356.02307692307693</v>
      </c>
      <c r="Y29" s="62">
        <f t="shared" si="22"/>
        <v>474.69743589743592</v>
      </c>
      <c r="Z29" s="64">
        <f t="shared" si="23"/>
        <v>316.46495726495726</v>
      </c>
    </row>
    <row r="30" spans="1:29" s="2" customFormat="1" x14ac:dyDescent="0.25">
      <c r="A30" s="56">
        <v>24</v>
      </c>
      <c r="B30" s="57">
        <v>469900</v>
      </c>
      <c r="C30" s="58">
        <f t="shared" si="0"/>
        <v>39158.333333333336</v>
      </c>
      <c r="D30" s="59">
        <f t="shared" si="1"/>
        <v>1800.3831417624522</v>
      </c>
      <c r="E30" s="60">
        <f t="shared" si="2"/>
        <v>1779.9242424242425</v>
      </c>
      <c r="F30" s="61">
        <f t="shared" si="3"/>
        <v>1637.2822299651568</v>
      </c>
      <c r="G30" s="61">
        <f t="shared" si="4"/>
        <v>1506.0897435897436</v>
      </c>
      <c r="H30" s="61">
        <f t="shared" si="5"/>
        <v>1501.2779552715656</v>
      </c>
      <c r="I30" s="59">
        <f t="shared" si="6"/>
        <v>240.97435897435898</v>
      </c>
      <c r="J30" s="60">
        <f t="shared" si="7"/>
        <v>251.01495726495727</v>
      </c>
      <c r="K30" s="60">
        <f t="shared" si="8"/>
        <v>254</v>
      </c>
      <c r="L30" s="60">
        <f t="shared" si="9"/>
        <v>254.55037919826651</v>
      </c>
      <c r="M30" s="62">
        <f t="shared" si="10"/>
        <v>268.9753863766457</v>
      </c>
      <c r="N30" s="59">
        <f t="shared" si="11"/>
        <v>403.61763022323987</v>
      </c>
      <c r="O30" s="62">
        <f t="shared" si="12"/>
        <v>538.15684029765316</v>
      </c>
      <c r="P30" s="59">
        <f t="shared" si="13"/>
        <v>381.97183098591546</v>
      </c>
      <c r="Q30" s="62">
        <f t="shared" si="14"/>
        <v>509.2957746478873</v>
      </c>
      <c r="R30" s="63">
        <f t="shared" si="15"/>
        <v>381.14594594594598</v>
      </c>
      <c r="S30" s="61">
        <f t="shared" si="16"/>
        <v>508.19459459459461</v>
      </c>
      <c r="T30" s="59">
        <f t="shared" si="17"/>
        <v>376.66666666666669</v>
      </c>
      <c r="U30" s="62">
        <f t="shared" si="18"/>
        <v>502.22222222222223</v>
      </c>
      <c r="V30" s="63">
        <f t="shared" si="19"/>
        <v>366.29610389610389</v>
      </c>
      <c r="W30" s="62">
        <f t="shared" si="20"/>
        <v>488.3948051948052</v>
      </c>
      <c r="X30" s="59">
        <f t="shared" si="21"/>
        <v>361.6</v>
      </c>
      <c r="Y30" s="62">
        <f t="shared" si="22"/>
        <v>482.13333333333333</v>
      </c>
      <c r="Z30" s="64">
        <f t="shared" si="23"/>
        <v>321.42222222222222</v>
      </c>
    </row>
    <row r="31" spans="1:29" s="2" customFormat="1" x14ac:dyDescent="0.25">
      <c r="A31" s="56">
        <v>25</v>
      </c>
      <c r="B31" s="57">
        <v>474300</v>
      </c>
      <c r="C31" s="58">
        <f t="shared" si="0"/>
        <v>39525</v>
      </c>
      <c r="D31" s="59">
        <f t="shared" si="1"/>
        <v>1817.2413793103449</v>
      </c>
      <c r="E31" s="60">
        <f t="shared" si="2"/>
        <v>1796.590909090909</v>
      </c>
      <c r="F31" s="61">
        <f t="shared" si="3"/>
        <v>1652.6132404181185</v>
      </c>
      <c r="G31" s="61">
        <f t="shared" si="4"/>
        <v>1520.1923076923076</v>
      </c>
      <c r="H31" s="61">
        <f t="shared" si="5"/>
        <v>1515.3354632587859</v>
      </c>
      <c r="I31" s="59">
        <f t="shared" si="6"/>
        <v>243.23076923076923</v>
      </c>
      <c r="J31" s="60">
        <f t="shared" si="7"/>
        <v>253.36538461538461</v>
      </c>
      <c r="K31" s="60">
        <f t="shared" si="8"/>
        <v>256.37837837837839</v>
      </c>
      <c r="L31" s="60">
        <f t="shared" si="9"/>
        <v>256.93391115926329</v>
      </c>
      <c r="M31" s="62">
        <f t="shared" si="10"/>
        <v>271.4939896966228</v>
      </c>
      <c r="N31" s="59">
        <f t="shared" si="11"/>
        <v>407.39553520320555</v>
      </c>
      <c r="O31" s="62">
        <f t="shared" si="12"/>
        <v>543.19404693760737</v>
      </c>
      <c r="P31" s="59">
        <f t="shared" si="13"/>
        <v>385.5471289274106</v>
      </c>
      <c r="Q31" s="62">
        <f t="shared" si="14"/>
        <v>514.0628385698808</v>
      </c>
      <c r="R31" s="63">
        <f t="shared" si="15"/>
        <v>384.71351351351353</v>
      </c>
      <c r="S31" s="61">
        <f t="shared" si="16"/>
        <v>512.95135135135138</v>
      </c>
      <c r="T31" s="59">
        <f t="shared" si="17"/>
        <v>380.19230769230768</v>
      </c>
      <c r="U31" s="62">
        <f t="shared" si="18"/>
        <v>506.92307692307691</v>
      </c>
      <c r="V31" s="63">
        <f t="shared" si="19"/>
        <v>369.72467532467533</v>
      </c>
      <c r="W31" s="62">
        <f t="shared" si="20"/>
        <v>492.96623376623376</v>
      </c>
      <c r="X31" s="59">
        <f t="shared" si="21"/>
        <v>364.98461538461538</v>
      </c>
      <c r="Y31" s="62">
        <f t="shared" si="22"/>
        <v>486.64615384615382</v>
      </c>
      <c r="Z31" s="64">
        <f t="shared" si="23"/>
        <v>324.43076923076922</v>
      </c>
    </row>
    <row r="32" spans="1:29" s="2" customFormat="1" x14ac:dyDescent="0.25">
      <c r="A32" s="56">
        <v>26</v>
      </c>
      <c r="B32" s="57">
        <v>479300</v>
      </c>
      <c r="C32" s="58">
        <f t="shared" si="0"/>
        <v>39941.666666666664</v>
      </c>
      <c r="D32" s="59">
        <f t="shared" si="1"/>
        <v>1836.3984674329502</v>
      </c>
      <c r="E32" s="60">
        <f t="shared" si="2"/>
        <v>1815.530303030303</v>
      </c>
      <c r="F32" s="61">
        <f t="shared" si="3"/>
        <v>1670.0348432055748</v>
      </c>
      <c r="G32" s="61">
        <f t="shared" si="4"/>
        <v>1536.2179487179487</v>
      </c>
      <c r="H32" s="61">
        <f t="shared" si="5"/>
        <v>1531.3099041533546</v>
      </c>
      <c r="I32" s="59">
        <f t="shared" si="6"/>
        <v>245.7948717948718</v>
      </c>
      <c r="J32" s="60">
        <f t="shared" si="7"/>
        <v>256.03632478632477</v>
      </c>
      <c r="K32" s="60">
        <f t="shared" si="8"/>
        <v>259.08108108108109</v>
      </c>
      <c r="L32" s="60">
        <f t="shared" si="9"/>
        <v>259.64247020585049</v>
      </c>
      <c r="M32" s="62">
        <f t="shared" si="10"/>
        <v>274.35603892386951</v>
      </c>
      <c r="N32" s="59">
        <f t="shared" si="11"/>
        <v>411.68860904407558</v>
      </c>
      <c r="O32" s="62">
        <f t="shared" si="12"/>
        <v>548.91814539210077</v>
      </c>
      <c r="P32" s="59">
        <f t="shared" si="13"/>
        <v>389.60996749729145</v>
      </c>
      <c r="Q32" s="62">
        <f t="shared" si="14"/>
        <v>519.4799566630553</v>
      </c>
      <c r="R32" s="63">
        <f t="shared" si="15"/>
        <v>388.7675675675676</v>
      </c>
      <c r="S32" s="61">
        <f t="shared" si="16"/>
        <v>518.35675675675679</v>
      </c>
      <c r="T32" s="59">
        <f t="shared" si="17"/>
        <v>384.19871794871796</v>
      </c>
      <c r="U32" s="62">
        <f t="shared" si="18"/>
        <v>512.26495726495727</v>
      </c>
      <c r="V32" s="63">
        <f t="shared" si="19"/>
        <v>373.62077922077924</v>
      </c>
      <c r="W32" s="62">
        <f t="shared" si="20"/>
        <v>498.16103896103897</v>
      </c>
      <c r="X32" s="59">
        <f t="shared" si="21"/>
        <v>368.83076923076919</v>
      </c>
      <c r="Y32" s="62">
        <f t="shared" si="22"/>
        <v>491.77435897435896</v>
      </c>
      <c r="Z32" s="64">
        <f>(($B32+180)/1950)/3*4</f>
        <v>327.84957264957262</v>
      </c>
    </row>
    <row r="33" spans="1:26" s="2" customFormat="1" x14ac:dyDescent="0.25">
      <c r="A33" s="56">
        <v>27</v>
      </c>
      <c r="B33" s="57">
        <v>484500</v>
      </c>
      <c r="C33" s="58">
        <f t="shared" si="0"/>
        <v>40375</v>
      </c>
      <c r="D33" s="59">
        <f t="shared" si="1"/>
        <v>1856.3218390804598</v>
      </c>
      <c r="E33" s="60">
        <f t="shared" si="2"/>
        <v>1835.2272727272727</v>
      </c>
      <c r="F33" s="61">
        <f t="shared" si="3"/>
        <v>1688.1533101045295</v>
      </c>
      <c r="G33" s="61">
        <f t="shared" si="4"/>
        <v>1552.8846153846155</v>
      </c>
      <c r="H33" s="61">
        <f t="shared" si="5"/>
        <v>1547.9233226837061</v>
      </c>
      <c r="I33" s="59">
        <f t="shared" si="6"/>
        <v>248.46153846153845</v>
      </c>
      <c r="J33" s="60">
        <f t="shared" si="7"/>
        <v>258.81410256410254</v>
      </c>
      <c r="K33" s="60">
        <f t="shared" si="8"/>
        <v>261.89189189189187</v>
      </c>
      <c r="L33" s="60">
        <f t="shared" si="9"/>
        <v>262.45937161430118</v>
      </c>
      <c r="M33" s="62">
        <f t="shared" si="10"/>
        <v>277.33257012020607</v>
      </c>
      <c r="N33" s="59">
        <f t="shared" si="11"/>
        <v>416.1534058385804</v>
      </c>
      <c r="O33" s="62">
        <f t="shared" si="12"/>
        <v>554.8712077847739</v>
      </c>
      <c r="P33" s="59">
        <f t="shared" si="13"/>
        <v>393.83531960996754</v>
      </c>
      <c r="Q33" s="62">
        <f t="shared" si="14"/>
        <v>525.11375947995668</v>
      </c>
      <c r="R33" s="63">
        <f t="shared" si="15"/>
        <v>392.98378378378379</v>
      </c>
      <c r="S33" s="61">
        <f t="shared" si="16"/>
        <v>523.97837837837835</v>
      </c>
      <c r="T33" s="59">
        <f t="shared" si="17"/>
        <v>388.36538461538464</v>
      </c>
      <c r="U33" s="62">
        <f t="shared" si="18"/>
        <v>517.82051282051282</v>
      </c>
      <c r="V33" s="63">
        <f t="shared" si="19"/>
        <v>377.67272727272729</v>
      </c>
      <c r="W33" s="62">
        <f t="shared" si="20"/>
        <v>503.56363636363636</v>
      </c>
      <c r="X33" s="59">
        <f t="shared" si="21"/>
        <v>372.83076923076925</v>
      </c>
      <c r="Y33" s="62">
        <f t="shared" si="22"/>
        <v>497.10769230769233</v>
      </c>
      <c r="Z33" s="64">
        <f t="shared" si="23"/>
        <v>331.40512820512822</v>
      </c>
    </row>
    <row r="34" spans="1:26" s="2" customFormat="1" x14ac:dyDescent="0.25">
      <c r="A34" s="56">
        <v>28</v>
      </c>
      <c r="B34" s="57">
        <v>490100</v>
      </c>
      <c r="C34" s="58">
        <f t="shared" si="0"/>
        <v>40841.666666666664</v>
      </c>
      <c r="D34" s="59">
        <f t="shared" si="1"/>
        <v>1877.7777777777778</v>
      </c>
      <c r="E34" s="60">
        <f t="shared" si="2"/>
        <v>1856.439393939394</v>
      </c>
      <c r="F34" s="61">
        <f t="shared" si="3"/>
        <v>1707.6655052264809</v>
      </c>
      <c r="G34" s="61">
        <f t="shared" si="4"/>
        <v>1570.8333333333333</v>
      </c>
      <c r="H34" s="61">
        <f t="shared" si="5"/>
        <v>1565.814696485623</v>
      </c>
      <c r="I34" s="59">
        <f t="shared" si="6"/>
        <v>251.33333333333334</v>
      </c>
      <c r="J34" s="60">
        <f t="shared" si="7"/>
        <v>261.80555555555554</v>
      </c>
      <c r="K34" s="60">
        <f t="shared" si="8"/>
        <v>264.91891891891891</v>
      </c>
      <c r="L34" s="60">
        <f t="shared" si="9"/>
        <v>265.49295774647885</v>
      </c>
      <c r="M34" s="62">
        <f t="shared" si="10"/>
        <v>280.53806525472237</v>
      </c>
      <c r="N34" s="59">
        <f t="shared" si="11"/>
        <v>420.96164854035487</v>
      </c>
      <c r="O34" s="62">
        <f t="shared" si="12"/>
        <v>561.2821980538065</v>
      </c>
      <c r="P34" s="59">
        <f t="shared" si="13"/>
        <v>398.385698808234</v>
      </c>
      <c r="Q34" s="62">
        <f t="shared" si="14"/>
        <v>531.18093174431203</v>
      </c>
      <c r="R34" s="63">
        <f t="shared" si="15"/>
        <v>397.52432432432431</v>
      </c>
      <c r="S34" s="61">
        <f t="shared" si="16"/>
        <v>530.03243243243242</v>
      </c>
      <c r="T34" s="59">
        <f t="shared" si="17"/>
        <v>392.85256410256409</v>
      </c>
      <c r="U34" s="62">
        <f t="shared" si="18"/>
        <v>523.80341880341882</v>
      </c>
      <c r="V34" s="63">
        <f t="shared" si="19"/>
        <v>382.0363636363636</v>
      </c>
      <c r="W34" s="62">
        <f t="shared" si="20"/>
        <v>509.38181818181818</v>
      </c>
      <c r="X34" s="59">
        <f t="shared" si="21"/>
        <v>377.13846153846157</v>
      </c>
      <c r="Y34" s="62">
        <f t="shared" si="22"/>
        <v>502.85128205128206</v>
      </c>
      <c r="Z34" s="64">
        <f t="shared" si="23"/>
        <v>335.23418803418804</v>
      </c>
    </row>
    <row r="35" spans="1:26" s="2" customFormat="1" x14ac:dyDescent="0.25">
      <c r="A35" s="56">
        <v>29</v>
      </c>
      <c r="B35" s="57">
        <v>496000</v>
      </c>
      <c r="C35" s="58">
        <f t="shared" si="0"/>
        <v>41333.333333333336</v>
      </c>
      <c r="D35" s="59">
        <f t="shared" si="1"/>
        <v>1900.3831417624522</v>
      </c>
      <c r="E35" s="60">
        <f t="shared" si="2"/>
        <v>1878.7878787878788</v>
      </c>
      <c r="F35" s="61">
        <f t="shared" si="3"/>
        <v>1728.2229965156794</v>
      </c>
      <c r="G35" s="61">
        <f t="shared" si="4"/>
        <v>1589.7435897435898</v>
      </c>
      <c r="H35" s="61">
        <f t="shared" si="5"/>
        <v>1584.6645367412141</v>
      </c>
      <c r="I35" s="59">
        <f t="shared" si="6"/>
        <v>254.35897435897436</v>
      </c>
      <c r="J35" s="60">
        <f t="shared" si="7"/>
        <v>264.95726495726495</v>
      </c>
      <c r="K35" s="60">
        <f t="shared" si="8"/>
        <v>268.10810810810813</v>
      </c>
      <c r="L35" s="60">
        <f t="shared" si="9"/>
        <v>268.68905742145176</v>
      </c>
      <c r="M35" s="62">
        <f t="shared" si="10"/>
        <v>283.91528334287352</v>
      </c>
      <c r="N35" s="59">
        <f t="shared" si="11"/>
        <v>426.0274756725816</v>
      </c>
      <c r="O35" s="62">
        <f t="shared" si="12"/>
        <v>568.0366342301088</v>
      </c>
      <c r="P35" s="59">
        <f t="shared" si="13"/>
        <v>403.1798483206934</v>
      </c>
      <c r="Q35" s="62">
        <f t="shared" si="14"/>
        <v>537.57313109425786</v>
      </c>
      <c r="R35" s="63">
        <f t="shared" si="15"/>
        <v>402.30810810810817</v>
      </c>
      <c r="S35" s="61">
        <f t="shared" si="16"/>
        <v>536.41081081081086</v>
      </c>
      <c r="T35" s="59">
        <f t="shared" si="17"/>
        <v>397.58012820512823</v>
      </c>
      <c r="U35" s="62">
        <f t="shared" si="18"/>
        <v>530.10683760683764</v>
      </c>
      <c r="V35" s="63">
        <f t="shared" si="19"/>
        <v>386.63376623376621</v>
      </c>
      <c r="W35" s="62">
        <f t="shared" si="20"/>
        <v>515.51168831168832</v>
      </c>
      <c r="X35" s="59">
        <f t="shared" si="21"/>
        <v>381.67692307692306</v>
      </c>
      <c r="Y35" s="62">
        <f t="shared" si="22"/>
        <v>508.9025641025641</v>
      </c>
      <c r="Z35" s="64">
        <f t="shared" si="23"/>
        <v>339.26837606837609</v>
      </c>
    </row>
    <row r="36" spans="1:26" s="2" customFormat="1" x14ac:dyDescent="0.25">
      <c r="A36" s="56">
        <v>30</v>
      </c>
      <c r="B36" s="57">
        <v>502400</v>
      </c>
      <c r="C36" s="58">
        <f t="shared" si="0"/>
        <v>41866.666666666664</v>
      </c>
      <c r="D36" s="59">
        <f t="shared" si="1"/>
        <v>1924.9042145593869</v>
      </c>
      <c r="E36" s="60">
        <f t="shared" si="2"/>
        <v>1903.030303030303</v>
      </c>
      <c r="F36" s="61">
        <f t="shared" si="3"/>
        <v>1750.5226480836236</v>
      </c>
      <c r="G36" s="61">
        <f t="shared" si="4"/>
        <v>1610.2564102564102</v>
      </c>
      <c r="H36" s="61">
        <f t="shared" si="5"/>
        <v>1605.1118210862619</v>
      </c>
      <c r="I36" s="59">
        <f t="shared" si="6"/>
        <v>257.64102564102564</v>
      </c>
      <c r="J36" s="60">
        <f t="shared" si="7"/>
        <v>268.37606837606836</v>
      </c>
      <c r="K36" s="60">
        <f t="shared" si="8"/>
        <v>271.56756756756755</v>
      </c>
      <c r="L36" s="60">
        <f t="shared" si="9"/>
        <v>272.15601300108341</v>
      </c>
      <c r="M36" s="62">
        <f t="shared" si="10"/>
        <v>287.57870635374928</v>
      </c>
      <c r="N36" s="59">
        <f t="shared" si="11"/>
        <v>431.52261018889521</v>
      </c>
      <c r="O36" s="62">
        <f t="shared" si="12"/>
        <v>575.36348025186032</v>
      </c>
      <c r="P36" s="59">
        <f t="shared" si="13"/>
        <v>408.38028169014086</v>
      </c>
      <c r="Q36" s="62">
        <f t="shared" si="14"/>
        <v>544.50704225352115</v>
      </c>
      <c r="R36" s="63">
        <f t="shared" si="15"/>
        <v>407.49729729729728</v>
      </c>
      <c r="S36" s="61">
        <f t="shared" si="16"/>
        <v>543.32972972972971</v>
      </c>
      <c r="T36" s="59">
        <f t="shared" si="17"/>
        <v>402.70833333333337</v>
      </c>
      <c r="U36" s="62">
        <f t="shared" si="18"/>
        <v>536.94444444444446</v>
      </c>
      <c r="V36" s="63">
        <f t="shared" si="19"/>
        <v>391.62077922077918</v>
      </c>
      <c r="W36" s="62">
        <f t="shared" si="20"/>
        <v>522.16103896103891</v>
      </c>
      <c r="X36" s="59">
        <f t="shared" si="21"/>
        <v>386.6</v>
      </c>
      <c r="Y36" s="62">
        <f t="shared" si="22"/>
        <v>515.4666666666667</v>
      </c>
      <c r="Z36" s="64">
        <f t="shared" si="23"/>
        <v>343.64444444444445</v>
      </c>
    </row>
    <row r="37" spans="1:26" s="2" customFormat="1" x14ac:dyDescent="0.25">
      <c r="A37" s="56">
        <v>31</v>
      </c>
      <c r="B37" s="57">
        <v>508900</v>
      </c>
      <c r="C37" s="58">
        <f t="shared" si="0"/>
        <v>42408.333333333336</v>
      </c>
      <c r="D37" s="59">
        <f t="shared" si="1"/>
        <v>1949.808429118774</v>
      </c>
      <c r="E37" s="60">
        <f t="shared" si="2"/>
        <v>1927.6515151515152</v>
      </c>
      <c r="F37" s="61">
        <f t="shared" si="3"/>
        <v>1773.1707317073171</v>
      </c>
      <c r="G37" s="61">
        <f t="shared" si="4"/>
        <v>1631.0897435897436</v>
      </c>
      <c r="H37" s="61">
        <f t="shared" si="5"/>
        <v>1625.8785942492013</v>
      </c>
      <c r="I37" s="59">
        <f t="shared" si="6"/>
        <v>260.97435897435895</v>
      </c>
      <c r="J37" s="60">
        <f t="shared" si="7"/>
        <v>271.84829059829059</v>
      </c>
      <c r="K37" s="60">
        <f t="shared" si="8"/>
        <v>275.08108108108109</v>
      </c>
      <c r="L37" s="60">
        <f t="shared" si="9"/>
        <v>275.6771397616468</v>
      </c>
      <c r="M37" s="62">
        <f t="shared" si="10"/>
        <v>291.29937034917003</v>
      </c>
      <c r="N37" s="59">
        <f t="shared" si="11"/>
        <v>437.1036061820264</v>
      </c>
      <c r="O37" s="62">
        <f t="shared" si="12"/>
        <v>582.80480824270182</v>
      </c>
      <c r="P37" s="59">
        <f t="shared" si="13"/>
        <v>413.66197183098598</v>
      </c>
      <c r="Q37" s="62">
        <f t="shared" si="14"/>
        <v>551.54929577464793</v>
      </c>
      <c r="R37" s="63">
        <f t="shared" si="15"/>
        <v>412.7675675675676</v>
      </c>
      <c r="S37" s="61">
        <f t="shared" si="16"/>
        <v>550.35675675675679</v>
      </c>
      <c r="T37" s="59">
        <f t="shared" si="17"/>
        <v>407.91666666666669</v>
      </c>
      <c r="U37" s="62">
        <f t="shared" si="18"/>
        <v>543.88888888888891</v>
      </c>
      <c r="V37" s="63">
        <f t="shared" si="19"/>
        <v>396.68571428571431</v>
      </c>
      <c r="W37" s="62">
        <f t="shared" si="20"/>
        <v>528.91428571428571</v>
      </c>
      <c r="X37" s="59">
        <f t="shared" si="21"/>
        <v>391.6</v>
      </c>
      <c r="Y37" s="62">
        <f t="shared" si="22"/>
        <v>522.13333333333333</v>
      </c>
      <c r="Z37" s="64">
        <f t="shared" si="23"/>
        <v>348.0888888888889</v>
      </c>
    </row>
    <row r="38" spans="1:26" s="2" customFormat="1" x14ac:dyDescent="0.25">
      <c r="A38" s="56">
        <v>32</v>
      </c>
      <c r="B38" s="57">
        <v>516400</v>
      </c>
      <c r="C38" s="58">
        <f t="shared" si="0"/>
        <v>43033.333333333336</v>
      </c>
      <c r="D38" s="59">
        <f t="shared" si="1"/>
        <v>1978.5440613026819</v>
      </c>
      <c r="E38" s="60">
        <f t="shared" si="2"/>
        <v>1956.060606060606</v>
      </c>
      <c r="F38" s="61">
        <f t="shared" si="3"/>
        <v>1799.3031358885016</v>
      </c>
      <c r="G38" s="61">
        <f t="shared" si="4"/>
        <v>1655.1282051282051</v>
      </c>
      <c r="H38" s="61">
        <f t="shared" si="5"/>
        <v>1649.8402555910543</v>
      </c>
      <c r="I38" s="59">
        <f t="shared" si="6"/>
        <v>264.82051282051282</v>
      </c>
      <c r="J38" s="60">
        <f t="shared" si="7"/>
        <v>275.85470085470087</v>
      </c>
      <c r="K38" s="60">
        <f t="shared" si="8"/>
        <v>279.13513513513516</v>
      </c>
      <c r="L38" s="60">
        <f t="shared" si="9"/>
        <v>279.73997833152765</v>
      </c>
      <c r="M38" s="62">
        <f t="shared" si="10"/>
        <v>295.59244419004006</v>
      </c>
      <c r="N38" s="59">
        <f t="shared" si="11"/>
        <v>443.5432169433314</v>
      </c>
      <c r="O38" s="62">
        <f t="shared" si="12"/>
        <v>591.39095592444187</v>
      </c>
      <c r="P38" s="59">
        <f t="shared" si="13"/>
        <v>419.75622968580717</v>
      </c>
      <c r="Q38" s="62">
        <f t="shared" si="14"/>
        <v>559.67497291440952</v>
      </c>
      <c r="R38" s="63">
        <f t="shared" si="15"/>
        <v>418.84864864864869</v>
      </c>
      <c r="S38" s="61">
        <f t="shared" si="16"/>
        <v>558.46486486486492</v>
      </c>
      <c r="T38" s="59">
        <f t="shared" si="17"/>
        <v>413.92628205128199</v>
      </c>
      <c r="U38" s="62">
        <f t="shared" si="18"/>
        <v>551.90170940170935</v>
      </c>
      <c r="V38" s="63">
        <f t="shared" si="19"/>
        <v>402.52987012987012</v>
      </c>
      <c r="W38" s="62">
        <f t="shared" si="20"/>
        <v>536.70649350649353</v>
      </c>
      <c r="X38" s="59">
        <f t="shared" si="21"/>
        <v>397.3692307692308</v>
      </c>
      <c r="Y38" s="62">
        <f t="shared" si="22"/>
        <v>529.82564102564106</v>
      </c>
      <c r="Z38" s="64">
        <f t="shared" si="23"/>
        <v>353.21709401709404</v>
      </c>
    </row>
    <row r="39" spans="1:26" s="2" customFormat="1" x14ac:dyDescent="0.25">
      <c r="A39" s="56">
        <v>33</v>
      </c>
      <c r="B39" s="57">
        <v>524200</v>
      </c>
      <c r="C39" s="58">
        <f t="shared" si="0"/>
        <v>43683.333333333336</v>
      </c>
      <c r="D39" s="59">
        <f t="shared" si="1"/>
        <v>2008.4291187739464</v>
      </c>
      <c r="E39" s="60">
        <f t="shared" si="2"/>
        <v>1985.6060606060605</v>
      </c>
      <c r="F39" s="61">
        <f t="shared" si="3"/>
        <v>1826.4808362369338</v>
      </c>
      <c r="G39" s="61">
        <f t="shared" si="4"/>
        <v>1680.1282051282051</v>
      </c>
      <c r="H39" s="61">
        <f t="shared" si="5"/>
        <v>1674.7603833865815</v>
      </c>
      <c r="I39" s="59">
        <f t="shared" si="6"/>
        <v>268.82051282051282</v>
      </c>
      <c r="J39" s="60">
        <f t="shared" si="7"/>
        <v>280.02136752136749</v>
      </c>
      <c r="K39" s="60">
        <f t="shared" si="8"/>
        <v>283.35135135135135</v>
      </c>
      <c r="L39" s="60">
        <f t="shared" si="9"/>
        <v>283.96533044420369</v>
      </c>
      <c r="M39" s="62">
        <f t="shared" si="10"/>
        <v>300.05724098454493</v>
      </c>
      <c r="N39" s="59">
        <f t="shared" si="11"/>
        <v>450.24041213508872</v>
      </c>
      <c r="O39" s="62">
        <f t="shared" si="12"/>
        <v>600.32054951345162</v>
      </c>
      <c r="P39" s="59">
        <f t="shared" si="13"/>
        <v>426.09425785482119</v>
      </c>
      <c r="Q39" s="62">
        <f t="shared" si="14"/>
        <v>568.12567713976159</v>
      </c>
      <c r="R39" s="63">
        <f t="shared" si="15"/>
        <v>425.17297297297296</v>
      </c>
      <c r="S39" s="61">
        <f t="shared" si="16"/>
        <v>566.89729729729731</v>
      </c>
      <c r="T39" s="59">
        <f t="shared" si="17"/>
        <v>420.17628205128204</v>
      </c>
      <c r="U39" s="62">
        <f t="shared" si="18"/>
        <v>560.23504273504273</v>
      </c>
      <c r="V39" s="63">
        <f t="shared" si="19"/>
        <v>408.60779220779222</v>
      </c>
      <c r="W39" s="62">
        <f t="shared" si="20"/>
        <v>544.81038961038962</v>
      </c>
      <c r="X39" s="59">
        <f t="shared" si="21"/>
        <v>403.3692307692308</v>
      </c>
      <c r="Y39" s="62">
        <f t="shared" si="22"/>
        <v>537.82564102564106</v>
      </c>
      <c r="Z39" s="64">
        <f t="shared" si="23"/>
        <v>358.55042735042736</v>
      </c>
    </row>
    <row r="40" spans="1:26" s="2" customFormat="1" x14ac:dyDescent="0.25">
      <c r="A40" s="56">
        <v>34</v>
      </c>
      <c r="B40" s="57">
        <v>533000</v>
      </c>
      <c r="C40" s="58">
        <f t="shared" si="0"/>
        <v>44416.666666666664</v>
      </c>
      <c r="D40" s="59">
        <f t="shared" si="1"/>
        <v>2042.1455938697318</v>
      </c>
      <c r="E40" s="60">
        <f t="shared" si="2"/>
        <v>2018.939393939394</v>
      </c>
      <c r="F40" s="61">
        <f t="shared" si="3"/>
        <v>1857.1428571428571</v>
      </c>
      <c r="G40" s="61">
        <f t="shared" si="4"/>
        <v>1708.3333333333333</v>
      </c>
      <c r="H40" s="61">
        <f t="shared" si="5"/>
        <v>1702.8753993610223</v>
      </c>
      <c r="I40" s="59">
        <f t="shared" si="6"/>
        <v>273.33333333333331</v>
      </c>
      <c r="J40" s="60">
        <f t="shared" si="7"/>
        <v>284.72222222222223</v>
      </c>
      <c r="K40" s="60">
        <f t="shared" si="8"/>
        <v>288.10810810810813</v>
      </c>
      <c r="L40" s="60">
        <f t="shared" si="9"/>
        <v>288.73239436619718</v>
      </c>
      <c r="M40" s="62">
        <f t="shared" si="10"/>
        <v>305.09444762449914</v>
      </c>
      <c r="N40" s="59">
        <f t="shared" si="11"/>
        <v>457.79622209502003</v>
      </c>
      <c r="O40" s="62">
        <f t="shared" si="12"/>
        <v>610.39496279336004</v>
      </c>
      <c r="P40" s="59">
        <f t="shared" si="13"/>
        <v>433.24485373781152</v>
      </c>
      <c r="Q40" s="62">
        <f t="shared" si="14"/>
        <v>577.6598049837487</v>
      </c>
      <c r="R40" s="63">
        <f t="shared" si="15"/>
        <v>432.30810810810817</v>
      </c>
      <c r="S40" s="61">
        <f t="shared" si="16"/>
        <v>576.41081081081086</v>
      </c>
      <c r="T40" s="59">
        <f t="shared" si="17"/>
        <v>427.22756410256414</v>
      </c>
      <c r="U40" s="62">
        <f t="shared" si="18"/>
        <v>569.63675213675219</v>
      </c>
      <c r="V40" s="63">
        <f t="shared" si="19"/>
        <v>415.46493506493505</v>
      </c>
      <c r="W40" s="62">
        <f t="shared" si="20"/>
        <v>553.95324675324673</v>
      </c>
      <c r="X40" s="59">
        <f t="shared" si="21"/>
        <v>410.13846153846157</v>
      </c>
      <c r="Y40" s="62">
        <f t="shared" si="22"/>
        <v>546.85128205128206</v>
      </c>
      <c r="Z40" s="64">
        <f t="shared" si="23"/>
        <v>364.56752136752135</v>
      </c>
    </row>
    <row r="41" spans="1:26" s="2" customFormat="1" x14ac:dyDescent="0.25">
      <c r="A41" s="56">
        <v>35</v>
      </c>
      <c r="B41" s="57">
        <v>541800</v>
      </c>
      <c r="C41" s="58">
        <f t="shared" si="0"/>
        <v>45150</v>
      </c>
      <c r="D41" s="59">
        <f t="shared" si="1"/>
        <v>2075.8620689655172</v>
      </c>
      <c r="E41" s="60">
        <f t="shared" si="2"/>
        <v>2052.2727272727275</v>
      </c>
      <c r="F41" s="61">
        <f t="shared" si="3"/>
        <v>1887.8048780487804</v>
      </c>
      <c r="G41" s="61">
        <f t="shared" si="4"/>
        <v>1736.5384615384614</v>
      </c>
      <c r="H41" s="61">
        <f t="shared" si="5"/>
        <v>1730.9904153354632</v>
      </c>
      <c r="I41" s="59">
        <f t="shared" si="6"/>
        <v>277.84615384615387</v>
      </c>
      <c r="J41" s="60">
        <f t="shared" si="7"/>
        <v>289.42307692307691</v>
      </c>
      <c r="K41" s="60">
        <f t="shared" si="8"/>
        <v>292.86486486486484</v>
      </c>
      <c r="L41" s="60">
        <f t="shared" si="9"/>
        <v>293.49945828819068</v>
      </c>
      <c r="M41" s="62">
        <f t="shared" si="10"/>
        <v>310.13165426445335</v>
      </c>
      <c r="N41" s="59">
        <f t="shared" si="11"/>
        <v>465.35203205495134</v>
      </c>
      <c r="O41" s="62">
        <f t="shared" si="12"/>
        <v>620.46937607326845</v>
      </c>
      <c r="P41" s="59">
        <f t="shared" si="13"/>
        <v>440.39544962080174</v>
      </c>
      <c r="Q41" s="62">
        <f t="shared" si="14"/>
        <v>587.19393282773569</v>
      </c>
      <c r="R41" s="63">
        <f t="shared" si="15"/>
        <v>439.44324324324322</v>
      </c>
      <c r="S41" s="61">
        <f t="shared" si="16"/>
        <v>585.92432432432429</v>
      </c>
      <c r="T41" s="59">
        <f t="shared" si="17"/>
        <v>434.27884615384619</v>
      </c>
      <c r="U41" s="62">
        <f t="shared" si="18"/>
        <v>579.03846153846155</v>
      </c>
      <c r="V41" s="63">
        <f t="shared" si="19"/>
        <v>422.32207792207788</v>
      </c>
      <c r="W41" s="62">
        <f t="shared" si="20"/>
        <v>563.09610389610384</v>
      </c>
      <c r="X41" s="59">
        <f t="shared" si="21"/>
        <v>416.90769230769229</v>
      </c>
      <c r="Y41" s="62">
        <f t="shared" si="22"/>
        <v>555.87692307692305</v>
      </c>
      <c r="Z41" s="64">
        <f t="shared" si="23"/>
        <v>370.58461538461535</v>
      </c>
    </row>
    <row r="42" spans="1:26" s="2" customFormat="1" x14ac:dyDescent="0.25">
      <c r="A42" s="56">
        <v>36</v>
      </c>
      <c r="B42" s="57">
        <v>551200</v>
      </c>
      <c r="C42" s="58">
        <f t="shared" si="0"/>
        <v>45933.333333333336</v>
      </c>
      <c r="D42" s="59">
        <f t="shared" si="1"/>
        <v>2111.8773946360152</v>
      </c>
      <c r="E42" s="60">
        <f t="shared" si="2"/>
        <v>2087.878787878788</v>
      </c>
      <c r="F42" s="61">
        <f t="shared" si="3"/>
        <v>1920.5574912891987</v>
      </c>
      <c r="G42" s="61">
        <f t="shared" si="4"/>
        <v>1766.6666666666667</v>
      </c>
      <c r="H42" s="61">
        <f t="shared" si="5"/>
        <v>1761.0223642172523</v>
      </c>
      <c r="I42" s="59">
        <f t="shared" si="6"/>
        <v>282.66666666666669</v>
      </c>
      <c r="J42" s="60">
        <f t="shared" si="7"/>
        <v>294.44444444444446</v>
      </c>
      <c r="K42" s="60">
        <f t="shared" si="8"/>
        <v>297.94594594594594</v>
      </c>
      <c r="L42" s="60">
        <f t="shared" si="9"/>
        <v>298.59154929577466</v>
      </c>
      <c r="M42" s="62">
        <f t="shared" si="10"/>
        <v>315.51230681167715</v>
      </c>
      <c r="N42" s="59">
        <f t="shared" si="11"/>
        <v>473.42301087578704</v>
      </c>
      <c r="O42" s="62">
        <f t="shared" si="12"/>
        <v>631.23068116771606</v>
      </c>
      <c r="P42" s="59">
        <f t="shared" si="13"/>
        <v>448.03358613217767</v>
      </c>
      <c r="Q42" s="62">
        <f t="shared" si="14"/>
        <v>597.37811484290353</v>
      </c>
      <c r="R42" s="63">
        <f t="shared" si="15"/>
        <v>447.06486486486483</v>
      </c>
      <c r="S42" s="61">
        <f t="shared" si="16"/>
        <v>596.08648648648648</v>
      </c>
      <c r="T42" s="59">
        <f t="shared" si="17"/>
        <v>441.8108974358974</v>
      </c>
      <c r="U42" s="62">
        <f t="shared" si="18"/>
        <v>589.08119658119654</v>
      </c>
      <c r="V42" s="63">
        <f t="shared" si="19"/>
        <v>429.64675324675318</v>
      </c>
      <c r="W42" s="62">
        <f t="shared" si="20"/>
        <v>572.86233766233761</v>
      </c>
      <c r="X42" s="59">
        <f t="shared" si="21"/>
        <v>424.13846153846151</v>
      </c>
      <c r="Y42" s="62">
        <f t="shared" si="22"/>
        <v>565.51794871794868</v>
      </c>
      <c r="Z42" s="64">
        <f t="shared" si="23"/>
        <v>377.01196581196581</v>
      </c>
    </row>
    <row r="43" spans="1:26" s="2" customFormat="1" x14ac:dyDescent="0.25">
      <c r="A43" s="56">
        <v>37</v>
      </c>
      <c r="B43" s="57">
        <v>561600</v>
      </c>
      <c r="C43" s="58">
        <f t="shared" si="0"/>
        <v>46800</v>
      </c>
      <c r="D43" s="59">
        <f t="shared" si="1"/>
        <v>2151.7241379310344</v>
      </c>
      <c r="E43" s="60">
        <f t="shared" si="2"/>
        <v>2127.2727272727275</v>
      </c>
      <c r="F43" s="61">
        <f t="shared" si="3"/>
        <v>1956.794425087108</v>
      </c>
      <c r="G43" s="61">
        <f t="shared" si="4"/>
        <v>1800</v>
      </c>
      <c r="H43" s="61">
        <f t="shared" si="5"/>
        <v>1794.2492012779553</v>
      </c>
      <c r="I43" s="59">
        <f t="shared" si="6"/>
        <v>288</v>
      </c>
      <c r="J43" s="60">
        <f t="shared" si="7"/>
        <v>300</v>
      </c>
      <c r="K43" s="60">
        <f t="shared" si="8"/>
        <v>303.56756756756755</v>
      </c>
      <c r="L43" s="60">
        <f t="shared" si="9"/>
        <v>304.22535211267603</v>
      </c>
      <c r="M43" s="62">
        <f t="shared" si="10"/>
        <v>321.46536920435034</v>
      </c>
      <c r="N43" s="59">
        <f t="shared" si="11"/>
        <v>482.35260446479685</v>
      </c>
      <c r="O43" s="62">
        <f t="shared" si="12"/>
        <v>643.13680595306244</v>
      </c>
      <c r="P43" s="59">
        <f t="shared" si="13"/>
        <v>456.4842903575298</v>
      </c>
      <c r="Q43" s="62">
        <f t="shared" si="14"/>
        <v>608.6457204767064</v>
      </c>
      <c r="R43" s="63">
        <f t="shared" si="15"/>
        <v>455.49729729729728</v>
      </c>
      <c r="S43" s="61">
        <f t="shared" si="16"/>
        <v>607.32972972972971</v>
      </c>
      <c r="T43" s="59">
        <f t="shared" si="17"/>
        <v>450.14423076923083</v>
      </c>
      <c r="U43" s="62">
        <f t="shared" si="18"/>
        <v>600.19230769230774</v>
      </c>
      <c r="V43" s="63">
        <f t="shared" si="19"/>
        <v>437.75064935064938</v>
      </c>
      <c r="W43" s="62">
        <f t="shared" si="20"/>
        <v>583.66753246753251</v>
      </c>
      <c r="X43" s="59">
        <f t="shared" si="21"/>
        <v>432.13846153846157</v>
      </c>
      <c r="Y43" s="62">
        <f t="shared" si="22"/>
        <v>576.18461538461543</v>
      </c>
      <c r="Z43" s="64">
        <f t="shared" si="23"/>
        <v>384.12307692307695</v>
      </c>
    </row>
    <row r="44" spans="1:26" s="2" customFormat="1" x14ac:dyDescent="0.25">
      <c r="A44" s="56">
        <v>38</v>
      </c>
      <c r="B44" s="57">
        <v>571000</v>
      </c>
      <c r="C44" s="58">
        <f t="shared" si="0"/>
        <v>47583.333333333336</v>
      </c>
      <c r="D44" s="59">
        <f t="shared" si="1"/>
        <v>2187.7394636015324</v>
      </c>
      <c r="E44" s="60">
        <f t="shared" si="2"/>
        <v>2162.878787878788</v>
      </c>
      <c r="F44" s="61">
        <f t="shared" si="3"/>
        <v>1989.547038327526</v>
      </c>
      <c r="G44" s="61">
        <f t="shared" si="4"/>
        <v>1830.1282051282051</v>
      </c>
      <c r="H44" s="61">
        <f t="shared" si="5"/>
        <v>1824.2811501597444</v>
      </c>
      <c r="I44" s="59">
        <f t="shared" si="6"/>
        <v>292.82051282051282</v>
      </c>
      <c r="J44" s="60">
        <f t="shared" si="7"/>
        <v>305.02136752136749</v>
      </c>
      <c r="K44" s="60">
        <f t="shared" si="8"/>
        <v>308.64864864864865</v>
      </c>
      <c r="L44" s="60">
        <f t="shared" si="9"/>
        <v>309.31744312026001</v>
      </c>
      <c r="M44" s="62">
        <f t="shared" si="10"/>
        <v>326.84602175157414</v>
      </c>
      <c r="N44" s="59">
        <f t="shared" si="11"/>
        <v>490.4235832856325</v>
      </c>
      <c r="O44" s="62">
        <f t="shared" si="12"/>
        <v>653.89811104751004</v>
      </c>
      <c r="P44" s="59">
        <f t="shared" si="13"/>
        <v>464.12242686890579</v>
      </c>
      <c r="Q44" s="62">
        <f t="shared" si="14"/>
        <v>618.82990249187435</v>
      </c>
      <c r="R44" s="63">
        <f t="shared" si="15"/>
        <v>463.11891891891889</v>
      </c>
      <c r="S44" s="61">
        <f t="shared" si="16"/>
        <v>617.4918918918919</v>
      </c>
      <c r="T44" s="59">
        <f t="shared" si="17"/>
        <v>457.67628205128204</v>
      </c>
      <c r="U44" s="62">
        <f t="shared" si="18"/>
        <v>610.23504273504273</v>
      </c>
      <c r="V44" s="63">
        <f t="shared" si="19"/>
        <v>445.07532467532474</v>
      </c>
      <c r="W44" s="62">
        <f t="shared" si="20"/>
        <v>593.43376623376628</v>
      </c>
      <c r="X44" s="59">
        <f t="shared" si="21"/>
        <v>439.3692307692308</v>
      </c>
      <c r="Y44" s="62">
        <f t="shared" si="22"/>
        <v>585.82564102564106</v>
      </c>
      <c r="Z44" s="64">
        <f t="shared" si="23"/>
        <v>390.55042735042736</v>
      </c>
    </row>
    <row r="45" spans="1:26" s="2" customFormat="1" x14ac:dyDescent="0.25">
      <c r="A45" s="56">
        <v>39</v>
      </c>
      <c r="B45" s="57">
        <v>580900</v>
      </c>
      <c r="C45" s="58">
        <f t="shared" si="0"/>
        <v>48408.333333333336</v>
      </c>
      <c r="D45" s="59">
        <f t="shared" si="1"/>
        <v>2225.670498084291</v>
      </c>
      <c r="E45" s="60">
        <f t="shared" si="2"/>
        <v>2200.378787878788</v>
      </c>
      <c r="F45" s="61">
        <f t="shared" si="3"/>
        <v>2024.0418118466898</v>
      </c>
      <c r="G45" s="61">
        <f t="shared" si="4"/>
        <v>1861.8589743589744</v>
      </c>
      <c r="H45" s="61">
        <f t="shared" si="5"/>
        <v>1855.9105431309904</v>
      </c>
      <c r="I45" s="59">
        <f t="shared" si="6"/>
        <v>297.89743589743591</v>
      </c>
      <c r="J45" s="60">
        <f t="shared" si="7"/>
        <v>310.30982905982904</v>
      </c>
      <c r="K45" s="60">
        <f t="shared" si="8"/>
        <v>314</v>
      </c>
      <c r="L45" s="60">
        <f t="shared" si="9"/>
        <v>314.68039003250271</v>
      </c>
      <c r="M45" s="62">
        <f t="shared" si="10"/>
        <v>332.51287922152261</v>
      </c>
      <c r="N45" s="59">
        <f t="shared" si="11"/>
        <v>498.92386949055526</v>
      </c>
      <c r="O45" s="62">
        <f t="shared" si="12"/>
        <v>665.23182598740698</v>
      </c>
      <c r="P45" s="59">
        <f t="shared" si="13"/>
        <v>472.16684723726974</v>
      </c>
      <c r="Q45" s="62">
        <f t="shared" si="14"/>
        <v>629.55579631635965</v>
      </c>
      <c r="R45" s="63">
        <f t="shared" si="15"/>
        <v>471.14594594594598</v>
      </c>
      <c r="S45" s="61">
        <f t="shared" si="16"/>
        <v>628.19459459459461</v>
      </c>
      <c r="T45" s="59">
        <f t="shared" si="17"/>
        <v>465.60897435897436</v>
      </c>
      <c r="U45" s="62">
        <f t="shared" si="18"/>
        <v>620.81196581196582</v>
      </c>
      <c r="V45" s="63">
        <f t="shared" si="19"/>
        <v>452.7896103896104</v>
      </c>
      <c r="W45" s="62">
        <f t="shared" si="20"/>
        <v>603.7194805194805</v>
      </c>
      <c r="X45" s="59">
        <f t="shared" si="21"/>
        <v>446.98461538461538</v>
      </c>
      <c r="Y45" s="62">
        <f t="shared" si="22"/>
        <v>595.97948717948714</v>
      </c>
      <c r="Z45" s="64">
        <f t="shared" si="23"/>
        <v>397.31965811965807</v>
      </c>
    </row>
    <row r="46" spans="1:26" s="2" customFormat="1" x14ac:dyDescent="0.25">
      <c r="A46" s="56">
        <v>40</v>
      </c>
      <c r="B46" s="57">
        <v>591700</v>
      </c>
      <c r="C46" s="58">
        <f t="shared" si="0"/>
        <v>49308.333333333336</v>
      </c>
      <c r="D46" s="59">
        <f t="shared" si="1"/>
        <v>2267.0498084291189</v>
      </c>
      <c r="E46" s="60">
        <f t="shared" si="2"/>
        <v>2241.287878787879</v>
      </c>
      <c r="F46" s="61">
        <f t="shared" si="3"/>
        <v>2061.6724738675957</v>
      </c>
      <c r="G46" s="61">
        <f t="shared" si="4"/>
        <v>1896.4743589743589</v>
      </c>
      <c r="H46" s="61">
        <f t="shared" si="5"/>
        <v>1890.4153354632588</v>
      </c>
      <c r="I46" s="59">
        <f t="shared" si="6"/>
        <v>303.43589743589746</v>
      </c>
      <c r="J46" s="60">
        <f t="shared" si="7"/>
        <v>316.07905982905982</v>
      </c>
      <c r="K46" s="60">
        <f t="shared" si="8"/>
        <v>319.83783783783781</v>
      </c>
      <c r="L46" s="60">
        <f t="shared" si="9"/>
        <v>320.53087757313108</v>
      </c>
      <c r="M46" s="62">
        <f t="shared" si="10"/>
        <v>338.69490555237547</v>
      </c>
      <c r="N46" s="59">
        <f t="shared" si="11"/>
        <v>508.19690898683461</v>
      </c>
      <c r="O46" s="62">
        <f t="shared" si="12"/>
        <v>677.59587864911282</v>
      </c>
      <c r="P46" s="59">
        <f t="shared" si="13"/>
        <v>480.9425785482124</v>
      </c>
      <c r="Q46" s="62">
        <f t="shared" si="14"/>
        <v>641.25677139761649</v>
      </c>
      <c r="R46" s="63">
        <f t="shared" si="15"/>
        <v>479.90270270270264</v>
      </c>
      <c r="S46" s="61">
        <f t="shared" si="16"/>
        <v>639.87027027027023</v>
      </c>
      <c r="T46" s="59">
        <f t="shared" si="17"/>
        <v>474.26282051282055</v>
      </c>
      <c r="U46" s="62">
        <f t="shared" si="18"/>
        <v>632.35042735042737</v>
      </c>
      <c r="V46" s="63">
        <f t="shared" si="19"/>
        <v>461.20519480519482</v>
      </c>
      <c r="W46" s="62">
        <f t="shared" si="20"/>
        <v>614.94025974025976</v>
      </c>
      <c r="X46" s="59">
        <f t="shared" si="21"/>
        <v>455.29230769230765</v>
      </c>
      <c r="Y46" s="62">
        <f t="shared" si="22"/>
        <v>607.05641025641023</v>
      </c>
      <c r="Z46" s="64">
        <f t="shared" si="23"/>
        <v>404.70427350427349</v>
      </c>
    </row>
    <row r="47" spans="1:26" s="2" customFormat="1" x14ac:dyDescent="0.25">
      <c r="A47" s="56">
        <v>41</v>
      </c>
      <c r="B47" s="57">
        <v>601700</v>
      </c>
      <c r="C47" s="58">
        <f t="shared" si="0"/>
        <v>50141.666666666664</v>
      </c>
      <c r="D47" s="59">
        <f t="shared" si="1"/>
        <v>2305.3639846743295</v>
      </c>
      <c r="E47" s="60">
        <f t="shared" si="2"/>
        <v>2279.1666666666665</v>
      </c>
      <c r="F47" s="61">
        <f t="shared" si="3"/>
        <v>2096.5156794425088</v>
      </c>
      <c r="G47" s="61">
        <f t="shared" si="4"/>
        <v>1928.5256410256411</v>
      </c>
      <c r="H47" s="61">
        <f t="shared" si="5"/>
        <v>1922.3642172523962</v>
      </c>
      <c r="I47" s="59">
        <f t="shared" si="6"/>
        <v>308.56410256410254</v>
      </c>
      <c r="J47" s="60">
        <f t="shared" si="7"/>
        <v>321.42094017094018</v>
      </c>
      <c r="K47" s="60">
        <f t="shared" si="8"/>
        <v>325.24324324324323</v>
      </c>
      <c r="L47" s="60">
        <f t="shared" si="9"/>
        <v>325.94799566630553</v>
      </c>
      <c r="M47" s="62">
        <f t="shared" si="10"/>
        <v>344.41900400686893</v>
      </c>
      <c r="N47" s="59">
        <f t="shared" si="11"/>
        <v>516.78305666857477</v>
      </c>
      <c r="O47" s="62">
        <f t="shared" si="12"/>
        <v>689.04407555809962</v>
      </c>
      <c r="P47" s="59">
        <f t="shared" si="13"/>
        <v>489.06825568797399</v>
      </c>
      <c r="Q47" s="62">
        <f t="shared" si="14"/>
        <v>652.09100758396528</v>
      </c>
      <c r="R47" s="63">
        <f t="shared" si="15"/>
        <v>488.01081081081077</v>
      </c>
      <c r="S47" s="61">
        <f t="shared" si="16"/>
        <v>650.68108108108106</v>
      </c>
      <c r="T47" s="59">
        <f t="shared" si="17"/>
        <v>482.27564102564099</v>
      </c>
      <c r="U47" s="62">
        <f t="shared" si="18"/>
        <v>643.03418803418799</v>
      </c>
      <c r="V47" s="63">
        <f t="shared" si="19"/>
        <v>468.99740259740258</v>
      </c>
      <c r="W47" s="62">
        <f t="shared" si="20"/>
        <v>625.32987012987007</v>
      </c>
      <c r="X47" s="59">
        <f t="shared" si="21"/>
        <v>462.98461538461538</v>
      </c>
      <c r="Y47" s="62">
        <f t="shared" si="22"/>
        <v>617.31282051282051</v>
      </c>
      <c r="Z47" s="64">
        <f t="shared" si="23"/>
        <v>411.54188034188036</v>
      </c>
    </row>
    <row r="48" spans="1:26" s="2" customFormat="1" x14ac:dyDescent="0.25">
      <c r="A48" s="56">
        <v>42</v>
      </c>
      <c r="B48" s="57">
        <v>612600</v>
      </c>
      <c r="C48" s="58">
        <f t="shared" si="0"/>
        <v>51050</v>
      </c>
      <c r="D48" s="59">
        <f t="shared" si="1"/>
        <v>2347.1264367816093</v>
      </c>
      <c r="E48" s="60">
        <f t="shared" si="2"/>
        <v>2320.4545454545455</v>
      </c>
      <c r="F48" s="61">
        <f t="shared" si="3"/>
        <v>2134.4947735191636</v>
      </c>
      <c r="G48" s="61">
        <f t="shared" si="4"/>
        <v>1963.4615384615386</v>
      </c>
      <c r="H48" s="61">
        <f t="shared" si="5"/>
        <v>1957.188498402556</v>
      </c>
      <c r="I48" s="59">
        <f t="shared" si="6"/>
        <v>314.15384615384613</v>
      </c>
      <c r="J48" s="60">
        <f t="shared" si="7"/>
        <v>327.24358974358972</v>
      </c>
      <c r="K48" s="60">
        <f t="shared" si="8"/>
        <v>331.13513513513516</v>
      </c>
      <c r="L48" s="60">
        <f t="shared" si="9"/>
        <v>331.85265438786564</v>
      </c>
      <c r="M48" s="62">
        <f t="shared" si="10"/>
        <v>350.65827132226673</v>
      </c>
      <c r="N48" s="59">
        <f t="shared" si="11"/>
        <v>526.14195764167141</v>
      </c>
      <c r="O48" s="62">
        <f t="shared" si="12"/>
        <v>701.52261018889521</v>
      </c>
      <c r="P48" s="59">
        <f t="shared" si="13"/>
        <v>497.92524377031418</v>
      </c>
      <c r="Q48" s="62">
        <f t="shared" si="14"/>
        <v>663.90032502708561</v>
      </c>
      <c r="R48" s="63">
        <f t="shared" si="15"/>
        <v>496.84864864864869</v>
      </c>
      <c r="S48" s="61">
        <f t="shared" si="16"/>
        <v>662.46486486486492</v>
      </c>
      <c r="T48" s="59">
        <f t="shared" si="17"/>
        <v>491.00961538461536</v>
      </c>
      <c r="U48" s="62">
        <f t="shared" si="18"/>
        <v>654.67948717948718</v>
      </c>
      <c r="V48" s="63">
        <f t="shared" si="19"/>
        <v>477.4909090909091</v>
      </c>
      <c r="W48" s="62">
        <f t="shared" si="20"/>
        <v>636.65454545454543</v>
      </c>
      <c r="X48" s="59">
        <f t="shared" si="21"/>
        <v>471.36923076923074</v>
      </c>
      <c r="Y48" s="62">
        <f t="shared" si="22"/>
        <v>628.49230769230769</v>
      </c>
      <c r="Z48" s="64">
        <f t="shared" si="23"/>
        <v>418.99487179487181</v>
      </c>
    </row>
    <row r="49" spans="1:26" s="2" customFormat="1" x14ac:dyDescent="0.25">
      <c r="A49" s="56">
        <v>43</v>
      </c>
      <c r="B49" s="57">
        <v>624100</v>
      </c>
      <c r="C49" s="58">
        <f t="shared" si="0"/>
        <v>52008.333333333336</v>
      </c>
      <c r="D49" s="59">
        <f t="shared" si="1"/>
        <v>2391.1877394636017</v>
      </c>
      <c r="E49" s="60">
        <f t="shared" si="2"/>
        <v>2364.0151515151515</v>
      </c>
      <c r="F49" s="61">
        <f t="shared" si="3"/>
        <v>2174.5644599303137</v>
      </c>
      <c r="G49" s="61">
        <f t="shared" si="4"/>
        <v>2000.3205128205129</v>
      </c>
      <c r="H49" s="61">
        <f t="shared" si="5"/>
        <v>1993.9297124600639</v>
      </c>
      <c r="I49" s="59">
        <f t="shared" si="6"/>
        <v>320.05128205128204</v>
      </c>
      <c r="J49" s="60">
        <f t="shared" si="7"/>
        <v>333.38675213675214</v>
      </c>
      <c r="K49" s="60">
        <f t="shared" si="8"/>
        <v>337.35135135135135</v>
      </c>
      <c r="L49" s="60">
        <f t="shared" si="9"/>
        <v>338.08234019501623</v>
      </c>
      <c r="M49" s="62">
        <f t="shared" si="10"/>
        <v>357.24098454493418</v>
      </c>
      <c r="N49" s="59">
        <f t="shared" si="11"/>
        <v>536.01602747567256</v>
      </c>
      <c r="O49" s="62">
        <f t="shared" si="12"/>
        <v>714.68803663423012</v>
      </c>
      <c r="P49" s="59">
        <f t="shared" si="13"/>
        <v>507.26977248104009</v>
      </c>
      <c r="Q49" s="62">
        <f t="shared" si="14"/>
        <v>676.35969664138679</v>
      </c>
      <c r="R49" s="63">
        <f t="shared" si="15"/>
        <v>506.17297297297296</v>
      </c>
      <c r="S49" s="61">
        <f t="shared" si="16"/>
        <v>674.89729729729731</v>
      </c>
      <c r="T49" s="59">
        <f t="shared" si="17"/>
        <v>500.22435897435901</v>
      </c>
      <c r="U49" s="62">
        <f t="shared" si="18"/>
        <v>666.96581196581201</v>
      </c>
      <c r="V49" s="63">
        <f t="shared" si="19"/>
        <v>486.45194805194808</v>
      </c>
      <c r="W49" s="62">
        <f t="shared" si="20"/>
        <v>648.60259740259744</v>
      </c>
      <c r="X49" s="59">
        <f t="shared" si="21"/>
        <v>480.21538461538466</v>
      </c>
      <c r="Y49" s="62">
        <f t="shared" si="22"/>
        <v>640.28717948717951</v>
      </c>
      <c r="Z49" s="64">
        <f t="shared" si="23"/>
        <v>426.85811965811968</v>
      </c>
    </row>
    <row r="50" spans="1:26" s="2" customFormat="1" x14ac:dyDescent="0.25">
      <c r="A50" s="56">
        <v>44</v>
      </c>
      <c r="B50" s="57">
        <v>634400</v>
      </c>
      <c r="C50" s="58">
        <f t="shared" si="0"/>
        <v>52866.666666666664</v>
      </c>
      <c r="D50" s="59">
        <f t="shared" si="1"/>
        <v>2430.6513409961685</v>
      </c>
      <c r="E50" s="60">
        <f t="shared" si="2"/>
        <v>2403.030303030303</v>
      </c>
      <c r="F50" s="61">
        <f t="shared" si="3"/>
        <v>2210.452961672474</v>
      </c>
      <c r="G50" s="61">
        <f t="shared" si="4"/>
        <v>2033.3333333333333</v>
      </c>
      <c r="H50" s="61">
        <f t="shared" si="5"/>
        <v>2026.8370607028753</v>
      </c>
      <c r="I50" s="59">
        <f t="shared" si="6"/>
        <v>325.33333333333331</v>
      </c>
      <c r="J50" s="60">
        <f t="shared" si="7"/>
        <v>338.88888888888891</v>
      </c>
      <c r="K50" s="60">
        <f t="shared" si="8"/>
        <v>342.91891891891891</v>
      </c>
      <c r="L50" s="60">
        <f t="shared" si="9"/>
        <v>343.66197183098592</v>
      </c>
      <c r="M50" s="62">
        <f t="shared" si="10"/>
        <v>363.13680595306238</v>
      </c>
      <c r="N50" s="59">
        <f t="shared" si="11"/>
        <v>544.85975958786491</v>
      </c>
      <c r="O50" s="62">
        <f t="shared" si="12"/>
        <v>726.47967945048651</v>
      </c>
      <c r="P50" s="59">
        <f t="shared" si="13"/>
        <v>515.63921993499457</v>
      </c>
      <c r="Q50" s="62">
        <f t="shared" si="14"/>
        <v>687.51895991332606</v>
      </c>
      <c r="R50" s="63">
        <f t="shared" si="15"/>
        <v>514.52432432432431</v>
      </c>
      <c r="S50" s="61">
        <f t="shared" si="16"/>
        <v>686.03243243243242</v>
      </c>
      <c r="T50" s="59">
        <f t="shared" si="17"/>
        <v>508.47756410256409</v>
      </c>
      <c r="U50" s="62">
        <f t="shared" si="18"/>
        <v>677.97008547008545</v>
      </c>
      <c r="V50" s="63">
        <f t="shared" si="19"/>
        <v>494.47792207792213</v>
      </c>
      <c r="W50" s="62">
        <f t="shared" si="20"/>
        <v>659.30389610389614</v>
      </c>
      <c r="X50" s="59">
        <f t="shared" si="21"/>
        <v>488.13846153846157</v>
      </c>
      <c r="Y50" s="62">
        <f t="shared" si="22"/>
        <v>650.85128205128206</v>
      </c>
      <c r="Z50" s="64">
        <f t="shared" si="23"/>
        <v>433.90085470085472</v>
      </c>
    </row>
    <row r="51" spans="1:26" s="2" customFormat="1" x14ac:dyDescent="0.25">
      <c r="A51" s="56">
        <v>45</v>
      </c>
      <c r="B51" s="57">
        <v>646800</v>
      </c>
      <c r="C51" s="58">
        <f t="shared" si="0"/>
        <v>53900</v>
      </c>
      <c r="D51" s="59">
        <f t="shared" si="1"/>
        <v>2478.1609195402298</v>
      </c>
      <c r="E51" s="60">
        <f t="shared" si="2"/>
        <v>2450</v>
      </c>
      <c r="F51" s="61">
        <f t="shared" si="3"/>
        <v>2253.6585365853657</v>
      </c>
      <c r="G51" s="61">
        <f t="shared" si="4"/>
        <v>2073.0769230769229</v>
      </c>
      <c r="H51" s="61">
        <f t="shared" si="5"/>
        <v>2066.4536741214056</v>
      </c>
      <c r="I51" s="59">
        <f t="shared" si="6"/>
        <v>331.69230769230768</v>
      </c>
      <c r="J51" s="60">
        <f t="shared" si="7"/>
        <v>345.5128205128205</v>
      </c>
      <c r="K51" s="60">
        <f t="shared" si="8"/>
        <v>349.62162162162161</v>
      </c>
      <c r="L51" s="60">
        <f t="shared" si="9"/>
        <v>350.37919826652222</v>
      </c>
      <c r="M51" s="62">
        <f t="shared" si="10"/>
        <v>370.23468803663422</v>
      </c>
      <c r="N51" s="59">
        <f t="shared" si="11"/>
        <v>555.50658271322266</v>
      </c>
      <c r="O51" s="62">
        <f t="shared" si="12"/>
        <v>740.67544361763021</v>
      </c>
      <c r="P51" s="59">
        <f t="shared" si="13"/>
        <v>525.71505958829903</v>
      </c>
      <c r="Q51" s="62">
        <f t="shared" si="14"/>
        <v>700.95341278439867</v>
      </c>
      <c r="R51" s="63">
        <f t="shared" si="15"/>
        <v>524.57837837837837</v>
      </c>
      <c r="S51" s="61">
        <f t="shared" si="16"/>
        <v>699.43783783783783</v>
      </c>
      <c r="T51" s="59">
        <f t="shared" si="17"/>
        <v>518.41346153846155</v>
      </c>
      <c r="U51" s="62">
        <f t="shared" si="18"/>
        <v>691.21794871794873</v>
      </c>
      <c r="V51" s="63">
        <f t="shared" si="19"/>
        <v>504.14025974025969</v>
      </c>
      <c r="W51" s="62">
        <f t="shared" si="20"/>
        <v>672.18701298701296</v>
      </c>
      <c r="X51" s="59">
        <f t="shared" si="21"/>
        <v>497.67692307692312</v>
      </c>
      <c r="Y51" s="62">
        <f t="shared" si="22"/>
        <v>663.56923076923078</v>
      </c>
      <c r="Z51" s="64">
        <f t="shared" si="23"/>
        <v>442.37948717948717</v>
      </c>
    </row>
    <row r="52" spans="1:26" s="2" customFormat="1" x14ac:dyDescent="0.25">
      <c r="A52" s="56">
        <v>46</v>
      </c>
      <c r="B52" s="57">
        <v>659700</v>
      </c>
      <c r="C52" s="58">
        <f t="shared" si="0"/>
        <v>54975</v>
      </c>
      <c r="D52" s="59">
        <f t="shared" si="1"/>
        <v>2527.5862068965516</v>
      </c>
      <c r="E52" s="60">
        <f t="shared" si="2"/>
        <v>2498.8636363636365</v>
      </c>
      <c r="F52" s="61">
        <f t="shared" si="3"/>
        <v>2298.6062717770033</v>
      </c>
      <c r="G52" s="61">
        <f t="shared" si="4"/>
        <v>2114.4230769230771</v>
      </c>
      <c r="H52" s="61">
        <f t="shared" si="5"/>
        <v>2107.6677316293931</v>
      </c>
      <c r="I52" s="59">
        <f t="shared" si="6"/>
        <v>338.30769230769232</v>
      </c>
      <c r="J52" s="60">
        <f t="shared" si="7"/>
        <v>352.40384615384613</v>
      </c>
      <c r="K52" s="60">
        <f t="shared" si="8"/>
        <v>356.59459459459458</v>
      </c>
      <c r="L52" s="60">
        <f t="shared" si="9"/>
        <v>357.3672806067172</v>
      </c>
      <c r="M52" s="62">
        <f t="shared" si="10"/>
        <v>377.61877504293074</v>
      </c>
      <c r="N52" s="59">
        <f t="shared" si="11"/>
        <v>566.58271322266739</v>
      </c>
      <c r="O52" s="62">
        <f t="shared" si="12"/>
        <v>755.44361763022323</v>
      </c>
      <c r="P52" s="59">
        <f t="shared" si="13"/>
        <v>536.19718309859149</v>
      </c>
      <c r="Q52" s="62">
        <f t="shared" si="14"/>
        <v>714.92957746478874</v>
      </c>
      <c r="R52" s="63">
        <f t="shared" si="15"/>
        <v>535.03783783783786</v>
      </c>
      <c r="S52" s="61">
        <f t="shared" si="16"/>
        <v>713.38378378378377</v>
      </c>
      <c r="T52" s="59">
        <f t="shared" si="17"/>
        <v>528.75</v>
      </c>
      <c r="U52" s="62">
        <f t="shared" si="18"/>
        <v>705</v>
      </c>
      <c r="V52" s="63">
        <f t="shared" si="19"/>
        <v>514.1922077922078</v>
      </c>
      <c r="W52" s="62">
        <f t="shared" si="20"/>
        <v>685.58961038961036</v>
      </c>
      <c r="X52" s="59">
        <f t="shared" si="21"/>
        <v>507.59999999999997</v>
      </c>
      <c r="Y52" s="62">
        <f t="shared" si="22"/>
        <v>676.8</v>
      </c>
      <c r="Z52" s="64">
        <f t="shared" si="23"/>
        <v>451.2</v>
      </c>
    </row>
    <row r="53" spans="1:26" s="2" customFormat="1" x14ac:dyDescent="0.25">
      <c r="A53" s="56">
        <v>47</v>
      </c>
      <c r="B53" s="57">
        <v>672700</v>
      </c>
      <c r="C53" s="58">
        <f t="shared" si="0"/>
        <v>56058.333333333336</v>
      </c>
      <c r="D53" s="59">
        <f t="shared" si="1"/>
        <v>2577.3946360153259</v>
      </c>
      <c r="E53" s="60">
        <f t="shared" si="2"/>
        <v>2548.1060606060605</v>
      </c>
      <c r="F53" s="61">
        <f t="shared" si="3"/>
        <v>2343.9024390243903</v>
      </c>
      <c r="G53" s="61">
        <f t="shared" si="4"/>
        <v>2156.0897435897436</v>
      </c>
      <c r="H53" s="61">
        <f t="shared" si="5"/>
        <v>2149.2012779552715</v>
      </c>
      <c r="I53" s="59">
        <f t="shared" si="6"/>
        <v>344.97435897435895</v>
      </c>
      <c r="J53" s="60">
        <f t="shared" si="7"/>
        <v>359.34829059829059</v>
      </c>
      <c r="K53" s="60">
        <f t="shared" si="8"/>
        <v>363.62162162162161</v>
      </c>
      <c r="L53" s="60">
        <f t="shared" si="9"/>
        <v>364.40953412784398</v>
      </c>
      <c r="M53" s="62">
        <f t="shared" si="10"/>
        <v>385.06010303377218</v>
      </c>
      <c r="N53" s="59">
        <f t="shared" si="11"/>
        <v>577.74470520892964</v>
      </c>
      <c r="O53" s="62">
        <f t="shared" si="12"/>
        <v>770.32627361190612</v>
      </c>
      <c r="P53" s="59">
        <f t="shared" si="13"/>
        <v>546.76056338028172</v>
      </c>
      <c r="Q53" s="62">
        <f t="shared" si="14"/>
        <v>729.0140845070423</v>
      </c>
      <c r="R53" s="63">
        <f t="shared" si="15"/>
        <v>545.57837837837837</v>
      </c>
      <c r="S53" s="61">
        <f t="shared" si="16"/>
        <v>727.43783783783783</v>
      </c>
      <c r="T53" s="59">
        <f t="shared" si="17"/>
        <v>539.16666666666674</v>
      </c>
      <c r="U53" s="62">
        <f t="shared" si="18"/>
        <v>718.88888888888891</v>
      </c>
      <c r="V53" s="63">
        <f t="shared" si="19"/>
        <v>524.32207792207782</v>
      </c>
      <c r="W53" s="62">
        <f t="shared" si="20"/>
        <v>699.09610389610384</v>
      </c>
      <c r="X53" s="59">
        <f t="shared" si="21"/>
        <v>517.6</v>
      </c>
      <c r="Y53" s="62">
        <f t="shared" si="22"/>
        <v>690.13333333333333</v>
      </c>
      <c r="Z53" s="64">
        <f t="shared" si="23"/>
        <v>460.0888888888889</v>
      </c>
    </row>
    <row r="54" spans="1:26" s="2" customFormat="1" x14ac:dyDescent="0.25">
      <c r="A54" s="56">
        <v>48</v>
      </c>
      <c r="B54" s="57">
        <v>685600</v>
      </c>
      <c r="C54" s="58">
        <f t="shared" si="0"/>
        <v>57133.333333333336</v>
      </c>
      <c r="D54" s="59">
        <f t="shared" si="1"/>
        <v>2626.8199233716473</v>
      </c>
      <c r="E54" s="60">
        <f t="shared" si="2"/>
        <v>2596.969696969697</v>
      </c>
      <c r="F54" s="61">
        <f t="shared" si="3"/>
        <v>2388.8501742160279</v>
      </c>
      <c r="G54" s="61">
        <f t="shared" si="4"/>
        <v>2197.4358974358975</v>
      </c>
      <c r="H54" s="61">
        <f t="shared" si="5"/>
        <v>2190.415335463259</v>
      </c>
      <c r="I54" s="59">
        <f t="shared" si="6"/>
        <v>351.58974358974359</v>
      </c>
      <c r="J54" s="60">
        <f t="shared" si="7"/>
        <v>366.23931623931622</v>
      </c>
      <c r="K54" s="60">
        <f t="shared" si="8"/>
        <v>370.59459459459458</v>
      </c>
      <c r="L54" s="60">
        <f t="shared" si="9"/>
        <v>371.39761646803902</v>
      </c>
      <c r="M54" s="62">
        <f t="shared" si="10"/>
        <v>392.44419004006869</v>
      </c>
      <c r="N54" s="59">
        <f t="shared" si="11"/>
        <v>588.82083571837438</v>
      </c>
      <c r="O54" s="62">
        <f t="shared" si="12"/>
        <v>785.09444762449914</v>
      </c>
      <c r="P54" s="59">
        <f t="shared" si="13"/>
        <v>557.24268689057419</v>
      </c>
      <c r="Q54" s="62">
        <f t="shared" si="14"/>
        <v>742.99024918743225</v>
      </c>
      <c r="R54" s="63">
        <f t="shared" si="15"/>
        <v>556.03783783783786</v>
      </c>
      <c r="S54" s="61">
        <f t="shared" si="16"/>
        <v>741.38378378378377</v>
      </c>
      <c r="T54" s="59">
        <f t="shared" si="17"/>
        <v>549.50320512820508</v>
      </c>
      <c r="U54" s="62">
        <f t="shared" si="18"/>
        <v>732.67094017094018</v>
      </c>
      <c r="V54" s="63">
        <f t="shared" si="19"/>
        <v>534.37402597402604</v>
      </c>
      <c r="W54" s="62">
        <f t="shared" si="20"/>
        <v>712.49870129870135</v>
      </c>
      <c r="X54" s="59">
        <f t="shared" si="21"/>
        <v>527.52307692307693</v>
      </c>
      <c r="Y54" s="62">
        <f t="shared" si="22"/>
        <v>703.36410256410261</v>
      </c>
      <c r="Z54" s="64">
        <f t="shared" si="23"/>
        <v>468.90940170940172</v>
      </c>
    </row>
    <row r="55" spans="1:26" s="2" customFormat="1" x14ac:dyDescent="0.25">
      <c r="A55" s="56">
        <v>49</v>
      </c>
      <c r="B55" s="57">
        <v>698100</v>
      </c>
      <c r="C55" s="58">
        <f t="shared" si="0"/>
        <v>58175</v>
      </c>
      <c r="D55" s="59">
        <f t="shared" si="1"/>
        <v>2674.7126436781609</v>
      </c>
      <c r="E55" s="60">
        <f t="shared" si="2"/>
        <v>2644.318181818182</v>
      </c>
      <c r="F55" s="61">
        <f t="shared" si="3"/>
        <v>2432.4041811846691</v>
      </c>
      <c r="G55" s="61">
        <f t="shared" si="4"/>
        <v>2237.5</v>
      </c>
      <c r="H55" s="61">
        <f t="shared" si="5"/>
        <v>2230.3514376996804</v>
      </c>
      <c r="I55" s="59">
        <f t="shared" si="6"/>
        <v>358</v>
      </c>
      <c r="J55" s="60">
        <f t="shared" si="7"/>
        <v>372.91666666666669</v>
      </c>
      <c r="K55" s="60">
        <f t="shared" si="8"/>
        <v>377.35135135135135</v>
      </c>
      <c r="L55" s="60">
        <f t="shared" si="9"/>
        <v>378.16901408450707</v>
      </c>
      <c r="M55" s="62">
        <f t="shared" si="10"/>
        <v>399.59931310818547</v>
      </c>
      <c r="N55" s="59">
        <f t="shared" si="11"/>
        <v>599.55352032054952</v>
      </c>
      <c r="O55" s="62">
        <f t="shared" si="12"/>
        <v>799.4046937607327</v>
      </c>
      <c r="P55" s="59">
        <f t="shared" si="13"/>
        <v>567.3997833152763</v>
      </c>
      <c r="Q55" s="62">
        <f t="shared" si="14"/>
        <v>756.53304442036836</v>
      </c>
      <c r="R55" s="63">
        <f t="shared" si="15"/>
        <v>566.17297297297296</v>
      </c>
      <c r="S55" s="61">
        <f t="shared" si="16"/>
        <v>754.89729729729731</v>
      </c>
      <c r="T55" s="59">
        <f t="shared" si="17"/>
        <v>559.51923076923072</v>
      </c>
      <c r="U55" s="62">
        <f t="shared" si="18"/>
        <v>746.02564102564099</v>
      </c>
      <c r="V55" s="63">
        <f t="shared" si="19"/>
        <v>544.11428571428564</v>
      </c>
      <c r="W55" s="62">
        <f t="shared" si="20"/>
        <v>725.48571428571427</v>
      </c>
      <c r="X55" s="59">
        <f t="shared" si="21"/>
        <v>537.13846153846157</v>
      </c>
      <c r="Y55" s="62">
        <f t="shared" si="22"/>
        <v>716.18461538461543</v>
      </c>
      <c r="Z55" s="64">
        <f t="shared" si="23"/>
        <v>477.45641025641027</v>
      </c>
    </row>
    <row r="56" spans="1:26" s="2" customFormat="1" x14ac:dyDescent="0.25">
      <c r="A56" s="56">
        <v>50</v>
      </c>
      <c r="B56" s="57">
        <v>711300</v>
      </c>
      <c r="C56" s="58">
        <f t="shared" si="0"/>
        <v>59275</v>
      </c>
      <c r="D56" s="59">
        <f t="shared" si="1"/>
        <v>2725.2873563218391</v>
      </c>
      <c r="E56" s="60">
        <f t="shared" si="2"/>
        <v>2694.318181818182</v>
      </c>
      <c r="F56" s="61">
        <f t="shared" si="3"/>
        <v>2478.3972125435539</v>
      </c>
      <c r="G56" s="61">
        <f t="shared" si="4"/>
        <v>2279.8076923076924</v>
      </c>
      <c r="H56" s="61">
        <f t="shared" si="5"/>
        <v>2272.5239616613417</v>
      </c>
      <c r="I56" s="59">
        <f t="shared" si="6"/>
        <v>364.76923076923077</v>
      </c>
      <c r="J56" s="60">
        <f t="shared" si="7"/>
        <v>379.96794871794873</v>
      </c>
      <c r="K56" s="60">
        <f t="shared" si="8"/>
        <v>384.48648648648651</v>
      </c>
      <c r="L56" s="60">
        <f t="shared" si="9"/>
        <v>385.31960996749729</v>
      </c>
      <c r="M56" s="62">
        <f t="shared" si="10"/>
        <v>407.15512306811678</v>
      </c>
      <c r="N56" s="59">
        <f t="shared" si="11"/>
        <v>610.88723526044646</v>
      </c>
      <c r="O56" s="62">
        <f t="shared" si="12"/>
        <v>814.51631368059532</v>
      </c>
      <c r="P56" s="59">
        <f t="shared" si="13"/>
        <v>578.12567713976171</v>
      </c>
      <c r="Q56" s="62">
        <f t="shared" si="14"/>
        <v>770.8342361863489</v>
      </c>
      <c r="R56" s="63">
        <f t="shared" si="15"/>
        <v>576.87567567567567</v>
      </c>
      <c r="S56" s="61">
        <f t="shared" si="16"/>
        <v>769.16756756756752</v>
      </c>
      <c r="T56" s="59">
        <f t="shared" si="17"/>
        <v>570.09615384615381</v>
      </c>
      <c r="U56" s="62">
        <f t="shared" si="18"/>
        <v>760.12820512820508</v>
      </c>
      <c r="V56" s="63">
        <f t="shared" si="19"/>
        <v>554.40000000000009</v>
      </c>
      <c r="W56" s="62">
        <f t="shared" si="20"/>
        <v>739.2</v>
      </c>
      <c r="X56" s="59">
        <f t="shared" si="21"/>
        <v>547.29230769230776</v>
      </c>
      <c r="Y56" s="62">
        <f t="shared" si="22"/>
        <v>729.72307692307697</v>
      </c>
      <c r="Z56" s="64">
        <f t="shared" si="23"/>
        <v>486.48205128205132</v>
      </c>
    </row>
    <row r="57" spans="1:26" s="2" customFormat="1" x14ac:dyDescent="0.25">
      <c r="A57" s="56">
        <v>51</v>
      </c>
      <c r="B57" s="57">
        <v>724200</v>
      </c>
      <c r="C57" s="58">
        <f t="shared" si="0"/>
        <v>60350</v>
      </c>
      <c r="D57" s="59">
        <f t="shared" si="1"/>
        <v>2774.7126436781609</v>
      </c>
      <c r="E57" s="60">
        <f t="shared" si="2"/>
        <v>2743.181818181818</v>
      </c>
      <c r="F57" s="61">
        <f t="shared" si="3"/>
        <v>2523.3449477351915</v>
      </c>
      <c r="G57" s="61">
        <f t="shared" si="4"/>
        <v>2321.1538461538462</v>
      </c>
      <c r="H57" s="61">
        <f t="shared" si="5"/>
        <v>2313.7380191693292</v>
      </c>
      <c r="I57" s="59">
        <f t="shared" si="6"/>
        <v>371.38461538461536</v>
      </c>
      <c r="J57" s="60">
        <f t="shared" si="7"/>
        <v>386.85897435897436</v>
      </c>
      <c r="K57" s="60">
        <f t="shared" si="8"/>
        <v>391.45945945945948</v>
      </c>
      <c r="L57" s="60">
        <f t="shared" si="9"/>
        <v>392.30769230769232</v>
      </c>
      <c r="M57" s="62">
        <f t="shared" si="10"/>
        <v>414.53921007441329</v>
      </c>
      <c r="N57" s="59">
        <f t="shared" si="11"/>
        <v>621.9633657698912</v>
      </c>
      <c r="O57" s="62">
        <f t="shared" si="12"/>
        <v>829.28448769318834</v>
      </c>
      <c r="P57" s="59">
        <f t="shared" si="13"/>
        <v>588.60780065005417</v>
      </c>
      <c r="Q57" s="62">
        <f t="shared" si="14"/>
        <v>784.81040086673886</v>
      </c>
      <c r="R57" s="63">
        <f t="shared" si="15"/>
        <v>587.33513513513515</v>
      </c>
      <c r="S57" s="61">
        <f t="shared" si="16"/>
        <v>783.11351351351357</v>
      </c>
      <c r="T57" s="59">
        <f t="shared" si="17"/>
        <v>580.43269230769238</v>
      </c>
      <c r="U57" s="62">
        <f t="shared" si="18"/>
        <v>773.91025641025647</v>
      </c>
      <c r="V57" s="63">
        <f t="shared" si="19"/>
        <v>564.45194805194808</v>
      </c>
      <c r="W57" s="62">
        <f t="shared" si="20"/>
        <v>752.60259740259744</v>
      </c>
      <c r="X57" s="59">
        <f t="shared" si="21"/>
        <v>557.21538461538466</v>
      </c>
      <c r="Y57" s="62">
        <f t="shared" si="22"/>
        <v>742.95384615384614</v>
      </c>
      <c r="Z57" s="64">
        <f t="shared" si="23"/>
        <v>495.30256410256408</v>
      </c>
    </row>
    <row r="58" spans="1:26" s="2" customFormat="1" x14ac:dyDescent="0.25">
      <c r="A58" s="56">
        <v>52</v>
      </c>
      <c r="B58" s="57">
        <v>737200</v>
      </c>
      <c r="C58" s="58">
        <f>B58/12</f>
        <v>61433.333333333336</v>
      </c>
      <c r="D58" s="59">
        <f t="shared" si="1"/>
        <v>2824.5210727969347</v>
      </c>
      <c r="E58" s="60">
        <f t="shared" si="2"/>
        <v>2792.4242424242425</v>
      </c>
      <c r="F58" s="61">
        <f t="shared" si="3"/>
        <v>2568.6411149825785</v>
      </c>
      <c r="G58" s="61">
        <f t="shared" si="4"/>
        <v>2362.8205128205127</v>
      </c>
      <c r="H58" s="61">
        <f t="shared" si="5"/>
        <v>2355.2715654952076</v>
      </c>
      <c r="I58" s="59">
        <f t="shared" si="6"/>
        <v>378.05128205128204</v>
      </c>
      <c r="J58" s="60">
        <f t="shared" si="7"/>
        <v>393.80341880341882</v>
      </c>
      <c r="K58" s="60">
        <f t="shared" si="8"/>
        <v>398.48648648648651</v>
      </c>
      <c r="L58" s="60">
        <f t="shared" si="9"/>
        <v>399.34994582881905</v>
      </c>
      <c r="M58" s="62">
        <f t="shared" si="10"/>
        <v>421.98053806525473</v>
      </c>
      <c r="N58" s="59">
        <f t="shared" si="11"/>
        <v>633.12535775615345</v>
      </c>
      <c r="O58" s="62">
        <f t="shared" si="12"/>
        <v>844.16714367487123</v>
      </c>
      <c r="P58" s="59">
        <f t="shared" si="13"/>
        <v>599.17118093174429</v>
      </c>
      <c r="Q58" s="62">
        <f t="shared" si="14"/>
        <v>798.89490790899242</v>
      </c>
      <c r="R58" s="63">
        <f t="shared" si="15"/>
        <v>597.87567567567567</v>
      </c>
      <c r="S58" s="61">
        <f t="shared" si="16"/>
        <v>797.16756756756752</v>
      </c>
      <c r="T58" s="59">
        <f t="shared" si="17"/>
        <v>590.84935897435889</v>
      </c>
      <c r="U58" s="62">
        <f t="shared" si="18"/>
        <v>787.79914529914527</v>
      </c>
      <c r="V58" s="63">
        <f t="shared" si="19"/>
        <v>574.58181818181822</v>
      </c>
      <c r="W58" s="62">
        <f t="shared" si="20"/>
        <v>766.10909090909092</v>
      </c>
      <c r="X58" s="59">
        <f t="shared" si="21"/>
        <v>567.21538461538466</v>
      </c>
      <c r="Y58" s="62">
        <f t="shared" si="22"/>
        <v>756.28717948717951</v>
      </c>
      <c r="Z58" s="64">
        <f t="shared" si="23"/>
        <v>504.19145299145299</v>
      </c>
    </row>
    <row r="59" spans="1:26" s="2" customFormat="1" x14ac:dyDescent="0.25">
      <c r="A59" s="56">
        <v>53</v>
      </c>
      <c r="B59" s="57">
        <v>751400</v>
      </c>
      <c r="C59" s="58">
        <f t="shared" si="0"/>
        <v>62616.666666666664</v>
      </c>
      <c r="D59" s="59">
        <f t="shared" si="1"/>
        <v>2878.9272030651341</v>
      </c>
      <c r="E59" s="60">
        <f t="shared" si="2"/>
        <v>2846.212121212121</v>
      </c>
      <c r="F59" s="61">
        <f t="shared" si="3"/>
        <v>2618.1184668989549</v>
      </c>
      <c r="G59" s="61">
        <f t="shared" si="4"/>
        <v>2408.3333333333335</v>
      </c>
      <c r="H59" s="61">
        <f t="shared" si="5"/>
        <v>2400.6389776357828</v>
      </c>
      <c r="I59" s="59">
        <f t="shared" si="6"/>
        <v>385.33333333333331</v>
      </c>
      <c r="J59" s="60">
        <f t="shared" si="7"/>
        <v>401.38888888888891</v>
      </c>
      <c r="K59" s="60">
        <f t="shared" si="8"/>
        <v>406.16216216216219</v>
      </c>
      <c r="L59" s="60">
        <f t="shared" si="9"/>
        <v>407.04225352112678</v>
      </c>
      <c r="M59" s="62">
        <f t="shared" si="10"/>
        <v>430.10875787063537</v>
      </c>
      <c r="N59" s="59">
        <f t="shared" si="11"/>
        <v>645.31768746422438</v>
      </c>
      <c r="O59" s="62">
        <f t="shared" si="12"/>
        <v>860.4235832856325</v>
      </c>
      <c r="P59" s="59">
        <f t="shared" si="13"/>
        <v>610.70964247020584</v>
      </c>
      <c r="Q59" s="62">
        <f t="shared" si="14"/>
        <v>814.27952329360778</v>
      </c>
      <c r="R59" s="63">
        <f t="shared" si="15"/>
        <v>609.38918918918921</v>
      </c>
      <c r="S59" s="61">
        <f t="shared" si="16"/>
        <v>812.51891891891887</v>
      </c>
      <c r="T59" s="59">
        <f t="shared" si="17"/>
        <v>602.22756410256409</v>
      </c>
      <c r="U59" s="62">
        <f t="shared" si="18"/>
        <v>802.97008547008545</v>
      </c>
      <c r="V59" s="63">
        <f t="shared" si="19"/>
        <v>585.64675324675318</v>
      </c>
      <c r="W59" s="62">
        <f t="shared" si="20"/>
        <v>780.86233766233761</v>
      </c>
      <c r="X59" s="59">
        <f t="shared" si="21"/>
        <v>578.13846153846157</v>
      </c>
      <c r="Y59" s="62">
        <f t="shared" si="22"/>
        <v>770.85128205128206</v>
      </c>
      <c r="Z59" s="64">
        <f t="shared" si="23"/>
        <v>513.90085470085467</v>
      </c>
    </row>
    <row r="60" spans="1:26" s="66" customFormat="1" ht="12.75" x14ac:dyDescent="0.2">
      <c r="A60" s="56">
        <v>54</v>
      </c>
      <c r="B60" s="57">
        <v>766100</v>
      </c>
      <c r="C60" s="58">
        <f t="shared" si="0"/>
        <v>63841.666666666664</v>
      </c>
      <c r="D60" s="59">
        <f t="shared" si="1"/>
        <v>2935.2490421455936</v>
      </c>
      <c r="E60" s="60">
        <f t="shared" si="2"/>
        <v>2901.8939393939395</v>
      </c>
      <c r="F60" s="61">
        <f t="shared" si="3"/>
        <v>2669.3379790940767</v>
      </c>
      <c r="G60" s="61">
        <f t="shared" si="4"/>
        <v>2455.4487179487178</v>
      </c>
      <c r="H60" s="61">
        <f t="shared" si="5"/>
        <v>2447.6038338658145</v>
      </c>
      <c r="I60" s="59">
        <f t="shared" si="6"/>
        <v>392.87179487179486</v>
      </c>
      <c r="J60" s="60">
        <f t="shared" si="7"/>
        <v>409.241452991453</v>
      </c>
      <c r="K60" s="60">
        <f t="shared" si="8"/>
        <v>414.10810810810813</v>
      </c>
      <c r="L60" s="60">
        <f t="shared" si="9"/>
        <v>415.00541711809319</v>
      </c>
      <c r="M60" s="62">
        <f t="shared" si="10"/>
        <v>438.52318259874068</v>
      </c>
      <c r="N60" s="59">
        <f t="shared" si="11"/>
        <v>657.9393245563823</v>
      </c>
      <c r="O60" s="62">
        <f t="shared" si="12"/>
        <v>877.25243274184311</v>
      </c>
      <c r="P60" s="59">
        <f t="shared" si="13"/>
        <v>622.65438786565551</v>
      </c>
      <c r="Q60" s="62">
        <f t="shared" si="14"/>
        <v>830.2058504875406</v>
      </c>
      <c r="R60" s="63">
        <f t="shared" si="15"/>
        <v>621.30810810810817</v>
      </c>
      <c r="S60" s="61">
        <f t="shared" si="16"/>
        <v>828.41081081081086</v>
      </c>
      <c r="T60" s="59">
        <f t="shared" si="17"/>
        <v>614.00641025641016</v>
      </c>
      <c r="U60" s="62">
        <f t="shared" si="18"/>
        <v>818.67521367521363</v>
      </c>
      <c r="V60" s="63">
        <f t="shared" si="19"/>
        <v>597.10129870129867</v>
      </c>
      <c r="W60" s="62">
        <f t="shared" si="20"/>
        <v>796.13506493506497</v>
      </c>
      <c r="X60" s="59">
        <f t="shared" si="21"/>
        <v>589.44615384615383</v>
      </c>
      <c r="Y60" s="62">
        <f t="shared" si="22"/>
        <v>785.92820512820515</v>
      </c>
      <c r="Z60" s="64">
        <f t="shared" si="23"/>
        <v>523.95213675213677</v>
      </c>
    </row>
    <row r="61" spans="1:26" s="2" customFormat="1" x14ac:dyDescent="0.25">
      <c r="A61" s="56">
        <v>55</v>
      </c>
      <c r="B61" s="57">
        <v>783900</v>
      </c>
      <c r="C61" s="58">
        <f t="shared" si="0"/>
        <v>65325</v>
      </c>
      <c r="D61" s="59">
        <f t="shared" si="1"/>
        <v>3003.4482758620688</v>
      </c>
      <c r="E61" s="60">
        <f t="shared" si="2"/>
        <v>2969.318181818182</v>
      </c>
      <c r="F61" s="61">
        <f t="shared" si="3"/>
        <v>2731.3588850174215</v>
      </c>
      <c r="G61" s="61">
        <f t="shared" si="4"/>
        <v>2512.5</v>
      </c>
      <c r="H61" s="61">
        <f t="shared" si="5"/>
        <v>2504.4728434504791</v>
      </c>
      <c r="I61" s="59">
        <f t="shared" si="6"/>
        <v>402</v>
      </c>
      <c r="J61" s="60">
        <f t="shared" si="7"/>
        <v>418.75</v>
      </c>
      <c r="K61" s="60">
        <f t="shared" si="8"/>
        <v>423.72972972972974</v>
      </c>
      <c r="L61" s="60">
        <f t="shared" si="9"/>
        <v>424.64788732394368</v>
      </c>
      <c r="M61" s="62">
        <f t="shared" si="10"/>
        <v>448.71207784773895</v>
      </c>
      <c r="N61" s="59">
        <f t="shared" si="11"/>
        <v>673.22266742987983</v>
      </c>
      <c r="O61" s="62">
        <f t="shared" si="12"/>
        <v>897.63022323983978</v>
      </c>
      <c r="P61" s="59">
        <f t="shared" si="13"/>
        <v>637.11809317443112</v>
      </c>
      <c r="Q61" s="62">
        <f t="shared" si="14"/>
        <v>849.49079089924157</v>
      </c>
      <c r="R61" s="63">
        <f t="shared" si="15"/>
        <v>635.74054054054056</v>
      </c>
      <c r="S61" s="61">
        <f t="shared" si="16"/>
        <v>847.65405405405409</v>
      </c>
      <c r="T61" s="59">
        <f t="shared" si="17"/>
        <v>628.26923076923083</v>
      </c>
      <c r="U61" s="62">
        <f t="shared" si="18"/>
        <v>837.69230769230774</v>
      </c>
      <c r="V61" s="63">
        <f t="shared" si="19"/>
        <v>610.97142857142853</v>
      </c>
      <c r="W61" s="62">
        <f t="shared" si="20"/>
        <v>814.62857142857138</v>
      </c>
      <c r="X61" s="59">
        <f t="shared" si="21"/>
        <v>603.13846153846157</v>
      </c>
      <c r="Y61" s="62">
        <f t="shared" si="22"/>
        <v>804.18461538461543</v>
      </c>
      <c r="Z61" s="64">
        <f t="shared" si="23"/>
        <v>536.12307692307695</v>
      </c>
    </row>
    <row r="62" spans="1:26" s="2" customFormat="1" x14ac:dyDescent="0.25">
      <c r="A62" s="56">
        <v>56</v>
      </c>
      <c r="B62" s="57">
        <v>801700</v>
      </c>
      <c r="C62" s="58">
        <f t="shared" si="0"/>
        <v>66808.333333333328</v>
      </c>
      <c r="D62" s="59">
        <f t="shared" si="1"/>
        <v>3071.647509578544</v>
      </c>
      <c r="E62" s="60">
        <f t="shared" si="2"/>
        <v>3036.742424242424</v>
      </c>
      <c r="F62" s="61">
        <f t="shared" si="3"/>
        <v>2793.3797909407667</v>
      </c>
      <c r="G62" s="61">
        <f t="shared" si="4"/>
        <v>2569.5512820512822</v>
      </c>
      <c r="H62" s="61">
        <f t="shared" si="5"/>
        <v>2561.3418530351437</v>
      </c>
      <c r="I62" s="59">
        <f t="shared" si="6"/>
        <v>411.12820512820514</v>
      </c>
      <c r="J62" s="60">
        <f t="shared" si="7"/>
        <v>428.258547008547</v>
      </c>
      <c r="K62" s="60">
        <f t="shared" si="8"/>
        <v>433.35135135135135</v>
      </c>
      <c r="L62" s="60">
        <f t="shared" si="9"/>
        <v>434.29035752979416</v>
      </c>
      <c r="M62" s="62">
        <f t="shared" si="10"/>
        <v>458.90097309673729</v>
      </c>
      <c r="N62" s="59">
        <f t="shared" si="11"/>
        <v>688.50601030337725</v>
      </c>
      <c r="O62" s="62">
        <f t="shared" si="12"/>
        <v>918.00801373783634</v>
      </c>
      <c r="P62" s="59">
        <f t="shared" si="13"/>
        <v>651.58179848320697</v>
      </c>
      <c r="Q62" s="62">
        <f t="shared" si="14"/>
        <v>868.77573131094255</v>
      </c>
      <c r="R62" s="63">
        <f t="shared" si="15"/>
        <v>650.17297297297296</v>
      </c>
      <c r="S62" s="61">
        <f t="shared" si="16"/>
        <v>866.89729729729731</v>
      </c>
      <c r="T62" s="59">
        <f t="shared" si="17"/>
        <v>642.53205128205127</v>
      </c>
      <c r="U62" s="62">
        <f t="shared" si="18"/>
        <v>856.70940170940173</v>
      </c>
      <c r="V62" s="63">
        <f t="shared" si="19"/>
        <v>624.84155844155839</v>
      </c>
      <c r="W62" s="62">
        <f t="shared" si="20"/>
        <v>833.12207792207789</v>
      </c>
      <c r="X62" s="59">
        <f t="shared" si="21"/>
        <v>616.83076923076919</v>
      </c>
      <c r="Y62" s="62">
        <f t="shared" si="22"/>
        <v>822.44102564102559</v>
      </c>
      <c r="Z62" s="64">
        <f t="shared" si="23"/>
        <v>548.29401709401702</v>
      </c>
    </row>
    <row r="63" spans="1:26" s="2" customFormat="1" x14ac:dyDescent="0.25">
      <c r="A63" s="56">
        <v>57</v>
      </c>
      <c r="B63" s="57">
        <v>816800</v>
      </c>
      <c r="C63" s="58">
        <f t="shared" si="0"/>
        <v>68066.666666666672</v>
      </c>
      <c r="D63" s="59">
        <f t="shared" si="1"/>
        <v>3129.5019157088122</v>
      </c>
      <c r="E63" s="60">
        <f t="shared" si="2"/>
        <v>3093.939393939394</v>
      </c>
      <c r="F63" s="61">
        <f t="shared" si="3"/>
        <v>2845.9930313588852</v>
      </c>
      <c r="G63" s="61">
        <f t="shared" si="4"/>
        <v>2617.9487179487178</v>
      </c>
      <c r="H63" s="61">
        <f t="shared" si="5"/>
        <v>2609.584664536741</v>
      </c>
      <c r="I63" s="59">
        <f t="shared" si="6"/>
        <v>418.87179487179486</v>
      </c>
      <c r="J63" s="60">
        <f t="shared" si="7"/>
        <v>436.32478632478632</v>
      </c>
      <c r="K63" s="60">
        <f t="shared" si="8"/>
        <v>441.51351351351349</v>
      </c>
      <c r="L63" s="60">
        <f t="shared" si="9"/>
        <v>442.47020585048756</v>
      </c>
      <c r="M63" s="62">
        <f t="shared" si="10"/>
        <v>467.54436176302232</v>
      </c>
      <c r="N63" s="59">
        <f t="shared" si="11"/>
        <v>701.47109330280477</v>
      </c>
      <c r="O63" s="62">
        <f t="shared" si="12"/>
        <v>935.2947910704064</v>
      </c>
      <c r="P63" s="59">
        <f t="shared" si="13"/>
        <v>663.851570964247</v>
      </c>
      <c r="Q63" s="62">
        <f t="shared" si="14"/>
        <v>885.13542795232934</v>
      </c>
      <c r="R63" s="63">
        <f t="shared" si="15"/>
        <v>662.41621621621618</v>
      </c>
      <c r="S63" s="61">
        <f t="shared" si="16"/>
        <v>883.22162162162158</v>
      </c>
      <c r="T63" s="59">
        <f t="shared" si="17"/>
        <v>654.63141025641028</v>
      </c>
      <c r="U63" s="62">
        <f t="shared" si="18"/>
        <v>872.84188034188037</v>
      </c>
      <c r="V63" s="63">
        <f>($B63+180)/1925*1.5</f>
        <v>636.60779220779227</v>
      </c>
      <c r="W63" s="62">
        <f>($B63+180)/1925*2</f>
        <v>848.81038961038962</v>
      </c>
      <c r="X63" s="59">
        <f t="shared" si="21"/>
        <v>628.44615384615383</v>
      </c>
      <c r="Y63" s="62">
        <f t="shared" si="22"/>
        <v>837.92820512820515</v>
      </c>
      <c r="Z63" s="64">
        <f t="shared" si="23"/>
        <v>558.6188034188034</v>
      </c>
    </row>
    <row r="64" spans="1:26" s="2" customFormat="1" x14ac:dyDescent="0.25">
      <c r="A64" s="56">
        <v>58</v>
      </c>
      <c r="B64" s="57">
        <v>832900</v>
      </c>
      <c r="C64" s="58">
        <f t="shared" si="0"/>
        <v>69408.333333333328</v>
      </c>
      <c r="D64" s="59">
        <f t="shared" si="1"/>
        <v>3191.1877394636017</v>
      </c>
      <c r="E64" s="60">
        <f t="shared" si="2"/>
        <v>3154.9242424242425</v>
      </c>
      <c r="F64" s="61">
        <f t="shared" si="3"/>
        <v>2902.0905923344949</v>
      </c>
      <c r="G64" s="61">
        <f t="shared" si="4"/>
        <v>2669.5512820512822</v>
      </c>
      <c r="H64" s="61">
        <f t="shared" si="5"/>
        <v>2661.0223642172523</v>
      </c>
      <c r="I64" s="59">
        <f t="shared" si="6"/>
        <v>427.12820512820514</v>
      </c>
      <c r="J64" s="60">
        <f t="shared" si="7"/>
        <v>444.92521367521368</v>
      </c>
      <c r="K64" s="60">
        <f t="shared" si="8"/>
        <v>450.2162162162162</v>
      </c>
      <c r="L64" s="60">
        <f t="shared" si="9"/>
        <v>451.19176598049836</v>
      </c>
      <c r="M64" s="62">
        <f t="shared" si="10"/>
        <v>476.76016027475674</v>
      </c>
      <c r="N64" s="59">
        <f t="shared" si="11"/>
        <v>715.2947910704064</v>
      </c>
      <c r="O64" s="62">
        <f t="shared" si="12"/>
        <v>953.72638809387524</v>
      </c>
      <c r="P64" s="59">
        <f t="shared" si="13"/>
        <v>676.93391115926329</v>
      </c>
      <c r="Q64" s="62">
        <f t="shared" si="14"/>
        <v>902.57854821235105</v>
      </c>
      <c r="R64" s="63">
        <f t="shared" si="15"/>
        <v>675.47027027027025</v>
      </c>
      <c r="S64" s="61">
        <f t="shared" si="16"/>
        <v>900.627027027027</v>
      </c>
      <c r="T64" s="59">
        <f t="shared" si="17"/>
        <v>667.53205128205127</v>
      </c>
      <c r="U64" s="62">
        <f t="shared" si="18"/>
        <v>890.04273504273499</v>
      </c>
      <c r="V64" s="63">
        <f t="shared" si="19"/>
        <v>649.15324675324678</v>
      </c>
      <c r="W64" s="62">
        <f t="shared" si="20"/>
        <v>865.53766233766237</v>
      </c>
      <c r="X64" s="59">
        <f t="shared" si="21"/>
        <v>640.83076923076919</v>
      </c>
      <c r="Y64" s="62">
        <f t="shared" si="22"/>
        <v>854.44102564102559</v>
      </c>
      <c r="Z64" s="64">
        <f t="shared" si="23"/>
        <v>569.62735042735039</v>
      </c>
    </row>
    <row r="65" spans="1:26" s="2" customFormat="1" x14ac:dyDescent="0.25">
      <c r="A65" s="56">
        <v>59</v>
      </c>
      <c r="B65" s="57">
        <v>849300</v>
      </c>
      <c r="C65" s="58">
        <f t="shared" si="0"/>
        <v>70775</v>
      </c>
      <c r="D65" s="59">
        <f t="shared" si="1"/>
        <v>3254.022988505747</v>
      </c>
      <c r="E65" s="60">
        <f t="shared" si="2"/>
        <v>3217.0454545454545</v>
      </c>
      <c r="F65" s="61">
        <f t="shared" si="3"/>
        <v>2959.2334494773518</v>
      </c>
      <c r="G65" s="61">
        <f t="shared" si="4"/>
        <v>2722.1153846153848</v>
      </c>
      <c r="H65" s="61">
        <f t="shared" si="5"/>
        <v>2713.4185303514378</v>
      </c>
      <c r="I65" s="59">
        <f t="shared" si="6"/>
        <v>435.53846153846155</v>
      </c>
      <c r="J65" s="60">
        <f t="shared" si="7"/>
        <v>453.68589743589746</v>
      </c>
      <c r="K65" s="60">
        <f t="shared" si="8"/>
        <v>459.08108108108109</v>
      </c>
      <c r="L65" s="60">
        <f t="shared" si="9"/>
        <v>460.07583965330446</v>
      </c>
      <c r="M65" s="62">
        <f t="shared" si="10"/>
        <v>486.1476817401259</v>
      </c>
      <c r="N65" s="59">
        <f t="shared" si="11"/>
        <v>729.37607326846023</v>
      </c>
      <c r="O65" s="62">
        <f t="shared" si="12"/>
        <v>972.50143102461368</v>
      </c>
      <c r="P65" s="59">
        <f t="shared" si="13"/>
        <v>690.26002166847229</v>
      </c>
      <c r="Q65" s="62">
        <f t="shared" si="14"/>
        <v>920.34669555796313</v>
      </c>
      <c r="R65" s="63">
        <f t="shared" si="15"/>
        <v>688.76756756756754</v>
      </c>
      <c r="S65" s="61">
        <f t="shared" si="16"/>
        <v>918.35675675675679</v>
      </c>
      <c r="T65" s="59">
        <f t="shared" si="17"/>
        <v>680.67307692307691</v>
      </c>
      <c r="U65" s="62">
        <f t="shared" si="18"/>
        <v>907.56410256410254</v>
      </c>
      <c r="V65" s="63">
        <f t="shared" si="19"/>
        <v>661.93246753246751</v>
      </c>
      <c r="W65" s="62">
        <f t="shared" si="20"/>
        <v>882.57662337662339</v>
      </c>
      <c r="X65" s="59">
        <f t="shared" si="21"/>
        <v>653.44615384615383</v>
      </c>
      <c r="Y65" s="62">
        <f t="shared" si="22"/>
        <v>871.26153846153841</v>
      </c>
      <c r="Z65" s="64">
        <f t="shared" si="23"/>
        <v>580.84102564102557</v>
      </c>
    </row>
    <row r="66" spans="1:26" s="2" customFormat="1" x14ac:dyDescent="0.25">
      <c r="A66" s="56">
        <v>60</v>
      </c>
      <c r="B66" s="57">
        <v>866700</v>
      </c>
      <c r="C66" s="58">
        <f t="shared" si="0"/>
        <v>72225</v>
      </c>
      <c r="D66" s="59">
        <f t="shared" si="1"/>
        <v>3320.6896551724139</v>
      </c>
      <c r="E66" s="60">
        <f t="shared" si="2"/>
        <v>3282.9545454545455</v>
      </c>
      <c r="F66" s="61">
        <f t="shared" si="3"/>
        <v>3019.8606271777003</v>
      </c>
      <c r="G66" s="61">
        <f t="shared" si="4"/>
        <v>2777.8846153846152</v>
      </c>
      <c r="H66" s="61">
        <f t="shared" si="5"/>
        <v>2769.0095846645368</v>
      </c>
      <c r="I66" s="59">
        <f t="shared" si="6"/>
        <v>444.46153846153845</v>
      </c>
      <c r="J66" s="60">
        <f t="shared" si="7"/>
        <v>462.98076923076923</v>
      </c>
      <c r="K66" s="60">
        <f t="shared" si="8"/>
        <v>468.48648648648651</v>
      </c>
      <c r="L66" s="60">
        <f t="shared" si="9"/>
        <v>469.50162513542796</v>
      </c>
      <c r="M66" s="62">
        <f t="shared" si="10"/>
        <v>496.10761305094445</v>
      </c>
      <c r="N66" s="59">
        <f t="shared" si="11"/>
        <v>744.31597023468794</v>
      </c>
      <c r="O66" s="62">
        <f t="shared" si="12"/>
        <v>992.42129364625066</v>
      </c>
      <c r="P66" s="59">
        <f t="shared" si="13"/>
        <v>704.39869989165754</v>
      </c>
      <c r="Q66" s="62">
        <f t="shared" si="14"/>
        <v>939.19826652221013</v>
      </c>
      <c r="R66" s="63">
        <f t="shared" si="15"/>
        <v>702.87567567567567</v>
      </c>
      <c r="S66" s="61">
        <f t="shared" si="16"/>
        <v>937.16756756756752</v>
      </c>
      <c r="T66" s="59">
        <f t="shared" si="17"/>
        <v>694.61538461538464</v>
      </c>
      <c r="U66" s="62">
        <f t="shared" si="18"/>
        <v>926.15384615384619</v>
      </c>
      <c r="V66" s="63">
        <f t="shared" si="19"/>
        <v>675.4909090909091</v>
      </c>
      <c r="W66" s="62">
        <f t="shared" si="20"/>
        <v>900.65454545454543</v>
      </c>
      <c r="X66" s="59">
        <f t="shared" si="21"/>
        <v>666.83076923076919</v>
      </c>
      <c r="Y66" s="62">
        <f t="shared" si="22"/>
        <v>889.10769230769233</v>
      </c>
      <c r="Z66" s="64">
        <f t="shared" si="23"/>
        <v>592.73846153846159</v>
      </c>
    </row>
    <row r="67" spans="1:26" s="2" customFormat="1" x14ac:dyDescent="0.25">
      <c r="A67" s="56">
        <v>61</v>
      </c>
      <c r="B67" s="57">
        <v>883600</v>
      </c>
      <c r="C67" s="58">
        <f t="shared" si="0"/>
        <v>73633.333333333328</v>
      </c>
      <c r="D67" s="59">
        <f t="shared" si="1"/>
        <v>3385.4406130268198</v>
      </c>
      <c r="E67" s="60">
        <f t="shared" si="2"/>
        <v>3346.969696969697</v>
      </c>
      <c r="F67" s="61">
        <f t="shared" si="3"/>
        <v>3078.745644599303</v>
      </c>
      <c r="G67" s="61">
        <f t="shared" si="4"/>
        <v>2832.0512820512822</v>
      </c>
      <c r="H67" s="61">
        <f t="shared" si="5"/>
        <v>2823.0031948881788</v>
      </c>
      <c r="I67" s="59">
        <f t="shared" si="6"/>
        <v>453.12820512820514</v>
      </c>
      <c r="J67" s="60">
        <f t="shared" si="7"/>
        <v>472.008547008547</v>
      </c>
      <c r="K67" s="60">
        <f t="shared" si="8"/>
        <v>477.62162162162161</v>
      </c>
      <c r="L67" s="60">
        <f t="shared" si="9"/>
        <v>478.65655471289273</v>
      </c>
      <c r="M67" s="62">
        <f t="shared" si="10"/>
        <v>505.78133943903833</v>
      </c>
      <c r="N67" s="59">
        <f t="shared" si="11"/>
        <v>758.82655981682888</v>
      </c>
      <c r="O67" s="62">
        <f t="shared" si="12"/>
        <v>1011.7687464224384</v>
      </c>
      <c r="P67" s="59">
        <f t="shared" si="13"/>
        <v>718.13109425785478</v>
      </c>
      <c r="Q67" s="62">
        <f t="shared" si="14"/>
        <v>957.50812567713979</v>
      </c>
      <c r="R67" s="63">
        <f t="shared" si="15"/>
        <v>716.57837837837837</v>
      </c>
      <c r="S67" s="61">
        <f t="shared" si="16"/>
        <v>955.43783783783783</v>
      </c>
      <c r="T67" s="59">
        <f t="shared" si="17"/>
        <v>708.15705128205127</v>
      </c>
      <c r="U67" s="62">
        <f t="shared" si="18"/>
        <v>944.20940170940173</v>
      </c>
      <c r="V67" s="63">
        <f t="shared" si="19"/>
        <v>688.65974025974026</v>
      </c>
      <c r="W67" s="62">
        <f t="shared" si="20"/>
        <v>918.21298701298701</v>
      </c>
      <c r="X67" s="59">
        <f t="shared" si="21"/>
        <v>679.83076923076919</v>
      </c>
      <c r="Y67" s="62">
        <f t="shared" si="22"/>
        <v>906.44102564102559</v>
      </c>
      <c r="Z67" s="64">
        <f t="shared" si="23"/>
        <v>604.29401709401702</v>
      </c>
    </row>
    <row r="68" spans="1:26" s="2" customFormat="1" x14ac:dyDescent="0.25">
      <c r="A68" s="56">
        <v>62</v>
      </c>
      <c r="B68" s="57">
        <v>901300</v>
      </c>
      <c r="C68" s="58">
        <f t="shared" si="0"/>
        <v>75108.333333333328</v>
      </c>
      <c r="D68" s="59">
        <f t="shared" si="1"/>
        <v>3453.2567049808431</v>
      </c>
      <c r="E68" s="60">
        <f t="shared" si="2"/>
        <v>3414.0151515151515</v>
      </c>
      <c r="F68" s="61">
        <f t="shared" si="3"/>
        <v>3140.4181184668992</v>
      </c>
      <c r="G68" s="61">
        <f t="shared" si="4"/>
        <v>2888.7820512820513</v>
      </c>
      <c r="H68" s="61">
        <f t="shared" si="5"/>
        <v>2879.552715654952</v>
      </c>
      <c r="I68" s="59">
        <f t="shared" si="6"/>
        <v>462.20512820512823</v>
      </c>
      <c r="J68" s="60">
        <f t="shared" si="7"/>
        <v>481.46367521367523</v>
      </c>
      <c r="K68" s="60">
        <f t="shared" si="8"/>
        <v>487.18918918918916</v>
      </c>
      <c r="L68" s="60">
        <f t="shared" si="9"/>
        <v>488.24485373781147</v>
      </c>
      <c r="M68" s="62">
        <f t="shared" si="10"/>
        <v>515.91299370349168</v>
      </c>
      <c r="N68" s="59">
        <f t="shared" si="11"/>
        <v>774.02404121350878</v>
      </c>
      <c r="O68" s="62">
        <f t="shared" si="12"/>
        <v>1032.0320549513451</v>
      </c>
      <c r="P68" s="59">
        <f t="shared" si="13"/>
        <v>732.51354279523298</v>
      </c>
      <c r="Q68" s="62">
        <f t="shared" si="14"/>
        <v>976.68472372697727</v>
      </c>
      <c r="R68" s="63">
        <f t="shared" si="15"/>
        <v>730.92972972972973</v>
      </c>
      <c r="S68" s="61">
        <f t="shared" si="16"/>
        <v>974.57297297297293</v>
      </c>
      <c r="T68" s="59">
        <f t="shared" si="17"/>
        <v>722.33974358974353</v>
      </c>
      <c r="U68" s="62">
        <f t="shared" si="18"/>
        <v>963.11965811965808</v>
      </c>
      <c r="V68" s="63">
        <f t="shared" si="19"/>
        <v>702.45194805194808</v>
      </c>
      <c r="W68" s="62">
        <f t="shared" si="20"/>
        <v>936.60259740259744</v>
      </c>
      <c r="X68" s="59">
        <f t="shared" si="21"/>
        <v>693.44615384615383</v>
      </c>
      <c r="Y68" s="62">
        <f t="shared" si="22"/>
        <v>924.59487179487178</v>
      </c>
      <c r="Z68" s="64">
        <f t="shared" si="23"/>
        <v>616.39658119658122</v>
      </c>
    </row>
    <row r="69" spans="1:26" s="2" customFormat="1" x14ac:dyDescent="0.25">
      <c r="A69" s="56">
        <v>63</v>
      </c>
      <c r="B69" s="57">
        <v>919800</v>
      </c>
      <c r="C69" s="58">
        <f t="shared" si="0"/>
        <v>76650</v>
      </c>
      <c r="D69" s="59">
        <f t="shared" si="1"/>
        <v>3524.1379310344828</v>
      </c>
      <c r="E69" s="60">
        <f t="shared" si="2"/>
        <v>3484.090909090909</v>
      </c>
      <c r="F69" s="61">
        <f t="shared" si="3"/>
        <v>3204.8780487804879</v>
      </c>
      <c r="G69" s="61">
        <f t="shared" si="4"/>
        <v>2948.0769230769229</v>
      </c>
      <c r="H69" s="61">
        <f t="shared" si="5"/>
        <v>2938.6581469648563</v>
      </c>
      <c r="I69" s="59">
        <f t="shared" si="6"/>
        <v>471.69230769230768</v>
      </c>
      <c r="J69" s="60">
        <f t="shared" si="7"/>
        <v>491.34615384615387</v>
      </c>
      <c r="K69" s="60">
        <f t="shared" si="8"/>
        <v>497.18918918918916</v>
      </c>
      <c r="L69" s="60">
        <f t="shared" si="9"/>
        <v>498.26652221018418</v>
      </c>
      <c r="M69" s="62">
        <f t="shared" si="10"/>
        <v>526.50257584430449</v>
      </c>
      <c r="N69" s="59">
        <f t="shared" si="11"/>
        <v>789.90841442472811</v>
      </c>
      <c r="O69" s="62">
        <f t="shared" si="12"/>
        <v>1053.2112192329707</v>
      </c>
      <c r="P69" s="59">
        <f t="shared" si="13"/>
        <v>747.54604550379202</v>
      </c>
      <c r="Q69" s="62">
        <f t="shared" si="14"/>
        <v>996.72806067172269</v>
      </c>
      <c r="R69" s="63">
        <f t="shared" si="15"/>
        <v>745.92972972972973</v>
      </c>
      <c r="S69" s="61">
        <f t="shared" si="16"/>
        <v>994.57297297297293</v>
      </c>
      <c r="T69" s="59">
        <f t="shared" si="17"/>
        <v>737.16346153846155</v>
      </c>
      <c r="U69" s="62">
        <f t="shared" si="18"/>
        <v>982.88461538461536</v>
      </c>
      <c r="V69" s="63">
        <f t="shared" si="19"/>
        <v>716.86753246753244</v>
      </c>
      <c r="W69" s="62">
        <f t="shared" si="20"/>
        <v>955.82337662337659</v>
      </c>
      <c r="X69" s="59">
        <f t="shared" si="21"/>
        <v>707.67692307692312</v>
      </c>
      <c r="Y69" s="62">
        <f t="shared" si="22"/>
        <v>943.56923076923078</v>
      </c>
      <c r="Z69" s="64">
        <f t="shared" si="23"/>
        <v>629.04615384615386</v>
      </c>
    </row>
    <row r="70" spans="1:26" s="2" customFormat="1" x14ac:dyDescent="0.25">
      <c r="A70" s="56">
        <v>64</v>
      </c>
      <c r="B70" s="57">
        <v>936400</v>
      </c>
      <c r="C70" s="58">
        <f t="shared" si="0"/>
        <v>78033.333333333328</v>
      </c>
      <c r="D70" s="59">
        <f t="shared" si="1"/>
        <v>3587.7394636015324</v>
      </c>
      <c r="E70" s="60">
        <f t="shared" si="2"/>
        <v>3546.969696969697</v>
      </c>
      <c r="F70" s="61">
        <f t="shared" si="3"/>
        <v>3262.7177700348434</v>
      </c>
      <c r="G70" s="61">
        <f t="shared" si="4"/>
        <v>3001.2820512820513</v>
      </c>
      <c r="H70" s="61">
        <f t="shared" si="5"/>
        <v>2991.6932907348241</v>
      </c>
      <c r="I70" s="59">
        <f t="shared" si="6"/>
        <v>480.20512820512823</v>
      </c>
      <c r="J70" s="60">
        <f t="shared" si="7"/>
        <v>500.21367521367523</v>
      </c>
      <c r="K70" s="60">
        <f t="shared" si="8"/>
        <v>506.16216216216219</v>
      </c>
      <c r="L70" s="60">
        <f t="shared" si="9"/>
        <v>507.25893824485371</v>
      </c>
      <c r="M70" s="62">
        <f t="shared" si="10"/>
        <v>536.00457927876357</v>
      </c>
      <c r="N70" s="59">
        <f t="shared" si="11"/>
        <v>804.16141957641662</v>
      </c>
      <c r="O70" s="62">
        <f t="shared" si="12"/>
        <v>1072.2152261018889</v>
      </c>
      <c r="P70" s="59">
        <f t="shared" si="13"/>
        <v>761.03466955579631</v>
      </c>
      <c r="Q70" s="62">
        <f t="shared" si="14"/>
        <v>1014.7128927410618</v>
      </c>
      <c r="R70" s="63">
        <f t="shared" si="15"/>
        <v>759.38918918918921</v>
      </c>
      <c r="S70" s="61">
        <f t="shared" si="16"/>
        <v>1012.5189189189189</v>
      </c>
      <c r="T70" s="59">
        <f t="shared" si="17"/>
        <v>750.46474358974353</v>
      </c>
      <c r="U70" s="62">
        <f t="shared" si="18"/>
        <v>1000.6196581196581</v>
      </c>
      <c r="V70" s="63">
        <f t="shared" si="19"/>
        <v>729.80259740259748</v>
      </c>
      <c r="W70" s="62">
        <f t="shared" si="20"/>
        <v>973.0701298701299</v>
      </c>
      <c r="X70" s="59">
        <f t="shared" si="21"/>
        <v>720.44615384615383</v>
      </c>
      <c r="Y70" s="62">
        <f t="shared" si="22"/>
        <v>960.59487179487178</v>
      </c>
      <c r="Z70" s="64">
        <f t="shared" si="23"/>
        <v>640.39658119658122</v>
      </c>
    </row>
    <row r="71" spans="1:26" s="2" customFormat="1" x14ac:dyDescent="0.25">
      <c r="A71" s="56">
        <v>65</v>
      </c>
      <c r="B71" s="57">
        <v>955200</v>
      </c>
      <c r="C71" s="58">
        <f t="shared" si="0"/>
        <v>79600</v>
      </c>
      <c r="D71" s="59">
        <f t="shared" si="1"/>
        <v>3659.7701149425288</v>
      </c>
      <c r="E71" s="60">
        <f t="shared" si="2"/>
        <v>3618.181818181818</v>
      </c>
      <c r="F71" s="61">
        <f t="shared" si="3"/>
        <v>3328.2229965156794</v>
      </c>
      <c r="G71" s="61">
        <f t="shared" si="4"/>
        <v>3061.5384615384614</v>
      </c>
      <c r="H71" s="61">
        <f t="shared" si="5"/>
        <v>3051.7571884984027</v>
      </c>
      <c r="I71" s="59">
        <f t="shared" si="6"/>
        <v>489.84615384615387</v>
      </c>
      <c r="J71" s="60">
        <f t="shared" si="7"/>
        <v>510.25641025641028</v>
      </c>
      <c r="K71" s="60">
        <f t="shared" si="8"/>
        <v>516.32432432432438</v>
      </c>
      <c r="L71" s="60">
        <f t="shared" si="9"/>
        <v>517.44312026002171</v>
      </c>
      <c r="M71" s="62">
        <f t="shared" si="10"/>
        <v>546.76588437321118</v>
      </c>
      <c r="N71" s="59">
        <f t="shared" si="11"/>
        <v>820.30337721808814</v>
      </c>
      <c r="O71" s="62">
        <f t="shared" si="12"/>
        <v>1093.7378362907841</v>
      </c>
      <c r="P71" s="59">
        <f t="shared" si="13"/>
        <v>776.31094257854829</v>
      </c>
      <c r="Q71" s="62">
        <f t="shared" si="14"/>
        <v>1035.0812567713976</v>
      </c>
      <c r="R71" s="63">
        <f>($B71+180)/1850*1.5</f>
        <v>774.63243243243244</v>
      </c>
      <c r="S71" s="61">
        <f t="shared" si="16"/>
        <v>1032.8432432432433</v>
      </c>
      <c r="T71" s="59">
        <f t="shared" si="17"/>
        <v>765.52884615384619</v>
      </c>
      <c r="U71" s="62">
        <f t="shared" si="18"/>
        <v>1020.7051282051282</v>
      </c>
      <c r="V71" s="63">
        <f t="shared" si="19"/>
        <v>744.45194805194808</v>
      </c>
      <c r="W71" s="62">
        <f t="shared" si="20"/>
        <v>992.60259740259744</v>
      </c>
      <c r="X71" s="59">
        <f t="shared" si="21"/>
        <v>734.90769230769229</v>
      </c>
      <c r="Y71" s="62">
        <f t="shared" si="22"/>
        <v>979.87692307692305</v>
      </c>
      <c r="Z71" s="64">
        <f t="shared" si="23"/>
        <v>653.25128205128203</v>
      </c>
    </row>
    <row r="72" spans="1:26" s="2" customFormat="1" x14ac:dyDescent="0.25">
      <c r="A72" s="56">
        <v>66</v>
      </c>
      <c r="B72" s="57">
        <v>974200</v>
      </c>
      <c r="C72" s="58">
        <f t="shared" ref="C72:C86" si="24">B72/12</f>
        <v>81183.333333333328</v>
      </c>
      <c r="D72" s="59">
        <f t="shared" ref="D72:D86" si="25">B72/261</f>
        <v>3732.5670498084291</v>
      </c>
      <c r="E72" s="60">
        <f t="shared" ref="E72:E86" si="26">B72/264</f>
        <v>3690.151515151515</v>
      </c>
      <c r="F72" s="61">
        <f t="shared" ref="F72:F86" si="27">B72/287</f>
        <v>3394.4250871080139</v>
      </c>
      <c r="G72" s="61">
        <f t="shared" ref="G72:G86" si="28">B72/312</f>
        <v>3122.4358974358975</v>
      </c>
      <c r="H72" s="61">
        <f t="shared" ref="H72:H86" si="29">B72/313</f>
        <v>3112.4600638977636</v>
      </c>
      <c r="I72" s="59">
        <f t="shared" ref="I72:I86" si="30">$B72/1950</f>
        <v>499.58974358974359</v>
      </c>
      <c r="J72" s="60">
        <f t="shared" ref="J72:J86" si="31">$B72/1872</f>
        <v>520.40598290598291</v>
      </c>
      <c r="K72" s="60">
        <f t="shared" ref="K72:K86" si="32">$B72/1850</f>
        <v>526.59459459459458</v>
      </c>
      <c r="L72" s="60">
        <f t="shared" ref="L72:L86" si="33">$B72/1846</f>
        <v>527.73564463705304</v>
      </c>
      <c r="M72" s="62">
        <f t="shared" ref="M72:M86" si="34">$B72/1747</f>
        <v>557.64167143674877</v>
      </c>
      <c r="N72" s="59">
        <f t="shared" ref="N72:N86" si="35">(B72+180)/1747*1.5</f>
        <v>836.61705781339447</v>
      </c>
      <c r="O72" s="62">
        <f t="shared" ref="O72:O86" si="36">(B72+180)/1747*2</f>
        <v>1115.4894104178593</v>
      </c>
      <c r="P72" s="59">
        <f t="shared" ref="P72:P86" si="37">(B72+180)/1846*1.5</f>
        <v>791.74972914409545</v>
      </c>
      <c r="Q72" s="62">
        <f t="shared" ref="Q72:Q86" si="38">(B72+180)/1846*2</f>
        <v>1055.6663055254605</v>
      </c>
      <c r="R72" s="63">
        <f t="shared" ref="R72:R86" si="39">($B72+180)/1850*1.5</f>
        <v>790.03783783783797</v>
      </c>
      <c r="S72" s="61">
        <f t="shared" ref="S72:S86" si="40">($B72+180)/1850*2</f>
        <v>1053.3837837837839</v>
      </c>
      <c r="T72" s="59">
        <f t="shared" ref="T72:T86" si="41">(B72+180)/1872*1.5</f>
        <v>780.75320512820508</v>
      </c>
      <c r="U72" s="62">
        <f t="shared" ref="U72:U86" si="42">(B72+180)/1872*2</f>
        <v>1041.0042735042734</v>
      </c>
      <c r="V72" s="63">
        <f t="shared" ref="V72:V86" si="43">($B72+180)/1925*1.5</f>
        <v>759.25714285714287</v>
      </c>
      <c r="W72" s="62">
        <f t="shared" ref="W72:W86" si="44">($B72+180)/1925*2</f>
        <v>1012.3428571428572</v>
      </c>
      <c r="X72" s="59">
        <f t="shared" ref="X72:X86" si="45">($B72+180)/1950*1.5</f>
        <v>749.52307692307693</v>
      </c>
      <c r="Y72" s="62">
        <f t="shared" ref="Y72:Y86" si="46">($B72+180)/1950*2</f>
        <v>999.36410256410261</v>
      </c>
      <c r="Z72" s="64">
        <f t="shared" ref="Z72:Z86" si="47">(($B72+180)/1950)/3*4</f>
        <v>666.24273504273503</v>
      </c>
    </row>
    <row r="73" spans="1:26" s="2" customFormat="1" x14ac:dyDescent="0.25">
      <c r="A73" s="56">
        <v>67</v>
      </c>
      <c r="B73" s="57">
        <v>993200</v>
      </c>
      <c r="C73" s="58">
        <f t="shared" si="24"/>
        <v>82766.666666666672</v>
      </c>
      <c r="D73" s="59">
        <f t="shared" si="25"/>
        <v>3805.3639846743295</v>
      </c>
      <c r="E73" s="60">
        <f t="shared" si="26"/>
        <v>3762.121212121212</v>
      </c>
      <c r="F73" s="61">
        <f t="shared" si="27"/>
        <v>3460.6271777003485</v>
      </c>
      <c r="G73" s="61">
        <f t="shared" si="28"/>
        <v>3183.3333333333335</v>
      </c>
      <c r="H73" s="61">
        <f t="shared" si="29"/>
        <v>3173.1629392971245</v>
      </c>
      <c r="I73" s="59">
        <f t="shared" si="30"/>
        <v>509.33333333333331</v>
      </c>
      <c r="J73" s="60">
        <f t="shared" si="31"/>
        <v>530.55555555555554</v>
      </c>
      <c r="K73" s="60">
        <f t="shared" si="32"/>
        <v>536.8648648648649</v>
      </c>
      <c r="L73" s="60">
        <f t="shared" si="33"/>
        <v>538.02816901408448</v>
      </c>
      <c r="M73" s="62">
        <f t="shared" si="34"/>
        <v>568.51745850028624</v>
      </c>
      <c r="N73" s="59">
        <f t="shared" si="35"/>
        <v>852.93073840870068</v>
      </c>
      <c r="O73" s="62">
        <f t="shared" si="36"/>
        <v>1137.2409845449342</v>
      </c>
      <c r="P73" s="59">
        <f t="shared" si="37"/>
        <v>807.18851570964239</v>
      </c>
      <c r="Q73" s="62">
        <f t="shared" si="38"/>
        <v>1076.2513542795232</v>
      </c>
      <c r="R73" s="63">
        <f t="shared" si="39"/>
        <v>805.44324324324316</v>
      </c>
      <c r="S73" s="61">
        <f t="shared" si="40"/>
        <v>1073.9243243243243</v>
      </c>
      <c r="T73" s="59">
        <f t="shared" si="41"/>
        <v>795.97756410256397</v>
      </c>
      <c r="U73" s="62">
        <f t="shared" si="42"/>
        <v>1061.3034188034187</v>
      </c>
      <c r="V73" s="63">
        <f t="shared" si="43"/>
        <v>774.06233766233765</v>
      </c>
      <c r="W73" s="62">
        <f t="shared" si="44"/>
        <v>1032.0831168831169</v>
      </c>
      <c r="X73" s="59">
        <f t="shared" si="45"/>
        <v>764.13846153846157</v>
      </c>
      <c r="Y73" s="62">
        <f t="shared" si="46"/>
        <v>1018.8512820512821</v>
      </c>
      <c r="Z73" s="64">
        <f t="shared" si="47"/>
        <v>679.23418803418804</v>
      </c>
    </row>
    <row r="74" spans="1:26" s="2" customFormat="1" x14ac:dyDescent="0.25">
      <c r="A74" s="56">
        <v>68</v>
      </c>
      <c r="B74" s="57">
        <v>1012900</v>
      </c>
      <c r="C74" s="58">
        <f t="shared" si="24"/>
        <v>84408.333333333328</v>
      </c>
      <c r="D74" s="59">
        <f t="shared" si="25"/>
        <v>3880.8429118773947</v>
      </c>
      <c r="E74" s="60">
        <f t="shared" si="26"/>
        <v>3836.742424242424</v>
      </c>
      <c r="F74" s="61">
        <f t="shared" si="27"/>
        <v>3529.268292682927</v>
      </c>
      <c r="G74" s="61">
        <f t="shared" si="28"/>
        <v>3246.4743589743589</v>
      </c>
      <c r="H74" s="61">
        <f t="shared" si="29"/>
        <v>3236.1022364217251</v>
      </c>
      <c r="I74" s="59">
        <f t="shared" si="30"/>
        <v>519.43589743589746</v>
      </c>
      <c r="J74" s="60">
        <f t="shared" si="31"/>
        <v>541.07905982905982</v>
      </c>
      <c r="K74" s="60">
        <f t="shared" si="32"/>
        <v>547.51351351351354</v>
      </c>
      <c r="L74" s="60">
        <f t="shared" si="33"/>
        <v>548.69989165763809</v>
      </c>
      <c r="M74" s="62">
        <f t="shared" si="34"/>
        <v>579.79393245563824</v>
      </c>
      <c r="N74" s="59">
        <f t="shared" si="35"/>
        <v>869.84544934172868</v>
      </c>
      <c r="O74" s="62">
        <f t="shared" si="36"/>
        <v>1159.7939324556382</v>
      </c>
      <c r="P74" s="59">
        <f t="shared" si="37"/>
        <v>823.19609967497297</v>
      </c>
      <c r="Q74" s="62">
        <f t="shared" si="38"/>
        <v>1097.5947995666306</v>
      </c>
      <c r="R74" s="63">
        <f t="shared" si="39"/>
        <v>821.41621621621618</v>
      </c>
      <c r="S74" s="61">
        <f t="shared" si="40"/>
        <v>1095.2216216216216</v>
      </c>
      <c r="T74" s="59">
        <f t="shared" si="41"/>
        <v>811.76282051282044</v>
      </c>
      <c r="U74" s="62">
        <f t="shared" si="42"/>
        <v>1082.3504273504273</v>
      </c>
      <c r="V74" s="63">
        <f t="shared" si="43"/>
        <v>789.41298701298706</v>
      </c>
      <c r="W74" s="62">
        <f t="shared" si="44"/>
        <v>1052.5506493506493</v>
      </c>
      <c r="X74" s="59">
        <f t="shared" si="45"/>
        <v>779.29230769230776</v>
      </c>
      <c r="Y74" s="62">
        <f t="shared" si="46"/>
        <v>1039.0564102564103</v>
      </c>
      <c r="Z74" s="64">
        <f t="shared" si="47"/>
        <v>692.7042735042736</v>
      </c>
    </row>
    <row r="75" spans="1:26" s="2" customFormat="1" x14ac:dyDescent="0.25">
      <c r="A75" s="56">
        <v>69</v>
      </c>
      <c r="B75" s="57">
        <v>1032800</v>
      </c>
      <c r="C75" s="58">
        <f t="shared" si="24"/>
        <v>86066.666666666672</v>
      </c>
      <c r="D75" s="59">
        <f t="shared" si="25"/>
        <v>3957.0881226053639</v>
      </c>
      <c r="E75" s="60">
        <f t="shared" si="26"/>
        <v>3912.121212121212</v>
      </c>
      <c r="F75" s="61">
        <f t="shared" si="27"/>
        <v>3598.6062717770033</v>
      </c>
      <c r="G75" s="61">
        <f t="shared" si="28"/>
        <v>3310.2564102564102</v>
      </c>
      <c r="H75" s="61">
        <f t="shared" si="29"/>
        <v>3299.6805111821086</v>
      </c>
      <c r="I75" s="59">
        <f t="shared" si="30"/>
        <v>529.64102564102564</v>
      </c>
      <c r="J75" s="60">
        <f t="shared" si="31"/>
        <v>551.70940170940173</v>
      </c>
      <c r="K75" s="60">
        <f t="shared" si="32"/>
        <v>558.27027027027032</v>
      </c>
      <c r="L75" s="60">
        <f t="shared" si="33"/>
        <v>559.4799566630553</v>
      </c>
      <c r="M75" s="62">
        <f t="shared" si="34"/>
        <v>591.18488838008011</v>
      </c>
      <c r="N75" s="59">
        <f t="shared" si="35"/>
        <v>886.93188322839148</v>
      </c>
      <c r="O75" s="62">
        <f t="shared" si="36"/>
        <v>1182.575844304522</v>
      </c>
      <c r="P75" s="59">
        <f t="shared" si="37"/>
        <v>839.36619718309862</v>
      </c>
      <c r="Q75" s="62">
        <f t="shared" si="38"/>
        <v>1119.1549295774648</v>
      </c>
      <c r="R75" s="63">
        <f t="shared" si="39"/>
        <v>837.55135135135129</v>
      </c>
      <c r="S75" s="61">
        <f t="shared" si="40"/>
        <v>1116.7351351351351</v>
      </c>
      <c r="T75" s="59">
        <f t="shared" si="41"/>
        <v>827.70833333333326</v>
      </c>
      <c r="U75" s="62">
        <f t="shared" si="42"/>
        <v>1103.6111111111111</v>
      </c>
      <c r="V75" s="63">
        <f t="shared" si="43"/>
        <v>804.91948051948043</v>
      </c>
      <c r="W75" s="62">
        <f t="shared" si="44"/>
        <v>1073.225974025974</v>
      </c>
      <c r="X75" s="59">
        <f t="shared" si="45"/>
        <v>794.6</v>
      </c>
      <c r="Y75" s="62">
        <f t="shared" si="46"/>
        <v>1059.4666666666667</v>
      </c>
      <c r="Z75" s="64">
        <f t="shared" si="47"/>
        <v>706.31111111111113</v>
      </c>
    </row>
    <row r="76" spans="1:26" s="2" customFormat="1" x14ac:dyDescent="0.25">
      <c r="A76" s="56">
        <v>70</v>
      </c>
      <c r="B76" s="57">
        <v>1053000</v>
      </c>
      <c r="C76" s="58">
        <f t="shared" si="24"/>
        <v>87750</v>
      </c>
      <c r="D76" s="59">
        <f t="shared" si="25"/>
        <v>4034.4827586206898</v>
      </c>
      <c r="E76" s="60">
        <f t="shared" si="26"/>
        <v>3988.6363636363635</v>
      </c>
      <c r="F76" s="61">
        <f t="shared" si="27"/>
        <v>3668.9895470383276</v>
      </c>
      <c r="G76" s="61">
        <f t="shared" si="28"/>
        <v>3375</v>
      </c>
      <c r="H76" s="61">
        <f t="shared" si="29"/>
        <v>3364.2172523961663</v>
      </c>
      <c r="I76" s="59">
        <f t="shared" si="30"/>
        <v>540</v>
      </c>
      <c r="J76" s="60">
        <f t="shared" si="31"/>
        <v>562.5</v>
      </c>
      <c r="K76" s="60">
        <f t="shared" si="32"/>
        <v>569.18918918918916</v>
      </c>
      <c r="L76" s="60">
        <f t="shared" si="33"/>
        <v>570.42253521126759</v>
      </c>
      <c r="M76" s="62">
        <f t="shared" si="34"/>
        <v>602.74756725815689</v>
      </c>
      <c r="N76" s="59">
        <f t="shared" si="35"/>
        <v>904.27590154550671</v>
      </c>
      <c r="O76" s="62">
        <f t="shared" si="36"/>
        <v>1205.7012020606755</v>
      </c>
      <c r="P76" s="59">
        <f t="shared" si="37"/>
        <v>855.7800650054171</v>
      </c>
      <c r="Q76" s="62">
        <f t="shared" si="38"/>
        <v>1141.0400866738894</v>
      </c>
      <c r="R76" s="63">
        <f t="shared" si="39"/>
        <v>853.92972972972984</v>
      </c>
      <c r="S76" s="61">
        <f t="shared" si="40"/>
        <v>1138.572972972973</v>
      </c>
      <c r="T76" s="59">
        <f t="shared" si="41"/>
        <v>843.89423076923072</v>
      </c>
      <c r="U76" s="62">
        <f t="shared" si="42"/>
        <v>1125.1923076923076</v>
      </c>
      <c r="V76" s="63">
        <f t="shared" si="43"/>
        <v>820.65974025974026</v>
      </c>
      <c r="W76" s="62">
        <f t="shared" si="44"/>
        <v>1094.212987012987</v>
      </c>
      <c r="X76" s="59">
        <f t="shared" si="45"/>
        <v>810.13846153846157</v>
      </c>
      <c r="Y76" s="62">
        <f t="shared" si="46"/>
        <v>1080.1846153846154</v>
      </c>
      <c r="Z76" s="64">
        <f t="shared" si="47"/>
        <v>720.12307692307695</v>
      </c>
    </row>
    <row r="77" spans="1:26" s="2" customFormat="1" x14ac:dyDescent="0.25">
      <c r="A77" s="56">
        <v>71</v>
      </c>
      <c r="B77" s="57">
        <v>1073800</v>
      </c>
      <c r="C77" s="58">
        <f t="shared" si="24"/>
        <v>89483.333333333328</v>
      </c>
      <c r="D77" s="59">
        <f t="shared" si="25"/>
        <v>4114.1762452107278</v>
      </c>
      <c r="E77" s="60">
        <f t="shared" si="26"/>
        <v>4067.4242424242425</v>
      </c>
      <c r="F77" s="61">
        <f t="shared" si="27"/>
        <v>3741.4634146341464</v>
      </c>
      <c r="G77" s="61">
        <f t="shared" si="28"/>
        <v>3441.6666666666665</v>
      </c>
      <c r="H77" s="61">
        <f t="shared" si="29"/>
        <v>3430.6709265175718</v>
      </c>
      <c r="I77" s="59">
        <f t="shared" si="30"/>
        <v>550.66666666666663</v>
      </c>
      <c r="J77" s="60">
        <f t="shared" si="31"/>
        <v>573.61111111111109</v>
      </c>
      <c r="K77" s="60">
        <f t="shared" si="32"/>
        <v>580.43243243243239</v>
      </c>
      <c r="L77" s="60">
        <f t="shared" si="33"/>
        <v>581.69014084507046</v>
      </c>
      <c r="M77" s="62">
        <f t="shared" si="34"/>
        <v>614.65369204350316</v>
      </c>
      <c r="N77" s="59">
        <f t="shared" si="35"/>
        <v>922.135088723526</v>
      </c>
      <c r="O77" s="62">
        <f t="shared" si="36"/>
        <v>1229.5134516313681</v>
      </c>
      <c r="P77" s="59">
        <f t="shared" si="37"/>
        <v>872.68147345612135</v>
      </c>
      <c r="Q77" s="62">
        <f t="shared" si="38"/>
        <v>1163.5752979414951</v>
      </c>
      <c r="R77" s="63">
        <f t="shared" si="39"/>
        <v>870.79459459459463</v>
      </c>
      <c r="S77" s="61">
        <f t="shared" si="40"/>
        <v>1161.0594594594595</v>
      </c>
      <c r="T77" s="59">
        <f t="shared" si="41"/>
        <v>860.56089743589746</v>
      </c>
      <c r="U77" s="62">
        <f t="shared" si="42"/>
        <v>1147.41452991453</v>
      </c>
      <c r="V77" s="63">
        <f t="shared" si="43"/>
        <v>836.86753246753244</v>
      </c>
      <c r="W77" s="62">
        <f t="shared" si="44"/>
        <v>1115.8233766233766</v>
      </c>
      <c r="X77" s="59">
        <f t="shared" si="45"/>
        <v>826.13846153846157</v>
      </c>
      <c r="Y77" s="62">
        <f t="shared" si="46"/>
        <v>1101.5179487179487</v>
      </c>
      <c r="Z77" s="64">
        <f t="shared" si="47"/>
        <v>734.34529914529912</v>
      </c>
    </row>
    <row r="78" spans="1:26" s="2" customFormat="1" x14ac:dyDescent="0.25">
      <c r="A78" s="56">
        <v>72</v>
      </c>
      <c r="B78" s="57">
        <v>1094900</v>
      </c>
      <c r="C78" s="58">
        <f t="shared" si="24"/>
        <v>91241.666666666672</v>
      </c>
      <c r="D78" s="59">
        <f t="shared" si="25"/>
        <v>4195.0191570881225</v>
      </c>
      <c r="E78" s="60">
        <f t="shared" si="26"/>
        <v>4147.348484848485</v>
      </c>
      <c r="F78" s="61">
        <f t="shared" si="27"/>
        <v>3814.9825783972124</v>
      </c>
      <c r="G78" s="61">
        <f t="shared" si="28"/>
        <v>3509.2948717948716</v>
      </c>
      <c r="H78" s="61">
        <f t="shared" si="29"/>
        <v>3498.0830670926516</v>
      </c>
      <c r="I78" s="59">
        <f t="shared" si="30"/>
        <v>561.48717948717945</v>
      </c>
      <c r="J78" s="60">
        <f t="shared" si="31"/>
        <v>584.88247863247864</v>
      </c>
      <c r="K78" s="60">
        <f t="shared" si="32"/>
        <v>591.83783783783781</v>
      </c>
      <c r="L78" s="60">
        <f t="shared" si="33"/>
        <v>593.12026002166851</v>
      </c>
      <c r="M78" s="62">
        <f t="shared" si="34"/>
        <v>626.73153978248422</v>
      </c>
      <c r="N78" s="59">
        <f t="shared" si="35"/>
        <v>940.2518603319977</v>
      </c>
      <c r="O78" s="62">
        <f t="shared" si="36"/>
        <v>1253.6691471093302</v>
      </c>
      <c r="P78" s="59">
        <f t="shared" si="37"/>
        <v>889.82665222101843</v>
      </c>
      <c r="Q78" s="62">
        <f t="shared" si="38"/>
        <v>1186.4355362946912</v>
      </c>
      <c r="R78" s="63">
        <f t="shared" si="39"/>
        <v>887.90270270270275</v>
      </c>
      <c r="S78" s="61">
        <f t="shared" si="40"/>
        <v>1183.8702702702703</v>
      </c>
      <c r="T78" s="59">
        <f t="shared" si="41"/>
        <v>877.46794871794873</v>
      </c>
      <c r="U78" s="62">
        <f t="shared" si="42"/>
        <v>1169.9572649572649</v>
      </c>
      <c r="V78" s="63">
        <f t="shared" si="43"/>
        <v>853.30909090909086</v>
      </c>
      <c r="W78" s="62">
        <f t="shared" si="44"/>
        <v>1137.7454545454545</v>
      </c>
      <c r="X78" s="59">
        <f t="shared" si="45"/>
        <v>842.36923076923074</v>
      </c>
      <c r="Y78" s="62">
        <f t="shared" si="46"/>
        <v>1123.1589743589743</v>
      </c>
      <c r="Z78" s="64">
        <f t="shared" si="47"/>
        <v>748.77264957264958</v>
      </c>
    </row>
    <row r="79" spans="1:26" s="2" customFormat="1" x14ac:dyDescent="0.25">
      <c r="A79" s="56">
        <v>73</v>
      </c>
      <c r="B79" s="57">
        <v>1116600</v>
      </c>
      <c r="C79" s="58">
        <f t="shared" si="24"/>
        <v>93050</v>
      </c>
      <c r="D79" s="59">
        <f t="shared" si="25"/>
        <v>4278.1609195402298</v>
      </c>
      <c r="E79" s="60">
        <f t="shared" si="26"/>
        <v>4229.545454545455</v>
      </c>
      <c r="F79" s="61">
        <f t="shared" si="27"/>
        <v>3890.5923344947737</v>
      </c>
      <c r="G79" s="61">
        <f t="shared" si="28"/>
        <v>3578.8461538461538</v>
      </c>
      <c r="H79" s="61">
        <f t="shared" si="29"/>
        <v>3567.4121405750798</v>
      </c>
      <c r="I79" s="59">
        <f t="shared" si="30"/>
        <v>572.61538461538464</v>
      </c>
      <c r="J79" s="60">
        <f t="shared" si="31"/>
        <v>596.47435897435901</v>
      </c>
      <c r="K79" s="60">
        <f t="shared" si="32"/>
        <v>603.56756756756761</v>
      </c>
      <c r="L79" s="60">
        <f t="shared" si="33"/>
        <v>604.87540628385693</v>
      </c>
      <c r="M79" s="62">
        <f t="shared" si="34"/>
        <v>639.15283342873499</v>
      </c>
      <c r="N79" s="59">
        <f t="shared" si="35"/>
        <v>958.88380080137381</v>
      </c>
      <c r="O79" s="62">
        <f t="shared" si="36"/>
        <v>1278.5117344018317</v>
      </c>
      <c r="P79" s="59">
        <f t="shared" si="37"/>
        <v>907.45937161430129</v>
      </c>
      <c r="Q79" s="62">
        <f t="shared" si="38"/>
        <v>1209.9458288190683</v>
      </c>
      <c r="R79" s="63">
        <f t="shared" si="39"/>
        <v>905.49729729729734</v>
      </c>
      <c r="S79" s="61">
        <f t="shared" si="40"/>
        <v>1207.3297297297297</v>
      </c>
      <c r="T79" s="59">
        <f t="shared" si="41"/>
        <v>894.85576923076928</v>
      </c>
      <c r="U79" s="62">
        <f t="shared" si="42"/>
        <v>1193.1410256410256</v>
      </c>
      <c r="V79" s="63">
        <f t="shared" si="43"/>
        <v>870.21818181818185</v>
      </c>
      <c r="W79" s="62">
        <f t="shared" si="44"/>
        <v>1160.2909090909091</v>
      </c>
      <c r="X79" s="59">
        <f t="shared" si="45"/>
        <v>859.06153846153848</v>
      </c>
      <c r="Y79" s="62">
        <f t="shared" si="46"/>
        <v>1145.4153846153847</v>
      </c>
      <c r="Z79" s="64">
        <f t="shared" si="47"/>
        <v>763.61025641025651</v>
      </c>
    </row>
    <row r="80" spans="1:26" s="2" customFormat="1" x14ac:dyDescent="0.25">
      <c r="A80" s="56">
        <v>74</v>
      </c>
      <c r="B80" s="57">
        <v>1138600</v>
      </c>
      <c r="C80" s="58">
        <f t="shared" si="24"/>
        <v>94883.333333333328</v>
      </c>
      <c r="D80" s="59">
        <f t="shared" si="25"/>
        <v>4362.4521072796933</v>
      </c>
      <c r="E80" s="60">
        <f t="shared" si="26"/>
        <v>4312.878787878788</v>
      </c>
      <c r="F80" s="61">
        <f t="shared" si="27"/>
        <v>3967.2473867595818</v>
      </c>
      <c r="G80" s="61">
        <f t="shared" si="28"/>
        <v>3649.3589743589741</v>
      </c>
      <c r="H80" s="61">
        <f t="shared" si="29"/>
        <v>3637.6996805111821</v>
      </c>
      <c r="I80" s="59">
        <f t="shared" si="30"/>
        <v>583.89743589743591</v>
      </c>
      <c r="J80" s="60">
        <f t="shared" si="31"/>
        <v>608.22649572649573</v>
      </c>
      <c r="K80" s="60">
        <f t="shared" si="32"/>
        <v>615.45945945945948</v>
      </c>
      <c r="L80" s="60">
        <f t="shared" si="33"/>
        <v>616.79306608884076</v>
      </c>
      <c r="M80" s="62">
        <f t="shared" si="34"/>
        <v>651.74585002862045</v>
      </c>
      <c r="N80" s="59">
        <f t="shared" si="35"/>
        <v>977.773325701202</v>
      </c>
      <c r="O80" s="62">
        <f t="shared" si="36"/>
        <v>1303.6977676016027</v>
      </c>
      <c r="P80" s="59">
        <f t="shared" si="37"/>
        <v>925.33586132177675</v>
      </c>
      <c r="Q80" s="62">
        <f t="shared" si="38"/>
        <v>1233.7811484290357</v>
      </c>
      <c r="R80" s="63">
        <f t="shared" si="39"/>
        <v>923.33513513513503</v>
      </c>
      <c r="S80" s="61">
        <f t="shared" si="40"/>
        <v>1231.1135135135135</v>
      </c>
      <c r="T80" s="59">
        <f t="shared" si="41"/>
        <v>912.48397435897436</v>
      </c>
      <c r="U80" s="62">
        <f t="shared" si="42"/>
        <v>1216.6452991452991</v>
      </c>
      <c r="V80" s="63">
        <f t="shared" si="43"/>
        <v>887.36103896103896</v>
      </c>
      <c r="W80" s="62">
        <f t="shared" si="44"/>
        <v>1183.1480519480519</v>
      </c>
      <c r="X80" s="59">
        <f t="shared" si="45"/>
        <v>875.98461538461538</v>
      </c>
      <c r="Y80" s="62">
        <f t="shared" si="46"/>
        <v>1167.9794871794873</v>
      </c>
      <c r="Z80" s="64">
        <f t="shared" si="47"/>
        <v>778.6529914529915</v>
      </c>
    </row>
    <row r="81" spans="1:26" s="2" customFormat="1" x14ac:dyDescent="0.25">
      <c r="A81" s="56">
        <v>75</v>
      </c>
      <c r="B81" s="57">
        <v>1161100</v>
      </c>
      <c r="C81" s="58">
        <f t="shared" si="24"/>
        <v>96758.333333333328</v>
      </c>
      <c r="D81" s="59">
        <f t="shared" si="25"/>
        <v>4448.659003831418</v>
      </c>
      <c r="E81" s="60">
        <f t="shared" si="26"/>
        <v>4398.106060606061</v>
      </c>
      <c r="F81" s="61">
        <f t="shared" si="27"/>
        <v>4045.6445993031357</v>
      </c>
      <c r="G81" s="61">
        <f t="shared" si="28"/>
        <v>3721.4743589743589</v>
      </c>
      <c r="H81" s="61">
        <f t="shared" si="29"/>
        <v>3709.584664536741</v>
      </c>
      <c r="I81" s="59">
        <f t="shared" si="30"/>
        <v>595.43589743589746</v>
      </c>
      <c r="J81" s="60">
        <f t="shared" si="31"/>
        <v>620.24572649572644</v>
      </c>
      <c r="K81" s="60">
        <f t="shared" si="32"/>
        <v>627.62162162162167</v>
      </c>
      <c r="L81" s="60">
        <f t="shared" si="33"/>
        <v>628.98158179848326</v>
      </c>
      <c r="M81" s="62">
        <f t="shared" si="34"/>
        <v>664.62507155123069</v>
      </c>
      <c r="N81" s="59">
        <f t="shared" si="35"/>
        <v>997.09215798511741</v>
      </c>
      <c r="O81" s="62">
        <f t="shared" si="36"/>
        <v>1329.4562106468231</v>
      </c>
      <c r="P81" s="59">
        <f t="shared" si="37"/>
        <v>943.61863488624056</v>
      </c>
      <c r="Q81" s="62">
        <f t="shared" si="38"/>
        <v>1258.1581798483207</v>
      </c>
      <c r="R81" s="63">
        <f t="shared" si="39"/>
        <v>941.57837837837837</v>
      </c>
      <c r="S81" s="61">
        <f t="shared" si="40"/>
        <v>1255.4378378378378</v>
      </c>
      <c r="T81" s="59">
        <f t="shared" si="41"/>
        <v>930.51282051282055</v>
      </c>
      <c r="U81" s="62">
        <f t="shared" si="42"/>
        <v>1240.6837606837607</v>
      </c>
      <c r="V81" s="63">
        <f t="shared" si="43"/>
        <v>904.89350649350649</v>
      </c>
      <c r="W81" s="62">
        <f t="shared" si="44"/>
        <v>1206.5246753246754</v>
      </c>
      <c r="X81" s="59">
        <f t="shared" si="45"/>
        <v>893.29230769230776</v>
      </c>
      <c r="Y81" s="62">
        <f t="shared" si="46"/>
        <v>1191.0564102564103</v>
      </c>
      <c r="Z81" s="64">
        <f t="shared" si="47"/>
        <v>794.03760683760686</v>
      </c>
    </row>
    <row r="82" spans="1:26" s="2" customFormat="1" x14ac:dyDescent="0.25">
      <c r="A82" s="56">
        <v>76</v>
      </c>
      <c r="B82" s="57">
        <v>1184300</v>
      </c>
      <c r="C82" s="58">
        <f t="shared" si="24"/>
        <v>98691.666666666672</v>
      </c>
      <c r="D82" s="59">
        <f t="shared" si="25"/>
        <v>4537.5478927203067</v>
      </c>
      <c r="E82" s="60">
        <f t="shared" si="26"/>
        <v>4485.984848484848</v>
      </c>
      <c r="F82" s="61">
        <f t="shared" si="27"/>
        <v>4126.480836236934</v>
      </c>
      <c r="G82" s="61">
        <f t="shared" si="28"/>
        <v>3795.8333333333335</v>
      </c>
      <c r="H82" s="61">
        <f t="shared" si="29"/>
        <v>3783.7060702875401</v>
      </c>
      <c r="I82" s="59">
        <f t="shared" si="30"/>
        <v>607.33333333333337</v>
      </c>
      <c r="J82" s="60">
        <f t="shared" si="31"/>
        <v>632.63888888888891</v>
      </c>
      <c r="K82" s="60">
        <f t="shared" si="32"/>
        <v>640.16216216216219</v>
      </c>
      <c r="L82" s="60">
        <f t="shared" si="33"/>
        <v>641.54929577464793</v>
      </c>
      <c r="M82" s="62">
        <f t="shared" si="34"/>
        <v>677.90497996565546</v>
      </c>
      <c r="N82" s="59">
        <f t="shared" si="35"/>
        <v>1017.0120206067545</v>
      </c>
      <c r="O82" s="62">
        <f t="shared" si="36"/>
        <v>1356.0160274756727</v>
      </c>
      <c r="P82" s="59">
        <f t="shared" si="37"/>
        <v>962.47020585048756</v>
      </c>
      <c r="Q82" s="62">
        <f t="shared" si="38"/>
        <v>1283.2936078006501</v>
      </c>
      <c r="R82" s="63">
        <f t="shared" si="39"/>
        <v>960.38918918918921</v>
      </c>
      <c r="S82" s="61">
        <f t="shared" si="40"/>
        <v>1280.5189189189189</v>
      </c>
      <c r="T82" s="59">
        <f t="shared" si="41"/>
        <v>949.10256410256409</v>
      </c>
      <c r="U82" s="62">
        <f t="shared" si="42"/>
        <v>1265.4700854700855</v>
      </c>
      <c r="V82" s="63">
        <f t="shared" si="43"/>
        <v>922.97142857142853</v>
      </c>
      <c r="W82" s="62">
        <f t="shared" si="44"/>
        <v>1230.6285714285714</v>
      </c>
      <c r="X82" s="59">
        <f t="shared" si="45"/>
        <v>911.13846153846146</v>
      </c>
      <c r="Y82" s="62">
        <f t="shared" si="46"/>
        <v>1214.8512820512819</v>
      </c>
      <c r="Z82" s="64">
        <f t="shared" si="47"/>
        <v>809.90085470085467</v>
      </c>
    </row>
    <row r="83" spans="1:26" s="2" customFormat="1" x14ac:dyDescent="0.25">
      <c r="A83" s="56">
        <v>77</v>
      </c>
      <c r="B83" s="57">
        <v>1207300</v>
      </c>
      <c r="C83" s="58">
        <f t="shared" si="24"/>
        <v>100608.33333333333</v>
      </c>
      <c r="D83" s="59">
        <f t="shared" si="25"/>
        <v>4625.6704980842915</v>
      </c>
      <c r="E83" s="60">
        <f t="shared" si="26"/>
        <v>4573.106060606061</v>
      </c>
      <c r="F83" s="61">
        <f t="shared" si="27"/>
        <v>4206.6202090592333</v>
      </c>
      <c r="G83" s="61">
        <f t="shared" si="28"/>
        <v>3869.5512820512822</v>
      </c>
      <c r="H83" s="61">
        <f t="shared" si="29"/>
        <v>3857.188498402556</v>
      </c>
      <c r="I83" s="59">
        <f t="shared" si="30"/>
        <v>619.12820512820508</v>
      </c>
      <c r="J83" s="60">
        <f t="shared" si="31"/>
        <v>644.92521367521363</v>
      </c>
      <c r="K83" s="60">
        <f t="shared" si="32"/>
        <v>652.59459459459458</v>
      </c>
      <c r="L83" s="60">
        <f t="shared" si="33"/>
        <v>654.00866738894911</v>
      </c>
      <c r="M83" s="62">
        <f t="shared" si="34"/>
        <v>691.07040641099024</v>
      </c>
      <c r="N83" s="59">
        <f t="shared" si="35"/>
        <v>1036.7601602747568</v>
      </c>
      <c r="O83" s="62">
        <f t="shared" si="36"/>
        <v>1382.3468803663422</v>
      </c>
      <c r="P83" s="59">
        <f t="shared" si="37"/>
        <v>981.15926327193938</v>
      </c>
      <c r="Q83" s="62">
        <f t="shared" si="38"/>
        <v>1308.2123510292524</v>
      </c>
      <c r="R83" s="63">
        <f t="shared" si="39"/>
        <v>979.03783783783797</v>
      </c>
      <c r="S83" s="61">
        <f t="shared" si="40"/>
        <v>1305.3837837837839</v>
      </c>
      <c r="T83" s="59">
        <f t="shared" si="41"/>
        <v>967.53205128205127</v>
      </c>
      <c r="U83" s="62">
        <f t="shared" si="42"/>
        <v>1290.0427350427351</v>
      </c>
      <c r="V83" s="63">
        <f t="shared" si="43"/>
        <v>940.89350649350649</v>
      </c>
      <c r="W83" s="62">
        <f t="shared" si="44"/>
        <v>1254.5246753246754</v>
      </c>
      <c r="X83" s="59">
        <f t="shared" si="45"/>
        <v>928.83076923076919</v>
      </c>
      <c r="Y83" s="62">
        <f t="shared" si="46"/>
        <v>1238.4410256410256</v>
      </c>
      <c r="Z83" s="64">
        <f t="shared" si="47"/>
        <v>825.62735042735039</v>
      </c>
    </row>
    <row r="84" spans="1:26" s="2" customFormat="1" x14ac:dyDescent="0.25">
      <c r="A84" s="56">
        <v>78</v>
      </c>
      <c r="B84" s="57">
        <v>1231400</v>
      </c>
      <c r="C84" s="58">
        <f t="shared" si="24"/>
        <v>102616.66666666667</v>
      </c>
      <c r="D84" s="59">
        <f t="shared" si="25"/>
        <v>4718.007662835249</v>
      </c>
      <c r="E84" s="60">
        <f t="shared" si="26"/>
        <v>4664.393939393939</v>
      </c>
      <c r="F84" s="61">
        <f t="shared" si="27"/>
        <v>4290.5923344947732</v>
      </c>
      <c r="G84" s="61">
        <f t="shared" si="28"/>
        <v>3946.7948717948716</v>
      </c>
      <c r="H84" s="61">
        <f t="shared" si="29"/>
        <v>3934.1853035143772</v>
      </c>
      <c r="I84" s="59">
        <f t="shared" si="30"/>
        <v>631.48717948717945</v>
      </c>
      <c r="J84" s="60">
        <f t="shared" si="31"/>
        <v>657.79914529914527</v>
      </c>
      <c r="K84" s="60">
        <f t="shared" si="32"/>
        <v>665.62162162162167</v>
      </c>
      <c r="L84" s="60">
        <f t="shared" si="33"/>
        <v>667.06392199349943</v>
      </c>
      <c r="M84" s="62">
        <f t="shared" si="34"/>
        <v>704.86548368631941</v>
      </c>
      <c r="N84" s="59">
        <f t="shared" si="35"/>
        <v>1057.4527761877505</v>
      </c>
      <c r="O84" s="62">
        <f t="shared" si="36"/>
        <v>1409.9370349170006</v>
      </c>
      <c r="P84" s="59">
        <f t="shared" si="37"/>
        <v>1000.7421451787648</v>
      </c>
      <c r="Q84" s="62">
        <f t="shared" si="38"/>
        <v>1334.3228602383531</v>
      </c>
      <c r="R84" s="63">
        <f t="shared" si="39"/>
        <v>998.57837837837837</v>
      </c>
      <c r="S84" s="61">
        <f t="shared" si="40"/>
        <v>1331.4378378378378</v>
      </c>
      <c r="T84" s="59">
        <f t="shared" si="41"/>
        <v>986.84294871794873</v>
      </c>
      <c r="U84" s="62">
        <f t="shared" si="42"/>
        <v>1315.7905982905984</v>
      </c>
      <c r="V84" s="63">
        <f t="shared" si="43"/>
        <v>959.67272727272723</v>
      </c>
      <c r="W84" s="62">
        <f t="shared" si="44"/>
        <v>1279.5636363636363</v>
      </c>
      <c r="X84" s="59">
        <f t="shared" si="45"/>
        <v>947.36923076923074</v>
      </c>
      <c r="Y84" s="62">
        <f t="shared" si="46"/>
        <v>1263.1589743589743</v>
      </c>
      <c r="Z84" s="64">
        <f t="shared" si="47"/>
        <v>842.10598290598284</v>
      </c>
    </row>
    <row r="85" spans="1:26" s="2" customFormat="1" x14ac:dyDescent="0.25">
      <c r="A85" s="56">
        <v>79</v>
      </c>
      <c r="B85" s="67">
        <v>1255900</v>
      </c>
      <c r="C85" s="58">
        <f t="shared" si="24"/>
        <v>104658.33333333333</v>
      </c>
      <c r="D85" s="59">
        <f t="shared" si="25"/>
        <v>4811.8773946360152</v>
      </c>
      <c r="E85" s="60">
        <f t="shared" si="26"/>
        <v>4757.19696969697</v>
      </c>
      <c r="F85" s="61">
        <f t="shared" si="27"/>
        <v>4375.9581881533104</v>
      </c>
      <c r="G85" s="61">
        <f t="shared" si="28"/>
        <v>4025.3205128205127</v>
      </c>
      <c r="H85" s="61">
        <f t="shared" si="29"/>
        <v>4012.4600638977636</v>
      </c>
      <c r="I85" s="59">
        <f t="shared" si="30"/>
        <v>644.0512820512821</v>
      </c>
      <c r="J85" s="60">
        <f t="shared" si="31"/>
        <v>670.88675213675219</v>
      </c>
      <c r="K85" s="60">
        <f t="shared" si="32"/>
        <v>678.8648648648649</v>
      </c>
      <c r="L85" s="60">
        <f t="shared" si="33"/>
        <v>680.33586132177686</v>
      </c>
      <c r="M85" s="62">
        <f t="shared" si="34"/>
        <v>718.8895248998283</v>
      </c>
      <c r="N85" s="59">
        <f t="shared" si="35"/>
        <v>1078.4888380080138</v>
      </c>
      <c r="O85" s="62">
        <f t="shared" si="36"/>
        <v>1437.9851173440184</v>
      </c>
      <c r="P85" s="59">
        <f t="shared" si="37"/>
        <v>1020.650054171181</v>
      </c>
      <c r="Q85" s="62">
        <f t="shared" si="38"/>
        <v>1360.8667388949079</v>
      </c>
      <c r="R85" s="63">
        <f t="shared" si="39"/>
        <v>1018.4432432432432</v>
      </c>
      <c r="S85" s="61">
        <f t="shared" si="40"/>
        <v>1357.9243243243243</v>
      </c>
      <c r="T85" s="59">
        <f t="shared" si="41"/>
        <v>1006.474358974359</v>
      </c>
      <c r="U85" s="62">
        <f t="shared" si="42"/>
        <v>1341.965811965812</v>
      </c>
      <c r="V85" s="63">
        <f t="shared" si="43"/>
        <v>978.76363636363635</v>
      </c>
      <c r="W85" s="62">
        <f t="shared" si="44"/>
        <v>1305.0181818181818</v>
      </c>
      <c r="X85" s="59">
        <f t="shared" si="45"/>
        <v>966.21538461538455</v>
      </c>
      <c r="Y85" s="62">
        <f t="shared" si="46"/>
        <v>1288.2871794871794</v>
      </c>
      <c r="Z85" s="64">
        <f t="shared" si="47"/>
        <v>858.85811965811956</v>
      </c>
    </row>
    <row r="86" spans="1:26" s="2" customFormat="1" ht="15.75" thickBot="1" x14ac:dyDescent="0.3">
      <c r="A86" s="68">
        <v>80</v>
      </c>
      <c r="B86" s="69">
        <v>1280600</v>
      </c>
      <c r="C86" s="70">
        <f t="shared" si="24"/>
        <v>106716.66666666667</v>
      </c>
      <c r="D86" s="71">
        <f t="shared" si="25"/>
        <v>4906.5134099616862</v>
      </c>
      <c r="E86" s="72">
        <f t="shared" si="26"/>
        <v>4850.757575757576</v>
      </c>
      <c r="F86" s="73">
        <f t="shared" si="27"/>
        <v>4462.0209059233448</v>
      </c>
      <c r="G86" s="73">
        <f t="shared" si="28"/>
        <v>4104.4871794871797</v>
      </c>
      <c r="H86" s="73">
        <f t="shared" si="29"/>
        <v>4091.3738019169327</v>
      </c>
      <c r="I86" s="71">
        <f t="shared" si="30"/>
        <v>656.71794871794873</v>
      </c>
      <c r="J86" s="72">
        <f t="shared" si="31"/>
        <v>684.08119658119654</v>
      </c>
      <c r="K86" s="72">
        <f t="shared" si="32"/>
        <v>692.21621621621625</v>
      </c>
      <c r="L86" s="72">
        <f t="shared" si="33"/>
        <v>693.71614301191767</v>
      </c>
      <c r="M86" s="74">
        <f t="shared" si="34"/>
        <v>733.02804808242706</v>
      </c>
      <c r="N86" s="71">
        <f t="shared" si="35"/>
        <v>1099.6966227819119</v>
      </c>
      <c r="O86" s="74">
        <f t="shared" si="36"/>
        <v>1466.2621637092159</v>
      </c>
      <c r="P86" s="71">
        <f t="shared" si="37"/>
        <v>1040.7204767063922</v>
      </c>
      <c r="Q86" s="74">
        <f t="shared" si="38"/>
        <v>1387.6273022751895</v>
      </c>
      <c r="R86" s="75">
        <f t="shared" si="39"/>
        <v>1038.4702702702702</v>
      </c>
      <c r="S86" s="73">
        <f t="shared" si="40"/>
        <v>1384.627027027027</v>
      </c>
      <c r="T86" s="71">
        <f t="shared" si="41"/>
        <v>1026.2660256410256</v>
      </c>
      <c r="U86" s="74">
        <f t="shared" si="42"/>
        <v>1368.3547008547009</v>
      </c>
      <c r="V86" s="75">
        <f t="shared" si="43"/>
        <v>998.01038961038967</v>
      </c>
      <c r="W86" s="74">
        <f t="shared" si="44"/>
        <v>1330.6805194805195</v>
      </c>
      <c r="X86" s="71">
        <f t="shared" si="45"/>
        <v>985.21538461538466</v>
      </c>
      <c r="Y86" s="74">
        <f t="shared" si="46"/>
        <v>1313.6205128205129</v>
      </c>
      <c r="Z86" s="76">
        <f t="shared" si="47"/>
        <v>875.74700854700859</v>
      </c>
    </row>
    <row r="87" spans="1:26" s="2" customFormat="1" x14ac:dyDescent="0.25"/>
    <row r="88" spans="1:26" s="2" customFormat="1" x14ac:dyDescent="0.25"/>
  </sheetData>
  <mergeCells count="9">
    <mergeCell ref="D4:H4"/>
    <mergeCell ref="I4:M4"/>
    <mergeCell ref="N4:Y4"/>
    <mergeCell ref="D5:H5"/>
    <mergeCell ref="N5:O5"/>
    <mergeCell ref="P5:Q5"/>
    <mergeCell ref="R5:S5"/>
    <mergeCell ref="T5:U5"/>
    <mergeCell ref="V5:W5"/>
  </mergeCells>
  <pageMargins left="0.7" right="0.7" top="0.75" bottom="0.75" header="0.3" footer="0.3"/>
  <pageSetup paperSize="9" scale="37" orientation="portrait" r:id="rId1"/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Kvamsdahl</dc:creator>
  <cp:lastModifiedBy>Knut Kvamsdahl</cp:lastModifiedBy>
  <dcterms:created xsi:type="dcterms:W3CDTF">2023-05-08T07:44:02Z</dcterms:created>
  <dcterms:modified xsi:type="dcterms:W3CDTF">2023-05-08T07:45:03Z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2023-05-08T07:44:02Z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df35afc4-9394-42b4-b25d-05df37b7ab94</vt:lpwstr>
  </property>
  <property fmtid="{D5CDD505-2E9C-101B-9397-08002B2CF9AE}" pid="8" name="MSIP_Label_7a2396b7-5846-48ff-8468-5f49f8ad722a_ContentBits">
    <vt:lpwstr>0</vt:lpwstr>
  </property>
</Properties>
</file>